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60" windowWidth="19440" windowHeight="1227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</sheets>
  <externalReferences>
    <externalReference r:id="rId28"/>
    <externalReference r:id="rId29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4.2'!$A$1:$I$1141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5.2'!$A$1:$I$1543</definedName>
    <definedName name="_xlnm.Print_Area" localSheetId="13">'ფორმა 5.4'!$A$1:$H$46</definedName>
    <definedName name="_xlnm.Print_Area" localSheetId="14">'ფორმა 5.5'!$A$1:$M$164</definedName>
    <definedName name="_xlnm.Print_Area" localSheetId="21">'ფორმა 9.1'!$A$1:$I$60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N1'!$A$1:$L$87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D63" i="47" l="1"/>
  <c r="D13" i="40"/>
  <c r="H366" i="29"/>
  <c r="H367" i="29"/>
  <c r="H368" i="29"/>
  <c r="H369" i="29"/>
  <c r="H3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60" i="29"/>
  <c r="H61" i="29"/>
  <c r="H62" i="29"/>
  <c r="H63" i="29"/>
  <c r="H64" i="29"/>
  <c r="H65" i="29"/>
  <c r="H66" i="29"/>
  <c r="H67" i="29"/>
  <c r="H68" i="29"/>
  <c r="H69" i="29"/>
  <c r="H70" i="29"/>
  <c r="H57" i="29"/>
  <c r="H58" i="29"/>
  <c r="H59" i="29"/>
  <c r="H53" i="29" l="1"/>
  <c r="H54" i="29"/>
  <c r="H55" i="29"/>
  <c r="H56" i="29"/>
  <c r="H44" i="29"/>
  <c r="H45" i="29"/>
  <c r="H46" i="29"/>
  <c r="H47" i="29"/>
  <c r="H48" i="29"/>
  <c r="H49" i="29"/>
  <c r="H50" i="29"/>
  <c r="H51" i="29"/>
  <c r="H52" i="29"/>
  <c r="H39" i="29"/>
  <c r="H40" i="29"/>
  <c r="H41" i="29"/>
  <c r="H42" i="29"/>
  <c r="H4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22" i="29"/>
  <c r="H23" i="29"/>
  <c r="H15" i="29"/>
  <c r="H16" i="29"/>
  <c r="H17" i="29"/>
  <c r="H18" i="29"/>
  <c r="H19" i="29"/>
  <c r="H20" i="29"/>
  <c r="H21" i="29"/>
  <c r="H10" i="29"/>
  <c r="H11" i="29"/>
  <c r="H12" i="29"/>
  <c r="H13" i="29"/>
  <c r="H14" i="29"/>
  <c r="H9" i="29"/>
  <c r="D31" i="12" l="1"/>
  <c r="D28" i="12"/>
  <c r="A37" i="56" l="1"/>
  <c r="A38" i="56" s="1"/>
  <c r="A39" i="56" s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C47" i="40"/>
  <c r="C48" i="40"/>
  <c r="C24" i="40"/>
  <c r="C13" i="40"/>
  <c r="D24" i="40"/>
  <c r="D47" i="40"/>
  <c r="D48" i="40"/>
  <c r="D51" i="40"/>
  <c r="C17" i="3"/>
  <c r="D65" i="40"/>
  <c r="C38" i="40"/>
  <c r="D38" i="40"/>
  <c r="D45" i="40"/>
  <c r="J39" i="10"/>
  <c r="I39" i="10"/>
  <c r="I36" i="10" s="1"/>
  <c r="H39" i="10"/>
  <c r="H36" i="10" s="1"/>
  <c r="G39" i="10"/>
  <c r="G36" i="10" s="1"/>
  <c r="F39" i="10"/>
  <c r="E39" i="10"/>
  <c r="E36" i="10" s="1"/>
  <c r="D39" i="10"/>
  <c r="C39" i="10"/>
  <c r="C36" i="10" s="1"/>
  <c r="B39" i="10"/>
  <c r="J36" i="10"/>
  <c r="F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J17" i="10" s="1"/>
  <c r="I19" i="10"/>
  <c r="I17" i="10" s="1"/>
  <c r="I9" i="10" s="1"/>
  <c r="H19" i="10"/>
  <c r="G19" i="10"/>
  <c r="G17" i="10" s="1"/>
  <c r="F19" i="10"/>
  <c r="E19" i="10"/>
  <c r="D19" i="10"/>
  <c r="C19" i="10"/>
  <c r="C17" i="10" s="1"/>
  <c r="B19" i="10"/>
  <c r="B17" i="10" s="1"/>
  <c r="H17" i="10"/>
  <c r="F17" i="10"/>
  <c r="E17" i="10"/>
  <c r="D17" i="10"/>
  <c r="J16" i="10"/>
  <c r="J14" i="10" s="1"/>
  <c r="I14" i="10"/>
  <c r="H14" i="10"/>
  <c r="G14" i="10"/>
  <c r="F14" i="10"/>
  <c r="F9" i="10" s="1"/>
  <c r="E14" i="10"/>
  <c r="D14" i="10"/>
  <c r="C14" i="10"/>
  <c r="B14" i="10"/>
  <c r="J10" i="10"/>
  <c r="I10" i="10"/>
  <c r="H10" i="10"/>
  <c r="H9" i="10" s="1"/>
  <c r="G10" i="10"/>
  <c r="G9" i="10" s="1"/>
  <c r="F10" i="10"/>
  <c r="E10" i="10"/>
  <c r="D10" i="10"/>
  <c r="D9" i="10" s="1"/>
  <c r="C10" i="10"/>
  <c r="C9" i="10" s="1"/>
  <c r="B10" i="10"/>
  <c r="E9" i="10"/>
  <c r="L3" i="46"/>
  <c r="L148" i="46"/>
  <c r="I23" i="44"/>
  <c r="H23" i="44"/>
  <c r="I2" i="43"/>
  <c r="H1528" i="43"/>
  <c r="I1527" i="43"/>
  <c r="G1527" i="43"/>
  <c r="I1526" i="43"/>
  <c r="G1526" i="43"/>
  <c r="I1525" i="43"/>
  <c r="G1525" i="43"/>
  <c r="I1524" i="43"/>
  <c r="G1524" i="43"/>
  <c r="I1523" i="43"/>
  <c r="G1523" i="43"/>
  <c r="I1522" i="43"/>
  <c r="G1522" i="43"/>
  <c r="I1521" i="43"/>
  <c r="G1521" i="43"/>
  <c r="I1520" i="43"/>
  <c r="G1520" i="43"/>
  <c r="I1519" i="43"/>
  <c r="G1519" i="43"/>
  <c r="I1518" i="43"/>
  <c r="G1518" i="43"/>
  <c r="I1517" i="43"/>
  <c r="G1517" i="43"/>
  <c r="I1516" i="43"/>
  <c r="G1516" i="43"/>
  <c r="I1515" i="43"/>
  <c r="G1515" i="43"/>
  <c r="I1514" i="43"/>
  <c r="G1514" i="43"/>
  <c r="I1513" i="43"/>
  <c r="G1513" i="43"/>
  <c r="I1512" i="43"/>
  <c r="G1512" i="43"/>
  <c r="I1511" i="43"/>
  <c r="G1511" i="43"/>
  <c r="I1510" i="43"/>
  <c r="G1510" i="43"/>
  <c r="I1509" i="43"/>
  <c r="G1509" i="43"/>
  <c r="I1508" i="43"/>
  <c r="G1508" i="43"/>
  <c r="I1507" i="43"/>
  <c r="G1507" i="43"/>
  <c r="I1506" i="43"/>
  <c r="G1506" i="43"/>
  <c r="I1505" i="43"/>
  <c r="G1505" i="43"/>
  <c r="I1504" i="43"/>
  <c r="G1504" i="43"/>
  <c r="I1503" i="43"/>
  <c r="G1503" i="43"/>
  <c r="I1502" i="43"/>
  <c r="G1502" i="43"/>
  <c r="I1501" i="43"/>
  <c r="G1501" i="43"/>
  <c r="I1500" i="43"/>
  <c r="G1500" i="43"/>
  <c r="I1499" i="43"/>
  <c r="G1499" i="43"/>
  <c r="I1498" i="43"/>
  <c r="G1498" i="43"/>
  <c r="I1497" i="43"/>
  <c r="G1497" i="43"/>
  <c r="I1496" i="43"/>
  <c r="G1496" i="43"/>
  <c r="I1495" i="43"/>
  <c r="G1495" i="43"/>
  <c r="I1494" i="43"/>
  <c r="G1494" i="43"/>
  <c r="I1493" i="43"/>
  <c r="G1493" i="43"/>
  <c r="I1492" i="43"/>
  <c r="G1492" i="43"/>
  <c r="I1491" i="43"/>
  <c r="G1491" i="43"/>
  <c r="I1490" i="43"/>
  <c r="G1490" i="43"/>
  <c r="I1489" i="43"/>
  <c r="G1489" i="43"/>
  <c r="I1488" i="43"/>
  <c r="G1488" i="43"/>
  <c r="I1487" i="43"/>
  <c r="G1487" i="43"/>
  <c r="I1486" i="43"/>
  <c r="G1486" i="43"/>
  <c r="I1485" i="43"/>
  <c r="G1485" i="43"/>
  <c r="I1484" i="43"/>
  <c r="G1484" i="43"/>
  <c r="I1483" i="43"/>
  <c r="G1483" i="43"/>
  <c r="I1482" i="43"/>
  <c r="G1482" i="43"/>
  <c r="I1481" i="43"/>
  <c r="G1481" i="43"/>
  <c r="I1480" i="43"/>
  <c r="G1480" i="43"/>
  <c r="I1479" i="43"/>
  <c r="G1479" i="43"/>
  <c r="I1478" i="43"/>
  <c r="G1478" i="43"/>
  <c r="I1477" i="43"/>
  <c r="G1477" i="43"/>
  <c r="I1476" i="43"/>
  <c r="G1476" i="43"/>
  <c r="I1475" i="43"/>
  <c r="G1475" i="43"/>
  <c r="I1474" i="43"/>
  <c r="G1474" i="43"/>
  <c r="I1473" i="43"/>
  <c r="G1473" i="43"/>
  <c r="I1472" i="43"/>
  <c r="G1472" i="43"/>
  <c r="I1471" i="43"/>
  <c r="G1471" i="43"/>
  <c r="I1470" i="43"/>
  <c r="G1470" i="43"/>
  <c r="I1469" i="43"/>
  <c r="G1469" i="43"/>
  <c r="I1468" i="43"/>
  <c r="G1468" i="43"/>
  <c r="I1467" i="43"/>
  <c r="G1467" i="43"/>
  <c r="I1466" i="43"/>
  <c r="G1466" i="43"/>
  <c r="I1465" i="43"/>
  <c r="G1465" i="43"/>
  <c r="I1464" i="43"/>
  <c r="G1464" i="43"/>
  <c r="I1463" i="43"/>
  <c r="G1463" i="43"/>
  <c r="I1462" i="43"/>
  <c r="G1462" i="43"/>
  <c r="I1461" i="43"/>
  <c r="G1461" i="43"/>
  <c r="I1460" i="43"/>
  <c r="G1460" i="43"/>
  <c r="I1459" i="43"/>
  <c r="G1459" i="43"/>
  <c r="I1458" i="43"/>
  <c r="G1458" i="43"/>
  <c r="I1457" i="43"/>
  <c r="G1457" i="43"/>
  <c r="I1456" i="43"/>
  <c r="G1456" i="43"/>
  <c r="I1455" i="43"/>
  <c r="G1455" i="43"/>
  <c r="I1454" i="43"/>
  <c r="G1454" i="43"/>
  <c r="I1453" i="43"/>
  <c r="G1453" i="43"/>
  <c r="I1452" i="43"/>
  <c r="G1452" i="43"/>
  <c r="I1451" i="43"/>
  <c r="G1451" i="43"/>
  <c r="I1450" i="43"/>
  <c r="G1450" i="43"/>
  <c r="I1449" i="43"/>
  <c r="G1449" i="43"/>
  <c r="I1448" i="43"/>
  <c r="G1448" i="43"/>
  <c r="I1447" i="43"/>
  <c r="G1447" i="43"/>
  <c r="I1446" i="43"/>
  <c r="G1446" i="43"/>
  <c r="I1445" i="43"/>
  <c r="G1445" i="43"/>
  <c r="I1444" i="43"/>
  <c r="G1444" i="43"/>
  <c r="I1443" i="43"/>
  <c r="G1443" i="43"/>
  <c r="I1442" i="43"/>
  <c r="G1442" i="43"/>
  <c r="I1441" i="43"/>
  <c r="G1441" i="43"/>
  <c r="I1440" i="43"/>
  <c r="G1440" i="43"/>
  <c r="I1439" i="43"/>
  <c r="G1439" i="43"/>
  <c r="I1438" i="43"/>
  <c r="G1438" i="43"/>
  <c r="I1437" i="43"/>
  <c r="G1437" i="43"/>
  <c r="I1436" i="43"/>
  <c r="G1436" i="43"/>
  <c r="I1435" i="43"/>
  <c r="G1435" i="43"/>
  <c r="I1434" i="43"/>
  <c r="G1434" i="43"/>
  <c r="I1433" i="43"/>
  <c r="G1433" i="43"/>
  <c r="I1432" i="43"/>
  <c r="G1432" i="43"/>
  <c r="I1431" i="43"/>
  <c r="G1431" i="43"/>
  <c r="I1430" i="43"/>
  <c r="G1430" i="43"/>
  <c r="I1429" i="43"/>
  <c r="G1429" i="43"/>
  <c r="I1428" i="43"/>
  <c r="G1428" i="43"/>
  <c r="I1427" i="43"/>
  <c r="G1427" i="43"/>
  <c r="I1426" i="43"/>
  <c r="G1426" i="43"/>
  <c r="I1425" i="43"/>
  <c r="G1425" i="43"/>
  <c r="I1424" i="43"/>
  <c r="G1424" i="43"/>
  <c r="I1423" i="43"/>
  <c r="G1423" i="43"/>
  <c r="I1422" i="43"/>
  <c r="G1422" i="43"/>
  <c r="I1421" i="43"/>
  <c r="G1421" i="43"/>
  <c r="I1420" i="43"/>
  <c r="G1420" i="43"/>
  <c r="I1419" i="43"/>
  <c r="G1419" i="43"/>
  <c r="I1418" i="43"/>
  <c r="G1418" i="43"/>
  <c r="I1417" i="43"/>
  <c r="G1417" i="43"/>
  <c r="I1416" i="43"/>
  <c r="G1416" i="43"/>
  <c r="I1415" i="43"/>
  <c r="G1415" i="43"/>
  <c r="I1414" i="43"/>
  <c r="G1414" i="43"/>
  <c r="I1413" i="43"/>
  <c r="G1413" i="43"/>
  <c r="I1412" i="43"/>
  <c r="G1412" i="43"/>
  <c r="I1411" i="43"/>
  <c r="G1411" i="43"/>
  <c r="I1410" i="43"/>
  <c r="G1410" i="43"/>
  <c r="I1409" i="43"/>
  <c r="G1409" i="43"/>
  <c r="I1408" i="43"/>
  <c r="G1408" i="43"/>
  <c r="I1407" i="43"/>
  <c r="G1407" i="43"/>
  <c r="I1406" i="43"/>
  <c r="G1406" i="43"/>
  <c r="I1405" i="43"/>
  <c r="G1405" i="43"/>
  <c r="I1404" i="43"/>
  <c r="G1404" i="43"/>
  <c r="I1403" i="43"/>
  <c r="G1403" i="43"/>
  <c r="I1402" i="43"/>
  <c r="G1402" i="43"/>
  <c r="I1401" i="43"/>
  <c r="G1401" i="43"/>
  <c r="I1400" i="43"/>
  <c r="G1400" i="43"/>
  <c r="I1399" i="43"/>
  <c r="G1399" i="43"/>
  <c r="I1398" i="43"/>
  <c r="G1398" i="43"/>
  <c r="I1397" i="43"/>
  <c r="G1397" i="43"/>
  <c r="I1396" i="43"/>
  <c r="G1396" i="43"/>
  <c r="I1395" i="43"/>
  <c r="G1395" i="43"/>
  <c r="I1394" i="43"/>
  <c r="G1394" i="43"/>
  <c r="I1393" i="43"/>
  <c r="G1393" i="43"/>
  <c r="I1392" i="43"/>
  <c r="G1392" i="43"/>
  <c r="I1391" i="43"/>
  <c r="G1391" i="43"/>
  <c r="I1390" i="43"/>
  <c r="G1390" i="43"/>
  <c r="I1389" i="43"/>
  <c r="G1389" i="43"/>
  <c r="I1388" i="43"/>
  <c r="G1388" i="43"/>
  <c r="I1387" i="43"/>
  <c r="G1387" i="43"/>
  <c r="I1386" i="43"/>
  <c r="G1386" i="43"/>
  <c r="I1385" i="43"/>
  <c r="G1385" i="43"/>
  <c r="I1384" i="43"/>
  <c r="G1384" i="43"/>
  <c r="I1383" i="43"/>
  <c r="G1383" i="43"/>
  <c r="I1382" i="43"/>
  <c r="G1382" i="43"/>
  <c r="I1381" i="43"/>
  <c r="G1381" i="43"/>
  <c r="I1380" i="43"/>
  <c r="G1380" i="43"/>
  <c r="I1379" i="43"/>
  <c r="G1379" i="43"/>
  <c r="I1378" i="43"/>
  <c r="G1378" i="43"/>
  <c r="I1377" i="43"/>
  <c r="G1377" i="43"/>
  <c r="I1376" i="43"/>
  <c r="G1376" i="43"/>
  <c r="I1375" i="43"/>
  <c r="G1375" i="43"/>
  <c r="I1374" i="43"/>
  <c r="G1374" i="43"/>
  <c r="I1373" i="43"/>
  <c r="G1373" i="43"/>
  <c r="I1372" i="43"/>
  <c r="G1372" i="43"/>
  <c r="I1371" i="43"/>
  <c r="G1371" i="43"/>
  <c r="I1370" i="43"/>
  <c r="G1370" i="43"/>
  <c r="I1369" i="43"/>
  <c r="G1369" i="43"/>
  <c r="I1368" i="43"/>
  <c r="G1368" i="43"/>
  <c r="I1367" i="43"/>
  <c r="G1367" i="43"/>
  <c r="I1366" i="43"/>
  <c r="G1366" i="43"/>
  <c r="I1365" i="43"/>
  <c r="G1365" i="43"/>
  <c r="I1364" i="43"/>
  <c r="G1364" i="43"/>
  <c r="I1363" i="43"/>
  <c r="G1363" i="43"/>
  <c r="I1362" i="43"/>
  <c r="G1362" i="43"/>
  <c r="I1361" i="43"/>
  <c r="G1361" i="43"/>
  <c r="I1360" i="43"/>
  <c r="G1360" i="43"/>
  <c r="I1359" i="43"/>
  <c r="G1359" i="43"/>
  <c r="I1358" i="43"/>
  <c r="G1358" i="43"/>
  <c r="I1357" i="43"/>
  <c r="G1357" i="43"/>
  <c r="I1356" i="43"/>
  <c r="G1356" i="43"/>
  <c r="I1355" i="43"/>
  <c r="G1355" i="43"/>
  <c r="I1354" i="43"/>
  <c r="G1354" i="43"/>
  <c r="I1353" i="43"/>
  <c r="G1353" i="43"/>
  <c r="I1352" i="43"/>
  <c r="G1352" i="43"/>
  <c r="I1351" i="43"/>
  <c r="G1351" i="43"/>
  <c r="I1350" i="43"/>
  <c r="G1350" i="43"/>
  <c r="I1349" i="43"/>
  <c r="G1349" i="43"/>
  <c r="I1348" i="43"/>
  <c r="G1348" i="43"/>
  <c r="I1347" i="43"/>
  <c r="G1347" i="43"/>
  <c r="I1346" i="43"/>
  <c r="G1346" i="43"/>
  <c r="I1345" i="43"/>
  <c r="G1345" i="43"/>
  <c r="I1344" i="43"/>
  <c r="G1344" i="43"/>
  <c r="I1343" i="43"/>
  <c r="G1343" i="43"/>
  <c r="I1342" i="43"/>
  <c r="G1342" i="43"/>
  <c r="I1341" i="43"/>
  <c r="G1341" i="43"/>
  <c r="I1340" i="43"/>
  <c r="G1340" i="43"/>
  <c r="I1339" i="43"/>
  <c r="G1339" i="43"/>
  <c r="I1338" i="43"/>
  <c r="G1338" i="43"/>
  <c r="I1337" i="43"/>
  <c r="G1337" i="43"/>
  <c r="I1336" i="43"/>
  <c r="G1336" i="43"/>
  <c r="I1335" i="43"/>
  <c r="G1335" i="43"/>
  <c r="I1334" i="43"/>
  <c r="G1334" i="43"/>
  <c r="I1333" i="43"/>
  <c r="G1333" i="43"/>
  <c r="I1332" i="43"/>
  <c r="G1332" i="43"/>
  <c r="I1331" i="43"/>
  <c r="G1331" i="43"/>
  <c r="I1330" i="43"/>
  <c r="G1330" i="43"/>
  <c r="I1329" i="43"/>
  <c r="G1329" i="43"/>
  <c r="I1328" i="43"/>
  <c r="G1328" i="43"/>
  <c r="I1327" i="43"/>
  <c r="G1327" i="43"/>
  <c r="I1326" i="43"/>
  <c r="G1326" i="43"/>
  <c r="I1325" i="43"/>
  <c r="G1325" i="43"/>
  <c r="I1324" i="43"/>
  <c r="G1324" i="43"/>
  <c r="I1323" i="43"/>
  <c r="G1323" i="43"/>
  <c r="I1322" i="43"/>
  <c r="G1322" i="43"/>
  <c r="I1321" i="43"/>
  <c r="G1321" i="43"/>
  <c r="I1320" i="43"/>
  <c r="G1320" i="43"/>
  <c r="I1319" i="43"/>
  <c r="G1319" i="43"/>
  <c r="I1318" i="43"/>
  <c r="G1318" i="43"/>
  <c r="I1317" i="43"/>
  <c r="G1317" i="43"/>
  <c r="I1316" i="43"/>
  <c r="G1316" i="43"/>
  <c r="I1315" i="43"/>
  <c r="G1315" i="43"/>
  <c r="I1314" i="43"/>
  <c r="G1314" i="43"/>
  <c r="I1313" i="43"/>
  <c r="G1313" i="43"/>
  <c r="I1312" i="43"/>
  <c r="G1312" i="43"/>
  <c r="I1311" i="43"/>
  <c r="G1311" i="43"/>
  <c r="I1310" i="43"/>
  <c r="G1310" i="43"/>
  <c r="I1309" i="43"/>
  <c r="G1309" i="43"/>
  <c r="I1308" i="43"/>
  <c r="G1308" i="43"/>
  <c r="I1307" i="43"/>
  <c r="G1307" i="43"/>
  <c r="I1306" i="43"/>
  <c r="G1306" i="43"/>
  <c r="I1305" i="43"/>
  <c r="G1305" i="43"/>
  <c r="I1304" i="43"/>
  <c r="G1304" i="43"/>
  <c r="I1303" i="43"/>
  <c r="G1303" i="43"/>
  <c r="I1302" i="43"/>
  <c r="G1302" i="43"/>
  <c r="I1301" i="43"/>
  <c r="G1301" i="43"/>
  <c r="I1300" i="43"/>
  <c r="G1300" i="43"/>
  <c r="I1299" i="43"/>
  <c r="G1299" i="43"/>
  <c r="I1298" i="43"/>
  <c r="G1298" i="43"/>
  <c r="I1297" i="43"/>
  <c r="G1297" i="43"/>
  <c r="I1296" i="43"/>
  <c r="G1296" i="43"/>
  <c r="I1295" i="43"/>
  <c r="G1295" i="43"/>
  <c r="I1294" i="43"/>
  <c r="G1294" i="43"/>
  <c r="I1293" i="43"/>
  <c r="G1293" i="43"/>
  <c r="I1292" i="43"/>
  <c r="G1292" i="43"/>
  <c r="I1291" i="43"/>
  <c r="G1291" i="43"/>
  <c r="I1290" i="43"/>
  <c r="G1290" i="43"/>
  <c r="I1289" i="43"/>
  <c r="G1289" i="43"/>
  <c r="I1288" i="43"/>
  <c r="G1288" i="43"/>
  <c r="I1287" i="43"/>
  <c r="G1287" i="43"/>
  <c r="I1286" i="43"/>
  <c r="G1286" i="43"/>
  <c r="I1285" i="43"/>
  <c r="G1285" i="43"/>
  <c r="I1284" i="43"/>
  <c r="G1284" i="43"/>
  <c r="I1283" i="43"/>
  <c r="G1283" i="43"/>
  <c r="I1282" i="43"/>
  <c r="G1282" i="43"/>
  <c r="I1281" i="43"/>
  <c r="G1281" i="43"/>
  <c r="I1280" i="43"/>
  <c r="G1280" i="43"/>
  <c r="I1279" i="43"/>
  <c r="G1279" i="43"/>
  <c r="I1278" i="43"/>
  <c r="G1278" i="43"/>
  <c r="I1277" i="43"/>
  <c r="G1277" i="43"/>
  <c r="I1276" i="43"/>
  <c r="G1276" i="43"/>
  <c r="I1275" i="43"/>
  <c r="G1275" i="43"/>
  <c r="I1274" i="43"/>
  <c r="G1274" i="43"/>
  <c r="I1273" i="43"/>
  <c r="G1273" i="43"/>
  <c r="I1272" i="43"/>
  <c r="G1272" i="43"/>
  <c r="I1271" i="43"/>
  <c r="G1271" i="43"/>
  <c r="I1270" i="43"/>
  <c r="G1270" i="43"/>
  <c r="I1269" i="43"/>
  <c r="G1269" i="43"/>
  <c r="I1268" i="43"/>
  <c r="G1268" i="43"/>
  <c r="I1267" i="43"/>
  <c r="G1267" i="43"/>
  <c r="I1266" i="43"/>
  <c r="G1266" i="43"/>
  <c r="I1265" i="43"/>
  <c r="G1265" i="43"/>
  <c r="I1264" i="43"/>
  <c r="G1264" i="43"/>
  <c r="I1263" i="43"/>
  <c r="G1263" i="43"/>
  <c r="I1262" i="43"/>
  <c r="G1262" i="43"/>
  <c r="I1261" i="43"/>
  <c r="G1261" i="43"/>
  <c r="I1260" i="43"/>
  <c r="G1260" i="43"/>
  <c r="I1259" i="43"/>
  <c r="G1259" i="43"/>
  <c r="I1258" i="43"/>
  <c r="G1258" i="43"/>
  <c r="I1257" i="43"/>
  <c r="G1257" i="43"/>
  <c r="I1256" i="43"/>
  <c r="G1256" i="43"/>
  <c r="I1255" i="43"/>
  <c r="G1255" i="43"/>
  <c r="I1254" i="43"/>
  <c r="G1254" i="43"/>
  <c r="I1253" i="43"/>
  <c r="G1253" i="43"/>
  <c r="I1252" i="43"/>
  <c r="G1252" i="43"/>
  <c r="I1251" i="43"/>
  <c r="G1251" i="43"/>
  <c r="I1250" i="43"/>
  <c r="G1250" i="43"/>
  <c r="I1249" i="43"/>
  <c r="G1249" i="43"/>
  <c r="I1248" i="43"/>
  <c r="G1248" i="43"/>
  <c r="I1247" i="43"/>
  <c r="G1247" i="43"/>
  <c r="I1246" i="43"/>
  <c r="G1246" i="43"/>
  <c r="I1245" i="43"/>
  <c r="G1245" i="43"/>
  <c r="I1244" i="43"/>
  <c r="G1244" i="43"/>
  <c r="I1243" i="43"/>
  <c r="G1243" i="43"/>
  <c r="I1242" i="43"/>
  <c r="G1242" i="43"/>
  <c r="I1241" i="43"/>
  <c r="G1241" i="43"/>
  <c r="I1240" i="43"/>
  <c r="G1240" i="43"/>
  <c r="I1239" i="43"/>
  <c r="G1239" i="43"/>
  <c r="I1238" i="43"/>
  <c r="G1238" i="43"/>
  <c r="I1237" i="43"/>
  <c r="G1237" i="43"/>
  <c r="I1236" i="43"/>
  <c r="G1236" i="43"/>
  <c r="I1235" i="43"/>
  <c r="G1235" i="43"/>
  <c r="I1234" i="43"/>
  <c r="G1234" i="43"/>
  <c r="I1233" i="43"/>
  <c r="G1233" i="43"/>
  <c r="I1232" i="43"/>
  <c r="G1232" i="43"/>
  <c r="I1231" i="43"/>
  <c r="G1231" i="43"/>
  <c r="I1230" i="43"/>
  <c r="G1230" i="43"/>
  <c r="I1229" i="43"/>
  <c r="G1229" i="43"/>
  <c r="I1228" i="43"/>
  <c r="G1228" i="43"/>
  <c r="I1227" i="43"/>
  <c r="G1227" i="43"/>
  <c r="I1226" i="43"/>
  <c r="G1226" i="43"/>
  <c r="I1225" i="43"/>
  <c r="G1225" i="43"/>
  <c r="I1224" i="43"/>
  <c r="G1224" i="43"/>
  <c r="I1223" i="43"/>
  <c r="G1223" i="43"/>
  <c r="I1222" i="43"/>
  <c r="G1222" i="43"/>
  <c r="I1221" i="43"/>
  <c r="G1221" i="43"/>
  <c r="I1220" i="43"/>
  <c r="G1220" i="43"/>
  <c r="I1219" i="43"/>
  <c r="G1219" i="43"/>
  <c r="I1218" i="43"/>
  <c r="G1218" i="43"/>
  <c r="I1217" i="43"/>
  <c r="G1217" i="43"/>
  <c r="I1216" i="43"/>
  <c r="G1216" i="43"/>
  <c r="I1215" i="43"/>
  <c r="G1215" i="43"/>
  <c r="I1214" i="43"/>
  <c r="G1214" i="43"/>
  <c r="I1213" i="43"/>
  <c r="G1213" i="43"/>
  <c r="I1212" i="43"/>
  <c r="G1212" i="43"/>
  <c r="I1211" i="43"/>
  <c r="G1211" i="43"/>
  <c r="I1210" i="43"/>
  <c r="G1210" i="43"/>
  <c r="I1209" i="43"/>
  <c r="G1209" i="43"/>
  <c r="I1208" i="43"/>
  <c r="G1208" i="43"/>
  <c r="I1207" i="43"/>
  <c r="G1207" i="43"/>
  <c r="I1206" i="43"/>
  <c r="G1206" i="43"/>
  <c r="I1205" i="43"/>
  <c r="G1205" i="43"/>
  <c r="I1204" i="43"/>
  <c r="G1204" i="43"/>
  <c r="I1203" i="43"/>
  <c r="G1203" i="43"/>
  <c r="I1202" i="43"/>
  <c r="G1202" i="43"/>
  <c r="I1201" i="43"/>
  <c r="G1201" i="43"/>
  <c r="I1200" i="43"/>
  <c r="G1200" i="43"/>
  <c r="I1199" i="43"/>
  <c r="G1199" i="43"/>
  <c r="I1198" i="43"/>
  <c r="G1198" i="43"/>
  <c r="I1197" i="43"/>
  <c r="G1197" i="43"/>
  <c r="I1196" i="43"/>
  <c r="G1196" i="43"/>
  <c r="I1195" i="43"/>
  <c r="G1195" i="43"/>
  <c r="I1194" i="43"/>
  <c r="G1194" i="43"/>
  <c r="I1193" i="43"/>
  <c r="G1193" i="43"/>
  <c r="I1192" i="43"/>
  <c r="G1192" i="43"/>
  <c r="I1191" i="43"/>
  <c r="G1191" i="43"/>
  <c r="I1190" i="43"/>
  <c r="G1190" i="43"/>
  <c r="I1189" i="43"/>
  <c r="G1189" i="43"/>
  <c r="I1188" i="43"/>
  <c r="G1188" i="43"/>
  <c r="I1187" i="43"/>
  <c r="G1187" i="43"/>
  <c r="I1186" i="43"/>
  <c r="G1186" i="43"/>
  <c r="I1185" i="43"/>
  <c r="G1185" i="43"/>
  <c r="I1184" i="43"/>
  <c r="G1184" i="43"/>
  <c r="I1183" i="43"/>
  <c r="G1183" i="43"/>
  <c r="I1182" i="43"/>
  <c r="G1182" i="43"/>
  <c r="I1181" i="43"/>
  <c r="G1181" i="43"/>
  <c r="I1180" i="43"/>
  <c r="G1180" i="43"/>
  <c r="I1179" i="43"/>
  <c r="G1179" i="43"/>
  <c r="I1178" i="43"/>
  <c r="G1178" i="43"/>
  <c r="I1177" i="43"/>
  <c r="G1177" i="43"/>
  <c r="I1176" i="43"/>
  <c r="G1176" i="43"/>
  <c r="I1175" i="43"/>
  <c r="G1175" i="43"/>
  <c r="I1174" i="43"/>
  <c r="G1174" i="43"/>
  <c r="I1173" i="43"/>
  <c r="G1173" i="43"/>
  <c r="I1172" i="43"/>
  <c r="G1172" i="43"/>
  <c r="I1171" i="43"/>
  <c r="G1171" i="43"/>
  <c r="I1170" i="43"/>
  <c r="G1170" i="43"/>
  <c r="I1169" i="43"/>
  <c r="G1169" i="43"/>
  <c r="I1168" i="43"/>
  <c r="G1168" i="43"/>
  <c r="I1167" i="43"/>
  <c r="G1167" i="43"/>
  <c r="I1166" i="43"/>
  <c r="G1166" i="43"/>
  <c r="I1165" i="43"/>
  <c r="G1165" i="43"/>
  <c r="I1164" i="43"/>
  <c r="G1164" i="43"/>
  <c r="I1163" i="43"/>
  <c r="G1163" i="43"/>
  <c r="I1162" i="43"/>
  <c r="G1162" i="43"/>
  <c r="I1161" i="43"/>
  <c r="G1161" i="43"/>
  <c r="I1160" i="43"/>
  <c r="G1160" i="43"/>
  <c r="I1159" i="43"/>
  <c r="G1159" i="43"/>
  <c r="I1158" i="43"/>
  <c r="G1158" i="43"/>
  <c r="I1157" i="43"/>
  <c r="G1157" i="43"/>
  <c r="I1156" i="43"/>
  <c r="G1156" i="43"/>
  <c r="I1155" i="43"/>
  <c r="G1155" i="43"/>
  <c r="I1154" i="43"/>
  <c r="G1154" i="43"/>
  <c r="I1153" i="43"/>
  <c r="G1153" i="43"/>
  <c r="I1152" i="43"/>
  <c r="G1152" i="43"/>
  <c r="I1151" i="43"/>
  <c r="G1151" i="43"/>
  <c r="I1150" i="43"/>
  <c r="G1150" i="43"/>
  <c r="I1149" i="43"/>
  <c r="G1149" i="43"/>
  <c r="I1148" i="43"/>
  <c r="G1148" i="43"/>
  <c r="I1147" i="43"/>
  <c r="G1147" i="43"/>
  <c r="I1146" i="43"/>
  <c r="G1146" i="43"/>
  <c r="I1145" i="43"/>
  <c r="G1145" i="43"/>
  <c r="I1144" i="43"/>
  <c r="G1144" i="43"/>
  <c r="I1143" i="43"/>
  <c r="G1143" i="43"/>
  <c r="I1142" i="43"/>
  <c r="G1142" i="43"/>
  <c r="I1141" i="43"/>
  <c r="G1141" i="43"/>
  <c r="I1140" i="43"/>
  <c r="G1140" i="43"/>
  <c r="I1139" i="43"/>
  <c r="G1139" i="43"/>
  <c r="I1138" i="43"/>
  <c r="G1138" i="43"/>
  <c r="I1137" i="43"/>
  <c r="G1137" i="43"/>
  <c r="I1136" i="43"/>
  <c r="G1136" i="43"/>
  <c r="I1135" i="43"/>
  <c r="G1135" i="43"/>
  <c r="I1134" i="43"/>
  <c r="G1134" i="43"/>
  <c r="I1133" i="43"/>
  <c r="G1133" i="43"/>
  <c r="I1132" i="43"/>
  <c r="G1132" i="43"/>
  <c r="I1131" i="43"/>
  <c r="G1131" i="43"/>
  <c r="I1130" i="43"/>
  <c r="G1130" i="43"/>
  <c r="I1129" i="43"/>
  <c r="G1129" i="43"/>
  <c r="I1128" i="43"/>
  <c r="G1128" i="43"/>
  <c r="I1127" i="43"/>
  <c r="G1127" i="43"/>
  <c r="I1126" i="43"/>
  <c r="G1126" i="43"/>
  <c r="I1125" i="43"/>
  <c r="G1125" i="43"/>
  <c r="I1124" i="43"/>
  <c r="G1124" i="43"/>
  <c r="I1123" i="43"/>
  <c r="G1123" i="43"/>
  <c r="I1122" i="43"/>
  <c r="G1122" i="43"/>
  <c r="I1121" i="43"/>
  <c r="G1121" i="43"/>
  <c r="I1120" i="43"/>
  <c r="G1120" i="43"/>
  <c r="I1119" i="43"/>
  <c r="G1119" i="43"/>
  <c r="I1118" i="43"/>
  <c r="G1118" i="43"/>
  <c r="I1117" i="43"/>
  <c r="G1117" i="43"/>
  <c r="I1116" i="43"/>
  <c r="G1116" i="43"/>
  <c r="I1115" i="43"/>
  <c r="G1115" i="43"/>
  <c r="I1114" i="43"/>
  <c r="G1114" i="43"/>
  <c r="I1113" i="43"/>
  <c r="G1113" i="43"/>
  <c r="I1112" i="43"/>
  <c r="G1112" i="43"/>
  <c r="I1111" i="43"/>
  <c r="G1111" i="43"/>
  <c r="I1110" i="43"/>
  <c r="G1110" i="43"/>
  <c r="I1109" i="43"/>
  <c r="G1109" i="43"/>
  <c r="I1108" i="43"/>
  <c r="G1108" i="43"/>
  <c r="I1107" i="43"/>
  <c r="G1107" i="43"/>
  <c r="I1106" i="43"/>
  <c r="G1106" i="43"/>
  <c r="I1105" i="43"/>
  <c r="G1105" i="43"/>
  <c r="I1104" i="43"/>
  <c r="G1104" i="43"/>
  <c r="I1103" i="43"/>
  <c r="G1103" i="43"/>
  <c r="I1102" i="43"/>
  <c r="G1102" i="43"/>
  <c r="I1101" i="43"/>
  <c r="G1101" i="43"/>
  <c r="I1100" i="43"/>
  <c r="G1100" i="43"/>
  <c r="I1099" i="43"/>
  <c r="G1099" i="43"/>
  <c r="I1098" i="43"/>
  <c r="G1098" i="43"/>
  <c r="I1097" i="43"/>
  <c r="G1097" i="43"/>
  <c r="I1096" i="43"/>
  <c r="G1096" i="43"/>
  <c r="I1095" i="43"/>
  <c r="G1095" i="43"/>
  <c r="I1094" i="43"/>
  <c r="G1094" i="43"/>
  <c r="I1093" i="43"/>
  <c r="G1093" i="43"/>
  <c r="I1092" i="43"/>
  <c r="G1092" i="43"/>
  <c r="I1091" i="43"/>
  <c r="G1091" i="43"/>
  <c r="I1090" i="43"/>
  <c r="G1090" i="43"/>
  <c r="I1089" i="43"/>
  <c r="G1089" i="43"/>
  <c r="I1088" i="43"/>
  <c r="G1088" i="43"/>
  <c r="I1087" i="43"/>
  <c r="G1087" i="43"/>
  <c r="I1086" i="43"/>
  <c r="G1086" i="43"/>
  <c r="I1085" i="43"/>
  <c r="G1085" i="43"/>
  <c r="I1084" i="43"/>
  <c r="G1084" i="43"/>
  <c r="I1083" i="43"/>
  <c r="G1083" i="43"/>
  <c r="I1082" i="43"/>
  <c r="G1082" i="43"/>
  <c r="I1081" i="43"/>
  <c r="G1081" i="43"/>
  <c r="I1080" i="43"/>
  <c r="G1080" i="43"/>
  <c r="I1079" i="43"/>
  <c r="G1079" i="43"/>
  <c r="I1078" i="43"/>
  <c r="G1078" i="43"/>
  <c r="I1077" i="43"/>
  <c r="G1077" i="43"/>
  <c r="I1076" i="43"/>
  <c r="G1076" i="43"/>
  <c r="I1075" i="43"/>
  <c r="G1075" i="43"/>
  <c r="I1074" i="43"/>
  <c r="G1074" i="43"/>
  <c r="I1073" i="43"/>
  <c r="G1073" i="43"/>
  <c r="I1072" i="43"/>
  <c r="G1072" i="43"/>
  <c r="I1071" i="43"/>
  <c r="G1071" i="43"/>
  <c r="I1070" i="43"/>
  <c r="G1070" i="43"/>
  <c r="I1069" i="43"/>
  <c r="G1069" i="43"/>
  <c r="I1068" i="43"/>
  <c r="G1068" i="43"/>
  <c r="I1067" i="43"/>
  <c r="G1067" i="43"/>
  <c r="I1066" i="43"/>
  <c r="G1066" i="43"/>
  <c r="I1065" i="43"/>
  <c r="G1065" i="43"/>
  <c r="I1064" i="43"/>
  <c r="G1064" i="43"/>
  <c r="I1063" i="43"/>
  <c r="G1063" i="43"/>
  <c r="I1062" i="43"/>
  <c r="G1062" i="43"/>
  <c r="I1061" i="43"/>
  <c r="G1061" i="43"/>
  <c r="I1060" i="43"/>
  <c r="G1060" i="43"/>
  <c r="I1059" i="43"/>
  <c r="G1059" i="43"/>
  <c r="I1058" i="43"/>
  <c r="G1058" i="43"/>
  <c r="I1057" i="43"/>
  <c r="G1057" i="43"/>
  <c r="I1056" i="43"/>
  <c r="G1056" i="43"/>
  <c r="I1055" i="43"/>
  <c r="G1055" i="43"/>
  <c r="I1054" i="43"/>
  <c r="G1054" i="43"/>
  <c r="I1053" i="43"/>
  <c r="G1053" i="43"/>
  <c r="I1052" i="43"/>
  <c r="G1052" i="43"/>
  <c r="I1051" i="43"/>
  <c r="G1051" i="43"/>
  <c r="I1050" i="43"/>
  <c r="G1050" i="43"/>
  <c r="I1049" i="43"/>
  <c r="G1049" i="43"/>
  <c r="I1048" i="43"/>
  <c r="G1048" i="43"/>
  <c r="I1047" i="43"/>
  <c r="G1047" i="43"/>
  <c r="I1046" i="43"/>
  <c r="G1046" i="43"/>
  <c r="I1045" i="43"/>
  <c r="G1045" i="43"/>
  <c r="I1044" i="43"/>
  <c r="G1044" i="43"/>
  <c r="I1043" i="43"/>
  <c r="G1043" i="43"/>
  <c r="I1042" i="43"/>
  <c r="G1042" i="43"/>
  <c r="I1041" i="43"/>
  <c r="G1041" i="43"/>
  <c r="I1040" i="43"/>
  <c r="G1040" i="43"/>
  <c r="I1039" i="43"/>
  <c r="G1039" i="43"/>
  <c r="I1038" i="43"/>
  <c r="G1038" i="43"/>
  <c r="I1037" i="43"/>
  <c r="G1037" i="43"/>
  <c r="I1036" i="43"/>
  <c r="G1036" i="43"/>
  <c r="I1035" i="43"/>
  <c r="G1035" i="43"/>
  <c r="I1034" i="43"/>
  <c r="G1034" i="43"/>
  <c r="I1033" i="43"/>
  <c r="G1033" i="43"/>
  <c r="I1032" i="43"/>
  <c r="G1032" i="43"/>
  <c r="I1031" i="43"/>
  <c r="G1031" i="43"/>
  <c r="I1030" i="43"/>
  <c r="G1030" i="43"/>
  <c r="I1029" i="43"/>
  <c r="G1029" i="43"/>
  <c r="I1028" i="43"/>
  <c r="G1028" i="43"/>
  <c r="I1027" i="43"/>
  <c r="G1027" i="43"/>
  <c r="I1026" i="43"/>
  <c r="G1026" i="43"/>
  <c r="I1025" i="43"/>
  <c r="G1025" i="43"/>
  <c r="I1024" i="43"/>
  <c r="G1024" i="43"/>
  <c r="I1023" i="43"/>
  <c r="G1023" i="43"/>
  <c r="I1022" i="43"/>
  <c r="G1022" i="43"/>
  <c r="I1021" i="43"/>
  <c r="G1021" i="43"/>
  <c r="I1020" i="43"/>
  <c r="G1020" i="43"/>
  <c r="I1019" i="43"/>
  <c r="G1019" i="43"/>
  <c r="I1018" i="43"/>
  <c r="G1018" i="43"/>
  <c r="I1017" i="43"/>
  <c r="G1017" i="43"/>
  <c r="I1016" i="43"/>
  <c r="G1016" i="43"/>
  <c r="I1015" i="43"/>
  <c r="G1015" i="43"/>
  <c r="I1014" i="43"/>
  <c r="G1014" i="43"/>
  <c r="I1013" i="43"/>
  <c r="G1013" i="43"/>
  <c r="I1012" i="43"/>
  <c r="G1012" i="43"/>
  <c r="I1011" i="43"/>
  <c r="G1011" i="43"/>
  <c r="I1010" i="43"/>
  <c r="G1010" i="43"/>
  <c r="I1009" i="43"/>
  <c r="G1009" i="43"/>
  <c r="I1008" i="43"/>
  <c r="G1008" i="43"/>
  <c r="I1007" i="43"/>
  <c r="G1007" i="43"/>
  <c r="I1006" i="43"/>
  <c r="G1006" i="43"/>
  <c r="I1005" i="43"/>
  <c r="G1005" i="43"/>
  <c r="I1004" i="43"/>
  <c r="G1004" i="43"/>
  <c r="I1003" i="43"/>
  <c r="G1003" i="43"/>
  <c r="I1002" i="43"/>
  <c r="G1002" i="43"/>
  <c r="I1001" i="43"/>
  <c r="G1001" i="43"/>
  <c r="I1000" i="43"/>
  <c r="G1000" i="43"/>
  <c r="I999" i="43"/>
  <c r="G999" i="43"/>
  <c r="I998" i="43"/>
  <c r="G998" i="43"/>
  <c r="I997" i="43"/>
  <c r="G997" i="43"/>
  <c r="I996" i="43"/>
  <c r="G996" i="43"/>
  <c r="I995" i="43"/>
  <c r="G995" i="43"/>
  <c r="I994" i="43"/>
  <c r="G994" i="43"/>
  <c r="I993" i="43"/>
  <c r="G993" i="43"/>
  <c r="I992" i="43"/>
  <c r="G992" i="43"/>
  <c r="I991" i="43"/>
  <c r="G991" i="43"/>
  <c r="I990" i="43"/>
  <c r="G990" i="43"/>
  <c r="I989" i="43"/>
  <c r="G989" i="43"/>
  <c r="I988" i="43"/>
  <c r="G988" i="43"/>
  <c r="I987" i="43"/>
  <c r="G987" i="43"/>
  <c r="I986" i="43"/>
  <c r="G986" i="43"/>
  <c r="I985" i="43"/>
  <c r="G985" i="43"/>
  <c r="I984" i="43"/>
  <c r="G984" i="43"/>
  <c r="I983" i="43"/>
  <c r="G983" i="43"/>
  <c r="I982" i="43"/>
  <c r="G982" i="43"/>
  <c r="I981" i="43"/>
  <c r="G981" i="43"/>
  <c r="I980" i="43"/>
  <c r="G980" i="43"/>
  <c r="I979" i="43"/>
  <c r="G979" i="43"/>
  <c r="I978" i="43"/>
  <c r="G978" i="43"/>
  <c r="I977" i="43"/>
  <c r="G977" i="43"/>
  <c r="I976" i="43"/>
  <c r="G976" i="43"/>
  <c r="I975" i="43"/>
  <c r="G975" i="43"/>
  <c r="I974" i="43"/>
  <c r="G974" i="43"/>
  <c r="I973" i="43"/>
  <c r="G973" i="43"/>
  <c r="I972" i="43"/>
  <c r="G972" i="43"/>
  <c r="I971" i="43"/>
  <c r="G971" i="43"/>
  <c r="I970" i="43"/>
  <c r="G970" i="43"/>
  <c r="I969" i="43"/>
  <c r="G969" i="43"/>
  <c r="I968" i="43"/>
  <c r="G968" i="43"/>
  <c r="I967" i="43"/>
  <c r="G967" i="43"/>
  <c r="I966" i="43"/>
  <c r="G966" i="43"/>
  <c r="I965" i="43"/>
  <c r="G965" i="43"/>
  <c r="I964" i="43"/>
  <c r="G964" i="43"/>
  <c r="I963" i="43"/>
  <c r="G963" i="43"/>
  <c r="I962" i="43"/>
  <c r="G962" i="43"/>
  <c r="I961" i="43"/>
  <c r="G961" i="43"/>
  <c r="I960" i="43"/>
  <c r="G960" i="43"/>
  <c r="I959" i="43"/>
  <c r="G959" i="43"/>
  <c r="I958" i="43"/>
  <c r="G958" i="43"/>
  <c r="I957" i="43"/>
  <c r="G957" i="43"/>
  <c r="I956" i="43"/>
  <c r="G956" i="43"/>
  <c r="I955" i="43"/>
  <c r="G955" i="43"/>
  <c r="I954" i="43"/>
  <c r="G954" i="43"/>
  <c r="I953" i="43"/>
  <c r="G953" i="43"/>
  <c r="I952" i="43"/>
  <c r="G952" i="43"/>
  <c r="I951" i="43"/>
  <c r="G951" i="43"/>
  <c r="I950" i="43"/>
  <c r="G950" i="43"/>
  <c r="I949" i="43"/>
  <c r="G949" i="43"/>
  <c r="I948" i="43"/>
  <c r="G948" i="43"/>
  <c r="I947" i="43"/>
  <c r="G947" i="43"/>
  <c r="I946" i="43"/>
  <c r="G946" i="43"/>
  <c r="I945" i="43"/>
  <c r="G945" i="43"/>
  <c r="I944" i="43"/>
  <c r="G944" i="43"/>
  <c r="I943" i="43"/>
  <c r="G943" i="43"/>
  <c r="I942" i="43"/>
  <c r="G942" i="43"/>
  <c r="I941" i="43"/>
  <c r="G941" i="43"/>
  <c r="I940" i="43"/>
  <c r="G940" i="43"/>
  <c r="I939" i="43"/>
  <c r="G939" i="43"/>
  <c r="I938" i="43"/>
  <c r="G938" i="43"/>
  <c r="I937" i="43"/>
  <c r="G937" i="43"/>
  <c r="I936" i="43"/>
  <c r="G936" i="43"/>
  <c r="I935" i="43"/>
  <c r="G935" i="43"/>
  <c r="I934" i="43"/>
  <c r="G934" i="43"/>
  <c r="I933" i="43"/>
  <c r="G933" i="43"/>
  <c r="I932" i="43"/>
  <c r="G932" i="43"/>
  <c r="I931" i="43"/>
  <c r="G931" i="43"/>
  <c r="I930" i="43"/>
  <c r="G930" i="43"/>
  <c r="I929" i="43"/>
  <c r="G929" i="43"/>
  <c r="I928" i="43"/>
  <c r="G928" i="43"/>
  <c r="I927" i="43"/>
  <c r="G927" i="43"/>
  <c r="I926" i="43"/>
  <c r="G926" i="43"/>
  <c r="I925" i="43"/>
  <c r="G925" i="43"/>
  <c r="I924" i="43"/>
  <c r="G924" i="43"/>
  <c r="I923" i="43"/>
  <c r="G923" i="43"/>
  <c r="I922" i="43"/>
  <c r="G922" i="43"/>
  <c r="I921" i="43"/>
  <c r="G921" i="43"/>
  <c r="I920" i="43"/>
  <c r="G920" i="43"/>
  <c r="I919" i="43"/>
  <c r="G919" i="43"/>
  <c r="I918" i="43"/>
  <c r="G918" i="43"/>
  <c r="I917" i="43"/>
  <c r="G917" i="43"/>
  <c r="I916" i="43"/>
  <c r="G916" i="43"/>
  <c r="I915" i="43"/>
  <c r="G915" i="43"/>
  <c r="I914" i="43"/>
  <c r="G914" i="43"/>
  <c r="I913" i="43"/>
  <c r="G913" i="43"/>
  <c r="I912" i="43"/>
  <c r="G912" i="43"/>
  <c r="I911" i="43"/>
  <c r="G911" i="43"/>
  <c r="I910" i="43"/>
  <c r="G910" i="43"/>
  <c r="I909" i="43"/>
  <c r="G909" i="43"/>
  <c r="I908" i="43"/>
  <c r="G908" i="43"/>
  <c r="I907" i="43"/>
  <c r="G907" i="43"/>
  <c r="I906" i="43"/>
  <c r="G906" i="43"/>
  <c r="I905" i="43"/>
  <c r="G905" i="43"/>
  <c r="I904" i="43"/>
  <c r="G904" i="43"/>
  <c r="I903" i="43"/>
  <c r="G903" i="43"/>
  <c r="I902" i="43"/>
  <c r="G902" i="43"/>
  <c r="I901" i="43"/>
  <c r="G901" i="43"/>
  <c r="I900" i="43"/>
  <c r="G900" i="43"/>
  <c r="I899" i="43"/>
  <c r="G899" i="43"/>
  <c r="I898" i="43"/>
  <c r="G898" i="43"/>
  <c r="I897" i="43"/>
  <c r="G897" i="43"/>
  <c r="I896" i="43"/>
  <c r="G896" i="43"/>
  <c r="I895" i="43"/>
  <c r="G895" i="43"/>
  <c r="I894" i="43"/>
  <c r="G894" i="43"/>
  <c r="I893" i="43"/>
  <c r="G893" i="43"/>
  <c r="I892" i="43"/>
  <c r="G892" i="43"/>
  <c r="I891" i="43"/>
  <c r="G891" i="43"/>
  <c r="I890" i="43"/>
  <c r="G890" i="43"/>
  <c r="I889" i="43"/>
  <c r="G889" i="43"/>
  <c r="I888" i="43"/>
  <c r="G888" i="43"/>
  <c r="I887" i="43"/>
  <c r="G887" i="43"/>
  <c r="I886" i="43"/>
  <c r="G886" i="43"/>
  <c r="I885" i="43"/>
  <c r="G885" i="43"/>
  <c r="I884" i="43"/>
  <c r="G884" i="43"/>
  <c r="I883" i="43"/>
  <c r="G883" i="43"/>
  <c r="I882" i="43"/>
  <c r="G882" i="43"/>
  <c r="I881" i="43"/>
  <c r="G881" i="43"/>
  <c r="I880" i="43"/>
  <c r="G880" i="43"/>
  <c r="I879" i="43"/>
  <c r="G879" i="43"/>
  <c r="I878" i="43"/>
  <c r="G878" i="43"/>
  <c r="I877" i="43"/>
  <c r="G877" i="43"/>
  <c r="I876" i="43"/>
  <c r="G876" i="43"/>
  <c r="I875" i="43"/>
  <c r="G875" i="43"/>
  <c r="I874" i="43"/>
  <c r="G874" i="43"/>
  <c r="I873" i="43"/>
  <c r="G873" i="43"/>
  <c r="I872" i="43"/>
  <c r="G872" i="43"/>
  <c r="I871" i="43"/>
  <c r="G871" i="43"/>
  <c r="I870" i="43"/>
  <c r="G870" i="43"/>
  <c r="I869" i="43"/>
  <c r="G869" i="43"/>
  <c r="I868" i="43"/>
  <c r="G868" i="43"/>
  <c r="I867" i="43"/>
  <c r="G867" i="43"/>
  <c r="I866" i="43"/>
  <c r="G866" i="43"/>
  <c r="I865" i="43"/>
  <c r="G865" i="43"/>
  <c r="I864" i="43"/>
  <c r="G864" i="43"/>
  <c r="I863" i="43"/>
  <c r="G863" i="43"/>
  <c r="I862" i="43"/>
  <c r="G862" i="43"/>
  <c r="I861" i="43"/>
  <c r="G861" i="43"/>
  <c r="I860" i="43"/>
  <c r="G860" i="43"/>
  <c r="I859" i="43"/>
  <c r="G859" i="43"/>
  <c r="I858" i="43"/>
  <c r="G858" i="43"/>
  <c r="I857" i="43"/>
  <c r="G857" i="43"/>
  <c r="I856" i="43"/>
  <c r="G856" i="43"/>
  <c r="I855" i="43"/>
  <c r="G855" i="43"/>
  <c r="I854" i="43"/>
  <c r="G854" i="43"/>
  <c r="I853" i="43"/>
  <c r="G853" i="43"/>
  <c r="I852" i="43"/>
  <c r="G852" i="43"/>
  <c r="I851" i="43"/>
  <c r="G851" i="43"/>
  <c r="I850" i="43"/>
  <c r="G850" i="43"/>
  <c r="I849" i="43"/>
  <c r="G849" i="43"/>
  <c r="I848" i="43"/>
  <c r="G848" i="43"/>
  <c r="I847" i="43"/>
  <c r="G847" i="43"/>
  <c r="I846" i="43"/>
  <c r="G846" i="43"/>
  <c r="I845" i="43"/>
  <c r="G845" i="43"/>
  <c r="I844" i="43"/>
  <c r="G844" i="43"/>
  <c r="I843" i="43"/>
  <c r="G843" i="43"/>
  <c r="I842" i="43"/>
  <c r="G842" i="43"/>
  <c r="I841" i="43"/>
  <c r="G841" i="43"/>
  <c r="I840" i="43"/>
  <c r="G840" i="43"/>
  <c r="I839" i="43"/>
  <c r="G839" i="43"/>
  <c r="I838" i="43"/>
  <c r="G838" i="43"/>
  <c r="I837" i="43"/>
  <c r="G837" i="43"/>
  <c r="I836" i="43"/>
  <c r="G836" i="43"/>
  <c r="I835" i="43"/>
  <c r="G835" i="43"/>
  <c r="I834" i="43"/>
  <c r="G834" i="43"/>
  <c r="I833" i="43"/>
  <c r="G833" i="43"/>
  <c r="I832" i="43"/>
  <c r="G832" i="43"/>
  <c r="I831" i="43"/>
  <c r="G831" i="43"/>
  <c r="I830" i="43"/>
  <c r="G830" i="43"/>
  <c r="I829" i="43"/>
  <c r="G829" i="43"/>
  <c r="I828" i="43"/>
  <c r="G828" i="43"/>
  <c r="I827" i="43"/>
  <c r="G827" i="43"/>
  <c r="I826" i="43"/>
  <c r="G826" i="43"/>
  <c r="I825" i="43"/>
  <c r="G825" i="43"/>
  <c r="I824" i="43"/>
  <c r="G824" i="43"/>
  <c r="I823" i="43"/>
  <c r="G823" i="43"/>
  <c r="I822" i="43"/>
  <c r="G822" i="43"/>
  <c r="I821" i="43"/>
  <c r="G821" i="43"/>
  <c r="I820" i="43"/>
  <c r="G820" i="43"/>
  <c r="I819" i="43"/>
  <c r="G819" i="43"/>
  <c r="I818" i="43"/>
  <c r="G818" i="43"/>
  <c r="I817" i="43"/>
  <c r="G817" i="43"/>
  <c r="I816" i="43"/>
  <c r="G816" i="43"/>
  <c r="I815" i="43"/>
  <c r="G815" i="43"/>
  <c r="I814" i="43"/>
  <c r="G814" i="43"/>
  <c r="I813" i="43"/>
  <c r="G813" i="43"/>
  <c r="I812" i="43"/>
  <c r="G812" i="43"/>
  <c r="I811" i="43"/>
  <c r="G811" i="43"/>
  <c r="I810" i="43"/>
  <c r="G810" i="43"/>
  <c r="I809" i="43"/>
  <c r="G809" i="43"/>
  <c r="I808" i="43"/>
  <c r="G808" i="43"/>
  <c r="I807" i="43"/>
  <c r="G807" i="43"/>
  <c r="I806" i="43"/>
  <c r="G806" i="43"/>
  <c r="I805" i="43"/>
  <c r="G805" i="43"/>
  <c r="I804" i="43"/>
  <c r="G804" i="43"/>
  <c r="I803" i="43"/>
  <c r="G803" i="43"/>
  <c r="I802" i="43"/>
  <c r="G802" i="43"/>
  <c r="I801" i="43"/>
  <c r="G801" i="43"/>
  <c r="I800" i="43"/>
  <c r="G800" i="43"/>
  <c r="I799" i="43"/>
  <c r="G799" i="43"/>
  <c r="I798" i="43"/>
  <c r="G798" i="43"/>
  <c r="I797" i="43"/>
  <c r="G797" i="43"/>
  <c r="I796" i="43"/>
  <c r="G796" i="43"/>
  <c r="I795" i="43"/>
  <c r="G795" i="43"/>
  <c r="I794" i="43"/>
  <c r="G794" i="43"/>
  <c r="I793" i="43"/>
  <c r="G793" i="43"/>
  <c r="I792" i="43"/>
  <c r="G792" i="43"/>
  <c r="I791" i="43"/>
  <c r="G791" i="43"/>
  <c r="I790" i="43"/>
  <c r="G790" i="43"/>
  <c r="I789" i="43"/>
  <c r="G789" i="43"/>
  <c r="I788" i="43"/>
  <c r="G788" i="43"/>
  <c r="I787" i="43"/>
  <c r="G787" i="43"/>
  <c r="I786" i="43"/>
  <c r="G786" i="43"/>
  <c r="I785" i="43"/>
  <c r="G785" i="43"/>
  <c r="I784" i="43"/>
  <c r="G784" i="43"/>
  <c r="I783" i="43"/>
  <c r="G783" i="43"/>
  <c r="I782" i="43"/>
  <c r="G782" i="43"/>
  <c r="I781" i="43"/>
  <c r="G781" i="43"/>
  <c r="I780" i="43"/>
  <c r="G780" i="43"/>
  <c r="I779" i="43"/>
  <c r="G779" i="43"/>
  <c r="I778" i="43"/>
  <c r="G778" i="43"/>
  <c r="I777" i="43"/>
  <c r="G777" i="43"/>
  <c r="I776" i="43"/>
  <c r="G776" i="43"/>
  <c r="I775" i="43"/>
  <c r="G775" i="43"/>
  <c r="I774" i="43"/>
  <c r="G774" i="43"/>
  <c r="I773" i="43"/>
  <c r="G773" i="43"/>
  <c r="I772" i="43"/>
  <c r="G772" i="43"/>
  <c r="I771" i="43"/>
  <c r="G771" i="43"/>
  <c r="I770" i="43"/>
  <c r="G770" i="43"/>
  <c r="I769" i="43"/>
  <c r="G769" i="43"/>
  <c r="I768" i="43"/>
  <c r="G768" i="43"/>
  <c r="I767" i="43"/>
  <c r="G767" i="43"/>
  <c r="I766" i="43"/>
  <c r="G766" i="43"/>
  <c r="I765" i="43"/>
  <c r="G765" i="43"/>
  <c r="I764" i="43"/>
  <c r="G764" i="43"/>
  <c r="I763" i="43"/>
  <c r="G763" i="43"/>
  <c r="I762" i="43"/>
  <c r="G762" i="43"/>
  <c r="I761" i="43"/>
  <c r="G761" i="43"/>
  <c r="I760" i="43"/>
  <c r="G760" i="43"/>
  <c r="I759" i="43"/>
  <c r="G759" i="43"/>
  <c r="I758" i="43"/>
  <c r="G758" i="43"/>
  <c r="I757" i="43"/>
  <c r="G757" i="43"/>
  <c r="I756" i="43"/>
  <c r="G756" i="43"/>
  <c r="I755" i="43"/>
  <c r="G755" i="43"/>
  <c r="I754" i="43"/>
  <c r="G754" i="43"/>
  <c r="I753" i="43"/>
  <c r="G753" i="43"/>
  <c r="I752" i="43"/>
  <c r="G752" i="43"/>
  <c r="I751" i="43"/>
  <c r="G751" i="43"/>
  <c r="I750" i="43"/>
  <c r="G750" i="43"/>
  <c r="I749" i="43"/>
  <c r="G749" i="43"/>
  <c r="I748" i="43"/>
  <c r="G748" i="43"/>
  <c r="I747" i="43"/>
  <c r="G747" i="43"/>
  <c r="I746" i="43"/>
  <c r="G746" i="43"/>
  <c r="I745" i="43"/>
  <c r="G745" i="43"/>
  <c r="I744" i="43"/>
  <c r="G744" i="43"/>
  <c r="I743" i="43"/>
  <c r="G743" i="43"/>
  <c r="I742" i="43"/>
  <c r="G742" i="43"/>
  <c r="I741" i="43"/>
  <c r="G741" i="43"/>
  <c r="I740" i="43"/>
  <c r="G740" i="43"/>
  <c r="I739" i="43"/>
  <c r="G739" i="43"/>
  <c r="I738" i="43"/>
  <c r="G738" i="43"/>
  <c r="I737" i="43"/>
  <c r="G737" i="43"/>
  <c r="I736" i="43"/>
  <c r="G736" i="43"/>
  <c r="I735" i="43"/>
  <c r="G735" i="43"/>
  <c r="I734" i="43"/>
  <c r="G734" i="43"/>
  <c r="I733" i="43"/>
  <c r="G733" i="43"/>
  <c r="I732" i="43"/>
  <c r="G732" i="43"/>
  <c r="I731" i="43"/>
  <c r="G731" i="43"/>
  <c r="I730" i="43"/>
  <c r="G730" i="43"/>
  <c r="I729" i="43"/>
  <c r="G729" i="43"/>
  <c r="I728" i="43"/>
  <c r="G728" i="43"/>
  <c r="I727" i="43"/>
  <c r="G727" i="43"/>
  <c r="I726" i="43"/>
  <c r="G726" i="43"/>
  <c r="I725" i="43"/>
  <c r="G725" i="43"/>
  <c r="I724" i="43"/>
  <c r="G724" i="43"/>
  <c r="I723" i="43"/>
  <c r="G723" i="43"/>
  <c r="I722" i="43"/>
  <c r="G722" i="43"/>
  <c r="I721" i="43"/>
  <c r="G721" i="43"/>
  <c r="I720" i="43"/>
  <c r="G720" i="43"/>
  <c r="I719" i="43"/>
  <c r="G719" i="43"/>
  <c r="I718" i="43"/>
  <c r="G718" i="43"/>
  <c r="I717" i="43"/>
  <c r="G717" i="43"/>
  <c r="I716" i="43"/>
  <c r="G716" i="43"/>
  <c r="I715" i="43"/>
  <c r="G715" i="43"/>
  <c r="I714" i="43"/>
  <c r="G714" i="43"/>
  <c r="I713" i="43"/>
  <c r="G713" i="43"/>
  <c r="I712" i="43"/>
  <c r="G712" i="43"/>
  <c r="I711" i="43"/>
  <c r="G711" i="43"/>
  <c r="I710" i="43"/>
  <c r="G710" i="43"/>
  <c r="I709" i="43"/>
  <c r="G709" i="43"/>
  <c r="I708" i="43"/>
  <c r="G708" i="43"/>
  <c r="I707" i="43"/>
  <c r="G707" i="43"/>
  <c r="I706" i="43"/>
  <c r="G706" i="43"/>
  <c r="I705" i="43"/>
  <c r="G705" i="43"/>
  <c r="I704" i="43"/>
  <c r="G704" i="43"/>
  <c r="I703" i="43"/>
  <c r="G703" i="43"/>
  <c r="I702" i="43"/>
  <c r="G702" i="43"/>
  <c r="I701" i="43"/>
  <c r="G701" i="43"/>
  <c r="I700" i="43"/>
  <c r="G700" i="43"/>
  <c r="I699" i="43"/>
  <c r="G699" i="43"/>
  <c r="I698" i="43"/>
  <c r="G698" i="43"/>
  <c r="I697" i="43"/>
  <c r="G697" i="43"/>
  <c r="I696" i="43"/>
  <c r="G696" i="43"/>
  <c r="I695" i="43"/>
  <c r="G695" i="43"/>
  <c r="I694" i="43"/>
  <c r="G694" i="43"/>
  <c r="I693" i="43"/>
  <c r="G693" i="43"/>
  <c r="I692" i="43"/>
  <c r="G692" i="43"/>
  <c r="I691" i="43"/>
  <c r="G691" i="43"/>
  <c r="I690" i="43"/>
  <c r="G690" i="43"/>
  <c r="I689" i="43"/>
  <c r="G689" i="43"/>
  <c r="I688" i="43"/>
  <c r="G688" i="43"/>
  <c r="I687" i="43"/>
  <c r="G687" i="43"/>
  <c r="I686" i="43"/>
  <c r="G686" i="43"/>
  <c r="I685" i="43"/>
  <c r="G685" i="43"/>
  <c r="I684" i="43"/>
  <c r="G684" i="43"/>
  <c r="I683" i="43"/>
  <c r="G683" i="43"/>
  <c r="I682" i="43"/>
  <c r="G682" i="43"/>
  <c r="I681" i="43"/>
  <c r="G681" i="43"/>
  <c r="I680" i="43"/>
  <c r="G680" i="43"/>
  <c r="I679" i="43"/>
  <c r="G679" i="43"/>
  <c r="I678" i="43"/>
  <c r="G678" i="43"/>
  <c r="I677" i="43"/>
  <c r="G677" i="43"/>
  <c r="I676" i="43"/>
  <c r="G676" i="43"/>
  <c r="I675" i="43"/>
  <c r="G675" i="43"/>
  <c r="I674" i="43"/>
  <c r="G674" i="43"/>
  <c r="I673" i="43"/>
  <c r="G673" i="43"/>
  <c r="I672" i="43"/>
  <c r="G672" i="43"/>
  <c r="I671" i="43"/>
  <c r="G671" i="43"/>
  <c r="I670" i="43"/>
  <c r="G670" i="43"/>
  <c r="I669" i="43"/>
  <c r="G669" i="43"/>
  <c r="I668" i="43"/>
  <c r="G668" i="43"/>
  <c r="I667" i="43"/>
  <c r="G667" i="43"/>
  <c r="I666" i="43"/>
  <c r="G666" i="43"/>
  <c r="I665" i="43"/>
  <c r="G665" i="43"/>
  <c r="I664" i="43"/>
  <c r="G664" i="43"/>
  <c r="I663" i="43"/>
  <c r="G663" i="43"/>
  <c r="I662" i="43"/>
  <c r="G662" i="43"/>
  <c r="I661" i="43"/>
  <c r="G661" i="43"/>
  <c r="I660" i="43"/>
  <c r="G660" i="43"/>
  <c r="I659" i="43"/>
  <c r="G659" i="43"/>
  <c r="I658" i="43"/>
  <c r="G658" i="43"/>
  <c r="I657" i="43"/>
  <c r="G657" i="43"/>
  <c r="I656" i="43"/>
  <c r="G656" i="43"/>
  <c r="I655" i="43"/>
  <c r="G655" i="43"/>
  <c r="I654" i="43"/>
  <c r="G654" i="43"/>
  <c r="I653" i="43"/>
  <c r="G653" i="43"/>
  <c r="I652" i="43"/>
  <c r="G652" i="43"/>
  <c r="I651" i="43"/>
  <c r="G651" i="43"/>
  <c r="I650" i="43"/>
  <c r="G650" i="43"/>
  <c r="I649" i="43"/>
  <c r="G649" i="43"/>
  <c r="I648" i="43"/>
  <c r="G648" i="43"/>
  <c r="I647" i="43"/>
  <c r="G647" i="43"/>
  <c r="I646" i="43"/>
  <c r="G646" i="43"/>
  <c r="I645" i="43"/>
  <c r="G645" i="43"/>
  <c r="I644" i="43"/>
  <c r="G644" i="43"/>
  <c r="I643" i="43"/>
  <c r="G643" i="43"/>
  <c r="I642" i="43"/>
  <c r="G642" i="43"/>
  <c r="I641" i="43"/>
  <c r="G641" i="43"/>
  <c r="I640" i="43"/>
  <c r="G640" i="43"/>
  <c r="I639" i="43"/>
  <c r="G639" i="43"/>
  <c r="I638" i="43"/>
  <c r="G638" i="43"/>
  <c r="I637" i="43"/>
  <c r="G637" i="43"/>
  <c r="I636" i="43"/>
  <c r="G636" i="43"/>
  <c r="I635" i="43"/>
  <c r="G635" i="43"/>
  <c r="I634" i="43"/>
  <c r="G634" i="43"/>
  <c r="I633" i="43"/>
  <c r="G633" i="43"/>
  <c r="I632" i="43"/>
  <c r="G632" i="43"/>
  <c r="I631" i="43"/>
  <c r="G631" i="43"/>
  <c r="I630" i="43"/>
  <c r="G630" i="43"/>
  <c r="I629" i="43"/>
  <c r="G629" i="43"/>
  <c r="I628" i="43"/>
  <c r="G628" i="43"/>
  <c r="I627" i="43"/>
  <c r="G627" i="43"/>
  <c r="I626" i="43"/>
  <c r="G626" i="43"/>
  <c r="I625" i="43"/>
  <c r="G625" i="43"/>
  <c r="I624" i="43"/>
  <c r="G624" i="43"/>
  <c r="I623" i="43"/>
  <c r="G623" i="43"/>
  <c r="I622" i="43"/>
  <c r="G622" i="43"/>
  <c r="I621" i="43"/>
  <c r="G621" i="43"/>
  <c r="I620" i="43"/>
  <c r="G620" i="43"/>
  <c r="I619" i="43"/>
  <c r="G619" i="43"/>
  <c r="I618" i="43"/>
  <c r="G618" i="43"/>
  <c r="I617" i="43"/>
  <c r="G617" i="43"/>
  <c r="I616" i="43"/>
  <c r="G616" i="43"/>
  <c r="I615" i="43"/>
  <c r="G615" i="43"/>
  <c r="I614" i="43"/>
  <c r="G614" i="43"/>
  <c r="I613" i="43"/>
  <c r="G613" i="43"/>
  <c r="I612" i="43"/>
  <c r="G612" i="43"/>
  <c r="I611" i="43"/>
  <c r="G611" i="43"/>
  <c r="I610" i="43"/>
  <c r="G610" i="43"/>
  <c r="I609" i="43"/>
  <c r="G609" i="43"/>
  <c r="I608" i="43"/>
  <c r="G608" i="43"/>
  <c r="I607" i="43"/>
  <c r="G607" i="43"/>
  <c r="I606" i="43"/>
  <c r="G606" i="43"/>
  <c r="I605" i="43"/>
  <c r="G605" i="43"/>
  <c r="I604" i="43"/>
  <c r="G604" i="43"/>
  <c r="I603" i="43"/>
  <c r="G603" i="43"/>
  <c r="I602" i="43"/>
  <c r="G602" i="43"/>
  <c r="I601" i="43"/>
  <c r="G601" i="43"/>
  <c r="I600" i="43"/>
  <c r="G600" i="43"/>
  <c r="I599" i="43"/>
  <c r="G599" i="43"/>
  <c r="I598" i="43"/>
  <c r="G598" i="43"/>
  <c r="I597" i="43"/>
  <c r="G597" i="43"/>
  <c r="I596" i="43"/>
  <c r="G596" i="43"/>
  <c r="I595" i="43"/>
  <c r="G595" i="43"/>
  <c r="I594" i="43"/>
  <c r="G594" i="43"/>
  <c r="I593" i="43"/>
  <c r="G593" i="43"/>
  <c r="I592" i="43"/>
  <c r="G592" i="43"/>
  <c r="I591" i="43"/>
  <c r="G591" i="43"/>
  <c r="I590" i="43"/>
  <c r="G590" i="43"/>
  <c r="I589" i="43"/>
  <c r="G589" i="43"/>
  <c r="I588" i="43"/>
  <c r="G588" i="43"/>
  <c r="I587" i="43"/>
  <c r="G587" i="43"/>
  <c r="I586" i="43"/>
  <c r="G586" i="43"/>
  <c r="I585" i="43"/>
  <c r="G585" i="43"/>
  <c r="I584" i="43"/>
  <c r="G584" i="43"/>
  <c r="I583" i="43"/>
  <c r="G583" i="43"/>
  <c r="I582" i="43"/>
  <c r="G582" i="43"/>
  <c r="I581" i="43"/>
  <c r="G581" i="43"/>
  <c r="I580" i="43"/>
  <c r="G580" i="43"/>
  <c r="I579" i="43"/>
  <c r="G579" i="43"/>
  <c r="I578" i="43"/>
  <c r="G578" i="43"/>
  <c r="I577" i="43"/>
  <c r="G577" i="43"/>
  <c r="I576" i="43"/>
  <c r="G576" i="43"/>
  <c r="I575" i="43"/>
  <c r="G575" i="43"/>
  <c r="I574" i="43"/>
  <c r="G574" i="43"/>
  <c r="I573" i="43"/>
  <c r="G573" i="43"/>
  <c r="I572" i="43"/>
  <c r="G572" i="43"/>
  <c r="I571" i="43"/>
  <c r="G571" i="43"/>
  <c r="I570" i="43"/>
  <c r="G570" i="43"/>
  <c r="I569" i="43"/>
  <c r="G569" i="43"/>
  <c r="I568" i="43"/>
  <c r="G568" i="43"/>
  <c r="I567" i="43"/>
  <c r="G567" i="43"/>
  <c r="I566" i="43"/>
  <c r="G566" i="43"/>
  <c r="I565" i="43"/>
  <c r="G565" i="43"/>
  <c r="I564" i="43"/>
  <c r="G564" i="43"/>
  <c r="I563" i="43"/>
  <c r="G563" i="43"/>
  <c r="I562" i="43"/>
  <c r="G562" i="43"/>
  <c r="I561" i="43"/>
  <c r="G561" i="43"/>
  <c r="I560" i="43"/>
  <c r="G560" i="43"/>
  <c r="I559" i="43"/>
  <c r="G559" i="43"/>
  <c r="I558" i="43"/>
  <c r="G558" i="43"/>
  <c r="I557" i="43"/>
  <c r="G557" i="43"/>
  <c r="I556" i="43"/>
  <c r="G556" i="43"/>
  <c r="I555" i="43"/>
  <c r="G555" i="43"/>
  <c r="I554" i="43"/>
  <c r="G554" i="43"/>
  <c r="I553" i="43"/>
  <c r="G553" i="43"/>
  <c r="I552" i="43"/>
  <c r="G552" i="43"/>
  <c r="I551" i="43"/>
  <c r="G551" i="43"/>
  <c r="I550" i="43"/>
  <c r="G550" i="43"/>
  <c r="I549" i="43"/>
  <c r="G549" i="43"/>
  <c r="I548" i="43"/>
  <c r="G548" i="43"/>
  <c r="I547" i="43"/>
  <c r="G547" i="43"/>
  <c r="I546" i="43"/>
  <c r="G546" i="43"/>
  <c r="I545" i="43"/>
  <c r="G545" i="43"/>
  <c r="I544" i="43"/>
  <c r="G544" i="43"/>
  <c r="I543" i="43"/>
  <c r="G543" i="43"/>
  <c r="I542" i="43"/>
  <c r="G542" i="43"/>
  <c r="I541" i="43"/>
  <c r="G541" i="43"/>
  <c r="I540" i="43"/>
  <c r="G540" i="43"/>
  <c r="I539" i="43"/>
  <c r="G539" i="43"/>
  <c r="I538" i="43"/>
  <c r="G538" i="43"/>
  <c r="I537" i="43"/>
  <c r="G537" i="43"/>
  <c r="I536" i="43"/>
  <c r="G536" i="43"/>
  <c r="I535" i="43"/>
  <c r="G535" i="43"/>
  <c r="I534" i="43"/>
  <c r="G534" i="43"/>
  <c r="I533" i="43"/>
  <c r="G533" i="43"/>
  <c r="I532" i="43"/>
  <c r="G532" i="43"/>
  <c r="I531" i="43"/>
  <c r="G531" i="43"/>
  <c r="I530" i="43"/>
  <c r="G530" i="43"/>
  <c r="I529" i="43"/>
  <c r="G529" i="43"/>
  <c r="I528" i="43"/>
  <c r="G528" i="43"/>
  <c r="I527" i="43"/>
  <c r="G527" i="43"/>
  <c r="I526" i="43"/>
  <c r="G526" i="43"/>
  <c r="I525" i="43"/>
  <c r="G525" i="43"/>
  <c r="I524" i="43"/>
  <c r="G524" i="43"/>
  <c r="I523" i="43"/>
  <c r="G523" i="43"/>
  <c r="I522" i="43"/>
  <c r="G522" i="43"/>
  <c r="I521" i="43"/>
  <c r="G521" i="43"/>
  <c r="I520" i="43"/>
  <c r="G520" i="43"/>
  <c r="I519" i="43"/>
  <c r="G519" i="43"/>
  <c r="I518" i="43"/>
  <c r="G518" i="43"/>
  <c r="I517" i="43"/>
  <c r="G517" i="43"/>
  <c r="I516" i="43"/>
  <c r="G516" i="43"/>
  <c r="I515" i="43"/>
  <c r="G515" i="43"/>
  <c r="I514" i="43"/>
  <c r="G514" i="43"/>
  <c r="I513" i="43"/>
  <c r="G513" i="43"/>
  <c r="I512" i="43"/>
  <c r="G512" i="43"/>
  <c r="I511" i="43"/>
  <c r="G511" i="43"/>
  <c r="I510" i="43"/>
  <c r="G510" i="43"/>
  <c r="I509" i="43"/>
  <c r="G509" i="43"/>
  <c r="I508" i="43"/>
  <c r="G508" i="43"/>
  <c r="I507" i="43"/>
  <c r="G507" i="43"/>
  <c r="I506" i="43"/>
  <c r="G506" i="43"/>
  <c r="I505" i="43"/>
  <c r="G505" i="43"/>
  <c r="I504" i="43"/>
  <c r="G504" i="43"/>
  <c r="I503" i="43"/>
  <c r="G503" i="43"/>
  <c r="I502" i="43"/>
  <c r="G502" i="43"/>
  <c r="I501" i="43"/>
  <c r="G501" i="43"/>
  <c r="I500" i="43"/>
  <c r="G500" i="43"/>
  <c r="I499" i="43"/>
  <c r="G499" i="43"/>
  <c r="I498" i="43"/>
  <c r="G498" i="43"/>
  <c r="I497" i="43"/>
  <c r="G497" i="43"/>
  <c r="I496" i="43"/>
  <c r="G496" i="43"/>
  <c r="I495" i="43"/>
  <c r="G495" i="43"/>
  <c r="I494" i="43"/>
  <c r="G494" i="43"/>
  <c r="I493" i="43"/>
  <c r="G493" i="43"/>
  <c r="I492" i="43"/>
  <c r="G492" i="43"/>
  <c r="I491" i="43"/>
  <c r="G491" i="43"/>
  <c r="I490" i="43"/>
  <c r="G490" i="43"/>
  <c r="I489" i="43"/>
  <c r="G489" i="43"/>
  <c r="I488" i="43"/>
  <c r="G488" i="43"/>
  <c r="I487" i="43"/>
  <c r="G487" i="43"/>
  <c r="I486" i="43"/>
  <c r="G486" i="43"/>
  <c r="I485" i="43"/>
  <c r="G485" i="43"/>
  <c r="I484" i="43"/>
  <c r="G484" i="43"/>
  <c r="I483" i="43"/>
  <c r="G483" i="43"/>
  <c r="I482" i="43"/>
  <c r="G482" i="43"/>
  <c r="I481" i="43"/>
  <c r="G481" i="43"/>
  <c r="I480" i="43"/>
  <c r="G480" i="43"/>
  <c r="I479" i="43"/>
  <c r="G479" i="43"/>
  <c r="I478" i="43"/>
  <c r="G478" i="43"/>
  <c r="I477" i="43"/>
  <c r="G477" i="43"/>
  <c r="I476" i="43"/>
  <c r="G476" i="43"/>
  <c r="I475" i="43"/>
  <c r="G475" i="43"/>
  <c r="I474" i="43"/>
  <c r="G474" i="43"/>
  <c r="I473" i="43"/>
  <c r="G473" i="43"/>
  <c r="I472" i="43"/>
  <c r="G472" i="43"/>
  <c r="I471" i="43"/>
  <c r="G471" i="43"/>
  <c r="I470" i="43"/>
  <c r="G470" i="43"/>
  <c r="I469" i="43"/>
  <c r="G469" i="43"/>
  <c r="I468" i="43"/>
  <c r="G468" i="43"/>
  <c r="I467" i="43"/>
  <c r="G467" i="43"/>
  <c r="I466" i="43"/>
  <c r="G466" i="43"/>
  <c r="I465" i="43"/>
  <c r="G465" i="43"/>
  <c r="I464" i="43"/>
  <c r="G464" i="43"/>
  <c r="I463" i="43"/>
  <c r="G463" i="43"/>
  <c r="I462" i="43"/>
  <c r="G462" i="43"/>
  <c r="I461" i="43"/>
  <c r="G461" i="43"/>
  <c r="I460" i="43"/>
  <c r="G460" i="43"/>
  <c r="I459" i="43"/>
  <c r="G459" i="43"/>
  <c r="I458" i="43"/>
  <c r="G458" i="43"/>
  <c r="I457" i="43"/>
  <c r="G457" i="43"/>
  <c r="I456" i="43"/>
  <c r="G456" i="43"/>
  <c r="I455" i="43"/>
  <c r="G455" i="43"/>
  <c r="I454" i="43"/>
  <c r="G454" i="43"/>
  <c r="I453" i="43"/>
  <c r="G453" i="43"/>
  <c r="I452" i="43"/>
  <c r="G452" i="43"/>
  <c r="I451" i="43"/>
  <c r="G451" i="43"/>
  <c r="I450" i="43"/>
  <c r="G450" i="43"/>
  <c r="I449" i="43"/>
  <c r="G449" i="43"/>
  <c r="I448" i="43"/>
  <c r="G448" i="43"/>
  <c r="I447" i="43"/>
  <c r="G447" i="43"/>
  <c r="I446" i="43"/>
  <c r="G446" i="43"/>
  <c r="I445" i="43"/>
  <c r="G445" i="43"/>
  <c r="I444" i="43"/>
  <c r="G444" i="43"/>
  <c r="I443" i="43"/>
  <c r="G443" i="43"/>
  <c r="I442" i="43"/>
  <c r="G442" i="43"/>
  <c r="I441" i="43"/>
  <c r="G441" i="43"/>
  <c r="I440" i="43"/>
  <c r="G440" i="43"/>
  <c r="I439" i="43"/>
  <c r="G439" i="43"/>
  <c r="I438" i="43"/>
  <c r="G438" i="43"/>
  <c r="I437" i="43"/>
  <c r="G437" i="43"/>
  <c r="I436" i="43"/>
  <c r="G436" i="43"/>
  <c r="I435" i="43"/>
  <c r="G435" i="43"/>
  <c r="I434" i="43"/>
  <c r="G434" i="43"/>
  <c r="I433" i="43"/>
  <c r="G433" i="43"/>
  <c r="I432" i="43"/>
  <c r="G432" i="43"/>
  <c r="I431" i="43"/>
  <c r="G431" i="43"/>
  <c r="I430" i="43"/>
  <c r="G430" i="43"/>
  <c r="I429" i="43"/>
  <c r="G429" i="43"/>
  <c r="I428" i="43"/>
  <c r="G428" i="43"/>
  <c r="I427" i="43"/>
  <c r="G427" i="43"/>
  <c r="I426" i="43"/>
  <c r="G426" i="43"/>
  <c r="I425" i="43"/>
  <c r="G425" i="43"/>
  <c r="I424" i="43"/>
  <c r="G424" i="43"/>
  <c r="I423" i="43"/>
  <c r="G423" i="43"/>
  <c r="I422" i="43"/>
  <c r="G422" i="43"/>
  <c r="I421" i="43"/>
  <c r="G421" i="43"/>
  <c r="I420" i="43"/>
  <c r="G420" i="43"/>
  <c r="I419" i="43"/>
  <c r="G419" i="43"/>
  <c r="I418" i="43"/>
  <c r="G418" i="43"/>
  <c r="I417" i="43"/>
  <c r="G417" i="43"/>
  <c r="I416" i="43"/>
  <c r="G416" i="43"/>
  <c r="I415" i="43"/>
  <c r="G415" i="43"/>
  <c r="I414" i="43"/>
  <c r="G414" i="43"/>
  <c r="I413" i="43"/>
  <c r="G413" i="43"/>
  <c r="I412" i="43"/>
  <c r="G412" i="43"/>
  <c r="I411" i="43"/>
  <c r="G411" i="43"/>
  <c r="I410" i="43"/>
  <c r="G410" i="43"/>
  <c r="I409" i="43"/>
  <c r="G409" i="43"/>
  <c r="I408" i="43"/>
  <c r="G408" i="43"/>
  <c r="I407" i="43"/>
  <c r="G407" i="43"/>
  <c r="I406" i="43"/>
  <c r="G406" i="43"/>
  <c r="I405" i="43"/>
  <c r="G405" i="43"/>
  <c r="I404" i="43"/>
  <c r="G404" i="43"/>
  <c r="I403" i="43"/>
  <c r="G403" i="43"/>
  <c r="I402" i="43"/>
  <c r="G402" i="43"/>
  <c r="I401" i="43"/>
  <c r="G401" i="43"/>
  <c r="I400" i="43"/>
  <c r="G400" i="43"/>
  <c r="I399" i="43"/>
  <c r="G399" i="43"/>
  <c r="I398" i="43"/>
  <c r="G398" i="43"/>
  <c r="I397" i="43"/>
  <c r="G397" i="43"/>
  <c r="I396" i="43"/>
  <c r="G396" i="43"/>
  <c r="I395" i="43"/>
  <c r="G395" i="43"/>
  <c r="I394" i="43"/>
  <c r="G394" i="43"/>
  <c r="I393" i="43"/>
  <c r="G393" i="43"/>
  <c r="I392" i="43"/>
  <c r="G392" i="43"/>
  <c r="I391" i="43"/>
  <c r="G391" i="43"/>
  <c r="I390" i="43"/>
  <c r="G390" i="43"/>
  <c r="I389" i="43"/>
  <c r="G389" i="43"/>
  <c r="I388" i="43"/>
  <c r="G388" i="43"/>
  <c r="I387" i="43"/>
  <c r="G387" i="43"/>
  <c r="I386" i="43"/>
  <c r="G386" i="43"/>
  <c r="I385" i="43"/>
  <c r="G385" i="43"/>
  <c r="I384" i="43"/>
  <c r="G384" i="43"/>
  <c r="I383" i="43"/>
  <c r="G383" i="43"/>
  <c r="I382" i="43"/>
  <c r="G382" i="43"/>
  <c r="I381" i="43"/>
  <c r="G381" i="43"/>
  <c r="I380" i="43"/>
  <c r="G380" i="43"/>
  <c r="I379" i="43"/>
  <c r="G379" i="43"/>
  <c r="I378" i="43"/>
  <c r="G378" i="43"/>
  <c r="I377" i="43"/>
  <c r="G377" i="43"/>
  <c r="I376" i="43"/>
  <c r="G376" i="43"/>
  <c r="I375" i="43"/>
  <c r="G375" i="43"/>
  <c r="I374" i="43"/>
  <c r="G374" i="43"/>
  <c r="I373" i="43"/>
  <c r="G373" i="43"/>
  <c r="I372" i="43"/>
  <c r="G372" i="43"/>
  <c r="I371" i="43"/>
  <c r="G371" i="43"/>
  <c r="I370" i="43"/>
  <c r="G370" i="43"/>
  <c r="I369" i="43"/>
  <c r="G369" i="43"/>
  <c r="I368" i="43"/>
  <c r="G368" i="43"/>
  <c r="I367" i="43"/>
  <c r="G367" i="43"/>
  <c r="I366" i="43"/>
  <c r="G366" i="43"/>
  <c r="I365" i="43"/>
  <c r="G365" i="43"/>
  <c r="I364" i="43"/>
  <c r="G364" i="43"/>
  <c r="I363" i="43"/>
  <c r="G363" i="43"/>
  <c r="I362" i="43"/>
  <c r="G362" i="43"/>
  <c r="I361" i="43"/>
  <c r="G361" i="43"/>
  <c r="I360" i="43"/>
  <c r="G360" i="43"/>
  <c r="I359" i="43"/>
  <c r="G359" i="43"/>
  <c r="I358" i="43"/>
  <c r="G358" i="43"/>
  <c r="I357" i="43"/>
  <c r="G357" i="43"/>
  <c r="I356" i="43"/>
  <c r="G356" i="43"/>
  <c r="I355" i="43"/>
  <c r="G355" i="43"/>
  <c r="I354" i="43"/>
  <c r="G354" i="43"/>
  <c r="I353" i="43"/>
  <c r="G353" i="43"/>
  <c r="I352" i="43"/>
  <c r="G352" i="43"/>
  <c r="I351" i="43"/>
  <c r="G351" i="43"/>
  <c r="I350" i="43"/>
  <c r="G350" i="43"/>
  <c r="I349" i="43"/>
  <c r="G349" i="43"/>
  <c r="I348" i="43"/>
  <c r="G348" i="43"/>
  <c r="I347" i="43"/>
  <c r="G347" i="43"/>
  <c r="I346" i="43"/>
  <c r="G346" i="43"/>
  <c r="I345" i="43"/>
  <c r="G345" i="43"/>
  <c r="I344" i="43"/>
  <c r="G344" i="43"/>
  <c r="I343" i="43"/>
  <c r="G343" i="43"/>
  <c r="I342" i="43"/>
  <c r="G342" i="43"/>
  <c r="I341" i="43"/>
  <c r="G341" i="43"/>
  <c r="I340" i="43"/>
  <c r="G340" i="43"/>
  <c r="I339" i="43"/>
  <c r="G339" i="43"/>
  <c r="I338" i="43"/>
  <c r="G338" i="43"/>
  <c r="I337" i="43"/>
  <c r="G337" i="43"/>
  <c r="I336" i="43"/>
  <c r="G336" i="43"/>
  <c r="I335" i="43"/>
  <c r="G335" i="43"/>
  <c r="I334" i="43"/>
  <c r="G334" i="43"/>
  <c r="I333" i="43"/>
  <c r="G333" i="43"/>
  <c r="I332" i="43"/>
  <c r="I1528" i="43" s="1"/>
  <c r="G332" i="43"/>
  <c r="G1528" i="43" s="1"/>
  <c r="D25" i="27"/>
  <c r="C25" i="27"/>
  <c r="D73" i="47"/>
  <c r="C73" i="47"/>
  <c r="D65" i="47"/>
  <c r="D59" i="47"/>
  <c r="C59" i="47"/>
  <c r="D55" i="47"/>
  <c r="D54" i="47" s="1"/>
  <c r="C55" i="47"/>
  <c r="C54" i="47"/>
  <c r="D49" i="47"/>
  <c r="D48" i="47" s="1"/>
  <c r="C49" i="47"/>
  <c r="C48" i="47"/>
  <c r="D45" i="47"/>
  <c r="C45" i="47"/>
  <c r="D44" i="47"/>
  <c r="C44" i="47"/>
  <c r="D43" i="47"/>
  <c r="D37" i="47" s="1"/>
  <c r="C37" i="47"/>
  <c r="D36" i="47"/>
  <c r="C36" i="47"/>
  <c r="D34" i="47"/>
  <c r="C34" i="47"/>
  <c r="C33" i="47" s="1"/>
  <c r="D33" i="47"/>
  <c r="D24" i="47"/>
  <c r="C24" i="47"/>
  <c r="D22" i="47"/>
  <c r="C22" i="47"/>
  <c r="C18" i="47" s="1"/>
  <c r="D16" i="47"/>
  <c r="D15" i="47" s="1"/>
  <c r="C15" i="47"/>
  <c r="D11" i="47"/>
  <c r="D10" i="47" s="1"/>
  <c r="C11" i="47"/>
  <c r="C10" i="47" s="1"/>
  <c r="D12" i="3"/>
  <c r="C12" i="3"/>
  <c r="D18" i="3"/>
  <c r="C18" i="3"/>
  <c r="D17" i="3"/>
  <c r="D31" i="7"/>
  <c r="C31" i="7"/>
  <c r="D27" i="7"/>
  <c r="D26" i="7" s="1"/>
  <c r="C27" i="7"/>
  <c r="C26" i="7" s="1"/>
  <c r="D25" i="7"/>
  <c r="D19" i="7"/>
  <c r="C19" i="7"/>
  <c r="D17" i="7"/>
  <c r="D16" i="7" s="1"/>
  <c r="C17" i="7"/>
  <c r="C16" i="7" s="1"/>
  <c r="D13" i="7"/>
  <c r="D12" i="7" s="1"/>
  <c r="C13" i="7"/>
  <c r="C12" i="7" s="1"/>
  <c r="D71" i="42"/>
  <c r="I10" i="9"/>
  <c r="J9" i="10" l="1"/>
  <c r="D18" i="47"/>
  <c r="C14" i="47"/>
  <c r="C9" i="47" s="1"/>
  <c r="B9" i="10"/>
  <c r="D10" i="7"/>
  <c r="D9" i="7" s="1"/>
  <c r="D14" i="47"/>
  <c r="D9" i="47" s="1"/>
  <c r="C10" i="7"/>
  <c r="C9" i="7" s="1"/>
  <c r="C25" i="59"/>
  <c r="C23" i="59"/>
  <c r="C21" i="59"/>
  <c r="C19" i="59"/>
  <c r="C18" i="59"/>
  <c r="C12" i="59"/>
  <c r="I2" i="35" l="1"/>
  <c r="I2" i="39"/>
  <c r="K2" i="57"/>
  <c r="I2" i="56"/>
  <c r="I2" i="10"/>
  <c r="G2" i="18"/>
  <c r="I2" i="9"/>
  <c r="D2" i="12"/>
  <c r="C2" i="28"/>
  <c r="C2" i="5"/>
  <c r="G2" i="45"/>
  <c r="G2" i="44"/>
  <c r="C2" i="27"/>
  <c r="C2" i="47"/>
  <c r="L3" i="55"/>
  <c r="G2" i="34"/>
  <c r="G2" i="30"/>
  <c r="I2" i="29"/>
  <c r="C2" i="26"/>
  <c r="C2" i="40"/>
  <c r="C2" i="7"/>
  <c r="C2" i="3"/>
  <c r="C2" i="59"/>
  <c r="A5" i="57"/>
  <c r="A5" i="56"/>
  <c r="A6" i="59"/>
  <c r="D12" i="40" l="1"/>
  <c r="C13" i="59" s="1"/>
  <c r="C12" i="40"/>
  <c r="I38" i="35" l="1"/>
  <c r="A5" i="9"/>
  <c r="L35" i="55" l="1"/>
  <c r="A6" i="55"/>
  <c r="A5" i="35" l="1"/>
  <c r="A5" i="39"/>
  <c r="A5" i="10"/>
  <c r="A5" i="18"/>
  <c r="A5" i="12"/>
  <c r="A6" i="28"/>
  <c r="A6" i="5"/>
  <c r="A5" i="45"/>
  <c r="A5" i="44"/>
  <c r="A6" i="27"/>
  <c r="A5" i="47"/>
  <c r="A5" i="34"/>
  <c r="A5" i="30"/>
  <c r="A5" i="29"/>
  <c r="A6" i="26"/>
  <c r="A7" i="40"/>
  <c r="A5" i="7"/>
  <c r="A5" i="3"/>
  <c r="D31" i="3" l="1"/>
  <c r="C31" i="3"/>
  <c r="C24" i="59" s="1"/>
  <c r="H34" i="45" l="1"/>
  <c r="G34" i="45"/>
  <c r="D27" i="3" l="1"/>
  <c r="C27" i="3"/>
  <c r="C22" i="59" s="1"/>
  <c r="C20" i="59" s="1"/>
  <c r="D17" i="28" l="1"/>
  <c r="C17" i="28"/>
  <c r="I1127" i="29" l="1"/>
  <c r="D76" i="40" l="1"/>
  <c r="D67" i="40"/>
  <c r="D61" i="40"/>
  <c r="C61" i="40"/>
  <c r="D56" i="40"/>
  <c r="C56" i="40"/>
  <c r="D50" i="40"/>
  <c r="C50" i="40"/>
  <c r="D39" i="40"/>
  <c r="C11" i="59" s="1"/>
  <c r="C39" i="40"/>
  <c r="D35" i="40"/>
  <c r="C35" i="40"/>
  <c r="D26" i="40"/>
  <c r="D20" i="40" s="1"/>
  <c r="C26" i="40"/>
  <c r="C20" i="40" s="1"/>
  <c r="D17" i="40"/>
  <c r="C17" i="40"/>
  <c r="A6" i="40"/>
  <c r="C16" i="40" l="1"/>
  <c r="C11" i="40" s="1"/>
  <c r="D16" i="40"/>
  <c r="D11" i="40" s="1"/>
  <c r="A4" i="39" l="1"/>
  <c r="A4" i="35" l="1"/>
  <c r="H34" i="34" l="1"/>
  <c r="G34" i="34"/>
  <c r="A4" i="34"/>
  <c r="I34" i="30" l="1"/>
  <c r="H34" i="30"/>
  <c r="A4" i="30"/>
  <c r="H1127" i="29"/>
  <c r="G1127" i="29"/>
  <c r="A4" i="29"/>
  <c r="A5" i="28" l="1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10" l="1"/>
  <c r="A4" i="9"/>
  <c r="A4" i="12"/>
  <c r="A5" i="5"/>
  <c r="A4" i="7"/>
  <c r="D45" i="12" l="1"/>
  <c r="C45" i="12"/>
  <c r="D34" i="12"/>
  <c r="C34" i="12"/>
  <c r="D11" i="12"/>
  <c r="C11" i="12"/>
  <c r="D17" i="5"/>
  <c r="C14" i="59" s="1"/>
  <c r="C17" i="5"/>
  <c r="D14" i="5"/>
  <c r="C14" i="5"/>
  <c r="D11" i="5"/>
  <c r="C11" i="5"/>
  <c r="D19" i="3"/>
  <c r="C19" i="3"/>
  <c r="D16" i="3"/>
  <c r="C16" i="3"/>
  <c r="D10" i="5" l="1"/>
  <c r="C10" i="59" s="1"/>
  <c r="C10" i="5"/>
  <c r="C26" i="3"/>
  <c r="C10" i="3" s="1"/>
  <c r="D10" i="3"/>
  <c r="D10" i="12"/>
  <c r="D44" i="12"/>
  <c r="D26" i="3"/>
  <c r="C10" i="12"/>
  <c r="C44" i="12"/>
  <c r="C9" i="3" l="1"/>
  <c r="D9" i="3"/>
  <c r="C17" i="59" s="1"/>
</calcChain>
</file>

<file path=xl/comments1.xml><?xml version="1.0" encoding="utf-8"?>
<comments xmlns="http://schemas.openxmlformats.org/spreadsheetml/2006/main">
  <authors>
    <author>n.barnabishvili</author>
  </authors>
  <commentList>
    <comment ref="D13" authorId="0" shapeId="0">
      <text>
        <r>
          <rPr>
            <b/>
            <sz val="9"/>
            <color indexed="81"/>
            <rFont val="Tahoma"/>
            <charset val="1"/>
          </rPr>
          <t>n.barnabishvili:</t>
        </r>
        <r>
          <rPr>
            <sz val="9"/>
            <color indexed="81"/>
            <rFont val="Tahoma"/>
            <charset val="1"/>
          </rPr>
          <t xml:space="preserve">
მ.შ. 20850+36250-საშემოსავლოა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  <charset val="204"/>
          </rPr>
          <t>n.barnabishvili:</t>
        </r>
        <r>
          <rPr>
            <sz val="9"/>
            <color indexed="81"/>
            <rFont val="Tahoma"/>
            <family val="2"/>
            <charset val="204"/>
          </rPr>
          <t xml:space="preserve">
მ.შ. 185 საშემოსავლოა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4875+4325+2175+30075+15000-საშემოსავლოა
</t>
        </r>
      </text>
    </comment>
    <comment ref="D49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მ.შ. 3607.3+3122.3-საშემოსავლოა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ეს ერთჯერადად გადასახდელია, ანუ ხელშეკრულების მთლიანი ღირებულებაა</t>
        </r>
      </text>
    </comment>
  </commentList>
</comments>
</file>

<file path=xl/sharedStrings.xml><?xml version="1.0" encoding="utf-8"?>
<sst xmlns="http://schemas.openxmlformats.org/spreadsheetml/2006/main" count="10079" uniqueCount="5004">
  <si>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</si>
  <si>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</si>
  <si>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</si>
  <si>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</si>
  <si>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</si>
  <si>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</si>
  <si>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</si>
  <si>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</si>
  <si>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</si>
  <si>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</si>
  <si>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</si>
  <si>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</si>
  <si>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</si>
  <si>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</si>
  <si>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</si>
  <si>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</si>
  <si>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</si>
  <si>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</si>
  <si>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</si>
  <si>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</si>
  <si>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</si>
  <si>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</si>
  <si>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</si>
  <si>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</si>
  <si>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</si>
  <si>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</si>
  <si>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</si>
  <si>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</si>
  <si>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</si>
  <si>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</si>
  <si>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</si>
  <si>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</si>
  <si>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</si>
  <si>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</si>
  <si>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</si>
  <si>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</si>
  <si>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</si>
  <si>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</si>
  <si>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</si>
  <si>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</si>
  <si>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</si>
  <si>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</si>
  <si>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</si>
  <si>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</si>
  <si>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</si>
  <si>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</si>
  <si>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</si>
  <si>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</si>
  <si>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</si>
  <si>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</si>
  <si>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</si>
  <si>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</si>
  <si>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</si>
  <si>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</si>
  <si>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</si>
  <si>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</si>
  <si>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</si>
  <si>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</si>
  <si>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</si>
  <si>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</si>
  <si>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</si>
  <si>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</si>
  <si>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</si>
  <si>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</si>
  <si>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</si>
  <si>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</si>
  <si>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</si>
  <si>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</si>
  <si>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</si>
  <si>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</si>
  <si>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</si>
  <si>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</si>
  <si>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</si>
  <si>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</si>
  <si>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</si>
  <si>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</si>
  <si>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</si>
  <si>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</si>
  <si>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</si>
  <si>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</si>
  <si>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</si>
  <si>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</si>
  <si>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</si>
  <si>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</si>
  <si>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</si>
  <si>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</si>
  <si>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</si>
  <si>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</si>
  <si>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</si>
  <si>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</si>
  <si>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</si>
  <si>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</si>
  <si>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</si>
  <si>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</si>
  <si>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</si>
  <si>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</si>
  <si>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</si>
  <si>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</si>
  <si>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</si>
  <si>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</si>
  <si>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</si>
  <si>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</si>
  <si>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</si>
  <si>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</si>
  <si>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</si>
  <si>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</si>
  <si>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</si>
  <si>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</si>
  <si>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</si>
  <si>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</si>
  <si>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</si>
  <si>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</si>
  <si>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</si>
  <si>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</si>
  <si>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</si>
  <si>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</si>
  <si>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</si>
  <si>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</si>
  <si>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</si>
  <si>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</si>
  <si>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</si>
  <si>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</si>
  <si>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</si>
  <si>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</si>
  <si>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</si>
  <si>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</si>
  <si>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</si>
  <si>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</si>
  <si>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</si>
  <si>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</si>
  <si>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</si>
  <si>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</si>
  <si>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</si>
  <si>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</si>
  <si>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</si>
  <si>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</si>
  <si>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</si>
  <si>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</si>
  <si>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</si>
  <si>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</si>
  <si>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</si>
  <si>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</si>
  <si>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</si>
  <si>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</si>
  <si>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</si>
  <si>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</si>
  <si>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</si>
  <si>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</si>
  <si>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</si>
  <si>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</si>
  <si>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</si>
  <si>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</si>
  <si>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</si>
  <si>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</si>
  <si>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</si>
  <si>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</si>
  <si>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</si>
  <si>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</si>
  <si>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</si>
  <si>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</si>
  <si>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</si>
  <si>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</si>
  <si>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</si>
  <si>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</si>
  <si>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</si>
  <si>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</si>
  <si>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</si>
  <si>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</si>
  <si>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</si>
  <si>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</si>
  <si>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</si>
  <si>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</si>
  <si>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</si>
  <si>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</si>
  <si>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</si>
  <si>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</si>
  <si>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</si>
  <si>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</si>
  <si>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</si>
  <si>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</si>
  <si>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</si>
  <si>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</si>
  <si>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</si>
  <si>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</si>
  <si>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</si>
  <si>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</si>
  <si>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</si>
  <si>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</si>
  <si>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</si>
  <si>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</si>
  <si>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</si>
  <si>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</si>
  <si>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</si>
  <si>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</si>
  <si>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</si>
  <si>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</si>
  <si>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</si>
  <si>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</si>
  <si>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</si>
  <si>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</si>
  <si>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</si>
  <si>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</si>
  <si>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</si>
  <si>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</si>
  <si>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</si>
  <si>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</si>
  <si>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</si>
  <si>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</si>
  <si>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</si>
  <si>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</si>
  <si>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</si>
  <si>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</si>
  <si>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</si>
  <si>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</si>
  <si>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</si>
  <si>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</si>
  <si>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</si>
  <si>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</si>
  <si>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</si>
  <si>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</si>
  <si>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</si>
  <si>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</si>
  <si>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</si>
  <si>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</si>
  <si>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</si>
  <si>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</si>
  <si>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</si>
  <si>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</si>
  <si>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</si>
  <si>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</si>
  <si>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</si>
  <si>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</si>
  <si>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</si>
  <si>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</si>
  <si>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</si>
  <si>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</si>
  <si>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</si>
  <si>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</si>
  <si>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</si>
  <si>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</si>
  <si>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</si>
  <si>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</si>
  <si>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</si>
  <si>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</si>
  <si>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</si>
  <si>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</si>
  <si>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</si>
  <si>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</si>
  <si>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</si>
  <si>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</si>
  <si>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</si>
  <si>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</si>
  <si>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</si>
  <si>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</si>
  <si>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</si>
  <si>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</si>
  <si>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</si>
  <si>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</si>
  <si>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</si>
  <si>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</si>
  <si>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</si>
  <si>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</si>
  <si>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</si>
  <si>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</si>
  <si>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</si>
  <si>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</si>
  <si>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</si>
  <si>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</si>
  <si>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</si>
  <si>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</si>
  <si>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</si>
  <si>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</si>
  <si>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</si>
  <si>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</si>
  <si>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</si>
  <si>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</si>
  <si>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</si>
  <si>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</si>
  <si>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</si>
  <si>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</si>
  <si>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</si>
  <si>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</si>
  <si>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</si>
  <si>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</si>
  <si>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</si>
  <si>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</si>
  <si>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</si>
  <si>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</si>
  <si>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</si>
  <si>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</si>
  <si>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</si>
  <si>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</si>
  <si>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</si>
  <si>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</si>
  <si>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</si>
  <si>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</si>
  <si>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</si>
  <si>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</si>
  <si>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</si>
  <si>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</si>
  <si>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</si>
  <si>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</si>
  <si>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</si>
  <si>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</si>
  <si>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</si>
  <si>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</si>
  <si>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</si>
  <si>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</si>
  <si>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</si>
  <si>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</si>
  <si>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</si>
  <si>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</si>
  <si>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</si>
  <si>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</si>
  <si>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</si>
  <si>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</si>
  <si>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</si>
  <si>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</si>
  <si>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</si>
  <si>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</si>
  <si>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</si>
  <si>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</si>
  <si>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</si>
  <si>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</si>
  <si>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</si>
  <si>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</si>
  <si>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</si>
  <si>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</si>
  <si>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</si>
  <si>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</si>
  <si>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</si>
  <si>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</si>
  <si>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</si>
  <si>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</si>
  <si>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</si>
  <si>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</si>
  <si>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</si>
  <si>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</si>
  <si>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</si>
  <si>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</si>
  <si>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</si>
  <si>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</si>
  <si>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</si>
  <si>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</si>
  <si>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</si>
  <si>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</si>
  <si>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</si>
  <si>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</si>
  <si>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</si>
  <si>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</si>
  <si>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</si>
  <si>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</si>
  <si>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</si>
  <si>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</si>
  <si>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</si>
  <si>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</si>
  <si>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</si>
  <si>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</si>
  <si>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</si>
  <si>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</si>
  <si>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</si>
  <si>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</si>
  <si>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</si>
  <si>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</si>
  <si>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</si>
  <si>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</si>
  <si>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</si>
  <si>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</si>
  <si>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</si>
  <si>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</si>
  <si>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</si>
  <si>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</si>
  <si>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</si>
  <si>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</si>
  <si>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</si>
  <si>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</si>
  <si>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</si>
  <si>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</si>
  <si>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</si>
  <si>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</si>
  <si>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</si>
  <si>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</si>
  <si>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</si>
  <si>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</si>
  <si>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</si>
  <si>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</si>
  <si>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</si>
  <si>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</si>
  <si>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</si>
  <si>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</si>
  <si>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</si>
  <si>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</si>
  <si>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</si>
  <si>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</si>
  <si>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</si>
  <si>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</si>
  <si>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</si>
  <si>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</si>
  <si>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</si>
  <si>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</si>
  <si>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</si>
  <si>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</si>
  <si>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</si>
  <si>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</si>
  <si>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</si>
  <si>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</si>
  <si>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</si>
  <si>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</si>
  <si>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</si>
  <si>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</si>
  <si>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</si>
  <si>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</si>
  <si>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</si>
  <si>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</si>
  <si>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</si>
  <si>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</si>
  <si>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</si>
  <si>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</si>
  <si>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</si>
  <si>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</si>
  <si>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</si>
  <si>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</si>
  <si>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</si>
  <si>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</si>
  <si>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</si>
  <si>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</si>
  <si>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</si>
  <si>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</si>
  <si>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</si>
  <si>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</si>
  <si>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</si>
  <si>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</si>
  <si>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</si>
  <si>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</si>
  <si>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</si>
  <si>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</si>
  <si>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</si>
  <si>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</si>
  <si>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</si>
  <si>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</si>
  <si>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</si>
  <si>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</si>
  <si>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</si>
  <si>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</si>
  <si>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</si>
  <si>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</si>
  <si>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</si>
  <si>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</si>
  <si>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</si>
  <si>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</si>
  <si>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</si>
  <si>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</si>
  <si>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</si>
  <si>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</si>
  <si>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</si>
  <si>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</si>
  <si>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</si>
  <si>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</si>
  <si>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</si>
  <si>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</si>
  <si>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</si>
  <si>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</si>
  <si>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</si>
  <si>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</si>
  <si>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</si>
  <si>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</si>
  <si>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</si>
  <si>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</si>
  <si>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</si>
  <si>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</si>
  <si>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</si>
  <si>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</si>
  <si>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</si>
  <si>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</si>
  <si>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</si>
  <si>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</si>
  <si>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</si>
  <si>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</si>
  <si>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</si>
  <si>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</si>
  <si>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</si>
  <si>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</si>
  <si>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</si>
  <si>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</si>
  <si>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</si>
  <si>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</si>
  <si>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</si>
  <si>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</si>
  <si>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</si>
  <si>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</si>
  <si>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</si>
  <si>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</si>
  <si>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</si>
  <si>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</si>
  <si>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</si>
  <si>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</si>
  <si>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</si>
  <si>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</si>
  <si>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</si>
  <si>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</si>
  <si>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</si>
  <si>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</si>
  <si>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</si>
  <si>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</si>
  <si>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</si>
  <si>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</si>
  <si>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</si>
  <si>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</si>
  <si>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</si>
  <si>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</si>
  <si>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</si>
  <si>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მპგ "დემოკრატიული მოძრაობა – ერთიანი საქართველო"</t>
  </si>
  <si>
    <t>თიბისი</t>
  </si>
  <si>
    <t>GE07TB1113336080100005</t>
  </si>
  <si>
    <t>GEL</t>
  </si>
  <si>
    <t>09.07.2017</t>
  </si>
  <si>
    <t>ფულადი შემოწირულობა</t>
  </si>
  <si>
    <t>კახა კუკავა</t>
  </si>
  <si>
    <t>01010008849</t>
  </si>
  <si>
    <t>GE89TB0600000053179109</t>
  </si>
  <si>
    <t>სს თიბისი ბანკი</t>
  </si>
  <si>
    <t>09.13.2017</t>
  </si>
  <si>
    <t>09.15.2017</t>
  </si>
  <si>
    <t>09.18.2017</t>
  </si>
  <si>
    <t>09.22.2017</t>
  </si>
  <si>
    <t>09.25.2017</t>
  </si>
  <si>
    <t>09.26.2017</t>
  </si>
  <si>
    <t>09.27.2017</t>
  </si>
  <si>
    <t>09.30.2017</t>
  </si>
  <si>
    <t>09.24.2017</t>
  </si>
  <si>
    <t>აკაკი კიკვაძე</t>
  </si>
  <si>
    <t>01010002370</t>
  </si>
  <si>
    <t>GE88TB7346345066300002</t>
  </si>
  <si>
    <t>09.28.2017</t>
  </si>
  <si>
    <t>09.29.2017</t>
  </si>
  <si>
    <t>ამირან ქარქაშაძე</t>
  </si>
  <si>
    <t>41001002194</t>
  </si>
  <si>
    <t>GE18LB0711134250375000</t>
  </si>
  <si>
    <t>დავით როყვა</t>
  </si>
  <si>
    <t>53001054559</t>
  </si>
  <si>
    <t>GE02BG0000000820354800</t>
  </si>
  <si>
    <t>გოჩა უგულავა</t>
  </si>
  <si>
    <t>53001044263</t>
  </si>
  <si>
    <t>GE94BG0000000127642000</t>
  </si>
  <si>
    <t>მალხაზი მაისაშვილი, 01034003000</t>
  </si>
  <si>
    <t>01034003000</t>
  </si>
  <si>
    <t>GE95TB7981145061100073</t>
  </si>
  <si>
    <t>სს  თიბისი  ბანკი</t>
  </si>
  <si>
    <t>კახა კუკავა, 01010008849</t>
  </si>
  <si>
    <t>GE10TB0600000160070845</t>
  </si>
  <si>
    <t>გურგენიძე ვალიკო</t>
  </si>
  <si>
    <t>04001001779</t>
  </si>
  <si>
    <t>GE30BG0000000501402000</t>
  </si>
  <si>
    <t>სს "საქართველოს ბანკი"</t>
  </si>
  <si>
    <t>ლაშა ჩიქვინიძე, 01026001804</t>
  </si>
  <si>
    <t>01026001804</t>
  </si>
  <si>
    <t>GE86TB7588645061600010</t>
  </si>
  <si>
    <t>რატი ჟორჟოლიანი, 53001006888, GEO</t>
  </si>
  <si>
    <t>53001006888</t>
  </si>
  <si>
    <t>GE60LB0711175869131000</t>
  </si>
  <si>
    <t>სს "ლიბერთიბანკი"</t>
  </si>
  <si>
    <t>მიქიაშვილი ავთანდილ</t>
  </si>
  <si>
    <t>04001003198</t>
  </si>
  <si>
    <t>GE27BG0000000884505300</t>
  </si>
  <si>
    <t>ვასილი მხეცაძე, 53001002404, GEO</t>
  </si>
  <si>
    <t>53001002404</t>
  </si>
  <si>
    <t>GE94LB0711102213394440</t>
  </si>
  <si>
    <t>ალექსანდრე რიჟამაძე, 01027066142</t>
  </si>
  <si>
    <t>01027066142</t>
  </si>
  <si>
    <t>GE52TB7946945061100035</t>
  </si>
  <si>
    <t>სადრადინ ტალიბოვი, 28001001106</t>
  </si>
  <si>
    <t>28001001106</t>
  </si>
  <si>
    <t>GE73TB7134045061100047</t>
  </si>
  <si>
    <t>როსტომ ქველაძე, 35001102307</t>
  </si>
  <si>
    <t>35001102307</t>
  </si>
  <si>
    <t>GE92TB7134945061100048</t>
  </si>
  <si>
    <t>რამაზ ცუცქირიძე, 01013013175</t>
  </si>
  <si>
    <t>01013013175</t>
  </si>
  <si>
    <t>GE41TB7520345063600010</t>
  </si>
  <si>
    <t>მაია შალამბერიძე, 53001007664, GEO</t>
  </si>
  <si>
    <t>53001007664</t>
  </si>
  <si>
    <t>GE45LB0711185048444000</t>
  </si>
  <si>
    <t>ჯაბა დუგლაძე, 35001029323</t>
  </si>
  <si>
    <t>35001029323</t>
  </si>
  <si>
    <t>GE07TB7299445061100046</t>
  </si>
  <si>
    <t>თუშიშვილი დავით</t>
  </si>
  <si>
    <t>20001015285</t>
  </si>
  <si>
    <t>GE27BG0000000823143100</t>
  </si>
  <si>
    <t>აკაკი კიკვაძე, 01010002370</t>
  </si>
  <si>
    <t>არჩილ კოლხიტაშვილი, 16001026813, GEO</t>
  </si>
  <si>
    <t>16001026813</t>
  </si>
  <si>
    <t>GE37LB0288870250470597</t>
  </si>
  <si>
    <t>ვეფხია გურგენიშვილი, 28001011078</t>
  </si>
  <si>
    <t>28001011078</t>
  </si>
  <si>
    <t>GE71TB7170645165100004</t>
  </si>
  <si>
    <t>შალვა უშვერიძე, 53001015537, GEO</t>
  </si>
  <si>
    <t>53001015537</t>
  </si>
  <si>
    <t>GE02LB0711184981307000</t>
  </si>
  <si>
    <t>ნიკა ყამარაული, 44001004747</t>
  </si>
  <si>
    <t>44001004747</t>
  </si>
  <si>
    <t>GE93TB7811745061100043</t>
  </si>
  <si>
    <t>როყვა დავითი</t>
  </si>
  <si>
    <t>ნათობიძე ნუნუ</t>
  </si>
  <si>
    <t>22001006679</t>
  </si>
  <si>
    <t>GE80BG0000000798492700</t>
  </si>
  <si>
    <t>შოთა მაქაცარია, 01001099558</t>
  </si>
  <si>
    <t>01001099558</t>
  </si>
  <si>
    <t>GE40TB7750845061600003</t>
  </si>
  <si>
    <t>ამილ მუსაევ, 25001016383</t>
  </si>
  <si>
    <t>25001016383</t>
  </si>
  <si>
    <t>GE40TB7407845061100046</t>
  </si>
  <si>
    <t>გიორგი ცინცქილაძე</t>
  </si>
  <si>
    <t>GE93TB7133545061100003</t>
  </si>
  <si>
    <t>01.01.17-31.12.17</t>
  </si>
  <si>
    <r>
      <t>ბუღალტერი</t>
    </r>
    <r>
      <rPr>
        <sz val="11"/>
        <rFont val="Sylfaen"/>
        <family val="1"/>
      </rPr>
      <t xml:space="preserve"> (ან საამისოდ უფლებამოსილი პასუხისმგებელი პირი)</t>
    </r>
  </si>
  <si>
    <t>სხვა ფულადი შემოსავლები(შეცდომით ჩარიცხული თანხა)</t>
  </si>
  <si>
    <t>სხვადასხვა ხარჯები</t>
  </si>
  <si>
    <t>სხვადასხვა ხარჯები(შეცდომით ჩარიცხული თანხის უკან დაბრუნება)</t>
  </si>
  <si>
    <t>1.6.4.3</t>
  </si>
  <si>
    <t>სხვადასხვა ხარჯები(შეცდომით გადარიცხული თანხა)</t>
  </si>
  <si>
    <t>ირაკლი კიკაჩეიშვილი</t>
  </si>
  <si>
    <t>01008010636</t>
  </si>
  <si>
    <t>ნანა ბარნაბიშვილი</t>
  </si>
  <si>
    <t>13001011933</t>
  </si>
  <si>
    <t>ინდირა მაისაშვილი</t>
  </si>
  <si>
    <t>01008032471</t>
  </si>
  <si>
    <t>თამარ მინდიაშვილი</t>
  </si>
  <si>
    <t>01010018768</t>
  </si>
  <si>
    <t>თამარ ზურაშვილი</t>
  </si>
  <si>
    <t>01008033359</t>
  </si>
  <si>
    <t>დავითი ნიკურაძე</t>
  </si>
  <si>
    <t>01019083784</t>
  </si>
  <si>
    <t>მარიამ დგებუაძე</t>
  </si>
  <si>
    <t>01008048532</t>
  </si>
  <si>
    <t>გრიგოლ ბარამიძე</t>
  </si>
  <si>
    <t>01018002112</t>
  </si>
  <si>
    <t>ირაკლი ჯანიაშვილი</t>
  </si>
  <si>
    <t>01002012305</t>
  </si>
  <si>
    <t>შაქრია ზურაშვილი</t>
  </si>
  <si>
    <t>40001005904</t>
  </si>
  <si>
    <t>გიორგი კორკოტაშვილი</t>
  </si>
  <si>
    <t>25001005513</t>
  </si>
  <si>
    <t>დიმიტრი ლორთქიფანიძე</t>
  </si>
  <si>
    <t>01005008393</t>
  </si>
  <si>
    <t>ლევან ძინძიბაძე</t>
  </si>
  <si>
    <t>01019028759</t>
  </si>
  <si>
    <t>მიხეილი ტაბატაძე</t>
  </si>
  <si>
    <t>35001115336</t>
  </si>
  <si>
    <t>ესმერალდა იაკობაშვილი</t>
  </si>
  <si>
    <t>01013001181</t>
  </si>
  <si>
    <t>ქეთევან</t>
  </si>
  <si>
    <t>ლეჟავა</t>
  </si>
  <si>
    <t>01005017357</t>
  </si>
  <si>
    <t>დავით</t>
  </si>
  <si>
    <t>ცხვარიაშვილი</t>
  </si>
  <si>
    <t>01008007657</t>
  </si>
  <si>
    <t>თამარ</t>
  </si>
  <si>
    <t>01005017290</t>
  </si>
  <si>
    <t>ეკატერინე</t>
  </si>
  <si>
    <t>თვარელაშვილი</t>
  </si>
  <si>
    <t>01004005971</t>
  </si>
  <si>
    <t>მერაბ</t>
  </si>
  <si>
    <t>ჭიაბერაშვილი</t>
  </si>
  <si>
    <t>01011008721</t>
  </si>
  <si>
    <t>ზურაბ</t>
  </si>
  <si>
    <t>35001002170</t>
  </si>
  <si>
    <t>კობა</t>
  </si>
  <si>
    <t>იაკობაშვილი</t>
  </si>
  <si>
    <t>01027019122</t>
  </si>
  <si>
    <t>ლევანი</t>
  </si>
  <si>
    <t>დაბრუნდაშვილი</t>
  </si>
  <si>
    <t>01013022007</t>
  </si>
  <si>
    <t>ვალერიან</t>
  </si>
  <si>
    <t>01002023910</t>
  </si>
  <si>
    <t>გიორგი</t>
  </si>
  <si>
    <t>მაისურაძე</t>
  </si>
  <si>
    <t>36001001516</t>
  </si>
  <si>
    <t>გომართელი</t>
  </si>
  <si>
    <t>35001003729</t>
  </si>
  <si>
    <t>მაია</t>
  </si>
  <si>
    <t>ბენიძე</t>
  </si>
  <si>
    <t>01011045629</t>
  </si>
  <si>
    <t>ლალი</t>
  </si>
  <si>
    <t>მექვაბიშვილი</t>
  </si>
  <si>
    <t>01027012956</t>
  </si>
  <si>
    <t>ნუცა</t>
  </si>
  <si>
    <t>01011090584</t>
  </si>
  <si>
    <t>გურამ</t>
  </si>
  <si>
    <t>ბანდალაშვილი</t>
  </si>
  <si>
    <t>01029011860</t>
  </si>
  <si>
    <t>თეზიკო</t>
  </si>
  <si>
    <t>01011087327</t>
  </si>
  <si>
    <t>რუსლან</t>
  </si>
  <si>
    <t>ვანიანი</t>
  </si>
  <si>
    <t>01011005385</t>
  </si>
  <si>
    <t>ეთერი</t>
  </si>
  <si>
    <t>ნაროზაული</t>
  </si>
  <si>
    <t>08001002379</t>
  </si>
  <si>
    <t>35001036718</t>
  </si>
  <si>
    <t>რომან</t>
  </si>
  <si>
    <t>აკოფოვი</t>
  </si>
  <si>
    <t>01011021503</t>
  </si>
  <si>
    <t>ვლადიმერ</t>
  </si>
  <si>
    <t>ქურდაძე</t>
  </si>
  <si>
    <t>01501126461</t>
  </si>
  <si>
    <t>ირინა</t>
  </si>
  <si>
    <t>მაჭავარიანი</t>
  </si>
  <si>
    <t>01011009707</t>
  </si>
  <si>
    <t>ლაშა</t>
  </si>
  <si>
    <t>შალიკაშვილი</t>
  </si>
  <si>
    <t>01011085213</t>
  </si>
  <si>
    <t>შალვა</t>
  </si>
  <si>
    <t>შეყლაშვილი</t>
  </si>
  <si>
    <t>38001038905</t>
  </si>
  <si>
    <t>პაატა</t>
  </si>
  <si>
    <t>ლომიძე</t>
  </si>
  <si>
    <t>01011063037</t>
  </si>
  <si>
    <t>მარინე</t>
  </si>
  <si>
    <t>თარხნიშვილი</t>
  </si>
  <si>
    <t>01027022822</t>
  </si>
  <si>
    <t>ირაკლი</t>
  </si>
  <si>
    <t>01011006985</t>
  </si>
  <si>
    <t>გია</t>
  </si>
  <si>
    <t>01008028027</t>
  </si>
  <si>
    <t>გელა</t>
  </si>
  <si>
    <t>გიუნაშვილი</t>
  </si>
  <si>
    <t>36001000258</t>
  </si>
  <si>
    <t>ნონა</t>
  </si>
  <si>
    <t>35001017664</t>
  </si>
  <si>
    <t>კახა</t>
  </si>
  <si>
    <t>ბერიძე</t>
  </si>
  <si>
    <t>39001034787</t>
  </si>
  <si>
    <t>მარიამი</t>
  </si>
  <si>
    <t>პეტრიაშვილი</t>
  </si>
  <si>
    <t>01011078042</t>
  </si>
  <si>
    <t>ეკა</t>
  </si>
  <si>
    <t>35001118974</t>
  </si>
  <si>
    <t>კვერნაძე</t>
  </si>
  <si>
    <t>01012010915</t>
  </si>
  <si>
    <t>ნოდარ</t>
  </si>
  <si>
    <t>35001118973</t>
  </si>
  <si>
    <t>ჩოხელი</t>
  </si>
  <si>
    <t>59001063632</t>
  </si>
  <si>
    <t>როინ</t>
  </si>
  <si>
    <t>მაჩაბელი</t>
  </si>
  <si>
    <t>59001106274</t>
  </si>
  <si>
    <t>ვიტალი</t>
  </si>
  <si>
    <t>პოღოსიანი</t>
  </si>
  <si>
    <t>01011010218</t>
  </si>
  <si>
    <t>ცხოვრებაძე</t>
  </si>
  <si>
    <t>01011026502</t>
  </si>
  <si>
    <t>ზვიადი</t>
  </si>
  <si>
    <t>ლაცაბიძე</t>
  </si>
  <si>
    <t>01027021847</t>
  </si>
  <si>
    <t>მარინა</t>
  </si>
  <si>
    <t>01011026501</t>
  </si>
  <si>
    <t>შინჯიაშვილი</t>
  </si>
  <si>
    <t>01011069136</t>
  </si>
  <si>
    <t>ვართაპეტიანი</t>
  </si>
  <si>
    <t>01011046700</t>
  </si>
  <si>
    <t>ჩადუნელი</t>
  </si>
  <si>
    <t>01011032525</t>
  </si>
  <si>
    <t>ნიკოლოზ</t>
  </si>
  <si>
    <t>გრიგორიანი</t>
  </si>
  <si>
    <t>01013028961</t>
  </si>
  <si>
    <t>ჯემალი</t>
  </si>
  <si>
    <t>ამარიანი</t>
  </si>
  <si>
    <t>01027061948</t>
  </si>
  <si>
    <t>დარეჯან</t>
  </si>
  <si>
    <t>ქარდავა-ლატარია</t>
  </si>
  <si>
    <t>01011006742</t>
  </si>
  <si>
    <t>ნორა</t>
  </si>
  <si>
    <t>ერისთავი</t>
  </si>
  <si>
    <t>01011060532</t>
  </si>
  <si>
    <t>თინა</t>
  </si>
  <si>
    <t>კაპანაძე</t>
  </si>
  <si>
    <t>01011018092</t>
  </si>
  <si>
    <t>ლელუაშვილი</t>
  </si>
  <si>
    <t>01027058924</t>
  </si>
  <si>
    <t>მთვარისა</t>
  </si>
  <si>
    <t>ფირცხალავა</t>
  </si>
  <si>
    <t>62001021831</t>
  </si>
  <si>
    <t>ლუსია</t>
  </si>
  <si>
    <t>კასოევი</t>
  </si>
  <si>
    <t>01032000322</t>
  </si>
  <si>
    <t>თეიმურაზ</t>
  </si>
  <si>
    <t>ამოევი</t>
  </si>
  <si>
    <t>01032001380</t>
  </si>
  <si>
    <t>მალხაზ</t>
  </si>
  <si>
    <t>შაინოვი</t>
  </si>
  <si>
    <t>01027059008</t>
  </si>
  <si>
    <t>ნათენაძე</t>
  </si>
  <si>
    <t>01024066259</t>
  </si>
  <si>
    <t>ემა</t>
  </si>
  <si>
    <t>ყაჩლავაშვილი</t>
  </si>
  <si>
    <t>01001049474</t>
  </si>
  <si>
    <t>გიგა</t>
  </si>
  <si>
    <t>გელაშვილი</t>
  </si>
  <si>
    <t>01027084601</t>
  </si>
  <si>
    <t>ტარიელი</t>
  </si>
  <si>
    <t>01001023025</t>
  </si>
  <si>
    <t>მიხეილ</t>
  </si>
  <si>
    <t>ნაცვალაძე</t>
  </si>
  <si>
    <t>01013019704</t>
  </si>
  <si>
    <t>ბაქარ</t>
  </si>
  <si>
    <t>01011076972</t>
  </si>
  <si>
    <t>ბეჟიტაშვილი</t>
  </si>
  <si>
    <t>01011095649</t>
  </si>
  <si>
    <t>ბექა</t>
  </si>
  <si>
    <t>ჯანჯღავა</t>
  </si>
  <si>
    <t>01027084822</t>
  </si>
  <si>
    <t>ნაილი</t>
  </si>
  <si>
    <t>მარგველანი</t>
  </si>
  <si>
    <t>12001032689</t>
  </si>
  <si>
    <t>სულაშვილი</t>
  </si>
  <si>
    <t>01011091665</t>
  </si>
  <si>
    <t>ლელა</t>
  </si>
  <si>
    <t>12001040276</t>
  </si>
  <si>
    <t>ნინო</t>
  </si>
  <si>
    <t>ლევერაშვილი</t>
  </si>
  <si>
    <t>01011085492</t>
  </si>
  <si>
    <t>ლაზარაშვილი</t>
  </si>
  <si>
    <t>01027057217</t>
  </si>
  <si>
    <t>რაფაელ</t>
  </si>
  <si>
    <t>ბურტოიანი</t>
  </si>
  <si>
    <t>01001057606</t>
  </si>
  <si>
    <t>რიტა</t>
  </si>
  <si>
    <t>კუზნეცოვა</t>
  </si>
  <si>
    <t>01012001637</t>
  </si>
  <si>
    <t>სვანიძე</t>
  </si>
  <si>
    <t>45001002003</t>
  </si>
  <si>
    <t>ხაჩატუროვა</t>
  </si>
  <si>
    <t>01013025111</t>
  </si>
  <si>
    <t>გაგა</t>
  </si>
  <si>
    <t>ჭეიშვილი</t>
  </si>
  <si>
    <t>01012024617</t>
  </si>
  <si>
    <t>გელაძე</t>
  </si>
  <si>
    <t>01027064248</t>
  </si>
  <si>
    <t>კიურეგიანი</t>
  </si>
  <si>
    <t>01011095052</t>
  </si>
  <si>
    <t>ლარიაშვილი</t>
  </si>
  <si>
    <t>01019066437</t>
  </si>
  <si>
    <t>01026003884</t>
  </si>
  <si>
    <t>რემი</t>
  </si>
  <si>
    <t>არუთინიანი</t>
  </si>
  <si>
    <t>01013030742</t>
  </si>
  <si>
    <t>სიხარულიძე</t>
  </si>
  <si>
    <t>26001031441</t>
  </si>
  <si>
    <t>მაკა</t>
  </si>
  <si>
    <t>ნიშნიანიძე</t>
  </si>
  <si>
    <t>01030048391</t>
  </si>
  <si>
    <t>მიქიაშვილი</t>
  </si>
  <si>
    <t>01005040991</t>
  </si>
  <si>
    <t>01005039676</t>
  </si>
  <si>
    <t>რუსუდან</t>
  </si>
  <si>
    <t>კალაძე</t>
  </si>
  <si>
    <t>01020002791</t>
  </si>
  <si>
    <t>ვენერა</t>
  </si>
  <si>
    <t>რამინიშვილი</t>
  </si>
  <si>
    <t>01024050744</t>
  </si>
  <si>
    <t>მარიამ</t>
  </si>
  <si>
    <t>დიასამიძე</t>
  </si>
  <si>
    <t>01008060180</t>
  </si>
  <si>
    <t>სოფიო</t>
  </si>
  <si>
    <t>დოლიძე</t>
  </si>
  <si>
    <t>01008054247</t>
  </si>
  <si>
    <t>ნარგიზ</t>
  </si>
  <si>
    <t>რუსიშვილი</t>
  </si>
  <si>
    <t>01005006726</t>
  </si>
  <si>
    <t>ვინოგრადოვა</t>
  </si>
  <si>
    <t>01350011543</t>
  </si>
  <si>
    <t>გოცირელი</t>
  </si>
  <si>
    <t>01030032937</t>
  </si>
  <si>
    <t>მანანა</t>
  </si>
  <si>
    <t>ამირეჯიბი</t>
  </si>
  <si>
    <t>01005009548</t>
  </si>
  <si>
    <t>საბა</t>
  </si>
  <si>
    <t>გრძელიშვილი</t>
  </si>
  <si>
    <t>01008061043</t>
  </si>
  <si>
    <t>გიგოლაშვილი</t>
  </si>
  <si>
    <t>01002021858</t>
  </si>
  <si>
    <t>გუდაძე</t>
  </si>
  <si>
    <t>01020013200</t>
  </si>
  <si>
    <t>მარეხი</t>
  </si>
  <si>
    <t>ჯოჯუა</t>
  </si>
  <si>
    <t>01005044999</t>
  </si>
  <si>
    <t>01005045000</t>
  </si>
  <si>
    <t>ნატო</t>
  </si>
  <si>
    <t>ასათიანი</t>
  </si>
  <si>
    <t>01005041940</t>
  </si>
  <si>
    <t>მედეა</t>
  </si>
  <si>
    <t>18001064702</t>
  </si>
  <si>
    <t>01001095155</t>
  </si>
  <si>
    <t>აბაშიძე</t>
  </si>
  <si>
    <t>01024055145</t>
  </si>
  <si>
    <t>ია</t>
  </si>
  <si>
    <t>გედენიძე</t>
  </si>
  <si>
    <t>53001039383</t>
  </si>
  <si>
    <t>იოსებ</t>
  </si>
  <si>
    <t>გოგელია</t>
  </si>
  <si>
    <t>01001060753</t>
  </si>
  <si>
    <t>ანა</t>
  </si>
  <si>
    <t>ხითარიძე</t>
  </si>
  <si>
    <t>01005035323</t>
  </si>
  <si>
    <t>წულაია</t>
  </si>
  <si>
    <t>62007001314</t>
  </si>
  <si>
    <t>ქეთო</t>
  </si>
  <si>
    <t>ქობალია</t>
  </si>
  <si>
    <t>01005016204</t>
  </si>
  <si>
    <t>თამთა</t>
  </si>
  <si>
    <t>დამენია</t>
  </si>
  <si>
    <t>01017037017</t>
  </si>
  <si>
    <t>01805046746</t>
  </si>
  <si>
    <t>იზოლდა</t>
  </si>
  <si>
    <t>ცოტაძე</t>
  </si>
  <si>
    <t>01026007172</t>
  </si>
  <si>
    <t>იაშვილი</t>
  </si>
  <si>
    <t>01009015779</t>
  </si>
  <si>
    <t>თამარი</t>
  </si>
  <si>
    <t>ნონიკაშვილი</t>
  </si>
  <si>
    <t>01023010477</t>
  </si>
  <si>
    <t>კვიწინაძე</t>
  </si>
  <si>
    <t>01007006680</t>
  </si>
  <si>
    <t>თინათინ</t>
  </si>
  <si>
    <t>ვაჩნაძე</t>
  </si>
  <si>
    <t>01016005910</t>
  </si>
  <si>
    <t>მადონა</t>
  </si>
  <si>
    <t>ხვიტია</t>
  </si>
  <si>
    <t>62006000202</t>
  </si>
  <si>
    <t>ელზა</t>
  </si>
  <si>
    <t>შუბლაძე-რურუა</t>
  </si>
  <si>
    <t>39001035450</t>
  </si>
  <si>
    <t>ხათუნა</t>
  </si>
  <si>
    <t>მესხი</t>
  </si>
  <si>
    <t>01007017442</t>
  </si>
  <si>
    <r>
      <rPr>
        <sz val="9"/>
        <color theme="1"/>
        <rFont val="Calibri"/>
        <family val="2"/>
        <scheme val="minor"/>
      </rPr>
      <t>ფ</t>
    </r>
    <r>
      <rPr>
        <sz val="10"/>
        <color theme="1"/>
        <rFont val="Calibri"/>
        <family val="2"/>
        <scheme val="minor"/>
      </rPr>
      <t>ირცხალაიშვილი</t>
    </r>
  </si>
  <si>
    <t>26001003190</t>
  </si>
  <si>
    <t>01001050540</t>
  </si>
  <si>
    <t>ნანული</t>
  </si>
  <si>
    <t>ხელაშვილი</t>
  </si>
  <si>
    <t>24001029848</t>
  </si>
  <si>
    <t>სამსონიძე</t>
  </si>
  <si>
    <t>01006007062</t>
  </si>
  <si>
    <t>01004012717</t>
  </si>
  <si>
    <t>გერლიანი</t>
  </si>
  <si>
    <t>62001045883</t>
  </si>
  <si>
    <t>შუკვანი</t>
  </si>
  <si>
    <t>62006064854</t>
  </si>
  <si>
    <t>წოწოლაშვილი</t>
  </si>
  <si>
    <t>43001000171</t>
  </si>
  <si>
    <t>ზვიად</t>
  </si>
  <si>
    <t>გოგრიჭიანი</t>
  </si>
  <si>
    <t>62003005484</t>
  </si>
  <si>
    <t>ნათია</t>
  </si>
  <si>
    <t>არჩვაძე</t>
  </si>
  <si>
    <t>01001086267</t>
  </si>
  <si>
    <t>მოსიაშვილი</t>
  </si>
  <si>
    <t>01001008937</t>
  </si>
  <si>
    <t>ქირია</t>
  </si>
  <si>
    <t>62004024202</t>
  </si>
  <si>
    <t>ლერი</t>
  </si>
  <si>
    <t>შეყილაძე</t>
  </si>
  <si>
    <t>54001044361</t>
  </si>
  <si>
    <t>ღაღანიძე</t>
  </si>
  <si>
    <t>01201118815</t>
  </si>
  <si>
    <t>მზია</t>
  </si>
  <si>
    <t>ზურებიანი</t>
  </si>
  <si>
    <t>62006008082</t>
  </si>
  <si>
    <t>თამაზ</t>
  </si>
  <si>
    <t>ლიპარტელიანი</t>
  </si>
  <si>
    <t>62003009264</t>
  </si>
  <si>
    <t>01005011455</t>
  </si>
  <si>
    <t>გვანცა</t>
  </si>
  <si>
    <t>01001086543</t>
  </si>
  <si>
    <t>ნანა</t>
  </si>
  <si>
    <t>ჯაფოშვილი</t>
  </si>
  <si>
    <t>01005002368</t>
  </si>
  <si>
    <t>ელენე</t>
  </si>
  <si>
    <t>წიკლაური</t>
  </si>
  <si>
    <t>01027088753</t>
  </si>
  <si>
    <t>ცარციძე</t>
  </si>
  <si>
    <t>01026007395</t>
  </si>
  <si>
    <t>კალანდაძე</t>
  </si>
  <si>
    <t>01017037158</t>
  </si>
  <si>
    <t>ვაჟა</t>
  </si>
  <si>
    <t>უდუმაშვილი</t>
  </si>
  <si>
    <t>01006006191</t>
  </si>
  <si>
    <t>ილონა</t>
  </si>
  <si>
    <t>ბარნაბიშვილი</t>
  </si>
  <si>
    <t>01030005218</t>
  </si>
  <si>
    <t xml:space="preserve">ნელი   </t>
  </si>
  <si>
    <t>ატოიანი</t>
  </si>
  <si>
    <t>01024018623</t>
  </si>
  <si>
    <t>ანაიდა</t>
  </si>
  <si>
    <t>მარტიროსიანი</t>
  </si>
  <si>
    <t>01011031934</t>
  </si>
  <si>
    <t>ლია</t>
  </si>
  <si>
    <t>ჯოხაძე</t>
  </si>
  <si>
    <t>01006021754</t>
  </si>
  <si>
    <t>თორნიკე</t>
  </si>
  <si>
    <t>01005024636</t>
  </si>
  <si>
    <t>აკაკი</t>
  </si>
  <si>
    <t>ღვინჯილია</t>
  </si>
  <si>
    <t>01024089116</t>
  </si>
  <si>
    <t>ვიკა</t>
  </si>
  <si>
    <t>ღიბრაძე</t>
  </si>
  <si>
    <t>01024079138</t>
  </si>
  <si>
    <t>ზაქაიძე</t>
  </si>
  <si>
    <t>01017010185</t>
  </si>
  <si>
    <t>დალი</t>
  </si>
  <si>
    <t>ბოკუჩავა</t>
  </si>
  <si>
    <t>01024008600</t>
  </si>
  <si>
    <t>01010015454</t>
  </si>
  <si>
    <t>ჩიჩუა</t>
  </si>
  <si>
    <t>01024043172</t>
  </si>
  <si>
    <t>ილია</t>
  </si>
  <si>
    <t>ორჯონიკიძე</t>
  </si>
  <si>
    <t>01024057509</t>
  </si>
  <si>
    <t>არსენიანი</t>
  </si>
  <si>
    <t>01011022910</t>
  </si>
  <si>
    <t>01008017292</t>
  </si>
  <si>
    <t>ფატმანი</t>
  </si>
  <si>
    <t>კაცია</t>
  </si>
  <si>
    <t>19001025839</t>
  </si>
  <si>
    <t>დავითაშვილი</t>
  </si>
  <si>
    <t>01010017499</t>
  </si>
  <si>
    <t xml:space="preserve">მზია    </t>
  </si>
  <si>
    <t>კახიშვილი</t>
  </si>
  <si>
    <t>01029003188</t>
  </si>
  <si>
    <t>ოშორიძე</t>
  </si>
  <si>
    <t>01025016877</t>
  </si>
  <si>
    <t>ირმა</t>
  </si>
  <si>
    <t>01025005357</t>
  </si>
  <si>
    <t xml:space="preserve">ზვიად    </t>
  </si>
  <si>
    <t>ჩიქოვანი</t>
  </si>
  <si>
    <t>01024074298</t>
  </si>
  <si>
    <t>რუსუდანი</t>
  </si>
  <si>
    <t>გვარიშვილი</t>
  </si>
  <si>
    <t>01024028568</t>
  </si>
  <si>
    <t>მჭედლიშვილი</t>
  </si>
  <si>
    <t>01019074707</t>
  </si>
  <si>
    <t>ზასოხაშვილი</t>
  </si>
  <si>
    <t>01008059965</t>
  </si>
  <si>
    <t>კუცია</t>
  </si>
  <si>
    <t>01024084137</t>
  </si>
  <si>
    <t>ნადირაძე</t>
  </si>
  <si>
    <t>01024013676</t>
  </si>
  <si>
    <t>ვერა</t>
  </si>
  <si>
    <t>ქევანაშვილი</t>
  </si>
  <si>
    <t>01005021131</t>
  </si>
  <si>
    <t>ლევან</t>
  </si>
  <si>
    <t>ანდრიაშვილი</t>
  </si>
  <si>
    <t>01005044143</t>
  </si>
  <si>
    <t>კაკიტაძე</t>
  </si>
  <si>
    <t>01024070945</t>
  </si>
  <si>
    <t>პატურაშვილი</t>
  </si>
  <si>
    <t>23001003312</t>
  </si>
  <si>
    <t>ვასაძე</t>
  </si>
  <si>
    <t>01024036781</t>
  </si>
  <si>
    <t>კახაბერ</t>
  </si>
  <si>
    <t>აბულიძე</t>
  </si>
  <si>
    <t>01024080556</t>
  </si>
  <si>
    <t xml:space="preserve">თამარი                                                                                                                                                                                                                                             </t>
  </si>
  <si>
    <t>25001040533</t>
  </si>
  <si>
    <t>ირინე</t>
  </si>
  <si>
    <t>ვარდანიძე</t>
  </si>
  <si>
    <t>01025010752</t>
  </si>
  <si>
    <t xml:space="preserve">მარინე     </t>
  </si>
  <si>
    <t>ნეფარიძე</t>
  </si>
  <si>
    <t>01012018209</t>
  </si>
  <si>
    <t>ალექსანდრე</t>
  </si>
  <si>
    <t>ბოლოთაევი</t>
  </si>
  <si>
    <t>01025010256</t>
  </si>
  <si>
    <t>60001148146</t>
  </si>
  <si>
    <t>ოლია</t>
  </si>
  <si>
    <t>ქაწაშვილი</t>
  </si>
  <si>
    <t>01024070466</t>
  </si>
  <si>
    <t>ნათელა</t>
  </si>
  <si>
    <t>ინასარიძე</t>
  </si>
  <si>
    <t>01025020388</t>
  </si>
  <si>
    <t xml:space="preserve">ინგა                  </t>
  </si>
  <si>
    <t>01024026336</t>
  </si>
  <si>
    <t>მამაია</t>
  </si>
  <si>
    <t>ქველაძე</t>
  </si>
  <si>
    <t>01008040232</t>
  </si>
  <si>
    <t>ტყეშელაშვილი</t>
  </si>
  <si>
    <t>01005026330</t>
  </si>
  <si>
    <t>გაბროშვილი</t>
  </si>
  <si>
    <t>01027017744</t>
  </si>
  <si>
    <t>შენგელია</t>
  </si>
  <si>
    <t>01007007147</t>
  </si>
  <si>
    <t>ხმიადაშვილი</t>
  </si>
  <si>
    <t>01006011688</t>
  </si>
  <si>
    <t>გველესიანი</t>
  </si>
  <si>
    <t>62001023785</t>
  </si>
  <si>
    <t>ბურჯანაძე</t>
  </si>
  <si>
    <t>01025011811</t>
  </si>
  <si>
    <t>გათენაძე</t>
  </si>
  <si>
    <t>01025010867</t>
  </si>
  <si>
    <t>ბოდაველი</t>
  </si>
  <si>
    <t>01009005669</t>
  </si>
  <si>
    <t>სილაგავა</t>
  </si>
  <si>
    <t>29001033208</t>
  </si>
  <si>
    <t>ავთანდილ</t>
  </si>
  <si>
    <t>ხინჩიკაშვილი</t>
  </si>
  <si>
    <t>01010007353</t>
  </si>
  <si>
    <t>სალომე</t>
  </si>
  <si>
    <t>გენებაშვილი</t>
  </si>
  <si>
    <t>01024090781</t>
  </si>
  <si>
    <t>ფატიმა</t>
  </si>
  <si>
    <t>ფალელაშვილი</t>
  </si>
  <si>
    <t>59001011554</t>
  </si>
  <si>
    <t>მზარეულიშვილი</t>
  </si>
  <si>
    <t>31001001667</t>
  </si>
  <si>
    <t>31001034603</t>
  </si>
  <si>
    <t>ლაურა</t>
  </si>
  <si>
    <t>გილაური</t>
  </si>
  <si>
    <t>31001024176</t>
  </si>
  <si>
    <t>ასატუროვი</t>
  </si>
  <si>
    <t>01024003808</t>
  </si>
  <si>
    <t>ჯორბენაძე-წიკლაური</t>
  </si>
  <si>
    <t>01727091489</t>
  </si>
  <si>
    <t>იამზე</t>
  </si>
  <si>
    <t>გაბინაშვილი</t>
  </si>
  <si>
    <t>01019024393</t>
  </si>
  <si>
    <t>ჯაფარიძე</t>
  </si>
  <si>
    <t>01024090772</t>
  </si>
  <si>
    <t xml:space="preserve">ინგა                          </t>
  </si>
  <si>
    <t>ყაზაიშვილი</t>
  </si>
  <si>
    <t>01024029366</t>
  </si>
  <si>
    <t>გოგიბერიძე</t>
  </si>
  <si>
    <t>01010004796</t>
  </si>
  <si>
    <t>ლიკა</t>
  </si>
  <si>
    <t>ფიფია</t>
  </si>
  <si>
    <t>62001011113</t>
  </si>
  <si>
    <t>ცუქირიძე</t>
  </si>
  <si>
    <t>01017019590</t>
  </si>
  <si>
    <t xml:space="preserve">ნელი    </t>
  </si>
  <si>
    <t>საბანაძე</t>
  </si>
  <si>
    <t>01024048928</t>
  </si>
  <si>
    <t>ნიკა</t>
  </si>
  <si>
    <t>ჭუაძე</t>
  </si>
  <si>
    <t>01005042319</t>
  </si>
  <si>
    <t>სვეტლანა</t>
  </si>
  <si>
    <t>01007008115</t>
  </si>
  <si>
    <t>01024055522</t>
  </si>
  <si>
    <t>მეტრეველი</t>
  </si>
  <si>
    <t>34001008731</t>
  </si>
  <si>
    <t>კურკუმული</t>
  </si>
  <si>
    <t>01025015032</t>
  </si>
  <si>
    <t>ცისანა</t>
  </si>
  <si>
    <t>სამსონაძე</t>
  </si>
  <si>
    <t>01025014184</t>
  </si>
  <si>
    <t>ბერიაშვილი</t>
  </si>
  <si>
    <t>01022006722</t>
  </si>
  <si>
    <t>კიკნაძე</t>
  </si>
  <si>
    <t>01025020534</t>
  </si>
  <si>
    <t>მეკოშკიშვილი</t>
  </si>
  <si>
    <t>01011079411</t>
  </si>
  <si>
    <t xml:space="preserve">მზია      </t>
  </si>
  <si>
    <t>34001000778</t>
  </si>
  <si>
    <t>კარინა</t>
  </si>
  <si>
    <t>ასატუროვა</t>
  </si>
  <si>
    <t>01024064657</t>
  </si>
  <si>
    <t xml:space="preserve">ავთანდილ  </t>
  </si>
  <si>
    <t>ჯინჭარაძე</t>
  </si>
  <si>
    <t>01024049603</t>
  </si>
  <si>
    <t xml:space="preserve">ზვიად                 </t>
  </si>
  <si>
    <t>01024061400</t>
  </si>
  <si>
    <t>თითბერიძე</t>
  </si>
  <si>
    <t>01017021396</t>
  </si>
  <si>
    <t xml:space="preserve">კარინე   </t>
  </si>
  <si>
    <t>მერაბიშვილი</t>
  </si>
  <si>
    <t>01003020130</t>
  </si>
  <si>
    <t>თეონა</t>
  </si>
  <si>
    <t>კვრიჭიშვილი</t>
  </si>
  <si>
    <t>01009023476</t>
  </si>
  <si>
    <t xml:space="preserve">მარინე       </t>
  </si>
  <si>
    <t>მესხიშვილი</t>
  </si>
  <si>
    <t>01010017172</t>
  </si>
  <si>
    <t>გალინა</t>
  </si>
  <si>
    <t>ქობულაშვილი</t>
  </si>
  <si>
    <t>31001046286</t>
  </si>
  <si>
    <t>იური</t>
  </si>
  <si>
    <t>ჩაფიჩაძე</t>
  </si>
  <si>
    <t>01025016087</t>
  </si>
  <si>
    <t>ქარცივაძე</t>
  </si>
  <si>
    <t>01005038656</t>
  </si>
  <si>
    <t>ნაზიბროლა</t>
  </si>
  <si>
    <t>ბაღათურია</t>
  </si>
  <si>
    <t>62003001592</t>
  </si>
  <si>
    <t>დიანა</t>
  </si>
  <si>
    <t>არინდაული</t>
  </si>
  <si>
    <t>08001010570</t>
  </si>
  <si>
    <t>მელიქიძე</t>
  </si>
  <si>
    <t>01024071376</t>
  </si>
  <si>
    <t>ბაჩალიაშვილი</t>
  </si>
  <si>
    <t>01017039257</t>
  </si>
  <si>
    <t>თამაზაშვილი</t>
  </si>
  <si>
    <t>01016004414</t>
  </si>
  <si>
    <t xml:space="preserve">ნათია                                                                                                                                                                                                         </t>
  </si>
  <si>
    <t>კახიძე</t>
  </si>
  <si>
    <t>01027075900</t>
  </si>
  <si>
    <t>ინგა</t>
  </si>
  <si>
    <t>ჯაიანი</t>
  </si>
  <si>
    <t>01009013384</t>
  </si>
  <si>
    <t>ჟღენტი</t>
  </si>
  <si>
    <t>01019030362</t>
  </si>
  <si>
    <t>დათიაშვილი</t>
  </si>
  <si>
    <t>01016010022</t>
  </si>
  <si>
    <t>ციალა</t>
  </si>
  <si>
    <t>ხუციშვილი</t>
  </si>
  <si>
    <t>კიკუაშვილი</t>
  </si>
  <si>
    <t>01008028087</t>
  </si>
  <si>
    <t>დავითი</t>
  </si>
  <si>
    <t>სულამანიძე</t>
  </si>
  <si>
    <t>ფოჩიანი</t>
  </si>
  <si>
    <t>კაკაბაძე</t>
  </si>
  <si>
    <t>01006003491</t>
  </si>
  <si>
    <t>ბედოიძე</t>
  </si>
  <si>
    <t>01224094995</t>
  </si>
  <si>
    <t>ციცინო</t>
  </si>
  <si>
    <t>01008038225</t>
  </si>
  <si>
    <t>01724094996</t>
  </si>
  <si>
    <t>მაღლაკელიძე</t>
  </si>
  <si>
    <t>01016009578</t>
  </si>
  <si>
    <t>თხინვალელი</t>
  </si>
  <si>
    <t>01015021903</t>
  </si>
  <si>
    <t>გივი</t>
  </si>
  <si>
    <t>კვირიკაშვილი</t>
  </si>
  <si>
    <t>01008056777</t>
  </si>
  <si>
    <t>მონიკა</t>
  </si>
  <si>
    <t>ყიფიანი</t>
  </si>
  <si>
    <t>ბახტაძე-კვირიკაშვილი</t>
  </si>
  <si>
    <t>01008038604</t>
  </si>
  <si>
    <t>თამარა</t>
  </si>
  <si>
    <t>გორდულაძე</t>
  </si>
  <si>
    <t>01016006129</t>
  </si>
  <si>
    <t>ბახტაძე</t>
  </si>
  <si>
    <t>01008021664</t>
  </si>
  <si>
    <t>ნათა</t>
  </si>
  <si>
    <t>იოსებაშვილი</t>
  </si>
  <si>
    <t>01001053850</t>
  </si>
  <si>
    <t>ვიოლა</t>
  </si>
  <si>
    <t>სანდუხაძე</t>
  </si>
  <si>
    <t>01011041624</t>
  </si>
  <si>
    <t>მამალაძე</t>
  </si>
  <si>
    <t>01015024932</t>
  </si>
  <si>
    <t>ციური</t>
  </si>
  <si>
    <t>უთმელიძე</t>
  </si>
  <si>
    <t>01011024712</t>
  </si>
  <si>
    <t>ოთარი</t>
  </si>
  <si>
    <t>გიგილაშვილი</t>
  </si>
  <si>
    <t>01022004738</t>
  </si>
  <si>
    <t>ქრისტესიაშვილი</t>
  </si>
  <si>
    <t>01017053568</t>
  </si>
  <si>
    <t>მამუკა</t>
  </si>
  <si>
    <t>01026016564</t>
  </si>
  <si>
    <t>01026012504</t>
  </si>
  <si>
    <t>ჟვანია</t>
  </si>
  <si>
    <t>01008056740</t>
  </si>
  <si>
    <t>ვეფხვაძე</t>
  </si>
  <si>
    <t>01024009661</t>
  </si>
  <si>
    <t>გიკაშვილი</t>
  </si>
  <si>
    <t>01019087932</t>
  </si>
  <si>
    <t xml:space="preserve">სტეფნაძე </t>
  </si>
  <si>
    <t>01015020153</t>
  </si>
  <si>
    <t>ქაჯაია</t>
  </si>
  <si>
    <t>01008052253</t>
  </si>
  <si>
    <t>სამხარაძე</t>
  </si>
  <si>
    <t>01019054051</t>
  </si>
  <si>
    <t xml:space="preserve">გოგლიძე </t>
  </si>
  <si>
    <t>01017002536</t>
  </si>
  <si>
    <t xml:space="preserve">ბარბაქაძე </t>
  </si>
  <si>
    <t>01021011065</t>
  </si>
  <si>
    <t>მაყვალა</t>
  </si>
  <si>
    <t xml:space="preserve">კახაძე </t>
  </si>
  <si>
    <t>01017012403</t>
  </si>
  <si>
    <t>01017050082</t>
  </si>
  <si>
    <t>კარიჭაშვილი</t>
  </si>
  <si>
    <t>01017026288</t>
  </si>
  <si>
    <t>01015023877</t>
  </si>
  <si>
    <t xml:space="preserve">სირაძე </t>
  </si>
  <si>
    <t>ელიზა</t>
  </si>
  <si>
    <t xml:space="preserve">პირველი </t>
  </si>
  <si>
    <t xml:space="preserve">მელქაძე </t>
  </si>
  <si>
    <t>01001004755</t>
  </si>
  <si>
    <t xml:space="preserve">მეშველიანი </t>
  </si>
  <si>
    <t>01010016139</t>
  </si>
  <si>
    <t>ლუდმილა</t>
  </si>
  <si>
    <t>ბერძენიშვილი</t>
  </si>
  <si>
    <t>თეა</t>
  </si>
  <si>
    <t>დგებუაძე</t>
  </si>
  <si>
    <t>01015003147</t>
  </si>
  <si>
    <t xml:space="preserve">ხორგუანი </t>
  </si>
  <si>
    <t>01008018221</t>
  </si>
  <si>
    <t xml:space="preserve">ნიკოლაშვილი </t>
  </si>
  <si>
    <t>01008033327</t>
  </si>
  <si>
    <t xml:space="preserve">იოსავა </t>
  </si>
  <si>
    <t>გიგორგი</t>
  </si>
  <si>
    <t>გალდავაძე</t>
  </si>
  <si>
    <t>01009022445</t>
  </si>
  <si>
    <t xml:space="preserve">სულაძე </t>
  </si>
  <si>
    <t>01025006763</t>
  </si>
  <si>
    <t xml:space="preserve">ჩიხლაძე </t>
  </si>
  <si>
    <t>ბექარ</t>
  </si>
  <si>
    <t xml:space="preserve">სულაბერიძე </t>
  </si>
  <si>
    <t>01508064459</t>
  </si>
  <si>
    <t>01008057306</t>
  </si>
  <si>
    <t xml:space="preserve">მუკბანიანი </t>
  </si>
  <si>
    <t>09001006047</t>
  </si>
  <si>
    <t xml:space="preserve">ანთიძე </t>
  </si>
  <si>
    <t>01027023349</t>
  </si>
  <si>
    <t xml:space="preserve">სილაქაძე </t>
  </si>
  <si>
    <t xml:space="preserve">ლაცაბიძე </t>
  </si>
  <si>
    <t>01008049692</t>
  </si>
  <si>
    <t xml:space="preserve">წერეთელი </t>
  </si>
  <si>
    <t>01009023135</t>
  </si>
  <si>
    <t xml:space="preserve">წულაია </t>
  </si>
  <si>
    <t>მალვინა</t>
  </si>
  <si>
    <t xml:space="preserve">ჯინჭარაძე </t>
  </si>
  <si>
    <t xml:space="preserve">ელბაქიძე </t>
  </si>
  <si>
    <t>01008049941</t>
  </si>
  <si>
    <t>მენაბდიშვილი</t>
  </si>
  <si>
    <t>01030051683</t>
  </si>
  <si>
    <t>კვიტაიშვილი</t>
  </si>
  <si>
    <t>65002006109</t>
  </si>
  <si>
    <t>ძნელაძე</t>
  </si>
  <si>
    <t>01021002021</t>
  </si>
  <si>
    <t>სოფიკო</t>
  </si>
  <si>
    <t>12001094425</t>
  </si>
  <si>
    <t>01033004024</t>
  </si>
  <si>
    <t>გოგელაშვილი</t>
  </si>
  <si>
    <t>01024074409</t>
  </si>
  <si>
    <t>თოდუა</t>
  </si>
  <si>
    <t>39001042178</t>
  </si>
  <si>
    <t>01019079379</t>
  </si>
  <si>
    <t>სამნიაძე</t>
  </si>
  <si>
    <t>01019076059</t>
  </si>
  <si>
    <t>ანი</t>
  </si>
  <si>
    <t>ლეშკაშელი</t>
  </si>
  <si>
    <t>01019081380</t>
  </si>
  <si>
    <t>არჩილ</t>
  </si>
  <si>
    <t>01019068884</t>
  </si>
  <si>
    <t>ბარბარე</t>
  </si>
  <si>
    <t>გოცირიძე</t>
  </si>
  <si>
    <t>01019070672</t>
  </si>
  <si>
    <t>ბესარიონი</t>
  </si>
  <si>
    <t>ეგრისელაშვილი</t>
  </si>
  <si>
    <t>01020008323</t>
  </si>
  <si>
    <t>ბესიკ</t>
  </si>
  <si>
    <t>მახარაშვილი</t>
  </si>
  <si>
    <t>01002011982</t>
  </si>
  <si>
    <t>დვალიშვილი</t>
  </si>
  <si>
    <t>01019079102</t>
  </si>
  <si>
    <t>ბიქტორ</t>
  </si>
  <si>
    <t>01001020444</t>
  </si>
  <si>
    <t>კუპრავა</t>
  </si>
  <si>
    <t>02001023011</t>
  </si>
  <si>
    <t>ლემონჯავა</t>
  </si>
  <si>
    <t>01019084074</t>
  </si>
  <si>
    <t>ნაცვლიშვილი</t>
  </si>
  <si>
    <t>01019059730</t>
  </si>
  <si>
    <t>01007002808</t>
  </si>
  <si>
    <t>გოგოლაძე</t>
  </si>
  <si>
    <t>01036003676</t>
  </si>
  <si>
    <t>მანდარია</t>
  </si>
  <si>
    <t>55001029657</t>
  </si>
  <si>
    <t>ნიშაბერაშვილი</t>
  </si>
  <si>
    <t>01019032893</t>
  </si>
  <si>
    <t>გოჩა</t>
  </si>
  <si>
    <t>01020007625</t>
  </si>
  <si>
    <t>გულიკო</t>
  </si>
  <si>
    <t>დანელია</t>
  </si>
  <si>
    <t>01019022507</t>
  </si>
  <si>
    <t>01022007025</t>
  </si>
  <si>
    <t>კოჭლამაზაშვილი</t>
  </si>
  <si>
    <t>25001007865</t>
  </si>
  <si>
    <t>ორაგველიძე</t>
  </si>
  <si>
    <t>01019037494</t>
  </si>
  <si>
    <t>01024040946</t>
  </si>
  <si>
    <t>დიმიტრი</t>
  </si>
  <si>
    <t>ქამხაძე</t>
  </si>
  <si>
    <t>01030015707</t>
  </si>
  <si>
    <t>ტაბიძე</t>
  </si>
  <si>
    <t>01025020897</t>
  </si>
  <si>
    <t>ერეკლე</t>
  </si>
  <si>
    <t>ჯეირანაშვილი</t>
  </si>
  <si>
    <t>01019086408</t>
  </si>
  <si>
    <t>ვახტანგ</t>
  </si>
  <si>
    <t>კუპრაშვილი</t>
  </si>
  <si>
    <t>01021001386</t>
  </si>
  <si>
    <t>ზაზა</t>
  </si>
  <si>
    <t>01009000197</t>
  </si>
  <si>
    <t>პავლიაშვილი</t>
  </si>
  <si>
    <t>01019065212</t>
  </si>
  <si>
    <t>ხურცილავა</t>
  </si>
  <si>
    <t>01019019669</t>
  </si>
  <si>
    <t>მარტინენკო</t>
  </si>
  <si>
    <t>01022002152</t>
  </si>
  <si>
    <t>უგულავა</t>
  </si>
  <si>
    <t>01001098424</t>
  </si>
  <si>
    <t>ჭელიძე</t>
  </si>
  <si>
    <t>01022010806</t>
  </si>
  <si>
    <t>დოკვაძე</t>
  </si>
  <si>
    <t>01019074579</t>
  </si>
  <si>
    <t>გაგუა</t>
  </si>
  <si>
    <t>62001013910</t>
  </si>
  <si>
    <t>თემურ</t>
  </si>
  <si>
    <t>ზაზიკაშვილი</t>
  </si>
  <si>
    <t>57001016634</t>
  </si>
  <si>
    <t>ნოქარაშვილი</t>
  </si>
  <si>
    <t>01019072712</t>
  </si>
  <si>
    <t>ადამაშვილი</t>
  </si>
  <si>
    <t>01024055874</t>
  </si>
  <si>
    <t>კორძახია</t>
  </si>
  <si>
    <t>01024087899</t>
  </si>
  <si>
    <t>01022002131</t>
  </si>
  <si>
    <t>მარტიაშვილი</t>
  </si>
  <si>
    <t>01019040749</t>
  </si>
  <si>
    <t>იასონ</t>
  </si>
  <si>
    <t>კობიაშვილი</t>
  </si>
  <si>
    <t>01019032660</t>
  </si>
  <si>
    <t>ბიბილური</t>
  </si>
  <si>
    <t>01008031988</t>
  </si>
  <si>
    <t>ქართველიშვილი</t>
  </si>
  <si>
    <t>01024063721</t>
  </si>
  <si>
    <t>01020005042</t>
  </si>
  <si>
    <t>ჩიგოგიძე</t>
  </si>
  <si>
    <t>01019068814</t>
  </si>
  <si>
    <t>01022011470</t>
  </si>
  <si>
    <t>01023005618</t>
  </si>
  <si>
    <t>01023009210</t>
  </si>
  <si>
    <t>01019059729</t>
  </si>
  <si>
    <t>ხორგუაშვილი</t>
  </si>
  <si>
    <t>01019075395</t>
  </si>
  <si>
    <t>გორგაძე</t>
  </si>
  <si>
    <t>18001067387</t>
  </si>
  <si>
    <t>თოქმაძე</t>
  </si>
  <si>
    <t>01019011076</t>
  </si>
  <si>
    <t>მერებაშვილი</t>
  </si>
  <si>
    <t>01001065801</t>
  </si>
  <si>
    <t>01019058581</t>
  </si>
  <si>
    <t>01025021432</t>
  </si>
  <si>
    <t>არაბიძე</t>
  </si>
  <si>
    <t>01019035906</t>
  </si>
  <si>
    <t>01019028611</t>
  </si>
  <si>
    <t>ლომსაძე</t>
  </si>
  <si>
    <t>01024045718</t>
  </si>
  <si>
    <t>მაცაბერიძე</t>
  </si>
  <si>
    <t>01019052711</t>
  </si>
  <si>
    <t>01019065228</t>
  </si>
  <si>
    <t>01020013074</t>
  </si>
  <si>
    <t>ელერდაშვილი</t>
  </si>
  <si>
    <t>01009008764</t>
  </si>
  <si>
    <t>სუზაშვილი</t>
  </si>
  <si>
    <t>01019088743</t>
  </si>
  <si>
    <t>ტაკიძე</t>
  </si>
  <si>
    <t>01019073520</t>
  </si>
  <si>
    <t>მარიკა</t>
  </si>
  <si>
    <t>კვინიკაძე</t>
  </si>
  <si>
    <t>01019067052</t>
  </si>
  <si>
    <t>ლომთათიძე</t>
  </si>
  <si>
    <t>01016010945</t>
  </si>
  <si>
    <t>01025009539</t>
  </si>
  <si>
    <t>მერაბი</t>
  </si>
  <si>
    <t>რუსიტაშვილი</t>
  </si>
  <si>
    <t>01019063346</t>
  </si>
  <si>
    <t>მერი</t>
  </si>
  <si>
    <t>გიგოლაევი</t>
  </si>
  <si>
    <t>01002016563</t>
  </si>
  <si>
    <t>ალავიძე</t>
  </si>
  <si>
    <t>01019077588</t>
  </si>
  <si>
    <t>01019037912</t>
  </si>
  <si>
    <t>01019037913</t>
  </si>
  <si>
    <t>მამულაშვილი</t>
  </si>
  <si>
    <t>01024085430</t>
  </si>
  <si>
    <t>ჯავახიშვილი</t>
  </si>
  <si>
    <t>01020013825</t>
  </si>
  <si>
    <t>იმერლიშვილი</t>
  </si>
  <si>
    <t>01002013710</t>
  </si>
  <si>
    <t>ნიკოლოზი</t>
  </si>
  <si>
    <t>მამცელიძე</t>
  </si>
  <si>
    <t>01010015620</t>
  </si>
  <si>
    <t>ასანიძე</t>
  </si>
  <si>
    <t>54401061812</t>
  </si>
  <si>
    <t>ბუნტურიძე</t>
  </si>
  <si>
    <t>01021010582</t>
  </si>
  <si>
    <t>შარიქაძე</t>
  </si>
  <si>
    <t>01019044882</t>
  </si>
  <si>
    <t>ნუგზარ</t>
  </si>
  <si>
    <t>ბლიაძე</t>
  </si>
  <si>
    <t>01020001556</t>
  </si>
  <si>
    <t>ომარ</t>
  </si>
  <si>
    <t>01019048578</t>
  </si>
  <si>
    <t>ომარი</t>
  </si>
  <si>
    <t>შაფათავა</t>
  </si>
  <si>
    <t>01021014291</t>
  </si>
  <si>
    <t>პეტრე</t>
  </si>
  <si>
    <t>01024080187</t>
  </si>
  <si>
    <t>რამაზი</t>
  </si>
  <si>
    <t>01019046156</t>
  </si>
  <si>
    <t>რომა</t>
  </si>
  <si>
    <t>თეთრაშვილი</t>
  </si>
  <si>
    <t>01024086611</t>
  </si>
  <si>
    <t>01019075962</t>
  </si>
  <si>
    <t>01001092186</t>
  </si>
  <si>
    <t>ფიქრია</t>
  </si>
  <si>
    <t>გიორგაძე</t>
  </si>
  <si>
    <t>01019049126</t>
  </si>
  <si>
    <t>კვირაია</t>
  </si>
  <si>
    <t>62005004868</t>
  </si>
  <si>
    <t>ცხელიშვილი</t>
  </si>
  <si>
    <t>01023006466</t>
  </si>
  <si>
    <t>შოთა</t>
  </si>
  <si>
    <t>გეთიაშვილი</t>
  </si>
  <si>
    <t>შორენა</t>
  </si>
  <si>
    <t>ციხელაშვილი</t>
  </si>
  <si>
    <t>01019041148</t>
  </si>
  <si>
    <t>ცირა</t>
  </si>
  <si>
    <t>01001052201</t>
  </si>
  <si>
    <t>გულიაშვილი</t>
  </si>
  <si>
    <t>38001000333</t>
  </si>
  <si>
    <t>კაციაშვილი</t>
  </si>
  <si>
    <t>24001047809</t>
  </si>
  <si>
    <t>ნარეკლიშვილი</t>
  </si>
  <si>
    <t>36001015454</t>
  </si>
  <si>
    <t>ნუგზარი</t>
  </si>
  <si>
    <t>ლაფერიშვილი</t>
  </si>
  <si>
    <t>36001013955</t>
  </si>
  <si>
    <t xml:space="preserve">სალომე </t>
  </si>
  <si>
    <t>რევაზიშვილი</t>
  </si>
  <si>
    <t>01027075646</t>
  </si>
  <si>
    <t>ჭინჭარაძე</t>
  </si>
  <si>
    <t>36001016584</t>
  </si>
  <si>
    <t>კერატიშვილი</t>
  </si>
  <si>
    <t>36001005798</t>
  </si>
  <si>
    <t>სანდრო</t>
  </si>
  <si>
    <t>36001049120</t>
  </si>
  <si>
    <t>მამაუკა</t>
  </si>
  <si>
    <t>ათაბეგაშვილი</t>
  </si>
  <si>
    <t>36001009600</t>
  </si>
  <si>
    <t>36001052695</t>
  </si>
  <si>
    <t>დარისპანაშვილი</t>
  </si>
  <si>
    <t>36001049857</t>
  </si>
  <si>
    <t>შიოშვილი</t>
  </si>
  <si>
    <t>36001011870</t>
  </si>
  <si>
    <t>ხოსიტაშვილი</t>
  </si>
  <si>
    <t>36001008052</t>
  </si>
  <si>
    <t>მეკოკიშვილი</t>
  </si>
  <si>
    <t>01001074950</t>
  </si>
  <si>
    <t>ლაზარე</t>
  </si>
  <si>
    <t>ყორღანაშვილი</t>
  </si>
  <si>
    <t>36001042618</t>
  </si>
  <si>
    <t>მარი</t>
  </si>
  <si>
    <t>აზნაურაშვილი</t>
  </si>
  <si>
    <t>36001049280</t>
  </si>
  <si>
    <t xml:space="preserve">ელიზა </t>
  </si>
  <si>
    <t>ჯანაშვილი</t>
  </si>
  <si>
    <t>40001034249</t>
  </si>
  <si>
    <t>უშანგი</t>
  </si>
  <si>
    <t>14001008183</t>
  </si>
  <si>
    <t>გოძიაშვილი</t>
  </si>
  <si>
    <t xml:space="preserve">თეა </t>
  </si>
  <si>
    <t>ხორნაული</t>
  </si>
  <si>
    <t>20001013665</t>
  </si>
  <si>
    <t>ფირადაშვილი</t>
  </si>
  <si>
    <t xml:space="preserve">გოდერძი </t>
  </si>
  <si>
    <t>ქინქლაძე</t>
  </si>
  <si>
    <t>08001002978</t>
  </si>
  <si>
    <t xml:space="preserve">შალვა </t>
  </si>
  <si>
    <t>ალბუტაშვილი</t>
  </si>
  <si>
    <t>08001037535</t>
  </si>
  <si>
    <t xml:space="preserve">დავითი </t>
  </si>
  <si>
    <t>08001012800</t>
  </si>
  <si>
    <t>იდიძე</t>
  </si>
  <si>
    <t>08001006581</t>
  </si>
  <si>
    <t xml:space="preserve">ანა </t>
  </si>
  <si>
    <t>თათულაშვილი</t>
  </si>
  <si>
    <t>20001006951</t>
  </si>
  <si>
    <t>ბაგაური</t>
  </si>
  <si>
    <t xml:space="preserve">ეკატერინე </t>
  </si>
  <si>
    <t>ცაბაძე</t>
  </si>
  <si>
    <t xml:space="preserve">ამირან </t>
  </si>
  <si>
    <t>მჭედლიძე</t>
  </si>
  <si>
    <t>ჟანა</t>
  </si>
  <si>
    <t>ელიზბარაშვილი</t>
  </si>
  <si>
    <t xml:space="preserve">ვალერი </t>
  </si>
  <si>
    <t>ბადალოვი</t>
  </si>
  <si>
    <t xml:space="preserve">ნიკოლოზი </t>
  </si>
  <si>
    <t>ბარათაშვილი</t>
  </si>
  <si>
    <t xml:space="preserve">თორნიკე </t>
  </si>
  <si>
    <t>ჩუბინიძე</t>
  </si>
  <si>
    <t>ვეფხვია</t>
  </si>
  <si>
    <t xml:space="preserve">ლაშა </t>
  </si>
  <si>
    <t>გაგნიძე</t>
  </si>
  <si>
    <t xml:space="preserve">არჯევანი </t>
  </si>
  <si>
    <t>ტარუღაშვილი</t>
  </si>
  <si>
    <t xml:space="preserve">ციალა </t>
  </si>
  <si>
    <t>ნათიძე</t>
  </si>
  <si>
    <t xml:space="preserve">თამაზი </t>
  </si>
  <si>
    <t>ჟამურელი</t>
  </si>
  <si>
    <t>ლამარა</t>
  </si>
  <si>
    <t>ხოტენაშვილი</t>
  </si>
  <si>
    <t xml:space="preserve">სერვენიკ </t>
  </si>
  <si>
    <t>ტატევოსიანი</t>
  </si>
  <si>
    <t xml:space="preserve">თეონა </t>
  </si>
  <si>
    <t>გოგიშვილი</t>
  </si>
  <si>
    <t xml:space="preserve">ნელი </t>
  </si>
  <si>
    <t>ჟინჭარაშვილი</t>
  </si>
  <si>
    <t xml:space="preserve">გიორგი </t>
  </si>
  <si>
    <t>კრაწაშვილი</t>
  </si>
  <si>
    <t xml:space="preserve">ზურაბ </t>
  </si>
  <si>
    <t>ძნელაშვილი</t>
  </si>
  <si>
    <t xml:space="preserve">ლედი </t>
  </si>
  <si>
    <t>ადუაშვილი-მიქაძისა</t>
  </si>
  <si>
    <t xml:space="preserve">თამარ </t>
  </si>
  <si>
    <t>პწკილიშვილი</t>
  </si>
  <si>
    <t xml:space="preserve">ნოდარ </t>
  </si>
  <si>
    <t>ალადაშვილი</t>
  </si>
  <si>
    <t>ცომაია</t>
  </si>
  <si>
    <t xml:space="preserve">ეკატერინე  </t>
  </si>
  <si>
    <t>ნასყიდაშვილი</t>
  </si>
  <si>
    <t xml:space="preserve">ლია </t>
  </si>
  <si>
    <t>ფსუტური</t>
  </si>
  <si>
    <t xml:space="preserve">ეთერ </t>
  </si>
  <si>
    <t>თაკაშვილი-სულაძე</t>
  </si>
  <si>
    <t xml:space="preserve">ქეთევანი </t>
  </si>
  <si>
    <t xml:space="preserve">ასმათი </t>
  </si>
  <si>
    <t>დუგლაძე</t>
  </si>
  <si>
    <t>მადლენა</t>
  </si>
  <si>
    <t xml:space="preserve">თეიმურაზ </t>
  </si>
  <si>
    <t xml:space="preserve">ალბერდი </t>
  </si>
  <si>
    <t xml:space="preserve">მანანა </t>
  </si>
  <si>
    <t xml:space="preserve">ნიკა                    </t>
  </si>
  <si>
    <t>შეროზია</t>
  </si>
  <si>
    <t>ხიჯაკაძე</t>
  </si>
  <si>
    <t>გახოკია</t>
  </si>
  <si>
    <t>ჭურღულაშვილი</t>
  </si>
  <si>
    <t>ნახუცრიშვილი</t>
  </si>
  <si>
    <t>01029012970</t>
  </si>
  <si>
    <t>35001108945</t>
  </si>
  <si>
    <t>35001124181</t>
  </si>
  <si>
    <t>მიქაძე</t>
  </si>
  <si>
    <t>35001002848</t>
  </si>
  <si>
    <t>ლუარსაბიშვილი</t>
  </si>
  <si>
    <t>35001026232</t>
  </si>
  <si>
    <t>35001128282</t>
  </si>
  <si>
    <t>ცაბუტაშვილი</t>
  </si>
  <si>
    <t>35001113852</t>
  </si>
  <si>
    <t>13001026196</t>
  </si>
  <si>
    <t>ლანა</t>
  </si>
  <si>
    <t>35001075093</t>
  </si>
  <si>
    <t>35001087613</t>
  </si>
  <si>
    <t>35001073570</t>
  </si>
  <si>
    <t>მაგდა</t>
  </si>
  <si>
    <t>ზუაბაშვილი</t>
  </si>
  <si>
    <t>რეხვიაშვილი</t>
  </si>
  <si>
    <t>ნელი</t>
  </si>
  <si>
    <t>ბერაია</t>
  </si>
  <si>
    <t xml:space="preserve">უშანგი </t>
  </si>
  <si>
    <t>ყასპიშვილი</t>
  </si>
  <si>
    <t xml:space="preserve">გოგუცა </t>
  </si>
  <si>
    <t xml:space="preserve">ქეთი </t>
  </si>
  <si>
    <t>ეპიტაშვილი</t>
  </si>
  <si>
    <t xml:space="preserve">ალეკო </t>
  </si>
  <si>
    <t>გიორგაზე</t>
  </si>
  <si>
    <t xml:space="preserve">როვშან </t>
  </si>
  <si>
    <t>მამედოვი</t>
  </si>
  <si>
    <t>12001041327</t>
  </si>
  <si>
    <t>კოზანაშვილი</t>
  </si>
  <si>
    <t>ნოზაძე</t>
  </si>
  <si>
    <t>01029009497</t>
  </si>
  <si>
    <t xml:space="preserve">სათენიკ </t>
  </si>
  <si>
    <t>ბალასიანი</t>
  </si>
  <si>
    <t>07001017040</t>
  </si>
  <si>
    <t>მარგარიტა</t>
  </si>
  <si>
    <t>ხეჩაშვილი</t>
  </si>
  <si>
    <t>03001017282</t>
  </si>
  <si>
    <t>57001006587</t>
  </si>
  <si>
    <t>ძირტკბილაშვილი</t>
  </si>
  <si>
    <t>11001006324</t>
  </si>
  <si>
    <t xml:space="preserve">ქეთევან </t>
  </si>
  <si>
    <t>მაღრაძე</t>
  </si>
  <si>
    <t>11001003061</t>
  </si>
  <si>
    <t>11001031660</t>
  </si>
  <si>
    <t>11001030302</t>
  </si>
  <si>
    <t>11001011625</t>
  </si>
  <si>
    <t>11001032130</t>
  </si>
  <si>
    <t>ბალიაშვილი</t>
  </si>
  <si>
    <t>11001031023</t>
  </si>
  <si>
    <t>ხრიკაძე</t>
  </si>
  <si>
    <t>47301048002</t>
  </si>
  <si>
    <t xml:space="preserve">ბიძინა </t>
  </si>
  <si>
    <t>ფირფირაშვილი</t>
  </si>
  <si>
    <t>05001000290</t>
  </si>
  <si>
    <t xml:space="preserve">რუსლანი </t>
  </si>
  <si>
    <t>ბახტურიძე</t>
  </si>
  <si>
    <t>03001002272</t>
  </si>
  <si>
    <t>ათოშვილი</t>
  </si>
  <si>
    <t>03001001257</t>
  </si>
  <si>
    <t>არაბული</t>
  </si>
  <si>
    <t>14001006109</t>
  </si>
  <si>
    <t>ტეტელაშვილი</t>
  </si>
  <si>
    <t>14001022228</t>
  </si>
  <si>
    <t xml:space="preserve">გალდავაძე </t>
  </si>
  <si>
    <t xml:space="preserve">მამაგეიშვილი </t>
  </si>
  <si>
    <t xml:space="preserve">ტლაშაძე </t>
  </si>
  <si>
    <t xml:space="preserve">გოგუა </t>
  </si>
  <si>
    <t>ბორის</t>
  </si>
  <si>
    <t xml:space="preserve">ტორიაშვილი </t>
  </si>
  <si>
    <t xml:space="preserve">სულხანიშვილი </t>
  </si>
  <si>
    <t xml:space="preserve">მჟავანაძე </t>
  </si>
  <si>
    <t xml:space="preserve">თუშიშვილი </t>
  </si>
  <si>
    <t xml:space="preserve">კიბილოვი </t>
  </si>
  <si>
    <t xml:space="preserve">კაციტაძე </t>
  </si>
  <si>
    <t xml:space="preserve">გრძელიშვილი </t>
  </si>
  <si>
    <t xml:space="preserve">ყველაშვილი </t>
  </si>
  <si>
    <t>ყურაშვილი</t>
  </si>
  <si>
    <t xml:space="preserve">დადიანი </t>
  </si>
  <si>
    <t>დეა</t>
  </si>
  <si>
    <t>გურგენიძე</t>
  </si>
  <si>
    <t xml:space="preserve">ოტიაშვილი </t>
  </si>
  <si>
    <t xml:space="preserve">მაისაშვილი </t>
  </si>
  <si>
    <t>ნატალია</t>
  </si>
  <si>
    <t xml:space="preserve">ოთარაშვილი </t>
  </si>
  <si>
    <t xml:space="preserve">ჩხეიძე </t>
  </si>
  <si>
    <t xml:space="preserve">ფცქიალაძე </t>
  </si>
  <si>
    <t xml:space="preserve">დვალი </t>
  </si>
  <si>
    <t>თენგიზ</t>
  </si>
  <si>
    <t xml:space="preserve">დოლიძე </t>
  </si>
  <si>
    <t xml:space="preserve">ცხაკაია </t>
  </si>
  <si>
    <t>ბადრი</t>
  </si>
  <si>
    <t xml:space="preserve">გვასალია </t>
  </si>
  <si>
    <t xml:space="preserve">ზაალიშვილი </t>
  </si>
  <si>
    <t xml:space="preserve">უბილავა </t>
  </si>
  <si>
    <t xml:space="preserve">ქობულაძე </t>
  </si>
  <si>
    <t xml:space="preserve">გოგალაძე </t>
  </si>
  <si>
    <t xml:space="preserve">მელაშვილი </t>
  </si>
  <si>
    <t xml:space="preserve">ნათობიძე </t>
  </si>
  <si>
    <t xml:space="preserve">სალუქვაძე </t>
  </si>
  <si>
    <t>ყოლბაია</t>
  </si>
  <si>
    <t xml:space="preserve">მამუკაშვილი </t>
  </si>
  <si>
    <t>ნინელი</t>
  </si>
  <si>
    <t>ბაკურაძე</t>
  </si>
  <si>
    <t xml:space="preserve">აბრამიშვილი </t>
  </si>
  <si>
    <t xml:space="preserve">აგლაძე </t>
  </si>
  <si>
    <t>ლადო</t>
  </si>
  <si>
    <t xml:space="preserve">კახელიშვილი </t>
  </si>
  <si>
    <t>რამაზ</t>
  </si>
  <si>
    <t>ანთიძე</t>
  </si>
  <si>
    <t>ზაალიშვილი</t>
  </si>
  <si>
    <t xml:space="preserve">ბიწაძე </t>
  </si>
  <si>
    <t xml:space="preserve">დაბრუნდაშვილი </t>
  </si>
  <si>
    <t xml:space="preserve">ლორთქიფანიძე </t>
  </si>
  <si>
    <t xml:space="preserve">დავლაძე </t>
  </si>
  <si>
    <t>01017006643</t>
  </si>
  <si>
    <t xml:space="preserve">მორჩილაძე </t>
  </si>
  <si>
    <t>01017003867</t>
  </si>
  <si>
    <t xml:space="preserve">ქერელაშვილი </t>
  </si>
  <si>
    <t>01017012862</t>
  </si>
  <si>
    <t>ლეილა</t>
  </si>
  <si>
    <t xml:space="preserve">ჭოველიძე </t>
  </si>
  <si>
    <t>01017001820</t>
  </si>
  <si>
    <t>ოფელია</t>
  </si>
  <si>
    <t xml:space="preserve">მოსიაშვილი </t>
  </si>
  <si>
    <t>01019045634</t>
  </si>
  <si>
    <t xml:space="preserve">ქავთარაძე </t>
  </si>
  <si>
    <t>01019046026</t>
  </si>
  <si>
    <t xml:space="preserve">კუპატაძე </t>
  </si>
  <si>
    <t>იმედაძე</t>
  </si>
  <si>
    <t xml:space="preserve">შმიდტი </t>
  </si>
  <si>
    <t>01015016594</t>
  </si>
  <si>
    <t xml:space="preserve">გელაშვილი </t>
  </si>
  <si>
    <t>01017034849</t>
  </si>
  <si>
    <t xml:space="preserve">კახიანი </t>
  </si>
  <si>
    <t>01011057056</t>
  </si>
  <si>
    <t>ვერონიკა</t>
  </si>
  <si>
    <t xml:space="preserve">ხელაშვილი </t>
  </si>
  <si>
    <t>01017003400</t>
  </si>
  <si>
    <t xml:space="preserve">ნიკაჭაძე </t>
  </si>
  <si>
    <t xml:space="preserve">ჭიღიტაშვილი </t>
  </si>
  <si>
    <t>14001028745</t>
  </si>
  <si>
    <t>აზა</t>
  </si>
  <si>
    <t xml:space="preserve">სიჭინავა </t>
  </si>
  <si>
    <t xml:space="preserve"> ჭილაია </t>
  </si>
  <si>
    <t>01031001114</t>
  </si>
  <si>
    <t>ანეტა</t>
  </si>
  <si>
    <t xml:space="preserve">ელიზბარაშვილი </t>
  </si>
  <si>
    <t>01017036163</t>
  </si>
  <si>
    <t>ინეზა</t>
  </si>
  <si>
    <t xml:space="preserve">გიგილაშვილი </t>
  </si>
  <si>
    <t>ქეტევან</t>
  </si>
  <si>
    <t xml:space="preserve">ციბაძე </t>
  </si>
  <si>
    <t>01017015973</t>
  </si>
  <si>
    <t>01017036865</t>
  </si>
  <si>
    <t xml:space="preserve">ზარანდია </t>
  </si>
  <si>
    <t xml:space="preserve">მდინარაძე </t>
  </si>
  <si>
    <t xml:space="preserve">შარიქაძე </t>
  </si>
  <si>
    <t>01017052430</t>
  </si>
  <si>
    <t xml:space="preserve">ჩხიკვაძე </t>
  </si>
  <si>
    <t>01017037046</t>
  </si>
  <si>
    <t>01024086773</t>
  </si>
  <si>
    <t>გულნარა</t>
  </si>
  <si>
    <t xml:space="preserve">ჩარკვიანი </t>
  </si>
  <si>
    <t>01017018008</t>
  </si>
  <si>
    <t>ლამზირა</t>
  </si>
  <si>
    <t xml:space="preserve">ჩხარტიშვილი </t>
  </si>
  <si>
    <t xml:space="preserve">წივწივაძე </t>
  </si>
  <si>
    <t>01017017469</t>
  </si>
  <si>
    <t xml:space="preserve">მუშკუდიანი </t>
  </si>
  <si>
    <t>10001000505</t>
  </si>
  <si>
    <t xml:space="preserve">წიკლაური </t>
  </si>
  <si>
    <t xml:space="preserve">ჯიშკარიანი </t>
  </si>
  <si>
    <t>01017035396</t>
  </si>
  <si>
    <t>ჯანაშია</t>
  </si>
  <si>
    <t xml:space="preserve">ახვლედიანი </t>
  </si>
  <si>
    <t>01008015955</t>
  </si>
  <si>
    <t>01005044374</t>
  </si>
  <si>
    <t xml:space="preserve">ხიზანიშვილი </t>
  </si>
  <si>
    <t>ფირუზა</t>
  </si>
  <si>
    <t xml:space="preserve">ქოროღლიშვილი </t>
  </si>
  <si>
    <t>01010006720</t>
  </si>
  <si>
    <t xml:space="preserve">მარიამ </t>
  </si>
  <si>
    <t>ხაჩიური</t>
  </si>
  <si>
    <t>01019071332</t>
  </si>
  <si>
    <t xml:space="preserve">პაატა </t>
  </si>
  <si>
    <t>ონაშვილი</t>
  </si>
  <si>
    <t>01024072383</t>
  </si>
  <si>
    <t>ქუმსიაშვილი</t>
  </si>
  <si>
    <t>01019063690</t>
  </si>
  <si>
    <t xml:space="preserve">დავით </t>
  </si>
  <si>
    <t>კოპალეიშვილი</t>
  </si>
  <si>
    <t>01030026438</t>
  </si>
  <si>
    <t>ქიტუაშვილი</t>
  </si>
  <si>
    <t>01024069585</t>
  </si>
  <si>
    <t xml:space="preserve">ეკა </t>
  </si>
  <si>
    <t>01027005357</t>
  </si>
  <si>
    <t xml:space="preserve">ალექსანდრა </t>
  </si>
  <si>
    <t>სიტკოვა</t>
  </si>
  <si>
    <t>01001035741</t>
  </si>
  <si>
    <t xml:space="preserve">ნონა </t>
  </si>
  <si>
    <t>ბაგალიშვილი</t>
  </si>
  <si>
    <t>01001029733</t>
  </si>
  <si>
    <t xml:space="preserve">ინდირა </t>
  </si>
  <si>
    <t>ცინდელიანი</t>
  </si>
  <si>
    <t>30001003637</t>
  </si>
  <si>
    <t xml:space="preserve">ლალი </t>
  </si>
  <si>
    <t>გამხიტაშვილი</t>
  </si>
  <si>
    <t>01030003082</t>
  </si>
  <si>
    <t>გეგეჭკორი</t>
  </si>
  <si>
    <t>62001043215</t>
  </si>
  <si>
    <t xml:space="preserve">ანჟელა </t>
  </si>
  <si>
    <t>მურადიანი</t>
  </si>
  <si>
    <t>01030037554</t>
  </si>
  <si>
    <t>01030051305</t>
  </si>
  <si>
    <t>კერეჭაშვილი</t>
  </si>
  <si>
    <t>01030041827</t>
  </si>
  <si>
    <t>გეტაშვილი</t>
  </si>
  <si>
    <t>01005033616</t>
  </si>
  <si>
    <t>ჯუდუ</t>
  </si>
  <si>
    <t>ხუბულური</t>
  </si>
  <si>
    <t>01034002454</t>
  </si>
  <si>
    <t xml:space="preserve">კახა </t>
  </si>
  <si>
    <t>01030051227</t>
  </si>
  <si>
    <t xml:space="preserve">გურამ </t>
  </si>
  <si>
    <t>მაისაშვილი</t>
  </si>
  <si>
    <t>01034003956</t>
  </si>
  <si>
    <t>პონომარიოვი</t>
  </si>
  <si>
    <t>01010015927</t>
  </si>
  <si>
    <t xml:space="preserve">ნიკა </t>
  </si>
  <si>
    <t>01019088968</t>
  </si>
  <si>
    <t>მამარდაშვილი</t>
  </si>
  <si>
    <t>01024061703</t>
  </si>
  <si>
    <t>ჭაჭანიძე</t>
  </si>
  <si>
    <t>01005007742</t>
  </si>
  <si>
    <t>01019071130</t>
  </si>
  <si>
    <t>ხარბედია</t>
  </si>
  <si>
    <t>01002003895</t>
  </si>
  <si>
    <t xml:space="preserve">ნინო </t>
  </si>
  <si>
    <t>01011066242</t>
  </si>
  <si>
    <t>გოგორელიანი</t>
  </si>
  <si>
    <t>01027085500</t>
  </si>
  <si>
    <t>მელქაძე</t>
  </si>
  <si>
    <t>01006002267</t>
  </si>
  <si>
    <t>01030017398</t>
  </si>
  <si>
    <t>თოლორდავა</t>
  </si>
  <si>
    <t>01020013330</t>
  </si>
  <si>
    <t xml:space="preserve">მზია </t>
  </si>
  <si>
    <t>ოსმანაშვილი</t>
  </si>
  <si>
    <t>01020007712</t>
  </si>
  <si>
    <t xml:space="preserve">ოლგა </t>
  </si>
  <si>
    <t>სახამბერიძე</t>
  </si>
  <si>
    <t>03001022141</t>
  </si>
  <si>
    <t xml:space="preserve">გივი </t>
  </si>
  <si>
    <t>სუხიშვილი</t>
  </si>
  <si>
    <t>01030044292</t>
  </si>
  <si>
    <t>01030053274</t>
  </si>
  <si>
    <t xml:space="preserve">ინგა </t>
  </si>
  <si>
    <t>გვინჩიძე</t>
  </si>
  <si>
    <t>01030014800</t>
  </si>
  <si>
    <t xml:space="preserve">ალესია </t>
  </si>
  <si>
    <t>ბუნდიუკი</t>
  </si>
  <si>
    <t>01021005864</t>
  </si>
  <si>
    <t xml:space="preserve">ხათუნა </t>
  </si>
  <si>
    <t>01019004109</t>
  </si>
  <si>
    <t xml:space="preserve">ლევან </t>
  </si>
  <si>
    <t>01030025087</t>
  </si>
  <si>
    <t>ვანო</t>
  </si>
  <si>
    <t>01031005452</t>
  </si>
  <si>
    <t xml:space="preserve">კლარა </t>
  </si>
  <si>
    <t>ნაყოფია</t>
  </si>
  <si>
    <t>62001007024</t>
  </si>
  <si>
    <t xml:space="preserve">იოსებ </t>
  </si>
  <si>
    <t>01022008168</t>
  </si>
  <si>
    <t xml:space="preserve">სვეტლანა </t>
  </si>
  <si>
    <t>01019026703</t>
  </si>
  <si>
    <t xml:space="preserve">ედიშერ </t>
  </si>
  <si>
    <t>ჭანიშვილი</t>
  </si>
  <si>
    <t>01017011550</t>
  </si>
  <si>
    <t xml:space="preserve">იგორ </t>
  </si>
  <si>
    <t>რასკოვი</t>
  </si>
  <si>
    <t>01022005882</t>
  </si>
  <si>
    <t>ტიტვინიძე</t>
  </si>
  <si>
    <t>01024002761</t>
  </si>
  <si>
    <t>გოგიჩაიშვილი</t>
  </si>
  <si>
    <t>31001047549</t>
  </si>
  <si>
    <t xml:space="preserve">ანასტასია </t>
  </si>
  <si>
    <t>ექიზაშვილი</t>
  </si>
  <si>
    <t>01001094982</t>
  </si>
  <si>
    <t>თათრიშვილი</t>
  </si>
  <si>
    <t>01001066704</t>
  </si>
  <si>
    <t xml:space="preserve">სოფიკო </t>
  </si>
  <si>
    <t>ბიჩინაშვილი</t>
  </si>
  <si>
    <t>31001047609</t>
  </si>
  <si>
    <t>ბოლქვაძე</t>
  </si>
  <si>
    <t>01701108312</t>
  </si>
  <si>
    <t>ბაჯელიძე</t>
  </si>
  <si>
    <t>01001058995</t>
  </si>
  <si>
    <t xml:space="preserve">ალბერტ </t>
  </si>
  <si>
    <t>33001059771</t>
  </si>
  <si>
    <t xml:space="preserve">მაკა </t>
  </si>
  <si>
    <t>წიწიკაშვილი</t>
  </si>
  <si>
    <t>59001030943</t>
  </si>
  <si>
    <t>თორდინავა</t>
  </si>
  <si>
    <t>62001024883</t>
  </si>
  <si>
    <t xml:space="preserve">მელენტი </t>
  </si>
  <si>
    <t>33001068231</t>
  </si>
  <si>
    <t xml:space="preserve">ნანა </t>
  </si>
  <si>
    <t>ღლონტი</t>
  </si>
  <si>
    <t>33001072021</t>
  </si>
  <si>
    <t>ხელაძე</t>
  </si>
  <si>
    <t>33001069015</t>
  </si>
  <si>
    <t xml:space="preserve">ფატი </t>
  </si>
  <si>
    <t>33001010190</t>
  </si>
  <si>
    <t>01001006866</t>
  </si>
  <si>
    <t>სურგულაძე</t>
  </si>
  <si>
    <t>62001025126</t>
  </si>
  <si>
    <t xml:space="preserve">რეზო </t>
  </si>
  <si>
    <t>33001064690</t>
  </si>
  <si>
    <t xml:space="preserve">ნოდარი </t>
  </si>
  <si>
    <t>55001009218</t>
  </si>
  <si>
    <t xml:space="preserve">ნათია </t>
  </si>
  <si>
    <t>14001022111</t>
  </si>
  <si>
    <t>33001026296</t>
  </si>
  <si>
    <t>ეცადაშვილი</t>
  </si>
  <si>
    <t>38001011123</t>
  </si>
  <si>
    <t>ხოსიაშვილი</t>
  </si>
  <si>
    <t>01017017418</t>
  </si>
  <si>
    <t xml:space="preserve">ზურაბ  </t>
  </si>
  <si>
    <t>ჭონიაშვილი</t>
  </si>
  <si>
    <t>01019001362</t>
  </si>
  <si>
    <t>ბაჩანაძე</t>
  </si>
  <si>
    <t>01001022950</t>
  </si>
  <si>
    <t xml:space="preserve">ია </t>
  </si>
  <si>
    <t>კამენევა</t>
  </si>
  <si>
    <t>01025016254</t>
  </si>
  <si>
    <t xml:space="preserve">ნანა  </t>
  </si>
  <si>
    <t>ციცქიშვილი</t>
  </si>
  <si>
    <t>01003003532</t>
  </si>
  <si>
    <t xml:space="preserve">უჩა </t>
  </si>
  <si>
    <t>ქებაძე</t>
  </si>
  <si>
    <t>01002004796</t>
  </si>
  <si>
    <t>ელისაბედი</t>
  </si>
  <si>
    <t>ლებანიძე</t>
  </si>
  <si>
    <t>01021003771</t>
  </si>
  <si>
    <t>ანდრო</t>
  </si>
  <si>
    <t>01001093095</t>
  </si>
  <si>
    <t>20001014743</t>
  </si>
  <si>
    <t>01021000995</t>
  </si>
  <si>
    <t>ეჯიბიშვილი</t>
  </si>
  <si>
    <t>01001091135</t>
  </si>
  <si>
    <t>ქვილითაია</t>
  </si>
  <si>
    <t>02001004171</t>
  </si>
  <si>
    <t>ალექსი</t>
  </si>
  <si>
    <t>ოთარაშვილი</t>
  </si>
  <si>
    <t>20001056308</t>
  </si>
  <si>
    <t>გელიაშვილი</t>
  </si>
  <si>
    <t>01001092198</t>
  </si>
  <si>
    <t>ეგიაზაროვ</t>
  </si>
  <si>
    <t>01001071577</t>
  </si>
  <si>
    <t xml:space="preserve">მარინა </t>
  </si>
  <si>
    <t>არევშატიანი</t>
  </si>
  <si>
    <t>01002006011</t>
  </si>
  <si>
    <t>01001028603</t>
  </si>
  <si>
    <t>ამზაშვილი</t>
  </si>
  <si>
    <t>01001062863</t>
  </si>
  <si>
    <t>კუჭაშვილი</t>
  </si>
  <si>
    <t>35001116950</t>
  </si>
  <si>
    <t>01003014211</t>
  </si>
  <si>
    <t>ნაზი</t>
  </si>
  <si>
    <t>62004003127</t>
  </si>
  <si>
    <t>62002005835</t>
  </si>
  <si>
    <t xml:space="preserve">ირმა </t>
  </si>
  <si>
    <t>62001006825</t>
  </si>
  <si>
    <t>ჭაღიაშვილი</t>
  </si>
  <si>
    <t>59001046665</t>
  </si>
  <si>
    <t xml:space="preserve">რუსლან </t>
  </si>
  <si>
    <t>გუდავაძე</t>
  </si>
  <si>
    <t>62005001621</t>
  </si>
  <si>
    <t xml:space="preserve">ირაკლი </t>
  </si>
  <si>
    <t>ქარუმიძე</t>
  </si>
  <si>
    <t>01001043975</t>
  </si>
  <si>
    <t>01001099393</t>
  </si>
  <si>
    <t>01001043976</t>
  </si>
  <si>
    <t>ბიბილეიშვილი</t>
  </si>
  <si>
    <t>60001109721</t>
  </si>
  <si>
    <t xml:space="preserve">ნაზი </t>
  </si>
  <si>
    <t>01001052509</t>
  </si>
  <si>
    <t>ვაჩეიშვილი</t>
  </si>
  <si>
    <t>01002001560</t>
  </si>
  <si>
    <t>ვადაჭკორია</t>
  </si>
  <si>
    <t>01001030504</t>
  </si>
  <si>
    <t>01001078451</t>
  </si>
  <si>
    <t>01009015602</t>
  </si>
  <si>
    <t>ჩიბურდანიძე</t>
  </si>
  <si>
    <t>01005044083</t>
  </si>
  <si>
    <t xml:space="preserve">არტურ </t>
  </si>
  <si>
    <t>გურგენიანი</t>
  </si>
  <si>
    <t>01001058913</t>
  </si>
  <si>
    <t>კეზუა</t>
  </si>
  <si>
    <t>19001100737</t>
  </si>
  <si>
    <t xml:space="preserve">სუზანა </t>
  </si>
  <si>
    <t>01001041484</t>
  </si>
  <si>
    <t xml:space="preserve">გია </t>
  </si>
  <si>
    <t>19001008338</t>
  </si>
  <si>
    <t xml:space="preserve">ელიდა </t>
  </si>
  <si>
    <t>01003000066</t>
  </si>
  <si>
    <t xml:space="preserve">ნეოლინა </t>
  </si>
  <si>
    <t>დუნდუა</t>
  </si>
  <si>
    <t>02001003645</t>
  </si>
  <si>
    <t xml:space="preserve">ნატო </t>
  </si>
  <si>
    <t>01005038540</t>
  </si>
  <si>
    <t>გერგაია</t>
  </si>
  <si>
    <t>58001010460</t>
  </si>
  <si>
    <t>იოსავა</t>
  </si>
  <si>
    <t>58001012602</t>
  </si>
  <si>
    <t xml:space="preserve">მანუჩარ </t>
  </si>
  <si>
    <t>შარია</t>
  </si>
  <si>
    <t>62006039009</t>
  </si>
  <si>
    <t xml:space="preserve">საბა </t>
  </si>
  <si>
    <t>ჩხაპელია</t>
  </si>
  <si>
    <t>51001031068</t>
  </si>
  <si>
    <t>ნოდია</t>
  </si>
  <si>
    <t>01001043651</t>
  </si>
  <si>
    <t xml:space="preserve">ჟანა </t>
  </si>
  <si>
    <t>ჭაჭუა</t>
  </si>
  <si>
    <t>62006062548</t>
  </si>
  <si>
    <t xml:space="preserve">ილია </t>
  </si>
  <si>
    <t>01005038537</t>
  </si>
  <si>
    <t>გაფრინდაშვილი</t>
  </si>
  <si>
    <t>01008060039</t>
  </si>
  <si>
    <t xml:space="preserve">ნაირა </t>
  </si>
  <si>
    <t>გიგაური</t>
  </si>
  <si>
    <t>01001044383</t>
  </si>
  <si>
    <t>01001050430</t>
  </si>
  <si>
    <t xml:space="preserve">მაია </t>
  </si>
  <si>
    <t>62005020057</t>
  </si>
  <si>
    <t xml:space="preserve">გელა </t>
  </si>
  <si>
    <t>ზურაბიშვილი</t>
  </si>
  <si>
    <t>01001054873</t>
  </si>
  <si>
    <t xml:space="preserve">ილონა </t>
  </si>
  <si>
    <t>62009007082</t>
  </si>
  <si>
    <t xml:space="preserve">ლეილა </t>
  </si>
  <si>
    <t>ხარაიშვილი</t>
  </si>
  <si>
    <t>43001007764</t>
  </si>
  <si>
    <t>29001017795</t>
  </si>
  <si>
    <t xml:space="preserve">ხატია </t>
  </si>
  <si>
    <t>კუტალია</t>
  </si>
  <si>
    <t>62009007324</t>
  </si>
  <si>
    <t>ესიავა</t>
  </si>
  <si>
    <t>61001023960</t>
  </si>
  <si>
    <t>დრიაშვილი</t>
  </si>
  <si>
    <t>16001027954</t>
  </si>
  <si>
    <t xml:space="preserve">თამარი </t>
  </si>
  <si>
    <t>ბაბუნაშვილი</t>
  </si>
  <si>
    <t>60001158864</t>
  </si>
  <si>
    <t xml:space="preserve">თათია </t>
  </si>
  <si>
    <t>გადილია</t>
  </si>
  <si>
    <t>62001046052</t>
  </si>
  <si>
    <t xml:space="preserve">იზოლდა </t>
  </si>
  <si>
    <t>გრიგალაშვილი</t>
  </si>
  <si>
    <t>01001030533</t>
  </si>
  <si>
    <t>ჟგუშია</t>
  </si>
  <si>
    <t>01005015995</t>
  </si>
  <si>
    <t>01010005198</t>
  </si>
  <si>
    <t xml:space="preserve">თამთა </t>
  </si>
  <si>
    <t>01003013571</t>
  </si>
  <si>
    <t xml:space="preserve">ტრისტანი </t>
  </si>
  <si>
    <t>ცანავა</t>
  </si>
  <si>
    <t>39001007408</t>
  </si>
  <si>
    <t xml:space="preserve">ქეთინო </t>
  </si>
  <si>
    <t>ჩხეიძე</t>
  </si>
  <si>
    <t>01003020454</t>
  </si>
  <si>
    <t xml:space="preserve">რამაზ </t>
  </si>
  <si>
    <t>ქილიფთარი</t>
  </si>
  <si>
    <t>26001036620</t>
  </si>
  <si>
    <t>ხაჩიძე</t>
  </si>
  <si>
    <t>01001071665</t>
  </si>
  <si>
    <t xml:space="preserve">ბესიკ </t>
  </si>
  <si>
    <t>01003012337</t>
  </si>
  <si>
    <t>01019072680</t>
  </si>
  <si>
    <t>მოდებაძე</t>
  </si>
  <si>
    <t>01033001555</t>
  </si>
  <si>
    <t>კუპრაძე</t>
  </si>
  <si>
    <t>01003009516</t>
  </si>
  <si>
    <t>62006062647</t>
  </si>
  <si>
    <t>01001092570</t>
  </si>
  <si>
    <t>01021008533</t>
  </si>
  <si>
    <t>01021008794</t>
  </si>
  <si>
    <t xml:space="preserve">ემა </t>
  </si>
  <si>
    <t>62003003607</t>
  </si>
  <si>
    <t xml:space="preserve">ავთანდილ </t>
  </si>
  <si>
    <t>დარსალია</t>
  </si>
  <si>
    <t>01901104775</t>
  </si>
  <si>
    <t>ბუხრიკიძე</t>
  </si>
  <si>
    <t>01023001374</t>
  </si>
  <si>
    <t>62001028693</t>
  </si>
  <si>
    <t>01017017553</t>
  </si>
  <si>
    <t>უჩანეიშვილი</t>
  </si>
  <si>
    <t>01003003997</t>
  </si>
  <si>
    <t>აბელაშვილი</t>
  </si>
  <si>
    <t>01020004823</t>
  </si>
  <si>
    <t>იზაბელა</t>
  </si>
  <si>
    <t>კულიანი</t>
  </si>
  <si>
    <t>01001051262</t>
  </si>
  <si>
    <t xml:space="preserve">დოდო </t>
  </si>
  <si>
    <t>იანტბელიძე</t>
  </si>
  <si>
    <t>59002007352</t>
  </si>
  <si>
    <t>33001072262</t>
  </si>
  <si>
    <t xml:space="preserve">რიფა </t>
  </si>
  <si>
    <t>ღუღუნიშვილი</t>
  </si>
  <si>
    <t>01001091797</t>
  </si>
  <si>
    <t>გულარიძე</t>
  </si>
  <si>
    <t>01001076852</t>
  </si>
  <si>
    <t>უთიაშვილი</t>
  </si>
  <si>
    <t>62003011896</t>
  </si>
  <si>
    <t>თამილა</t>
  </si>
  <si>
    <t>33001056063</t>
  </si>
  <si>
    <t xml:space="preserve">მედეა </t>
  </si>
  <si>
    <t>ჭიღლაძე</t>
  </si>
  <si>
    <t>01001075738</t>
  </si>
  <si>
    <t xml:space="preserve">თინა </t>
  </si>
  <si>
    <t>წიტაიშვილი</t>
  </si>
  <si>
    <t>01027049125</t>
  </si>
  <si>
    <t>ღურწკაია</t>
  </si>
  <si>
    <t>გოგიავა</t>
  </si>
  <si>
    <t>01027086734</t>
  </si>
  <si>
    <t>მიგრიაული</t>
  </si>
  <si>
    <t>01027076422</t>
  </si>
  <si>
    <t>ხვისტანი</t>
  </si>
  <si>
    <t>62004028666</t>
  </si>
  <si>
    <t xml:space="preserve">გვანცა </t>
  </si>
  <si>
    <t>01027081926</t>
  </si>
  <si>
    <t>გენადი</t>
  </si>
  <si>
    <t>წიფიანი</t>
  </si>
  <si>
    <t>62004028485</t>
  </si>
  <si>
    <t>ტაკაშვილი</t>
  </si>
  <si>
    <t>01027039087</t>
  </si>
  <si>
    <t>კიკილაშვილი</t>
  </si>
  <si>
    <t>01027074094</t>
  </si>
  <si>
    <t>ჭიჭინაძე</t>
  </si>
  <si>
    <t>18001043498</t>
  </si>
  <si>
    <t xml:space="preserve">მირანდა </t>
  </si>
  <si>
    <t>ტვილდიანი</t>
  </si>
  <si>
    <t>33001026046</t>
  </si>
  <si>
    <t xml:space="preserve">ვერიკო </t>
  </si>
  <si>
    <t>62001042725</t>
  </si>
  <si>
    <t xml:space="preserve">ანი </t>
  </si>
  <si>
    <t>ბურდული</t>
  </si>
  <si>
    <t>01027080470</t>
  </si>
  <si>
    <t>მაჭარაშვილი</t>
  </si>
  <si>
    <t>04001013426</t>
  </si>
  <si>
    <t>ჯანხოთელი</t>
  </si>
  <si>
    <t>27001000893</t>
  </si>
  <si>
    <t>ყენია</t>
  </si>
  <si>
    <t>01013022883</t>
  </si>
  <si>
    <t>მალაღურაძე</t>
  </si>
  <si>
    <t>01027051360</t>
  </si>
  <si>
    <t xml:space="preserve">ელენე </t>
  </si>
  <si>
    <t>01027073670</t>
  </si>
  <si>
    <t>01611097995</t>
  </si>
  <si>
    <t>პაჭკორია</t>
  </si>
  <si>
    <t>020010252655</t>
  </si>
  <si>
    <t>ბექაური</t>
  </si>
  <si>
    <t>01027073943</t>
  </si>
  <si>
    <t xml:space="preserve">ნანული </t>
  </si>
  <si>
    <t>ქურციკიძე</t>
  </si>
  <si>
    <t>41001025576</t>
  </si>
  <si>
    <t xml:space="preserve">თინათინ </t>
  </si>
  <si>
    <t>ჭუმბურიძე</t>
  </si>
  <si>
    <t>62002002910</t>
  </si>
  <si>
    <t>ფოლადიშვილი</t>
  </si>
  <si>
    <t>01027073682</t>
  </si>
  <si>
    <t>ბურთიკაშვილი</t>
  </si>
  <si>
    <t>01027080497</t>
  </si>
  <si>
    <t xml:space="preserve">ვახტანგ </t>
  </si>
  <si>
    <t>62001030891</t>
  </si>
  <si>
    <t>ქვარიანი</t>
  </si>
  <si>
    <t>01027061442</t>
  </si>
  <si>
    <t>სუარიშვილი</t>
  </si>
  <si>
    <t>01013023578</t>
  </si>
  <si>
    <t>ჯიჯავა</t>
  </si>
  <si>
    <t>29001006318</t>
  </si>
  <si>
    <t>მეცხვარიშვილი</t>
  </si>
  <si>
    <t>20001050564</t>
  </si>
  <si>
    <t>ბიძინაშვილი</t>
  </si>
  <si>
    <t>01033006387</t>
  </si>
  <si>
    <t>ბადალოვა</t>
  </si>
  <si>
    <t>01027022553</t>
  </si>
  <si>
    <t>01027032489</t>
  </si>
  <si>
    <t xml:space="preserve">გიგა </t>
  </si>
  <si>
    <t>01027086649</t>
  </si>
  <si>
    <t>01027055908</t>
  </si>
  <si>
    <t xml:space="preserve">თიანათინ </t>
  </si>
  <si>
    <t>ჯანიაშვილი</t>
  </si>
  <si>
    <t>01011092865</t>
  </si>
  <si>
    <t xml:space="preserve">შორენა </t>
  </si>
  <si>
    <t>გაბელაშვილი</t>
  </si>
  <si>
    <t>60001027399</t>
  </si>
  <si>
    <t>01013024398</t>
  </si>
  <si>
    <t>დავიდიანი</t>
  </si>
  <si>
    <t>01019051054</t>
  </si>
  <si>
    <t xml:space="preserve">სედა </t>
  </si>
  <si>
    <t>აკოფიანი</t>
  </si>
  <si>
    <t>01013023012</t>
  </si>
  <si>
    <t>მაჩაიძე</t>
  </si>
  <si>
    <t>38001045569</t>
  </si>
  <si>
    <t>01027075772</t>
  </si>
  <si>
    <t>01001037441</t>
  </si>
  <si>
    <t>გიორგაშვილი</t>
  </si>
  <si>
    <t>01027029404</t>
  </si>
  <si>
    <t>დალილა</t>
  </si>
  <si>
    <t>თურქიშვილი</t>
  </si>
  <si>
    <t>01012019068</t>
  </si>
  <si>
    <t>აბუაშვილი</t>
  </si>
  <si>
    <t>01027071698</t>
  </si>
  <si>
    <t>ჩიკვილაძე</t>
  </si>
  <si>
    <t>01027066543</t>
  </si>
  <si>
    <t xml:space="preserve">გულნარა </t>
  </si>
  <si>
    <t>მიქავა</t>
  </si>
  <si>
    <t>01011070405</t>
  </si>
  <si>
    <t>ჩოკოშვილი</t>
  </si>
  <si>
    <t>13001057165</t>
  </si>
  <si>
    <t xml:space="preserve">დალი </t>
  </si>
  <si>
    <t>ხუროშვილი</t>
  </si>
  <si>
    <t>35001065722</t>
  </si>
  <si>
    <t xml:space="preserve">სანდრო </t>
  </si>
  <si>
    <t>თედიაშვილი</t>
  </si>
  <si>
    <t>01027084738</t>
  </si>
  <si>
    <t xml:space="preserve">ცოტნე </t>
  </si>
  <si>
    <t>ტარიელაშვილი</t>
  </si>
  <si>
    <t>01027089027</t>
  </si>
  <si>
    <t>01027033827</t>
  </si>
  <si>
    <t>საბელაშვილი</t>
  </si>
  <si>
    <t>12001043355</t>
  </si>
  <si>
    <t>თენგიზი</t>
  </si>
  <si>
    <t>25001002278</t>
  </si>
  <si>
    <t>გოგოხია</t>
  </si>
  <si>
    <t>01027028492</t>
  </si>
  <si>
    <t xml:space="preserve">ელისო </t>
  </si>
  <si>
    <t>ბერულავა</t>
  </si>
  <si>
    <t>62003011587</t>
  </si>
  <si>
    <t>დადიანი</t>
  </si>
  <si>
    <t>65008001528</t>
  </si>
  <si>
    <t>ვინიჩენკო</t>
  </si>
  <si>
    <t>01027019263</t>
  </si>
  <si>
    <t xml:space="preserve">ფიქრია </t>
  </si>
  <si>
    <t>ლეკბორაშვილი</t>
  </si>
  <si>
    <t>13001010164</t>
  </si>
  <si>
    <t xml:space="preserve">მარიამი </t>
  </si>
  <si>
    <t>ფანგანი</t>
  </si>
  <si>
    <t>01011086787</t>
  </si>
  <si>
    <t>12001074497</t>
  </si>
  <si>
    <t>ცხოვრებაშვილი</t>
  </si>
  <si>
    <t>12001059004</t>
  </si>
  <si>
    <t>01027069157</t>
  </si>
  <si>
    <t>01027053950</t>
  </si>
  <si>
    <t>კვარაცხელია</t>
  </si>
  <si>
    <t>51001026416</t>
  </si>
  <si>
    <t>01013002412</t>
  </si>
  <si>
    <t>13001063460</t>
  </si>
  <si>
    <t>01012021034</t>
  </si>
  <si>
    <t xml:space="preserve">ეთერი </t>
  </si>
  <si>
    <t>01028007930</t>
  </si>
  <si>
    <t xml:space="preserve">გული </t>
  </si>
  <si>
    <t>თამლიანი</t>
  </si>
  <si>
    <t>62005021456</t>
  </si>
  <si>
    <t>კენდელაკი</t>
  </si>
  <si>
    <t>31001043493</t>
  </si>
  <si>
    <t>თინაშვილი</t>
  </si>
  <si>
    <t>01028008578</t>
  </si>
  <si>
    <t>გაბულია</t>
  </si>
  <si>
    <t>62004014856</t>
  </si>
  <si>
    <t>12001071169</t>
  </si>
  <si>
    <t>ამირხანაშვილი</t>
  </si>
  <si>
    <t>01027048155</t>
  </si>
  <si>
    <t>მესტვირიშვილი</t>
  </si>
  <si>
    <t>18001018016</t>
  </si>
  <si>
    <t xml:space="preserve">ლიანა </t>
  </si>
  <si>
    <t>12001077267</t>
  </si>
  <si>
    <t>გაბარაშვილი</t>
  </si>
  <si>
    <t>01028002442</t>
  </si>
  <si>
    <t>12002000097</t>
  </si>
  <si>
    <t>წერეთელი</t>
  </si>
  <si>
    <t>01027066621</t>
  </si>
  <si>
    <t xml:space="preserve">ლამარა </t>
  </si>
  <si>
    <t>ახალაძე</t>
  </si>
  <si>
    <t>01027036907</t>
  </si>
  <si>
    <t>მშვენიერაძე</t>
  </si>
  <si>
    <t>01027082530</t>
  </si>
  <si>
    <t>იჩქიტიძე</t>
  </si>
  <si>
    <t>56001023180</t>
  </si>
  <si>
    <t>01029010306</t>
  </si>
  <si>
    <t xml:space="preserve">რუსუდან </t>
  </si>
  <si>
    <t>28201123714</t>
  </si>
  <si>
    <t xml:space="preserve">ინა </t>
  </si>
  <si>
    <t>60001149871</t>
  </si>
  <si>
    <t>ხინიკაძე</t>
  </si>
  <si>
    <t>01027069716</t>
  </si>
  <si>
    <t>38001001322</t>
  </si>
  <si>
    <t xml:space="preserve">ნუგზარი </t>
  </si>
  <si>
    <t>თაგაური</t>
  </si>
  <si>
    <t>01033000807</t>
  </si>
  <si>
    <t>01027008987</t>
  </si>
  <si>
    <t xml:space="preserve">ალექსანდრე </t>
  </si>
  <si>
    <t>მიქოიანი</t>
  </si>
  <si>
    <t>01027085717</t>
  </si>
  <si>
    <t>ავალიანი</t>
  </si>
  <si>
    <t>62001003434</t>
  </si>
  <si>
    <t xml:space="preserve">ზურაბი </t>
  </si>
  <si>
    <t>კანდელაკი</t>
  </si>
  <si>
    <t>60002014780</t>
  </si>
  <si>
    <t>შავგულიძე</t>
  </si>
  <si>
    <t>01029010402</t>
  </si>
  <si>
    <t>ვარაზაშვილი</t>
  </si>
  <si>
    <t>13001048210</t>
  </si>
  <si>
    <t xml:space="preserve">ჯულიეტა </t>
  </si>
  <si>
    <t>კირაკოსიანი</t>
  </si>
  <si>
    <t>01027076665</t>
  </si>
  <si>
    <t>მარლაკელიძე</t>
  </si>
  <si>
    <t>18001055792</t>
  </si>
  <si>
    <t>რატიანი</t>
  </si>
  <si>
    <t>12001020184</t>
  </si>
  <si>
    <t xml:space="preserve">კახაბერ </t>
  </si>
  <si>
    <t>კალანდია</t>
  </si>
  <si>
    <t>01027047238</t>
  </si>
  <si>
    <t xml:space="preserve">სოფიო </t>
  </si>
  <si>
    <t>კოტაძე</t>
  </si>
  <si>
    <t>01017027670</t>
  </si>
  <si>
    <t>გიგილოშვილი</t>
  </si>
  <si>
    <t>01027059970</t>
  </si>
  <si>
    <t>ქვლივიძე</t>
  </si>
  <si>
    <t>01011013244</t>
  </si>
  <si>
    <t xml:space="preserve">მარინე </t>
  </si>
  <si>
    <t>ჯღუთაშვილი</t>
  </si>
  <si>
    <t>01027012349</t>
  </si>
  <si>
    <t>მამასალისი</t>
  </si>
  <si>
    <t>01027047290</t>
  </si>
  <si>
    <t>01027044890</t>
  </si>
  <si>
    <t>ქარელი</t>
  </si>
  <si>
    <t>01010017157</t>
  </si>
  <si>
    <t>36001032592</t>
  </si>
  <si>
    <t xml:space="preserve">ოთარ </t>
  </si>
  <si>
    <t>ალუღიშვილი</t>
  </si>
  <si>
    <t>01027049552</t>
  </si>
  <si>
    <t xml:space="preserve">ანგელინა </t>
  </si>
  <si>
    <t>გამყრელიძე</t>
  </si>
  <si>
    <t>01029016134</t>
  </si>
  <si>
    <t>გულბანი</t>
  </si>
  <si>
    <t>01033004831</t>
  </si>
  <si>
    <t xml:space="preserve">ნატა </t>
  </si>
  <si>
    <t>გამგებელი</t>
  </si>
  <si>
    <t>01033005671</t>
  </si>
  <si>
    <t xml:space="preserve">მერი </t>
  </si>
  <si>
    <t>01301131362</t>
  </si>
  <si>
    <t xml:space="preserve">ლუკა </t>
  </si>
  <si>
    <t>სალთხუციშვილი</t>
  </si>
  <si>
    <t>12001039624</t>
  </si>
  <si>
    <t xml:space="preserve">თეკლე </t>
  </si>
  <si>
    <t>62003015466</t>
  </si>
  <si>
    <t>36001011725</t>
  </si>
  <si>
    <t>ზინა</t>
  </si>
  <si>
    <t>სარდალაშვილი</t>
  </si>
  <si>
    <t>14001008311</t>
  </si>
  <si>
    <t>ზურაბაშვილი</t>
  </si>
  <si>
    <t>36001032652</t>
  </si>
  <si>
    <t>დარბაისელი</t>
  </si>
  <si>
    <t>36001049206</t>
  </si>
  <si>
    <t>ოქრომჭედლიშვილი</t>
  </si>
  <si>
    <t>36001001142</t>
  </si>
  <si>
    <t>36001033538</t>
  </si>
  <si>
    <t>ტიგინაშვილი</t>
  </si>
  <si>
    <t>36001011039</t>
  </si>
  <si>
    <t>ლიანა</t>
  </si>
  <si>
    <t>დევდარიანი</t>
  </si>
  <si>
    <t>36001013104</t>
  </si>
  <si>
    <t>კვიატკოვსკი</t>
  </si>
  <si>
    <t>36001047372</t>
  </si>
  <si>
    <t>მარო</t>
  </si>
  <si>
    <t>36001029691</t>
  </si>
  <si>
    <t>ნადია</t>
  </si>
  <si>
    <t>ივანიშვილი</t>
  </si>
  <si>
    <t>36001014506</t>
  </si>
  <si>
    <t>ქვრივიშვილი</t>
  </si>
  <si>
    <t>36001002453</t>
  </si>
  <si>
    <t>01001011132</t>
  </si>
  <si>
    <t>როსტიაშვილი</t>
  </si>
  <si>
    <t>36001053356</t>
  </si>
  <si>
    <t>მენთეშაშვილი</t>
  </si>
  <si>
    <t>36001036180</t>
  </si>
  <si>
    <t>რევაზ</t>
  </si>
  <si>
    <t>ადუაშვილი</t>
  </si>
  <si>
    <t>36001038085</t>
  </si>
  <si>
    <t>ხატისაშვილი</t>
  </si>
  <si>
    <t>36001017875</t>
  </si>
  <si>
    <t>გაბრელაშვილი</t>
  </si>
  <si>
    <t>36001026316</t>
  </si>
  <si>
    <t>მირიან</t>
  </si>
  <si>
    <t>ქანცლიანი</t>
  </si>
  <si>
    <t>36001025132</t>
  </si>
  <si>
    <t>მახმად</t>
  </si>
  <si>
    <t>ბილალოვი</t>
  </si>
  <si>
    <t>36401055455</t>
  </si>
  <si>
    <t>ისვახან</t>
  </si>
  <si>
    <t>ხეირხაბაროვი</t>
  </si>
  <si>
    <t>36001041733</t>
  </si>
  <si>
    <t>ვასივა</t>
  </si>
  <si>
    <t>ოჯახვერდიევი</t>
  </si>
  <si>
    <t>36650001809</t>
  </si>
  <si>
    <t xml:space="preserve">ლაურა </t>
  </si>
  <si>
    <t>ღონიაშვილი</t>
  </si>
  <si>
    <t>ძამიაშვილი</t>
  </si>
  <si>
    <t>მოლაშვილი</t>
  </si>
  <si>
    <t xml:space="preserve">ანზორ </t>
  </si>
  <si>
    <t xml:space="preserve">ნატაშა </t>
  </si>
  <si>
    <t>მირიანაშვილი</t>
  </si>
  <si>
    <t>ბოლაშვილი</t>
  </si>
  <si>
    <t>შუშტაკაშვილი</t>
  </si>
  <si>
    <t xml:space="preserve">ლელა </t>
  </si>
  <si>
    <t>გურაშვილი</t>
  </si>
  <si>
    <t xml:space="preserve">გოჩა </t>
  </si>
  <si>
    <t>თითილოკაშვილი</t>
  </si>
  <si>
    <t>ბენაშვილი</t>
  </si>
  <si>
    <t>აფაქიძე</t>
  </si>
  <si>
    <t>ციცვიძე</t>
  </si>
  <si>
    <t>შანშიაშვილი</t>
  </si>
  <si>
    <t>ტუხაშვილი</t>
  </si>
  <si>
    <t xml:space="preserve">ზვიადი </t>
  </si>
  <si>
    <t>ყავრელიშვილი</t>
  </si>
  <si>
    <t xml:space="preserve">მაგდა </t>
  </si>
  <si>
    <t>წიქარიშვილი</t>
  </si>
  <si>
    <t>გოჩიტაშვილი</t>
  </si>
  <si>
    <t xml:space="preserve">ნათელა </t>
  </si>
  <si>
    <t>ორველაშვილი</t>
  </si>
  <si>
    <t xml:space="preserve">ფამილ </t>
  </si>
  <si>
    <t>მირზაევ</t>
  </si>
  <si>
    <t>ამილ</t>
  </si>
  <si>
    <t>მუსაევ</t>
  </si>
  <si>
    <t xml:space="preserve">რამილ </t>
  </si>
  <si>
    <t xml:space="preserve">ხანახმად </t>
  </si>
  <si>
    <t>ასლანოვ</t>
  </si>
  <si>
    <t xml:space="preserve">სახვთ </t>
  </si>
  <si>
    <t>ალიევი</t>
  </si>
  <si>
    <t xml:space="preserve">დანიელი </t>
  </si>
  <si>
    <t>გოგატიშვილი</t>
  </si>
  <si>
    <t>ლალიაშვილი</t>
  </si>
  <si>
    <t xml:space="preserve">მთვარისა </t>
  </si>
  <si>
    <t>ბრეგვაძე</t>
  </si>
  <si>
    <t xml:space="preserve">ზოია </t>
  </si>
  <si>
    <t xml:space="preserve">ვლადიმერ </t>
  </si>
  <si>
    <t xml:space="preserve">თენგიზ </t>
  </si>
  <si>
    <t>ჯაჯანიძე</t>
  </si>
  <si>
    <t xml:space="preserve">იამზე </t>
  </si>
  <si>
    <t xml:space="preserve">ინთაკიმ </t>
  </si>
  <si>
    <t>კასუმოვი</t>
  </si>
  <si>
    <t xml:space="preserve">რობერტი </t>
  </si>
  <si>
    <t>ყვავაძე</t>
  </si>
  <si>
    <t xml:space="preserve">ილო </t>
  </si>
  <si>
    <t>მიქაუტაძე</t>
  </si>
  <si>
    <t>ანნა</t>
  </si>
  <si>
    <t xml:space="preserve">ალინა </t>
  </si>
  <si>
    <t>მაგამედამიროვი</t>
  </si>
  <si>
    <t xml:space="preserve">ამინათ </t>
  </si>
  <si>
    <t>მაგამედოვი</t>
  </si>
  <si>
    <t xml:space="preserve">ჯუმბერი </t>
  </si>
  <si>
    <t>იორდანაშვილი</t>
  </si>
  <si>
    <t>პაპუნაშვილი</t>
  </si>
  <si>
    <t>სოლომონ</t>
  </si>
  <si>
    <t>ტორაძე</t>
  </si>
  <si>
    <t>ჩიკვაიძე</t>
  </si>
  <si>
    <t>წვერიკმაზაშვილი</t>
  </si>
  <si>
    <t>ღვინაშვილი</t>
  </si>
  <si>
    <t xml:space="preserve">ელზა </t>
  </si>
  <si>
    <t>არუთინოვი</t>
  </si>
  <si>
    <t xml:space="preserve">ანეტა </t>
  </si>
  <si>
    <t>ბიწკინაშვილი</t>
  </si>
  <si>
    <t xml:space="preserve">ომარი </t>
  </si>
  <si>
    <t>ჩიკოპაიძე</t>
  </si>
  <si>
    <t>კახაბერი</t>
  </si>
  <si>
    <t>მაცაცო</t>
  </si>
  <si>
    <t>სიმონიშვილი</t>
  </si>
  <si>
    <t>ოსიაშვილი</t>
  </si>
  <si>
    <t xml:space="preserve">მიხეილი </t>
  </si>
  <si>
    <t>უშიკიშვილი</t>
  </si>
  <si>
    <t>08001030518</t>
  </si>
  <si>
    <t>სისაური</t>
  </si>
  <si>
    <t>08001031078</t>
  </si>
  <si>
    <t>ხოსიკურიძე</t>
  </si>
  <si>
    <t>08001031515</t>
  </si>
  <si>
    <t>მღებრიშვილი</t>
  </si>
  <si>
    <t>08001029433</t>
  </si>
  <si>
    <t xml:space="preserve">გოგიტა </t>
  </si>
  <si>
    <t>მარუქაშვილი</t>
  </si>
  <si>
    <t>08001027464</t>
  </si>
  <si>
    <t xml:space="preserve">თამაზ </t>
  </si>
  <si>
    <t>მექვევრიშვილი</t>
  </si>
  <si>
    <t>08001009163</t>
  </si>
  <si>
    <t>გელოვანი</t>
  </si>
  <si>
    <t>08001021732</t>
  </si>
  <si>
    <t>იჭირაული</t>
  </si>
  <si>
    <t>08001004702</t>
  </si>
  <si>
    <t>08001037293</t>
  </si>
  <si>
    <t xml:space="preserve">ნატალია </t>
  </si>
  <si>
    <t>მაილაშვილი</t>
  </si>
  <si>
    <t>08001021355</t>
  </si>
  <si>
    <t>თორღვაძე</t>
  </si>
  <si>
    <t>08001037195</t>
  </si>
  <si>
    <t>ბაკურიძე</t>
  </si>
  <si>
    <t>08001031983</t>
  </si>
  <si>
    <t>08001032369</t>
  </si>
  <si>
    <t>ბაღუაშვილი</t>
  </si>
  <si>
    <t>08001034032</t>
  </si>
  <si>
    <t>აჭიშვილი</t>
  </si>
  <si>
    <t>08001027397</t>
  </si>
  <si>
    <t>08001016780</t>
  </si>
  <si>
    <t>გოგოლაშვილი</t>
  </si>
  <si>
    <t>ფარეშიშვილი</t>
  </si>
  <si>
    <t>მერვინიშვილი</t>
  </si>
  <si>
    <t xml:space="preserve">რამაზ  </t>
  </si>
  <si>
    <t>გაგუნაშვილი</t>
  </si>
  <si>
    <t>თიშიშვილი</t>
  </si>
  <si>
    <t>სილაგაძე</t>
  </si>
  <si>
    <t>პაპაშვილი</t>
  </si>
  <si>
    <t xml:space="preserve">დიანა </t>
  </si>
  <si>
    <t xml:space="preserve">მიხეილ </t>
  </si>
  <si>
    <t>მათიაშვილი</t>
  </si>
  <si>
    <t xml:space="preserve">შოთა </t>
  </si>
  <si>
    <t>კაკაური</t>
  </si>
  <si>
    <t>ტრინკოზაშვილი</t>
  </si>
  <si>
    <t xml:space="preserve">ლიუზი </t>
  </si>
  <si>
    <t>ურმიშვილი</t>
  </si>
  <si>
    <t xml:space="preserve">კობა </t>
  </si>
  <si>
    <t>სიდონაშვილი</t>
  </si>
  <si>
    <t>ცერცვაძე</t>
  </si>
  <si>
    <t xml:space="preserve">ესმა </t>
  </si>
  <si>
    <t xml:space="preserve">ვართან </t>
  </si>
  <si>
    <t xml:space="preserve">გოარიკ </t>
  </si>
  <si>
    <t>ლურსმანაშვილი</t>
  </si>
  <si>
    <t>თედელური</t>
  </si>
  <si>
    <t xml:space="preserve">ცირა </t>
  </si>
  <si>
    <t>05001009257</t>
  </si>
  <si>
    <t>ყაზაშვილი</t>
  </si>
  <si>
    <t>05001000274</t>
  </si>
  <si>
    <t>წამალაიძე</t>
  </si>
  <si>
    <t>05001004073</t>
  </si>
  <si>
    <t>ივანიძე</t>
  </si>
  <si>
    <t>05001000919</t>
  </si>
  <si>
    <t>ჯალალოვი</t>
  </si>
  <si>
    <t>02001020118</t>
  </si>
  <si>
    <t>05001000003</t>
  </si>
  <si>
    <t>დატაშვილი</t>
  </si>
  <si>
    <t>05001003084</t>
  </si>
  <si>
    <t xml:space="preserve">დარიკო </t>
  </si>
  <si>
    <t>03001012816</t>
  </si>
  <si>
    <t xml:space="preserve">ომარ </t>
  </si>
  <si>
    <t>ტოფაძე</t>
  </si>
  <si>
    <t>03001017196</t>
  </si>
  <si>
    <t xml:space="preserve">ზაური </t>
  </si>
  <si>
    <t>03001002148</t>
  </si>
  <si>
    <t xml:space="preserve">გულთამზე </t>
  </si>
  <si>
    <t>იაკობაძე</t>
  </si>
  <si>
    <t>03001001670</t>
  </si>
  <si>
    <t xml:space="preserve">მალხაზ </t>
  </si>
  <si>
    <t>მარკოიძე</t>
  </si>
  <si>
    <t>61009006356</t>
  </si>
  <si>
    <t>ჭიტაძე</t>
  </si>
  <si>
    <t>03001005741</t>
  </si>
  <si>
    <t xml:space="preserve">რამაზი </t>
  </si>
  <si>
    <t>მგელაძე</t>
  </si>
  <si>
    <t>03701022595</t>
  </si>
  <si>
    <t xml:space="preserve">მერაბი </t>
  </si>
  <si>
    <t>ირემაძე</t>
  </si>
  <si>
    <t>03001021606</t>
  </si>
  <si>
    <t>რუხაძე</t>
  </si>
  <si>
    <t>ახვლედიანი</t>
  </si>
  <si>
    <t>ვერულიძე</t>
  </si>
  <si>
    <t xml:space="preserve">მარკარ </t>
  </si>
  <si>
    <t>მელქონიანი</t>
  </si>
  <si>
    <t>ჩიზმავა</t>
  </si>
  <si>
    <t xml:space="preserve">ლანა </t>
  </si>
  <si>
    <t>დათუნაშვილი</t>
  </si>
  <si>
    <t xml:space="preserve">ნადიმ </t>
  </si>
  <si>
    <t>მალაყმაძე</t>
  </si>
  <si>
    <t xml:space="preserve">ნარიმე </t>
  </si>
  <si>
    <t>ცინცქილაძე</t>
  </si>
  <si>
    <t>სმირნოვა</t>
  </si>
  <si>
    <t>ანანიძე</t>
  </si>
  <si>
    <t>ბულეიშვილი</t>
  </si>
  <si>
    <t xml:space="preserve">ფატიმა </t>
  </si>
  <si>
    <t>ლომთაძე</t>
  </si>
  <si>
    <t>04001002629</t>
  </si>
  <si>
    <t>ქურდუბაძე</t>
  </si>
  <si>
    <t>მუხაშავრია</t>
  </si>
  <si>
    <t xml:space="preserve">დარეჯან </t>
  </si>
  <si>
    <t>კირკიტაძე</t>
  </si>
  <si>
    <t>მამუჭაძე</t>
  </si>
  <si>
    <t>კვირიკაძე</t>
  </si>
  <si>
    <t>ღოღობერიძე</t>
  </si>
  <si>
    <t xml:space="preserve">მზევინარ </t>
  </si>
  <si>
    <t>ყადიძე</t>
  </si>
  <si>
    <t xml:space="preserve">რიტა </t>
  </si>
  <si>
    <t xml:space="preserve">ლადო </t>
  </si>
  <si>
    <t>კუნჭულია</t>
  </si>
  <si>
    <t xml:space="preserve">თამუნა </t>
  </si>
  <si>
    <t>ხაბაძე</t>
  </si>
  <si>
    <t xml:space="preserve">ბეგლარ </t>
  </si>
  <si>
    <t>გუნდაძე</t>
  </si>
  <si>
    <t>კორკელია</t>
  </si>
  <si>
    <t>ქავთარაძე</t>
  </si>
  <si>
    <t>მიქელაძე</t>
  </si>
  <si>
    <t>თურმანიძე</t>
  </si>
  <si>
    <t>ლომინაშვილი</t>
  </si>
  <si>
    <t xml:space="preserve">მაგდანა </t>
  </si>
  <si>
    <t>ყურშუბაძე</t>
  </si>
  <si>
    <t>გუჯაბიძე</t>
  </si>
  <si>
    <t>კომახიძე</t>
  </si>
  <si>
    <t xml:space="preserve">ასლან </t>
  </si>
  <si>
    <t>გურეშიძე</t>
  </si>
  <si>
    <t>კახაძე</t>
  </si>
  <si>
    <t xml:space="preserve">ლუიზა </t>
  </si>
  <si>
    <t>გიულზადიანი</t>
  </si>
  <si>
    <t xml:space="preserve">მამუკა </t>
  </si>
  <si>
    <t>სირაბიძე</t>
  </si>
  <si>
    <t>თხილაიშვილი</t>
  </si>
  <si>
    <t>ათაბაძე</t>
  </si>
  <si>
    <t>გურჯიშვილი</t>
  </si>
  <si>
    <t>ვარშანიძე</t>
  </si>
  <si>
    <t>01027078625</t>
  </si>
  <si>
    <t>ტეტემაძე</t>
  </si>
  <si>
    <t>არჯევანიძე</t>
  </si>
  <si>
    <t>ლინდა</t>
  </si>
  <si>
    <t>სარიშვილი</t>
  </si>
  <si>
    <t>წეროძე</t>
  </si>
  <si>
    <t>მჟავანაძე</t>
  </si>
  <si>
    <t>ხალვაში</t>
  </si>
  <si>
    <t>დემურაშვილი</t>
  </si>
  <si>
    <t>ჯღარკავა</t>
  </si>
  <si>
    <t xml:space="preserve">ჯაბულო </t>
  </si>
  <si>
    <t>01027055221</t>
  </si>
  <si>
    <t>ბარამიძე</t>
  </si>
  <si>
    <t xml:space="preserve">ბელა </t>
  </si>
  <si>
    <t xml:space="preserve">მურად </t>
  </si>
  <si>
    <t>ზანდარაძე</t>
  </si>
  <si>
    <t>გორგილაძე</t>
  </si>
  <si>
    <t>გოგა</t>
  </si>
  <si>
    <t>ჯიჯავაძე</t>
  </si>
  <si>
    <t>შარაძე</t>
  </si>
  <si>
    <t>შოთაძე</t>
  </si>
  <si>
    <t xml:space="preserve">ბაგრატ </t>
  </si>
  <si>
    <t>მუშკუდიანი</t>
  </si>
  <si>
    <t>საგინაძე</t>
  </si>
  <si>
    <t xml:space="preserve">ჯამბულ </t>
  </si>
  <si>
    <t>სურმანიძე</t>
  </si>
  <si>
    <t>03001002344</t>
  </si>
  <si>
    <t>ჩხიკვაძე</t>
  </si>
  <si>
    <t>სეფერიძე</t>
  </si>
  <si>
    <t xml:space="preserve">თამილა </t>
  </si>
  <si>
    <t>ცინცაძე</t>
  </si>
  <si>
    <t xml:space="preserve">ჯეირან </t>
  </si>
  <si>
    <t xml:space="preserve">კოკა </t>
  </si>
  <si>
    <t xml:space="preserve">მაგული </t>
  </si>
  <si>
    <t>თავართქილაძე</t>
  </si>
  <si>
    <t>ხაზალია</t>
  </si>
  <si>
    <t>ხატია</t>
  </si>
  <si>
    <t>ლუიზა</t>
  </si>
  <si>
    <t>სამნიძე</t>
  </si>
  <si>
    <t xml:space="preserve">ლეილა   </t>
  </si>
  <si>
    <t xml:space="preserve">თურმანიძე      </t>
  </si>
  <si>
    <t xml:space="preserve">დარეჯან    </t>
  </si>
  <si>
    <t xml:space="preserve">დიასამიძე    </t>
  </si>
  <si>
    <t>ჩხუბაძე</t>
  </si>
  <si>
    <t xml:space="preserve">ლამზირა </t>
  </si>
  <si>
    <t xml:space="preserve">ვარდო </t>
  </si>
  <si>
    <t>კონცელიძე</t>
  </si>
  <si>
    <t xml:space="preserve">დარინა </t>
  </si>
  <si>
    <t>ხარაძე</t>
  </si>
  <si>
    <t>ბასკურიძე</t>
  </si>
  <si>
    <t xml:space="preserve">ისმაილ </t>
  </si>
  <si>
    <t xml:space="preserve">მავილე </t>
  </si>
  <si>
    <t>გოგუაძე</t>
  </si>
  <si>
    <t xml:space="preserve">ოქრო </t>
  </si>
  <si>
    <t xml:space="preserve">ჯაბა </t>
  </si>
  <si>
    <t>ფარტენაძე</t>
  </si>
  <si>
    <t>ემზარ</t>
  </si>
  <si>
    <t xml:space="preserve">ედუარდ </t>
  </si>
  <si>
    <t>არძენაძე</t>
  </si>
  <si>
    <t xml:space="preserve">ჯემალ </t>
  </si>
  <si>
    <t xml:space="preserve">უსუფ </t>
  </si>
  <si>
    <t>ზარიძე</t>
  </si>
  <si>
    <t>კობახიძე</t>
  </si>
  <si>
    <t>ბეჟანიძე</t>
  </si>
  <si>
    <t>ხაბაზი</t>
  </si>
  <si>
    <t xml:space="preserve">მერაბ </t>
  </si>
  <si>
    <t>მამულაიშვილი</t>
  </si>
  <si>
    <t xml:space="preserve">თემურ </t>
  </si>
  <si>
    <t>ოქროპირიძე</t>
  </si>
  <si>
    <t>ევგენიძე</t>
  </si>
  <si>
    <t>ლამაზოშვილი</t>
  </si>
  <si>
    <t>დევაძე</t>
  </si>
  <si>
    <t>მახარაძე</t>
  </si>
  <si>
    <t>გოგრაჭაძე</t>
  </si>
  <si>
    <t>დავითაძე</t>
  </si>
  <si>
    <t xml:space="preserve">ზანდა </t>
  </si>
  <si>
    <t>ბაუჟაძე</t>
  </si>
  <si>
    <t xml:space="preserve">მურმან </t>
  </si>
  <si>
    <t xml:space="preserve">რომან </t>
  </si>
  <si>
    <t xml:space="preserve">ბადრი </t>
  </si>
  <si>
    <t>ჭანკურიძე</t>
  </si>
  <si>
    <t xml:space="preserve">ვაჟა </t>
  </si>
  <si>
    <t>მადოიშვილი</t>
  </si>
  <si>
    <t xml:space="preserve">იმედა </t>
  </si>
  <si>
    <t>ჩელებაძე</t>
  </si>
  <si>
    <t>მემარნე</t>
  </si>
  <si>
    <t xml:space="preserve">ენძელა </t>
  </si>
  <si>
    <t>ქამაშიძე</t>
  </si>
  <si>
    <t>ზოიძე</t>
  </si>
  <si>
    <t>როყვა</t>
  </si>
  <si>
    <t>გირკელიძე</t>
  </si>
  <si>
    <t xml:space="preserve">არჩილ </t>
  </si>
  <si>
    <t>შავაძე</t>
  </si>
  <si>
    <t>ანჯაფარია</t>
  </si>
  <si>
    <t>რომანაძე</t>
  </si>
  <si>
    <t>შათირიშვილი</t>
  </si>
  <si>
    <t xml:space="preserve">ვიტალი </t>
  </si>
  <si>
    <t xml:space="preserve">რევაზ </t>
  </si>
  <si>
    <t>მართალიშვილი</t>
  </si>
  <si>
    <t xml:space="preserve">ანატოლი </t>
  </si>
  <si>
    <t>კვესიეიშვილი</t>
  </si>
  <si>
    <t>გუგუნავა</t>
  </si>
  <si>
    <t xml:space="preserve">ემზარ </t>
  </si>
  <si>
    <t xml:space="preserve">ციცინო </t>
  </si>
  <si>
    <t>დათუნაიშვილი</t>
  </si>
  <si>
    <t>მაჭუტაძე</t>
  </si>
  <si>
    <t xml:space="preserve">ირინა </t>
  </si>
  <si>
    <t>გოგიტიძე</t>
  </si>
  <si>
    <t xml:space="preserve">როსტომ </t>
  </si>
  <si>
    <t>გაბაიძე</t>
  </si>
  <si>
    <t xml:space="preserve">გურანდა </t>
  </si>
  <si>
    <t>გუნთაიშვილი</t>
  </si>
  <si>
    <t>ჭყონია</t>
  </si>
  <si>
    <t>ნაკაიძე</t>
  </si>
  <si>
    <t>მესხიძე</t>
  </si>
  <si>
    <t>მინდია</t>
  </si>
  <si>
    <t xml:space="preserve">ედნარ </t>
  </si>
  <si>
    <t>ინაიშვილი</t>
  </si>
  <si>
    <t>შაინიძე</t>
  </si>
  <si>
    <t xml:space="preserve">დავითაძე </t>
  </si>
  <si>
    <t>ბეგლარ</t>
  </si>
  <si>
    <t xml:space="preserve">ზოიძე </t>
  </si>
  <si>
    <t xml:space="preserve">დარჩიძე </t>
  </si>
  <si>
    <t>ტარიელაძე</t>
  </si>
  <si>
    <t>ჭაღალიძე</t>
  </si>
  <si>
    <t>ირიდიონ</t>
  </si>
  <si>
    <t xml:space="preserve">გოგიტიძე </t>
  </si>
  <si>
    <t>ნოდარი</t>
  </si>
  <si>
    <t xml:space="preserve">ცეცხლაძე </t>
  </si>
  <si>
    <t>ტარიელ</t>
  </si>
  <si>
    <t xml:space="preserve">მახარაძე </t>
  </si>
  <si>
    <t>ქამადაძე</t>
  </si>
  <si>
    <t xml:space="preserve">მამულაძე </t>
  </si>
  <si>
    <t xml:space="preserve">ფუტკარაძე </t>
  </si>
  <si>
    <t xml:space="preserve">ქათამაძე </t>
  </si>
  <si>
    <t xml:space="preserve">შადაიმან </t>
  </si>
  <si>
    <t xml:space="preserve">ბერიძე </t>
  </si>
  <si>
    <t xml:space="preserve">აბუსელიძე </t>
  </si>
  <si>
    <t xml:space="preserve">ხიმშიაშვილი </t>
  </si>
  <si>
    <t>თედო</t>
  </si>
  <si>
    <t xml:space="preserve">თავდგირიძე </t>
  </si>
  <si>
    <t xml:space="preserve">მიმინოშვილი </t>
  </si>
  <si>
    <t>ფატი</t>
  </si>
  <si>
    <t>კილაძე</t>
  </si>
  <si>
    <t xml:space="preserve">ასიე </t>
  </si>
  <si>
    <t>ზაირა</t>
  </si>
  <si>
    <t xml:space="preserve">ნაკაშიძე </t>
  </si>
  <si>
    <t xml:space="preserve">შარაშიძე </t>
  </si>
  <si>
    <t>გუგული</t>
  </si>
  <si>
    <t>აბესალომ</t>
  </si>
  <si>
    <t>კაკალაძე</t>
  </si>
  <si>
    <t>ხიმშიაშვილი</t>
  </si>
  <si>
    <t>ჟუჟუნა</t>
  </si>
  <si>
    <t xml:space="preserve">მაკარაძე </t>
  </si>
  <si>
    <t xml:space="preserve">sulxan </t>
  </si>
  <si>
    <t>zoiZe</t>
  </si>
  <si>
    <t xml:space="preserve">zebur </t>
  </si>
  <si>
    <t>salaZe</t>
  </si>
  <si>
    <t xml:space="preserve">gela </t>
  </si>
  <si>
    <t>fartenaZe</t>
  </si>
  <si>
    <t xml:space="preserve">gogita </t>
  </si>
  <si>
    <t>morCilaZe</t>
  </si>
  <si>
    <t xml:space="preserve">bagrat </t>
  </si>
  <si>
    <t>malxaz</t>
  </si>
  <si>
    <t>WaniZe</t>
  </si>
  <si>
    <t xml:space="preserve">onise </t>
  </si>
  <si>
    <t>msxalaZe</t>
  </si>
  <si>
    <t>mgelaZe</t>
  </si>
  <si>
    <t xml:space="preserve">kaxa </t>
  </si>
  <si>
    <t>kaxaZe</t>
  </si>
  <si>
    <t xml:space="preserve">giorgi </t>
  </si>
  <si>
    <t>cxadaZe</t>
  </si>
  <si>
    <t xml:space="preserve">Tengiz </t>
  </si>
  <si>
    <t>komaxiZe</t>
  </si>
  <si>
    <t xml:space="preserve">roland </t>
  </si>
  <si>
    <t>gurgeniZe</t>
  </si>
  <si>
    <t xml:space="preserve">amiran </t>
  </si>
  <si>
    <t>cinariZe</t>
  </si>
  <si>
    <t>qavTaraZe</t>
  </si>
  <si>
    <t xml:space="preserve">murman </t>
  </si>
  <si>
    <t>alioRli</t>
  </si>
  <si>
    <t xml:space="preserve">nodar </t>
  </si>
  <si>
    <t>brunjaZe</t>
  </si>
  <si>
    <t xml:space="preserve">Temur </t>
  </si>
  <si>
    <t>abaSiZe</t>
  </si>
  <si>
    <t xml:space="preserve">avTandil </t>
  </si>
  <si>
    <t>maxaraZe</t>
  </si>
  <si>
    <t xml:space="preserve">nazi </t>
  </si>
  <si>
    <t>dumbaZe</t>
  </si>
  <si>
    <t xml:space="preserve">salome </t>
  </si>
  <si>
    <t>SamilaZe</t>
  </si>
  <si>
    <t xml:space="preserve">ciala </t>
  </si>
  <si>
    <t>xarabaZe</t>
  </si>
  <si>
    <t xml:space="preserve">Teona </t>
  </si>
  <si>
    <t xml:space="preserve">marika </t>
  </si>
  <si>
    <t>gorgilaZe</t>
  </si>
  <si>
    <t xml:space="preserve">nana </t>
  </si>
  <si>
    <t>TurmaniZe</t>
  </si>
  <si>
    <t xml:space="preserve">jumber </t>
  </si>
  <si>
    <t>qarTveliSvili</t>
  </si>
  <si>
    <t xml:space="preserve">ineza </t>
  </si>
  <si>
    <t>tarielaZe</t>
  </si>
  <si>
    <t>nino</t>
  </si>
  <si>
    <t>CxikvaZe</t>
  </si>
  <si>
    <t xml:space="preserve">zaur </t>
  </si>
  <si>
    <t>miqelaZe</t>
  </si>
  <si>
    <t xml:space="preserve">vardo </t>
  </si>
  <si>
    <t xml:space="preserve">irakli </t>
  </si>
  <si>
    <t>diasamiZe</t>
  </si>
  <si>
    <t xml:space="preserve">raul </t>
  </si>
  <si>
    <t>malaymaZe</t>
  </si>
  <si>
    <t xml:space="preserve">oTar </t>
  </si>
  <si>
    <t>xinkilaZe</t>
  </si>
  <si>
    <t xml:space="preserve">resan </t>
  </si>
  <si>
    <t xml:space="preserve">uSangi </t>
  </si>
  <si>
    <t xml:space="preserve">murad </t>
  </si>
  <si>
    <t xml:space="preserve">levan </t>
  </si>
  <si>
    <t>gelaZe</t>
  </si>
  <si>
    <t>iakobaZe</t>
  </si>
  <si>
    <t xml:space="preserve">Sorena </t>
  </si>
  <si>
    <t xml:space="preserve">vitali </t>
  </si>
  <si>
    <t>morTulaZe</t>
  </si>
  <si>
    <t xml:space="preserve">malxaz </t>
  </si>
  <si>
    <t>beriZe</t>
  </si>
  <si>
    <t xml:space="preserve">Tamaz </t>
  </si>
  <si>
    <t>basilaZe</t>
  </si>
  <si>
    <t xml:space="preserve">cira </t>
  </si>
  <si>
    <t>xozrevaniZe</t>
  </si>
  <si>
    <t>irakli</t>
  </si>
  <si>
    <t>ZnelaZe</t>
  </si>
  <si>
    <t xml:space="preserve">miranda </t>
  </si>
  <si>
    <t>kalandaZe</t>
  </si>
  <si>
    <t xml:space="preserve">guliko </t>
  </si>
  <si>
    <t xml:space="preserve">beJan </t>
  </si>
  <si>
    <t>patariZe</t>
  </si>
  <si>
    <t xml:space="preserve">ქონიაძე </t>
  </si>
  <si>
    <t>მაიკო</t>
  </si>
  <si>
    <t>ოთარ</t>
  </si>
  <si>
    <t>სოლომონიძე</t>
  </si>
  <si>
    <t xml:space="preserve">მელაძე </t>
  </si>
  <si>
    <t xml:space="preserve">შავაძე </t>
  </si>
  <si>
    <t>ოლეგ</t>
  </si>
  <si>
    <t xml:space="preserve">ქედელიძე </t>
  </si>
  <si>
    <t xml:space="preserve">ჯორბენაძე </t>
  </si>
  <si>
    <t xml:space="preserve">გობაძე </t>
  </si>
  <si>
    <t>ალეკო</t>
  </si>
  <si>
    <t xml:space="preserve">ძირკვაძე </t>
  </si>
  <si>
    <t>ართმელაძე</t>
  </si>
  <si>
    <t xml:space="preserve">პაქსაძე </t>
  </si>
  <si>
    <t>როლანდი</t>
  </si>
  <si>
    <t xml:space="preserve">ბოლქვაძე </t>
  </si>
  <si>
    <t xml:space="preserve">ღორჯომელაძე </t>
  </si>
  <si>
    <t>ისმეთ</t>
  </si>
  <si>
    <t xml:space="preserve">აბულაძე </t>
  </si>
  <si>
    <t xml:space="preserve">გოგოლაძე </t>
  </si>
  <si>
    <t>ზინურ</t>
  </si>
  <si>
    <t xml:space="preserve">მიქელაძე </t>
  </si>
  <si>
    <t>მზევინარ</t>
  </si>
  <si>
    <t xml:space="preserve">შამანაძე </t>
  </si>
  <si>
    <t xml:space="preserve">როქვაძე </t>
  </si>
  <si>
    <t>ელდარ</t>
  </si>
  <si>
    <t xml:space="preserve">სარაჯიშვილი </t>
  </si>
  <si>
    <t xml:space="preserve">მარკოიძე </t>
  </si>
  <si>
    <t xml:space="preserve">ირემაძე </t>
  </si>
  <si>
    <t xml:space="preserve">მიქელარშაინიძე </t>
  </si>
  <si>
    <t xml:space="preserve">ხოზრევანიძე  </t>
  </si>
  <si>
    <t>ქრისტინა</t>
  </si>
  <si>
    <t xml:space="preserve">შაინიძე </t>
  </si>
  <si>
    <t xml:space="preserve">ხოზრევანიძე </t>
  </si>
  <si>
    <t xml:space="preserve">სურმანიძე  </t>
  </si>
  <si>
    <t>ზაურ</t>
  </si>
  <si>
    <t xml:space="preserve">ვანაძე </t>
  </si>
  <si>
    <t xml:space="preserve">გორგაძე </t>
  </si>
  <si>
    <t>სოსლან</t>
  </si>
  <si>
    <t>ხარაბაძე</t>
  </si>
  <si>
    <t>ჯემალ</t>
  </si>
  <si>
    <t xml:space="preserve">გაბიძე </t>
  </si>
  <si>
    <t xml:space="preserve">ჯამაშიძე </t>
  </si>
  <si>
    <t>03001019144</t>
  </si>
  <si>
    <t xml:space="preserve">დუმბაძე </t>
  </si>
  <si>
    <t>მურად</t>
  </si>
  <si>
    <t xml:space="preserve">ჩოგარ </t>
  </si>
  <si>
    <t xml:space="preserve">ჯაბნიზე </t>
  </si>
  <si>
    <t>შაქრო</t>
  </si>
  <si>
    <t xml:space="preserve">ბახუნდარიძე </t>
  </si>
  <si>
    <t xml:space="preserve">კოჩალიძე </t>
  </si>
  <si>
    <t xml:space="preserve">ხმალაძე </t>
  </si>
  <si>
    <t>მაგული</t>
  </si>
  <si>
    <t xml:space="preserve">საგინაძე </t>
  </si>
  <si>
    <t xml:space="preserve">გორგილაძე </t>
  </si>
  <si>
    <t xml:space="preserve">ირინე </t>
  </si>
  <si>
    <t>ონიანი</t>
  </si>
  <si>
    <t>მეშველიანი</t>
  </si>
  <si>
    <t xml:space="preserve">ბაია </t>
  </si>
  <si>
    <t>ქურასბედიანი</t>
  </si>
  <si>
    <t xml:space="preserve">დიმიტრი </t>
  </si>
  <si>
    <t xml:space="preserve">ქარდავა </t>
  </si>
  <si>
    <t>ბერაძე</t>
  </si>
  <si>
    <t xml:space="preserve">დემირალ </t>
  </si>
  <si>
    <t>ცირუ</t>
  </si>
  <si>
    <t xml:space="preserve">შმაგი </t>
  </si>
  <si>
    <t>მუსელიანი</t>
  </si>
  <si>
    <t>27001002423</t>
  </si>
  <si>
    <t>ბენდელიანი</t>
  </si>
  <si>
    <t xml:space="preserve">ტარიელი </t>
  </si>
  <si>
    <t>ნემსწვერიძე</t>
  </si>
  <si>
    <t>ჩორგოლიანი</t>
  </si>
  <si>
    <t>ქარსელაძე</t>
  </si>
  <si>
    <t xml:space="preserve">სამსონ </t>
  </si>
  <si>
    <t>ერბელიძე</t>
  </si>
  <si>
    <t>49001013483</t>
  </si>
  <si>
    <t xml:space="preserve">გულო </t>
  </si>
  <si>
    <t>ლეთოდიანი</t>
  </si>
  <si>
    <t>ციბაძე</t>
  </si>
  <si>
    <t>49001004714</t>
  </si>
  <si>
    <t>გოლოძე</t>
  </si>
  <si>
    <t xml:space="preserve">გუჯუ </t>
  </si>
  <si>
    <t>ქლიბაძე</t>
  </si>
  <si>
    <t xml:space="preserve">მურმანი </t>
  </si>
  <si>
    <t>მანაგაძე</t>
  </si>
  <si>
    <t>49001002564</t>
  </si>
  <si>
    <t>ბურჯალიანი</t>
  </si>
  <si>
    <t>ბახსოლიანი</t>
  </si>
  <si>
    <t xml:space="preserve">ნაილი </t>
  </si>
  <si>
    <t>ფუტკარაძე</t>
  </si>
  <si>
    <t>ჩაფიძე</t>
  </si>
  <si>
    <t xml:space="preserve">მამია </t>
  </si>
  <si>
    <t>ფოჩხიძე</t>
  </si>
  <si>
    <t>49001015468</t>
  </si>
  <si>
    <t xml:space="preserve">კორნელი </t>
  </si>
  <si>
    <t>49001014534</t>
  </si>
  <si>
    <t>01017033347</t>
  </si>
  <si>
    <t xml:space="preserve">რიმა </t>
  </si>
  <si>
    <t>პეტროსიანი</t>
  </si>
  <si>
    <t>შაიშმელაშვილი</t>
  </si>
  <si>
    <t>წყავზარაძე</t>
  </si>
  <si>
    <t>კიღურაძე</t>
  </si>
  <si>
    <t xml:space="preserve">გენადი </t>
  </si>
  <si>
    <t>კულჩიცკი</t>
  </si>
  <si>
    <t>ალვერციან</t>
  </si>
  <si>
    <t>33001009839</t>
  </si>
  <si>
    <t>გულბიანი</t>
  </si>
  <si>
    <t>33001027664</t>
  </si>
  <si>
    <t>კვაჭაძე</t>
  </si>
  <si>
    <t xml:space="preserve">იასონ </t>
  </si>
  <si>
    <t>ცხომელიძე</t>
  </si>
  <si>
    <t>კახი</t>
  </si>
  <si>
    <t>თავბერიძე</t>
  </si>
  <si>
    <t>ბაქანიძე</t>
  </si>
  <si>
    <t xml:space="preserve">ნოე </t>
  </si>
  <si>
    <t>მორჩილაძე</t>
  </si>
  <si>
    <t>ქუტიძე</t>
  </si>
  <si>
    <t>33001034113</t>
  </si>
  <si>
    <t>წულაძე</t>
  </si>
  <si>
    <t>ჩხაიძე</t>
  </si>
  <si>
    <t>მეხრიშვილი</t>
  </si>
  <si>
    <t>ინწკირველი</t>
  </si>
  <si>
    <t>33001057367</t>
  </si>
  <si>
    <t xml:space="preserve">ნუნუ </t>
  </si>
  <si>
    <t>პატარაია</t>
  </si>
  <si>
    <t>სტურუა</t>
  </si>
  <si>
    <t>კუკულაძე</t>
  </si>
  <si>
    <t>ხუხუნაიშვილი</t>
  </si>
  <si>
    <t>გეგიძე</t>
  </si>
  <si>
    <t xml:space="preserve">ვერა </t>
  </si>
  <si>
    <t>დუმბაძე</t>
  </si>
  <si>
    <t>კობალავა</t>
  </si>
  <si>
    <t xml:space="preserve">რამინ </t>
  </si>
  <si>
    <t>ვანაძე</t>
  </si>
  <si>
    <t xml:space="preserve">ციური </t>
  </si>
  <si>
    <t>ცეცხლაძე</t>
  </si>
  <si>
    <t>ორმოცაძე</t>
  </si>
  <si>
    <t>ფირცხალაიშვილი</t>
  </si>
  <si>
    <t>ჩხარტიშვილი</t>
  </si>
  <si>
    <t>ჭილაია</t>
  </si>
  <si>
    <t xml:space="preserve">თამრიკო </t>
  </si>
  <si>
    <t>ჩერნიშოვა</t>
  </si>
  <si>
    <t xml:space="preserve">ელიკო </t>
  </si>
  <si>
    <t>წილოსანი</t>
  </si>
  <si>
    <t>კოსტავა</t>
  </si>
  <si>
    <t xml:space="preserve">მზიური </t>
  </si>
  <si>
    <t>ბულია</t>
  </si>
  <si>
    <t>ბურძგლა</t>
  </si>
  <si>
    <t>მურვანიძე</t>
  </si>
  <si>
    <t xml:space="preserve">ქანთარია </t>
  </si>
  <si>
    <t>26001034868</t>
  </si>
  <si>
    <t>რომანი</t>
  </si>
  <si>
    <t>რამიშვილი</t>
  </si>
  <si>
    <t xml:space="preserve">ცისანა </t>
  </si>
  <si>
    <t>01001019143</t>
  </si>
  <si>
    <t>ივანე</t>
  </si>
  <si>
    <t>ლაგვილავა</t>
  </si>
  <si>
    <t>46001015942</t>
  </si>
  <si>
    <t>მეფარიშვილი</t>
  </si>
  <si>
    <t>კვანტრიშვილი</t>
  </si>
  <si>
    <t>სოსელია</t>
  </si>
  <si>
    <t xml:space="preserve">ირა </t>
  </si>
  <si>
    <t>სიჭინავა</t>
  </si>
  <si>
    <t>კოდუა</t>
  </si>
  <si>
    <t>ჯიჯეიშვილი</t>
  </si>
  <si>
    <t>ხოშტარია</t>
  </si>
  <si>
    <t>ნანი</t>
  </si>
  <si>
    <t>ქუთათელაძე</t>
  </si>
  <si>
    <t>თამრიკო</t>
  </si>
  <si>
    <t>ფოჩხუა</t>
  </si>
  <si>
    <t>მოდებაძე-დანელია</t>
  </si>
  <si>
    <t>ცირდავა</t>
  </si>
  <si>
    <t>სორდია</t>
  </si>
  <si>
    <t>ანდრიაძე</t>
  </si>
  <si>
    <t>დოლბაია</t>
  </si>
  <si>
    <t>ჯოლია</t>
  </si>
  <si>
    <t>თოფურია</t>
  </si>
  <si>
    <t>ჯიქია</t>
  </si>
  <si>
    <t>გოჩაშვილი</t>
  </si>
  <si>
    <t>კაცაძე</t>
  </si>
  <si>
    <t>ბეჩეხია</t>
  </si>
  <si>
    <t>ნატრული</t>
  </si>
  <si>
    <t>ბუკია</t>
  </si>
  <si>
    <t>19001077073</t>
  </si>
  <si>
    <t xml:space="preserve">ლევან  </t>
  </si>
  <si>
    <t>წყლისაშვილი</t>
  </si>
  <si>
    <t xml:space="preserve">თევდორე </t>
  </si>
  <si>
    <t xml:space="preserve">ქართლოს </t>
  </si>
  <si>
    <t>ბადურაშვილი</t>
  </si>
  <si>
    <t>ივანაური</t>
  </si>
  <si>
    <t xml:space="preserve">ლამური </t>
  </si>
  <si>
    <t>ჭინჭარაული</t>
  </si>
  <si>
    <t>გოჯიაშვილი</t>
  </si>
  <si>
    <t>კევლიშვილი</t>
  </si>
  <si>
    <t>01024080402</t>
  </si>
  <si>
    <t>მენაბდე</t>
  </si>
  <si>
    <t>01024073888</t>
  </si>
  <si>
    <t>ძიძიშვილი</t>
  </si>
  <si>
    <t>01024071736</t>
  </si>
  <si>
    <t xml:space="preserve">ნიკოლოზ </t>
  </si>
  <si>
    <t>ბეგაშვილი</t>
  </si>
  <si>
    <t>01024085074</t>
  </si>
  <si>
    <t>23001000587</t>
  </si>
  <si>
    <t>პაშიან</t>
  </si>
  <si>
    <t>07001051939</t>
  </si>
  <si>
    <t xml:space="preserve">გრიგორი </t>
  </si>
  <si>
    <t>ერანოსიან</t>
  </si>
  <si>
    <t>07950002029</t>
  </si>
  <si>
    <t>პოზოიან</t>
  </si>
  <si>
    <t>07001050736</t>
  </si>
  <si>
    <t xml:space="preserve">რობერტ </t>
  </si>
  <si>
    <t>ტიტოიან</t>
  </si>
  <si>
    <t>07001052947</t>
  </si>
  <si>
    <t xml:space="preserve">ეღისაბერტ </t>
  </si>
  <si>
    <t>პაშაიან</t>
  </si>
  <si>
    <t>07001041342</t>
  </si>
  <si>
    <t xml:space="preserve">ზაქარია </t>
  </si>
  <si>
    <t>წინწკალაძე</t>
  </si>
  <si>
    <t>07001050545</t>
  </si>
  <si>
    <t xml:space="preserve">ანუშ </t>
  </si>
  <si>
    <t>ნახატაკიან</t>
  </si>
  <si>
    <t>07001050108</t>
  </si>
  <si>
    <t>რანუშ</t>
  </si>
  <si>
    <t>07001050093</t>
  </si>
  <si>
    <t xml:space="preserve">არმენ </t>
  </si>
  <si>
    <t>ადამიან</t>
  </si>
  <si>
    <t>07001003376</t>
  </si>
  <si>
    <t xml:space="preserve">ასია </t>
  </si>
  <si>
    <t>ზარმარიან</t>
  </si>
  <si>
    <t>07001049446</t>
  </si>
  <si>
    <t xml:space="preserve">ედგარ </t>
  </si>
  <si>
    <t>იუზბაშიან</t>
  </si>
  <si>
    <t>07901054245</t>
  </si>
  <si>
    <t>ათანიან</t>
  </si>
  <si>
    <t>07001042227</t>
  </si>
  <si>
    <t xml:space="preserve">ანნა </t>
  </si>
  <si>
    <t>07001047590</t>
  </si>
  <si>
    <t>ტაბატაძე</t>
  </si>
  <si>
    <t>07001016792</t>
  </si>
  <si>
    <t xml:space="preserve">კარენ </t>
  </si>
  <si>
    <t>ღარაგებაკიან</t>
  </si>
  <si>
    <t>07001049864</t>
  </si>
  <si>
    <t xml:space="preserve">აიდა </t>
  </si>
  <si>
    <t>მანასიან</t>
  </si>
  <si>
    <t>07001031231</t>
  </si>
  <si>
    <t>რაისიან</t>
  </si>
  <si>
    <t>07001003213</t>
  </si>
  <si>
    <t xml:space="preserve">ერანუშ </t>
  </si>
  <si>
    <t>აჩოიან</t>
  </si>
  <si>
    <t>07001010211</t>
  </si>
  <si>
    <t xml:space="preserve">მერუჟან </t>
  </si>
  <si>
    <t>გოგორიან</t>
  </si>
  <si>
    <t>07001016072</t>
  </si>
  <si>
    <t xml:space="preserve">მელსიკ </t>
  </si>
  <si>
    <t>თოროსიან</t>
  </si>
  <si>
    <t>07001046562</t>
  </si>
  <si>
    <t>ვარდუშ</t>
  </si>
  <si>
    <t>აივაზიან</t>
  </si>
  <si>
    <t>07001012550</t>
  </si>
  <si>
    <t xml:space="preserve">აზნივ </t>
  </si>
  <si>
    <t>ბაბაჯანიან</t>
  </si>
  <si>
    <t>07301057785</t>
  </si>
  <si>
    <t xml:space="preserve">შირაზ </t>
  </si>
  <si>
    <t>აგაბალიან</t>
  </si>
  <si>
    <t>07701060104</t>
  </si>
  <si>
    <t xml:space="preserve">ართურ </t>
  </si>
  <si>
    <t>07001047545</t>
  </si>
  <si>
    <t xml:space="preserve">სუსანნა </t>
  </si>
  <si>
    <t>07001005842</t>
  </si>
  <si>
    <t>შენიშვნა: 35000 ლარი ხელფასის სახით(საკასო) გაცემულია ანგარიშვალდებული პირის მიერ.</t>
  </si>
  <si>
    <t>01026000650</t>
  </si>
  <si>
    <t>წინასაარჩევნო</t>
  </si>
  <si>
    <t>ბათუმი</t>
  </si>
  <si>
    <t>ბიწაძე</t>
  </si>
  <si>
    <t>01026007785</t>
  </si>
  <si>
    <t>აჩბა</t>
  </si>
  <si>
    <t>62001000351</t>
  </si>
  <si>
    <t>ქუთაისი</t>
  </si>
  <si>
    <t xml:space="preserve">შაქრია </t>
  </si>
  <si>
    <t>ზურაშვილი</t>
  </si>
  <si>
    <t>ჩქარეული</t>
  </si>
  <si>
    <t>01017035751</t>
  </si>
  <si>
    <t>ძინძიბაძე</t>
  </si>
  <si>
    <t>რევიშვილი</t>
  </si>
  <si>
    <t>01024068919</t>
  </si>
  <si>
    <t>სატელევიზიო რეკლამის ხარჯი</t>
  </si>
  <si>
    <t>შპს ტვ 25</t>
  </si>
  <si>
    <t>15-20 ოქტომბერი</t>
  </si>
  <si>
    <t>120 წმ</t>
  </si>
  <si>
    <t>ანაზღაურებს ცსკო</t>
  </si>
  <si>
    <t>შპს ტეკერადიოკომპანია ატვ12</t>
  </si>
  <si>
    <t>13-20 ოქტომბერი</t>
  </si>
  <si>
    <t>240 წმ</t>
  </si>
  <si>
    <t>შპს მარნეული ტვ</t>
  </si>
  <si>
    <t>შპს ტელე-რადიო კომპანია რიონი</t>
  </si>
  <si>
    <t>შპს სამაუწყებლო კომპანია მეცხრე ტალღა</t>
  </si>
  <si>
    <t>ააიპ თავისუფალი მედია სივრცე(გურია ტვ)</t>
  </si>
  <si>
    <t>შპს დამოუკიდებელი ტელე-რადიო კომპანია ოდიში</t>
  </si>
  <si>
    <t>შპს ტელეკომპანია გურჯაანი</t>
  </si>
  <si>
    <t>შპს ტელეკომპანია კავკასია</t>
  </si>
  <si>
    <t>10-20 ოქტომბერი</t>
  </si>
  <si>
    <t>შპს ტელეკომპანია ხარისხის არხი</t>
  </si>
  <si>
    <t>02-20 ოქტომბერი</t>
  </si>
  <si>
    <t>შპს ტელეკომპანია პირველი</t>
  </si>
  <si>
    <t>6 -20 ოქტომბერი</t>
  </si>
  <si>
    <t>შპს იბერია ტვ</t>
  </si>
  <si>
    <t>01-20 ოქტომბერი</t>
  </si>
  <si>
    <t>სს ქვემო ქართლის ტელე-რადიო კომპანია</t>
  </si>
  <si>
    <t>25-30 სექტემბერი</t>
  </si>
  <si>
    <t>შპს პალიტრა ტვ</t>
  </si>
  <si>
    <t>05-20 ოქტომბერი</t>
  </si>
  <si>
    <t>ბრენდირებული აქსესუარებით რკლამის ხარჯი</t>
  </si>
  <si>
    <t>ქრისტინე კბილაძე</t>
  </si>
  <si>
    <t>01011053971</t>
  </si>
  <si>
    <t>ფლაერი</t>
  </si>
  <si>
    <t>პვც აბრა სტიკერით</t>
  </si>
  <si>
    <t>ბანერი</t>
  </si>
  <si>
    <t>ბროშურა</t>
  </si>
  <si>
    <t>შპს დეიზი</t>
  </si>
  <si>
    <t>ცალი</t>
  </si>
  <si>
    <t>შპს კაბადონი+</t>
  </si>
  <si>
    <t>ტრიპლეტი</t>
  </si>
  <si>
    <t>შპს გურიის პრესკლუბი</t>
  </si>
  <si>
    <t>ფასიანი მასალა</t>
  </si>
  <si>
    <t>შპს ფავორიტი სტილი</t>
  </si>
  <si>
    <t>პოსტერი</t>
  </si>
  <si>
    <t>შპს ბრენდისი</t>
  </si>
  <si>
    <t>სააგიტაციო მასალა</t>
  </si>
  <si>
    <t>შპს გამომცემლობა კოლორი</t>
  </si>
  <si>
    <t>ბაკური კილაძე</t>
  </si>
  <si>
    <t>საარჩევნო აფიშა(ა3–30*42სმ) ლაშა ჩიქვინიძე</t>
  </si>
  <si>
    <t>საარჩევნო აფიშა(ა2–60*42 სმ) ლაშა  ჩიქვინიძე</t>
  </si>
  <si>
    <t>ბეჟან დარახველიძის საარჩევნო აფიშა (ა3-30*42სმ)</t>
  </si>
  <si>
    <t>სტიკერი(ა4-21*30 სმ)</t>
  </si>
  <si>
    <t>დათო როყვას საარჩევნო ფლაერი</t>
  </si>
  <si>
    <t>რატი ჟორჟოლიანის საარჩევნო ფლაერი</t>
  </si>
  <si>
    <t>რატი ჟორჟოლიანის საარჩევნო აფიშა</t>
  </si>
  <si>
    <t>ვასილ მხეცაძეს საარჩევნო ფლაერი</t>
  </si>
  <si>
    <t>მაია შალამბერიძეს საარჩევნო ფლაერი</t>
  </si>
  <si>
    <t>მაია შალამბერიძეს საარჩევნო აფიშა</t>
  </si>
  <si>
    <t>გოჩა უგულავას საარჩევნო ფლაერი</t>
  </si>
  <si>
    <t>გოჩა უგულავას გაზეთი</t>
  </si>
  <si>
    <t>იმედა ზვიადაძის საარჩევნო ფლაერი</t>
  </si>
  <si>
    <t>ოთარ ჯანელიძეს საარჩევნო აფიშა</t>
  </si>
  <si>
    <t>შპს ვექტორი 2009</t>
  </si>
  <si>
    <t>ა3 პლაკატი (ბეჭდვა)</t>
  </si>
  <si>
    <t>შპს მწიგნობარი</t>
  </si>
  <si>
    <t>აფიშა</t>
  </si>
  <si>
    <t>ი/მ ვაგიფ კადიმი</t>
  </si>
  <si>
    <t>ბანერი 30*42</t>
  </si>
  <si>
    <t>შპს ირიდა ჯგუფი</t>
  </si>
  <si>
    <t>პლაკატი A2</t>
  </si>
  <si>
    <t>თენგიზ თაბაგარი</t>
  </si>
  <si>
    <t xml:space="preserve">შპს  ტრიადა სტილი </t>
  </si>
  <si>
    <t>ავობიოგრაფია ა5</t>
  </si>
  <si>
    <t>ნინო გურეშიძე</t>
  </si>
  <si>
    <t>კვმ</t>
  </si>
  <si>
    <t>ბანერის ბეჭდვა</t>
  </si>
  <si>
    <t>შპს დიოსი 2017</t>
  </si>
  <si>
    <t>პოსტერი (ა3)</t>
  </si>
  <si>
    <t>400196364</t>
  </si>
  <si>
    <t>შპს მედიაგრაფიკა</t>
  </si>
  <si>
    <t>205188928</t>
  </si>
  <si>
    <t xml:space="preserve">პლაკატი </t>
  </si>
  <si>
    <t>შპს გამომცემლობა გრიფონი</t>
  </si>
  <si>
    <t>205208559</t>
  </si>
  <si>
    <t xml:space="preserve"> შპს რეზონი</t>
  </si>
  <si>
    <t>203822220</t>
  </si>
  <si>
    <t>ა3 პოსტერი "შახინ მირზაევი(150გრ ქაღალდი მატი)</t>
  </si>
  <si>
    <t>ა4/3 ფლაერი "რამაზ ცუცქირიძე"  (150 გრ. ცარცი)</t>
  </si>
  <si>
    <t>ა4/3 ფლაერი "შახინ მირზაევ" (150 გრ.მატი)</t>
  </si>
  <si>
    <t>ა3 პლაკატი</t>
  </si>
  <si>
    <t>ა3 (ნაროუშვილი)</t>
  </si>
  <si>
    <t>ა3(ოთხოზორია)</t>
  </si>
  <si>
    <t>ა3(ფიფია)</t>
  </si>
  <si>
    <t>ა3 (ხოჩოლავა)</t>
  </si>
  <si>
    <t>ა3 (სართანია)</t>
  </si>
  <si>
    <t>ა3 (ხუბუა)</t>
  </si>
  <si>
    <t>ა3 (სიჭინავა)</t>
  </si>
  <si>
    <t>ა3 (შენგელია)</t>
  </si>
  <si>
    <t>ა3 (ბოკუჩავა)</t>
  </si>
  <si>
    <t>ა3 (აბსნაძე)</t>
  </si>
  <si>
    <t>ა3 (კუტალია)</t>
  </si>
  <si>
    <t>ა3 (ალანია)</t>
  </si>
  <si>
    <t>ა3 (ჩახაია)</t>
  </si>
  <si>
    <t>ა3 (სორდია)</t>
  </si>
  <si>
    <t>ა3 (ოქროპირიძე)</t>
  </si>
  <si>
    <t>ა3 (უბირია)</t>
  </si>
  <si>
    <t>ა3 (წულაია)</t>
  </si>
  <si>
    <t>ა3 (ხმელიძე)</t>
  </si>
  <si>
    <t>ა3 (სვანიძე)</t>
  </si>
  <si>
    <t>ა3 (ფხაკაძე)</t>
  </si>
  <si>
    <t>ა3 (ხვალადაგიანი)</t>
  </si>
  <si>
    <t>ა3 (მიქაუტაძე)</t>
  </si>
  <si>
    <t>ა3 (გოცაძე)</t>
  </si>
  <si>
    <t>ა3 (დოლიძე)</t>
  </si>
  <si>
    <t>ა3 (იზონი)</t>
  </si>
  <si>
    <t>ა3 (გველესიანი)</t>
  </si>
  <si>
    <t>ა3 (ზალიკიანი)</t>
  </si>
  <si>
    <t>ა3 (გამცემლიძე)</t>
  </si>
  <si>
    <t>ა3 (თუთბერიძე)</t>
  </si>
  <si>
    <t>ა3 (სააკიანი)</t>
  </si>
  <si>
    <t>ა3 (ძამისტარაშვილი)</t>
  </si>
  <si>
    <t>ა3 (მაჭარაშვილი)</t>
  </si>
  <si>
    <t>ა3 (მოძღვრიშვილი)</t>
  </si>
  <si>
    <t>ა3 (ობოლაძე)</t>
  </si>
  <si>
    <t>ა3 (ჯიქია)</t>
  </si>
  <si>
    <t>ა3 (ლაფერიშვილი)</t>
  </si>
  <si>
    <t>ა3 (ხატიაშვილი)</t>
  </si>
  <si>
    <t>ა3 (დარბაისელი)</t>
  </si>
  <si>
    <t>ა3 (უსტიაშვილი)</t>
  </si>
  <si>
    <t>ა3 (ვაჩაძე)</t>
  </si>
  <si>
    <t>ა3 (ბოჩიკაშვილი)</t>
  </si>
  <si>
    <t>ა3 (ზურგალაძე)</t>
  </si>
  <si>
    <t>ა3 (საბანიძე)</t>
  </si>
  <si>
    <t>ა3 (კუკავა)</t>
  </si>
  <si>
    <t>ა3 (ფილაური)</t>
  </si>
  <si>
    <t>ა3 (ყრუაშვილი)</t>
  </si>
  <si>
    <t>ა3 (9 სახეობა)</t>
  </si>
  <si>
    <t>ა3 (ჯგუშია)</t>
  </si>
  <si>
    <t>ბანერი (1.5*2)</t>
  </si>
  <si>
    <t>ბანერი (რაისიანი 3*5)</t>
  </si>
  <si>
    <t>ბანერი (რაისიანი 5*3)</t>
  </si>
  <si>
    <t>ბანერი (რაისიანი 3*1.25)</t>
  </si>
  <si>
    <t>ფლაერი (გველესიანი)</t>
  </si>
  <si>
    <t>ფლაერი (თუთბერიძე)</t>
  </si>
  <si>
    <t>ფლაერი (ჯიქია)</t>
  </si>
  <si>
    <t>ფლაერი (მელიქა)</t>
  </si>
  <si>
    <t>ფლაერი (გოჩა)</t>
  </si>
  <si>
    <t>ფლაერი (ლაპერიშვილი)</t>
  </si>
  <si>
    <t>ფლაერი (ფილაური)</t>
  </si>
  <si>
    <t>ა3  (ჭინჭარაძე)</t>
  </si>
  <si>
    <t>ა3 (ვაშაყმაძე)</t>
  </si>
  <si>
    <t>პლაკატი ა3 (ჩაჩანიძე)</t>
  </si>
  <si>
    <t>ფლაერი (ჯგუშია)</t>
  </si>
  <si>
    <t>ფლაერი (ყურაშვილი)</t>
  </si>
  <si>
    <t>დროშა მიმაკზე</t>
  </si>
  <si>
    <t>სტიკერი</t>
  </si>
  <si>
    <t>ბუკლეტი</t>
  </si>
  <si>
    <t>შპს პოლიგრაფ პრინტ</t>
  </si>
  <si>
    <t>445445046</t>
  </si>
  <si>
    <t>ბუკლეტი 4გვ.A5</t>
  </si>
  <si>
    <t>პლაკატი ა3</t>
  </si>
  <si>
    <t>საარჩევნო ფლაერი(დავით გიორხელიძე,ოთარ კეპულაძე,ავთანდილ სვანაძე)</t>
  </si>
  <si>
    <t>ცვეთა(ამორტიზაცია)</t>
  </si>
  <si>
    <t>არასწორად ჩარიცხული თანხის უკან დაბრუნება</t>
  </si>
  <si>
    <t>მოსაკრებლები(სასამართლო ბაჟი)</t>
  </si>
  <si>
    <t>ცენტრალური საარჩევნო კომისიაზე დაფინანსების უკან დაბრუნება</t>
  </si>
  <si>
    <t>პლაკატი ა3+</t>
  </si>
  <si>
    <t>22.09.2016</t>
  </si>
  <si>
    <t>პლაკატი (ზომა ა3+)</t>
  </si>
  <si>
    <t>ბუკლეტი ზომით ა5</t>
  </si>
  <si>
    <t>05.10.2016</t>
  </si>
  <si>
    <t>ფლაერი 1/3 ა4</t>
  </si>
  <si>
    <t>20.09.2016</t>
  </si>
  <si>
    <t>17.09.2016</t>
  </si>
  <si>
    <t>შპს ვესტა</t>
  </si>
  <si>
    <t>პროგრამა</t>
  </si>
  <si>
    <t>დუპლეტი</t>
  </si>
  <si>
    <t>ნაბეჭდი ფურცელი</t>
  </si>
  <si>
    <t>იჯარა</t>
  </si>
  <si>
    <t>თბილ. მოსკოვის.გამზირი.18 კ 2</t>
  </si>
  <si>
    <t>01.09-31.10.2017</t>
  </si>
  <si>
    <t>01024009833</t>
  </si>
  <si>
    <t>ემზარი ილურიძე</t>
  </si>
  <si>
    <t>თბილისი, მანჯგალაძის 64</t>
  </si>
  <si>
    <t>05.09-05.11.2017</t>
  </si>
  <si>
    <t>01019046812</t>
  </si>
  <si>
    <t>თინათინ მესხიშვილი</t>
  </si>
  <si>
    <t>თბილისი, ხოშტარიას 16</t>
  </si>
  <si>
    <t>07.09-07.11.2017</t>
  </si>
  <si>
    <t>01009007460</t>
  </si>
  <si>
    <t>ეკატერინე ჭყონია</t>
  </si>
  <si>
    <t>თბილისი, მუხიანის 4 მკ/რ კორ 8</t>
  </si>
  <si>
    <t>09.09-22.10.2017</t>
  </si>
  <si>
    <t>01001004010</t>
  </si>
  <si>
    <t>ნინო მიქაძე</t>
  </si>
  <si>
    <t>ლანჩხუთი, თავისუფლების 2</t>
  </si>
  <si>
    <t>11.09-11.11.2017</t>
  </si>
  <si>
    <t>187.50</t>
  </si>
  <si>
    <t>26001000855</t>
  </si>
  <si>
    <t>ეკა ვადაჭკორია</t>
  </si>
  <si>
    <t>მარტვილი, მშვიდობის ქ. N 31</t>
  </si>
  <si>
    <t>22.08-22.11.2017</t>
  </si>
  <si>
    <t>29001010335</t>
  </si>
  <si>
    <t>ჯემალ გაბისონია</t>
  </si>
  <si>
    <t>ჩხოროწყუ, გობეჩიას 20</t>
  </si>
  <si>
    <t>65002002433</t>
  </si>
  <si>
    <t>გია ბებია</t>
  </si>
  <si>
    <t>აბაშა,თავისუფლების 40</t>
  </si>
  <si>
    <t>08.09-08.11.2017</t>
  </si>
  <si>
    <t>02001000787</t>
  </si>
  <si>
    <t>გელა კაჭარავა</t>
  </si>
  <si>
    <t>სენაკი, უნივერსიტეტის 4</t>
  </si>
  <si>
    <t>39001044702</t>
  </si>
  <si>
    <t>სულიკო ბერაია</t>
  </si>
  <si>
    <t>ბათუმი, ხელვაჩაური, შარაბიძეები</t>
  </si>
  <si>
    <t>რუსუდან მახარაძე</t>
  </si>
  <si>
    <t>შუახევი, რუსთაველის 20</t>
  </si>
  <si>
    <t>მერი თურმანიძე</t>
  </si>
  <si>
    <t>ქობულეთი, აღმაშენებლის 36</t>
  </si>
  <si>
    <t>ვაჟა  რომანაძე</t>
  </si>
  <si>
    <t>ხულო, სტალინის 3</t>
  </si>
  <si>
    <t>ბიძინა  რიჟვაძე</t>
  </si>
  <si>
    <t>კასპი, გიორგი სააკაძის 106</t>
  </si>
  <si>
    <t>24001002622</t>
  </si>
  <si>
    <t>მედეია ჯუხარიძე</t>
  </si>
  <si>
    <t>ქ.მცხეთა, აღმაშენებლის 82</t>
  </si>
  <si>
    <t>06.09-06.11.2017</t>
  </si>
  <si>
    <t>01026015333</t>
  </si>
  <si>
    <t>დოდო მამულაშვილი</t>
  </si>
  <si>
    <t>წალკა, კოსტავას 71</t>
  </si>
  <si>
    <t>61001018803</t>
  </si>
  <si>
    <t>მარინე  ბერიანიძე</t>
  </si>
  <si>
    <t>გარდაბანი, დ.აღმაშენებლის 82</t>
  </si>
  <si>
    <t>12001027661</t>
  </si>
  <si>
    <t>მამედ  ბაგიროვი</t>
  </si>
  <si>
    <t>მარნეული, გიორგაძის 3</t>
  </si>
  <si>
    <t>10.09-10.11.2017</t>
  </si>
  <si>
    <t>28001025630</t>
  </si>
  <si>
    <t>იკინ  ტალიბოვი</t>
  </si>
  <si>
    <t>ყვარელი, ჭავჭავაძის 61</t>
  </si>
  <si>
    <t>45001007227</t>
  </si>
  <si>
    <t>ნუგზარი  ღონიაშვილი</t>
  </si>
  <si>
    <t>ქ. ახმეტა, ჩოლოყაშვილის 34</t>
  </si>
  <si>
    <t>08001003518</t>
  </si>
  <si>
    <t>კობა  მაისურაძე</t>
  </si>
  <si>
    <t>ქ.გურჯაანი, სანაპიროს 6</t>
  </si>
  <si>
    <t>13001045199</t>
  </si>
  <si>
    <t>მარინე  არჯევანიშვილი</t>
  </si>
  <si>
    <t>თერჯოლა, რუსთაველის 80</t>
  </si>
  <si>
    <t>01013031787</t>
  </si>
  <si>
    <t>მარინე  ქავთარაძე</t>
  </si>
  <si>
    <t>ქ. სიღნაღი, სოფ. საქობო</t>
  </si>
  <si>
    <t>01024065423</t>
  </si>
  <si>
    <t>ანნა  მიქაშვილი</t>
  </si>
  <si>
    <t>წყალტუბო, ფალიაშვილის ქუჩა</t>
  </si>
  <si>
    <t>53001028949</t>
  </si>
  <si>
    <t>გოჩა  სილაგაძე</t>
  </si>
  <si>
    <t>საჩხერე, კოსტავას 80</t>
  </si>
  <si>
    <t>38001006479</t>
  </si>
  <si>
    <t>პეტრე  აბრამიშვილი</t>
  </si>
  <si>
    <t>ბაღდათი, თამარ მეფის 1</t>
  </si>
  <si>
    <t>09001000830</t>
  </si>
  <si>
    <t>დავით  გრძელიძე</t>
  </si>
  <si>
    <t>ამბროლაური, კოსტავას 41</t>
  </si>
  <si>
    <t>ავთანდილ  მიქიაშვილი</t>
  </si>
  <si>
    <t>ბორჯომი, სააკაძის N 2</t>
  </si>
  <si>
    <t>შპს "ჯეო ჰოსპიტალი"</t>
  </si>
  <si>
    <t>თბილისი, ლიბანის ქ. N 20 ა</t>
  </si>
  <si>
    <t>12.09-12.11.2017</t>
  </si>
  <si>
    <t>01004003460</t>
  </si>
  <si>
    <t>დავით ძირტკბილაშვილი</t>
  </si>
  <si>
    <t>წალენჯიხა, გამსახურდიას 7</t>
  </si>
  <si>
    <t>15.09-15.11.2017</t>
  </si>
  <si>
    <t>51001001541</t>
  </si>
  <si>
    <t>ჯულიეტა როგავა</t>
  </si>
  <si>
    <t>ლენტეხი, თამარ მეფის 5</t>
  </si>
  <si>
    <t>27001007571</t>
  </si>
  <si>
    <t>ნინო ფერცულიანი</t>
  </si>
  <si>
    <t>ქედა, ტბელ აბუსერიძის 1</t>
  </si>
  <si>
    <t>ზვიად ბეჟანიძე</t>
  </si>
  <si>
    <t>დუშეთი, დ. აღმაშენებლის 44</t>
  </si>
  <si>
    <t>13.09-13.11.2017</t>
  </si>
  <si>
    <t>16001002868</t>
  </si>
  <si>
    <t>ნინო ნაცვლიშვილი</t>
  </si>
  <si>
    <t>თიანეთი, რუსთაველის 7</t>
  </si>
  <si>
    <t>01005008677</t>
  </si>
  <si>
    <t>მალხაზ ხატიაშვილი</t>
  </si>
  <si>
    <t>თეთრიწყ, მუსხელიშვილის ქ N 2</t>
  </si>
  <si>
    <t>21.09-21.10.2017</t>
  </si>
  <si>
    <t>ნუნუ ნათობიძე</t>
  </si>
  <si>
    <t>ბოლნისი,სულხან საბას 101</t>
  </si>
  <si>
    <t>10001007854</t>
  </si>
  <si>
    <t>კარინა ნინოშვილი</t>
  </si>
  <si>
    <t>საგარეჯო, დოდაშვილის 5</t>
  </si>
  <si>
    <t>01011075221</t>
  </si>
  <si>
    <t>გიორგი ლაფერიშვილი</t>
  </si>
  <si>
    <t>ტყიბული, ტყვარჩელის ქ. შ.პ.ს. ავტომობილის მიმდებარედ</t>
  </si>
  <si>
    <t>41001020984</t>
  </si>
  <si>
    <t>ანნა მახვილაძე</t>
  </si>
  <si>
    <t>ჭიათურა, ყაზბეგის ქ. N6</t>
  </si>
  <si>
    <t>01026001724</t>
  </si>
  <si>
    <t>ნათელა ფალავანდიშვილი</t>
  </si>
  <si>
    <t>ზესტაფონი,აღმაშენებლის 5</t>
  </si>
  <si>
    <t>18.09-30.10.2017</t>
  </si>
  <si>
    <t>18001040288</t>
  </si>
  <si>
    <t>ალექსანდრე კუპრაძე</t>
  </si>
  <si>
    <t>სამტრედია, ძმები ნინუების 22</t>
  </si>
  <si>
    <t>37001011840</t>
  </si>
  <si>
    <t>ამირან ნინუა</t>
  </si>
  <si>
    <t>ახალქალაქი, თამარ მეფის 56</t>
  </si>
  <si>
    <t>15.09-31.10.2017</t>
  </si>
  <si>
    <t>07001005442</t>
  </si>
  <si>
    <t>გეორგი მხჩიან</t>
  </si>
  <si>
    <t>ნინოწმინდა, ტერიანის ქ. 24</t>
  </si>
  <si>
    <t>32701028965</t>
  </si>
  <si>
    <t>არარატ მზიკიანი</t>
  </si>
  <si>
    <t>ადიგენი, ახმეტ ბალახაშვილის 10</t>
  </si>
  <si>
    <t>03.10-03.12.2017</t>
  </si>
  <si>
    <t>03001018764</t>
  </si>
  <si>
    <t>ნინო ფარულავა</t>
  </si>
  <si>
    <t>დედოფლისწყარო, კოსტავას 48</t>
  </si>
  <si>
    <t>14001021044</t>
  </si>
  <si>
    <t>ლეილა ყოჩიაშვილი</t>
  </si>
  <si>
    <t>შპს "ექსპოგრაფი"</t>
  </si>
  <si>
    <t>ორმოცაძე დავით</t>
  </si>
  <si>
    <t>თუმანიშვილი მარინა</t>
  </si>
  <si>
    <t>მპგ გაერთიანებული დემოკრატიული მოძრაობა</t>
  </si>
  <si>
    <t xml:space="preserve">სარჩევნო სუბიექტის უფლებამონაცვლეობა </t>
  </si>
  <si>
    <t>შპს ახალი ამბები</t>
  </si>
  <si>
    <t>საინფორმ.მომსახურება</t>
  </si>
  <si>
    <t>სსიპ ქ. ფოთის ვ.გუნიას სახელობის პროფესიული სახელმწიფო თეატრი</t>
  </si>
  <si>
    <t>საარჩევნო კამპანიის ტექნიკური უზრუნველყოფა</t>
  </si>
  <si>
    <t>შპს ასტილი</t>
  </si>
  <si>
    <t>სააგიტაციო მასალის დამზადება</t>
  </si>
  <si>
    <t>შპს კავკასიის ციფრული ქსელი</t>
  </si>
  <si>
    <t>სატელეფონო მომსახურება</t>
  </si>
  <si>
    <t>შპს მაგთიკომი</t>
  </si>
  <si>
    <t>კავშირგაბმულობის მომსახურება</t>
  </si>
  <si>
    <t>ქეთევანი ზაქარეიშვილი</t>
  </si>
  <si>
    <t>ქეთევან ჩქარეული</t>
  </si>
  <si>
    <t>01017027991</t>
  </si>
  <si>
    <t>ლია ცხვარიაშვილი</t>
  </si>
  <si>
    <t>გვანცა გვენეტაძე</t>
  </si>
  <si>
    <t>მამუკა აჩბა</t>
  </si>
  <si>
    <t>ოთარ თავართქილაძე</t>
  </si>
  <si>
    <t>01011043440</t>
  </si>
  <si>
    <t>01001074422</t>
  </si>
  <si>
    <t>01025005044</t>
  </si>
  <si>
    <t>ქეთევან ზაქარეიშვილი</t>
  </si>
  <si>
    <t>ნონა მამფორია</t>
  </si>
  <si>
    <t>01019046814</t>
  </si>
  <si>
    <t>ნოდარ თეთრაძე</t>
  </si>
  <si>
    <t>მარინე ცეცხლაძე</t>
  </si>
  <si>
    <t>01024022357</t>
  </si>
  <si>
    <t>61001014923</t>
  </si>
  <si>
    <t>აკაკი ფცქიალაძე</t>
  </si>
  <si>
    <t>ჯანიკო სიჭინავა</t>
  </si>
  <si>
    <t>თამუნა სიჭინავა</t>
  </si>
  <si>
    <t>მურმან ჯალაღონია</t>
  </si>
  <si>
    <t>გიორგი ფიფია</t>
  </si>
  <si>
    <t>მაკა  კვარაცხელია</t>
  </si>
  <si>
    <t>დიმა ჭანტურია</t>
  </si>
  <si>
    <t>გელა  მესხია</t>
  </si>
  <si>
    <t>მონიკა მოლაშხია</t>
  </si>
  <si>
    <t>მანანა კვარაცხელია</t>
  </si>
  <si>
    <t>მარგო  ჩანგელია</t>
  </si>
  <si>
    <t>ნანა  შანავა</t>
  </si>
  <si>
    <t>ლელა  ღვინჯილია</t>
  </si>
  <si>
    <t>დარეჯან წურწუმია</t>
  </si>
  <si>
    <t>ხათუნა  წულაია</t>
  </si>
  <si>
    <t>ვასილ  გაბუნია</t>
  </si>
  <si>
    <t>მაია უჩავა</t>
  </si>
  <si>
    <t>ნინო ლაშქარავა</t>
  </si>
  <si>
    <t>ნანა წურწუმია</t>
  </si>
  <si>
    <t>მარინა შულაია</t>
  </si>
  <si>
    <t>ხათუნა  სამუშია</t>
  </si>
  <si>
    <t>დემურ ანთია</t>
  </si>
  <si>
    <t>გიორგი გეგეჭკორი</t>
  </si>
  <si>
    <t>გივი ქობალია</t>
  </si>
  <si>
    <t>კახა ანთია</t>
  </si>
  <si>
    <t>ლადო ნაყოფია</t>
  </si>
  <si>
    <t>თამაზი მაქაცარია</t>
  </si>
  <si>
    <t>ლელა გულორდავა</t>
  </si>
  <si>
    <t>გელა როსტობაია</t>
  </si>
  <si>
    <t>ბექა თოდუა</t>
  </si>
  <si>
    <t>ხათუნა  ქუჩულორია</t>
  </si>
  <si>
    <t>ემზარ  გულორდავა</t>
  </si>
  <si>
    <t>გურამ  ქირია</t>
  </si>
  <si>
    <t>თათია ნაყოფია</t>
  </si>
  <si>
    <t>ზაზა ქობალია</t>
  </si>
  <si>
    <t>რობერტ აბსანძე</t>
  </si>
  <si>
    <t>რევაზ  ალანია</t>
  </si>
  <si>
    <t>ლამარა  ლაგვილავა</t>
  </si>
  <si>
    <t>რომანი კვარაცხელია</t>
  </si>
  <si>
    <t>ნანი შონია</t>
  </si>
  <si>
    <t>თათია ჯალაღონია</t>
  </si>
  <si>
    <t>დათო ქორთუა</t>
  </si>
  <si>
    <t>რამაზ აბსანძე</t>
  </si>
  <si>
    <t>ლელა სორდია</t>
  </si>
  <si>
    <t>ელზა სამუშია</t>
  </si>
  <si>
    <t>ზურაბ სიჭინავა</t>
  </si>
  <si>
    <t>კობა აბსანძე</t>
  </si>
  <si>
    <t>ილია მაქაცარია</t>
  </si>
  <si>
    <t>იზოლდა ჯანჯღავა</t>
  </si>
  <si>
    <t>ელზა ოყუჯავა</t>
  </si>
  <si>
    <t>ლევან ნაყოფია</t>
  </si>
  <si>
    <t>მაკა თოდუა</t>
  </si>
  <si>
    <t>თინათინ ჭაჭუა</t>
  </si>
  <si>
    <t>კობა ლაგვილავა</t>
  </si>
  <si>
    <t>ფარნაოზ კვარაცხელია</t>
  </si>
  <si>
    <t>გოჩა  აბულაძე</t>
  </si>
  <si>
    <t>ალიკა  ჯღარკავა</t>
  </si>
  <si>
    <t>ქეთინო  ბაგათელია</t>
  </si>
  <si>
    <t>მარიკა  ბედუკიძე</t>
  </si>
  <si>
    <t>ოლეგი  კუტალია</t>
  </si>
  <si>
    <t>სოფიო რაფავა</t>
  </si>
  <si>
    <t>როსტევან მაქაცარია</t>
  </si>
  <si>
    <t>მანანა ჯანჯღავა</t>
  </si>
  <si>
    <t>ირმა მხეიძე</t>
  </si>
  <si>
    <t>რუსუდან  ბერელიძე</t>
  </si>
  <si>
    <t>იზოლდა  გაგოშიძე</t>
  </si>
  <si>
    <t>ანა  ვაწაძე</t>
  </si>
  <si>
    <t>ნაზიბროლა  ლომთაძე</t>
  </si>
  <si>
    <t>დარეჯან  ალავიძე</t>
  </si>
  <si>
    <t>ლიზა გოქაძე</t>
  </si>
  <si>
    <t>დავით  ფოფხაძე</t>
  </si>
  <si>
    <t>მარიამ  ჭიჭინაძე</t>
  </si>
  <si>
    <t>კახა  ჯოხაძე</t>
  </si>
  <si>
    <t>ლამარა  ბოჭორიშვილი</t>
  </si>
  <si>
    <t>მზია  გურგენიძე</t>
  </si>
  <si>
    <t>ავთანდილ  დვალი</t>
  </si>
  <si>
    <t>ფრიდონ  ჭელიძე</t>
  </si>
  <si>
    <t>ირინე  არსენიძე-კობახიძე</t>
  </si>
  <si>
    <t>ირინა  კობახიძე</t>
  </si>
  <si>
    <t>გელა ხიდეშელი</t>
  </si>
  <si>
    <t xml:space="preserve">ბადრი ბარიშვილი </t>
  </si>
  <si>
    <t xml:space="preserve">ლია კალანდაძე </t>
  </si>
  <si>
    <t xml:space="preserve">ლევანი ქუმარიტოვი </t>
  </si>
  <si>
    <t>ალექსანდრე ხვედელიძე</t>
  </si>
  <si>
    <t xml:space="preserve">გიორგი ბალიაშვილი </t>
  </si>
  <si>
    <t>რუიზან ბერიკაშვილი</t>
  </si>
  <si>
    <t xml:space="preserve">თამარი ლომიტაშვილი </t>
  </si>
  <si>
    <t xml:space="preserve">დავით გოჩელაშვილი </t>
  </si>
  <si>
    <t xml:space="preserve">თეონა გორგიშვილი </t>
  </si>
  <si>
    <t xml:space="preserve">მარიკა დულარიძე </t>
  </si>
  <si>
    <t xml:space="preserve">თეიმურაზ კოპაძე </t>
  </si>
  <si>
    <t xml:space="preserve">რუსიკო მიქელაძე </t>
  </si>
  <si>
    <t xml:space="preserve">ლეილა ლომიძე </t>
  </si>
  <si>
    <t xml:space="preserve">ზურაბ სამსონაშვილი </t>
  </si>
  <si>
    <t xml:space="preserve">მადონა მელანაშვილი </t>
  </si>
  <si>
    <t xml:space="preserve">ნანული ჩიტაშვილი </t>
  </si>
  <si>
    <t xml:space="preserve">თინა მესხი </t>
  </si>
  <si>
    <t xml:space="preserve">თემურ შენგელია </t>
  </si>
  <si>
    <t xml:space="preserve">ზინა ჯიოშვილი </t>
  </si>
  <si>
    <t xml:space="preserve">აკაკი გელაშვილი </t>
  </si>
  <si>
    <t xml:space="preserve">თამარა მამულაშვილი </t>
  </si>
  <si>
    <t>ნინა ღლონტი</t>
  </si>
  <si>
    <t>ხათუნა  მოდებაძე</t>
  </si>
  <si>
    <t>ლელა  პაპიძე</t>
  </si>
  <si>
    <t>თამაზ  ბურჯანაძე</t>
  </si>
  <si>
    <t>ვასილ  ხვედელიძიე</t>
  </si>
  <si>
    <t>იმედი  ბიწაძე</t>
  </si>
  <si>
    <t>ნარგიზი  ღვალაძე</t>
  </si>
  <si>
    <t>ხათუნი  ასანიძე</t>
  </si>
  <si>
    <t>ვენერა  ბარელაძე</t>
  </si>
  <si>
    <t>მადონა  ბურჯანაძე</t>
  </si>
  <si>
    <t>ცაცო  აბჟანდაძე</t>
  </si>
  <si>
    <t>სულხან  გამყრელიძე</t>
  </si>
  <si>
    <t>გიორგი  გურული</t>
  </si>
  <si>
    <t>ქეთო  მიროტაძე</t>
  </si>
  <si>
    <t>მერაბი  სამყურაშვილი</t>
  </si>
  <si>
    <t>ირინე  მოდებაძე</t>
  </si>
  <si>
    <t>აკაკი  ყიფშიძე</t>
  </si>
  <si>
    <t>ზაზა  ცუცქირიძე</t>
  </si>
  <si>
    <t>ირაკლი   ტაბატაძე</t>
  </si>
  <si>
    <t>სოფიკო  ცუცქირიძე</t>
  </si>
  <si>
    <t xml:space="preserve">გიორგი სკამკოჩაიშვილი </t>
  </si>
  <si>
    <t xml:space="preserve">საბა ზუბიაშვილი </t>
  </si>
  <si>
    <t>მალხაზ  მოდებაძე</t>
  </si>
  <si>
    <t>თინათინი  გვენეტაძე</t>
  </si>
  <si>
    <t>პარმენ  ჯაში</t>
  </si>
  <si>
    <t>ნათია  მირველაშვილი</t>
  </si>
  <si>
    <t>ქეთევან  ჩახვაძე</t>
  </si>
  <si>
    <t>ლუხუმ  ქებაძე</t>
  </si>
  <si>
    <t>გიორგი  ტოჩილაშვილი</t>
  </si>
  <si>
    <t>შალვა  შეყელაძე</t>
  </si>
  <si>
    <t>ირმა  მინდიაშვილი</t>
  </si>
  <si>
    <t>მარიამ  მინდიაშვილი</t>
  </si>
  <si>
    <t>ლუკა  ბაღაშვილი</t>
  </si>
  <si>
    <t>ბერიკა კიკნაძე</t>
  </si>
  <si>
    <t>გელა  ღონღაძე</t>
  </si>
  <si>
    <t>ბეჟანი ბარბაქაძე</t>
  </si>
  <si>
    <t>ანდრო  ღონღაძე</t>
  </si>
  <si>
    <t>გიორგი  მელიშვილი</t>
  </si>
  <si>
    <t>ზვიად  კაპანაძე</t>
  </si>
  <si>
    <t>ხათუნა ღონღაძე</t>
  </si>
  <si>
    <t>ნინო არღუნაშვილი</t>
  </si>
  <si>
    <t>მართა ბოგვერაძე</t>
  </si>
  <si>
    <t>რაისა გოგოლაძე</t>
  </si>
  <si>
    <t>ნათია ჭყოიძე</t>
  </si>
  <si>
    <t>მაკა პაქსაშვილი</t>
  </si>
  <si>
    <t>ლიანა ბუაჩიძე</t>
  </si>
  <si>
    <t>ფრიდონ კურტანიძე</t>
  </si>
  <si>
    <t>მალხაზი ახრახაძე</t>
  </si>
  <si>
    <t>სანდრო ღონღაძე</t>
  </si>
  <si>
    <t>ნინო ნინიაშვილი</t>
  </si>
  <si>
    <t>თეონა ჯაგიაევი</t>
  </si>
  <si>
    <t>მაია მაღრაძე</t>
  </si>
  <si>
    <t>თამაზი კოჩაძე</t>
  </si>
  <si>
    <t>სერგო ჭყოიძე</t>
  </si>
  <si>
    <t>დარეჯან ღონღაძე</t>
  </si>
  <si>
    <t>რიტა კიკნაძე</t>
  </si>
  <si>
    <t>ხათუნა ყრუაშვილი</t>
  </si>
  <si>
    <t>მაკა რობაქიძე</t>
  </si>
  <si>
    <t>ლევან ყრუაშვილი</t>
  </si>
  <si>
    <t>ზურაბ ყრუაშვილი</t>
  </si>
  <si>
    <t>ბესიკი  ლაცაბიძე</t>
  </si>
  <si>
    <t>გულადი ლაცაბიძე</t>
  </si>
  <si>
    <t>მალხაზ  კვინიკაძე</t>
  </si>
  <si>
    <t>ხვიჩა ღონღაძე</t>
  </si>
  <si>
    <t>იაგო ღონღაძე</t>
  </si>
  <si>
    <t>დავით  მეგრელიშვილი</t>
  </si>
  <si>
    <t>ია  კოჩაძე</t>
  </si>
  <si>
    <t>ზვიად  ბლიაძე</t>
  </si>
  <si>
    <t>გია კუხალაშვილი</t>
  </si>
  <si>
    <t>ასმათი ლომთაძე</t>
  </si>
  <si>
    <t>ლია ბუცხრიკიძე</t>
  </si>
  <si>
    <t>ლია  ბოცვაძე</t>
  </si>
  <si>
    <t>ცაცა ობოლაძე</t>
  </si>
  <si>
    <t>სერგო  ნიქაბაძე</t>
  </si>
  <si>
    <t>მირზა  მირზაშვილი</t>
  </si>
  <si>
    <t>გულნაზი  ყიფიანი</t>
  </si>
  <si>
    <t>ლალი  სულამანიძე</t>
  </si>
  <si>
    <t>ნიკოლოზი კაკუშაძე</t>
  </si>
  <si>
    <t>ხათუნა შანიძე</t>
  </si>
  <si>
    <t>ამირან გოგელაშვილი</t>
  </si>
  <si>
    <t>დარეჯანი  ქარქაშაძე</t>
  </si>
  <si>
    <t>მერაბი კახიძე</t>
  </si>
  <si>
    <t>ნინო  ფიცხელაური</t>
  </si>
  <si>
    <t>თინათინი ჯინჭარაძე</t>
  </si>
  <si>
    <t>ნატო მდივნიშვილი</t>
  </si>
  <si>
    <t>ცისანა გოტიაშვილი</t>
  </si>
  <si>
    <t>ელზა სირაძე</t>
  </si>
  <si>
    <t>ლია  ბერიძე</t>
  </si>
  <si>
    <t>მამული  კაკუშაძე</t>
  </si>
  <si>
    <t>ვასილი არაბიძე</t>
  </si>
  <si>
    <t>ირინე  ცნობილაძე-ზოსიაშვილი</t>
  </si>
  <si>
    <t>კირილე  ბერულაშვილი</t>
  </si>
  <si>
    <t>კობა მაჭარაშვილი</t>
  </si>
  <si>
    <t>იზოლდა გიორგაძე</t>
  </si>
  <si>
    <t>ქეთევან  მაცაბერიძე</t>
  </si>
  <si>
    <t>თამარ  რობაქიძე</t>
  </si>
  <si>
    <t>ხათუნა  ბრეგვაძე</t>
  </si>
  <si>
    <t>თეიმურაზ ფანჩულიძე</t>
  </si>
  <si>
    <t>რამინი გოგნაძე</t>
  </si>
  <si>
    <t>გიორგი  ვერულაშვილი</t>
  </si>
  <si>
    <t>ბორის  გოგიაშვილი</t>
  </si>
  <si>
    <t>ლელა ჟორჟოლაძე</t>
  </si>
  <si>
    <t>მამუკა ჯიხვაშვილი</t>
  </si>
  <si>
    <t>თორნიკე მარუაშვილი</t>
  </si>
  <si>
    <t>სულიკო იამანიძე</t>
  </si>
  <si>
    <t>ნუგზარი ნემსაძე</t>
  </si>
  <si>
    <t>გია კავაძე</t>
  </si>
  <si>
    <t>რამაზ გიგაშვილი</t>
  </si>
  <si>
    <t>ლევანი მაჭარაშვილი</t>
  </si>
  <si>
    <t>ვახტანგ რობაქიძე</t>
  </si>
  <si>
    <t>ქეთევანი ხურცია</t>
  </si>
  <si>
    <t>ბეჟან  გოდუაძე</t>
  </si>
  <si>
    <t>ნინო  კაკაურიძე</t>
  </si>
  <si>
    <t>კოტე  ნარჩემაშვილი</t>
  </si>
  <si>
    <t>ლალი ზვიადაძე</t>
  </si>
  <si>
    <t>ირმა  სირაძე</t>
  </si>
  <si>
    <t>ერეკლე  ცხადაძე</t>
  </si>
  <si>
    <t>ლელა  გედენიძე</t>
  </si>
  <si>
    <t>ნინო  სულაკაძე</t>
  </si>
  <si>
    <t>თეონა  მანაგაძე</t>
  </si>
  <si>
    <t>სალომე ქუტათელაძე</t>
  </si>
  <si>
    <t>თამარ ზარანდია</t>
  </si>
  <si>
    <t>მაია  მუშკუდიანი</t>
  </si>
  <si>
    <t>მაია  კვანჭიანი</t>
  </si>
  <si>
    <t>ნიკა  ჯელაძე</t>
  </si>
  <si>
    <t>მურთაზ  მაისურაძე</t>
  </si>
  <si>
    <t>მურმან თოდუა</t>
  </si>
  <si>
    <t>დავით ქუთათელაძე</t>
  </si>
  <si>
    <t>დარეჯანი  ვარდანიძე</t>
  </si>
  <si>
    <t>ზაირა  კაპანაძე</t>
  </si>
  <si>
    <t>როზა სულუხია</t>
  </si>
  <si>
    <t>თეონა  ბალახაშვილი</t>
  </si>
  <si>
    <t>ნესტან გიგიაძე</t>
  </si>
  <si>
    <t>ოთარი  ბურძენიძე</t>
  </si>
  <si>
    <t>მაყვალა გოგსაძე</t>
  </si>
  <si>
    <t>მაკა  ჩარკვიანი</t>
  </si>
  <si>
    <t>მარინა  კუჭუხიძე</t>
  </si>
  <si>
    <t>ირმა  ახვლედიანი</t>
  </si>
  <si>
    <t>გოგუცა ქურასბედიანი</t>
  </si>
  <si>
    <t>ბაკური  ბოჭორიშვილი</t>
  </si>
  <si>
    <t>თამარა ფურცხვანიძე</t>
  </si>
  <si>
    <t>თენგიზ  წიწილაშვილი</t>
  </si>
  <si>
    <t>თინა  მამრიკიშვილი</t>
  </si>
  <si>
    <t>გოჩა  ხოჯავა</t>
  </si>
  <si>
    <t>ირინა  ჯანელიძე</t>
  </si>
  <si>
    <t>ჯემალ  მაკარაძე</t>
  </si>
  <si>
    <t>ბელა  ჩაკვეტაძე</t>
  </si>
  <si>
    <t>კლემენტი ჯიშკარიანი</t>
  </si>
  <si>
    <t>მალხაზ  კვიცარიძე</t>
  </si>
  <si>
    <t>მირიან იობიძე</t>
  </si>
  <si>
    <t>ჯუმბერ  მიქაბერიძე</t>
  </si>
  <si>
    <t>თათია  ალავიძე</t>
  </si>
  <si>
    <t>შოთა  ფხაკაძე</t>
  </si>
  <si>
    <t>მურთაზ  ყუბანეიშვილი</t>
  </si>
  <si>
    <t>გიორგი  მანაგაძე</t>
  </si>
  <si>
    <t>საულო  იობიძე</t>
  </si>
  <si>
    <t>მარიამი  ჩეჩელაშვილი</t>
  </si>
  <si>
    <t>ნათია  დოლაბერიძე</t>
  </si>
  <si>
    <t>მაკა  ჟორჟოლიანი</t>
  </si>
  <si>
    <t>მარიკა  ჟორჟოლიანი</t>
  </si>
  <si>
    <t>გიორგი  მხეცაძე</t>
  </si>
  <si>
    <t>მათე  ედიბერიძე</t>
  </si>
  <si>
    <t>თორნიკე  ფანცხავა</t>
  </si>
  <si>
    <t>მარიამ  კახიძე</t>
  </si>
  <si>
    <t>თამარ  ბალანჩივაძე</t>
  </si>
  <si>
    <t>ეკა  ქომეთიანი</t>
  </si>
  <si>
    <t>თამარი  ჩიხლაძე</t>
  </si>
  <si>
    <t>შაქრო  კოპალიანი</t>
  </si>
  <si>
    <t>ჭაბუკი  წოქორაძე</t>
  </si>
  <si>
    <t>მერაბ  ფესტვენიძე</t>
  </si>
  <si>
    <t>გიორგი  რევიშვილი</t>
  </si>
  <si>
    <t>თეა  ტყაბლაძე</t>
  </si>
  <si>
    <t>თამარი ქლიბაძე</t>
  </si>
  <si>
    <t>მაგული  ფუთურიძე</t>
  </si>
  <si>
    <t>მიხეილ  გოგიძე</t>
  </si>
  <si>
    <t>პაატა  კუტივაძე</t>
  </si>
  <si>
    <t>ეკა  კალაძე</t>
  </si>
  <si>
    <t>ქეთევან  როყუა</t>
  </si>
  <si>
    <t>თამუნა ჭრელაშვილი</t>
  </si>
  <si>
    <t>რუსუდან  თევდორაძე</t>
  </si>
  <si>
    <t>მადონა  კოჩაძე</t>
  </si>
  <si>
    <t>ბესიკ  რობაქიძე</t>
  </si>
  <si>
    <t>ზვიად ფურცელაძე</t>
  </si>
  <si>
    <t>დემურ  ქობალია</t>
  </si>
  <si>
    <t>ლოლა  გიგაშვილი</t>
  </si>
  <si>
    <t>თამარი  დენოსაშვილი</t>
  </si>
  <si>
    <t>ხათუნა  ებანოიძე</t>
  </si>
  <si>
    <t>დავით  ვარდისანიძე</t>
  </si>
  <si>
    <t>ავთანდილ  გიორგიძე</t>
  </si>
  <si>
    <t>ლილი  მახათაძე</t>
  </si>
  <si>
    <t>ემზარ ლორთქიფანიძე</t>
  </si>
  <si>
    <t>ლევან  ჩხიკვაძე</t>
  </si>
  <si>
    <t>ჰამლეტ  ახალაძე</t>
  </si>
  <si>
    <t>ნანა  ენდელაძე</t>
  </si>
  <si>
    <t>ანზორ  რობაქიძე</t>
  </si>
  <si>
    <t>თინა დვალიშვილი</t>
  </si>
  <si>
    <t>ნათელა თავაძე</t>
  </si>
  <si>
    <t>თინა ლეკვეიშვილი</t>
  </si>
  <si>
    <t>რიტა  შენგელია</t>
  </si>
  <si>
    <t>ლაშა  ნინუა</t>
  </si>
  <si>
    <t>ანა  კიზივაძე</t>
  </si>
  <si>
    <t>რუსუდანი  გვიშიანი</t>
  </si>
  <si>
    <t>თამილა  კახიანი</t>
  </si>
  <si>
    <t>ნანა  თელია</t>
  </si>
  <si>
    <t>მერაბ  ანდღულაძე</t>
  </si>
  <si>
    <t>56001024406</t>
  </si>
  <si>
    <t>48001007349</t>
  </si>
  <si>
    <t>48001002696</t>
  </si>
  <si>
    <t>48001017935</t>
  </si>
  <si>
    <t>51001006448</t>
  </si>
  <si>
    <t>51001005182</t>
  </si>
  <si>
    <t>62001043074</t>
  </si>
  <si>
    <t>51001018084</t>
  </si>
  <si>
    <t>51201031324</t>
  </si>
  <si>
    <t>51001021839</t>
  </si>
  <si>
    <t>51001021593</t>
  </si>
  <si>
    <t>51001013755</t>
  </si>
  <si>
    <t>51001013424</t>
  </si>
  <si>
    <t>48001021073</t>
  </si>
  <si>
    <t>19001071084</t>
  </si>
  <si>
    <t>60001005957</t>
  </si>
  <si>
    <t>19001072710</t>
  </si>
  <si>
    <t>39001017128</t>
  </si>
  <si>
    <t>19001102390</t>
  </si>
  <si>
    <t>19001034979</t>
  </si>
  <si>
    <t>19001025894</t>
  </si>
  <si>
    <t>19001015749</t>
  </si>
  <si>
    <t>19001083645</t>
  </si>
  <si>
    <t>19001101743</t>
  </si>
  <si>
    <t>19001039312</t>
  </si>
  <si>
    <t>19001033063</t>
  </si>
  <si>
    <t>19001027655</t>
  </si>
  <si>
    <t>19001068871</t>
  </si>
  <si>
    <t>19001010942</t>
  </si>
  <si>
    <t>19001100780</t>
  </si>
  <si>
    <t>19001014535</t>
  </si>
  <si>
    <t>19001017084</t>
  </si>
  <si>
    <t>19001037458</t>
  </si>
  <si>
    <t>19001001859</t>
  </si>
  <si>
    <t>19001037010</t>
  </si>
  <si>
    <t>19001105613</t>
  </si>
  <si>
    <t>19001037877</t>
  </si>
  <si>
    <t>19001102305</t>
  </si>
  <si>
    <t>19001010037</t>
  </si>
  <si>
    <t>19001100661</t>
  </si>
  <si>
    <t>19001039512</t>
  </si>
  <si>
    <t>19001071755</t>
  </si>
  <si>
    <t>19001084386</t>
  </si>
  <si>
    <t>19001011776</t>
  </si>
  <si>
    <t>19001006197</t>
  </si>
  <si>
    <t>19001079540</t>
  </si>
  <si>
    <t>19001109601</t>
  </si>
  <si>
    <t>58001019866</t>
  </si>
  <si>
    <t>62006011580</t>
  </si>
  <si>
    <t>19001036324</t>
  </si>
  <si>
    <t>19001034763</t>
  </si>
  <si>
    <t>19001072841</t>
  </si>
  <si>
    <t>19001045641</t>
  </si>
  <si>
    <t>19001102301</t>
  </si>
  <si>
    <t>19001097081</t>
  </si>
  <si>
    <t>19001078714</t>
  </si>
  <si>
    <t>19001032915</t>
  </si>
  <si>
    <t>19001079943</t>
  </si>
  <si>
    <t>19001009447</t>
  </si>
  <si>
    <t>19001054301</t>
  </si>
  <si>
    <t>19001058293</t>
  </si>
  <si>
    <t>48001016416</t>
  </si>
  <si>
    <t>04001009248</t>
  </si>
  <si>
    <t>34001006582</t>
  </si>
  <si>
    <t>04001005674</t>
  </si>
  <si>
    <t>04001011620</t>
  </si>
  <si>
    <t>04001015191</t>
  </si>
  <si>
    <t>04001009846</t>
  </si>
  <si>
    <t>04001010196</t>
  </si>
  <si>
    <t>35001065658</t>
  </si>
  <si>
    <t>04001014968</t>
  </si>
  <si>
    <t>01012027004</t>
  </si>
  <si>
    <t>04001013163</t>
  </si>
  <si>
    <t>04001013928</t>
  </si>
  <si>
    <t>04001010686</t>
  </si>
  <si>
    <t>04001001671</t>
  </si>
  <si>
    <t>41001023432</t>
  </si>
  <si>
    <t>41001026879</t>
  </si>
  <si>
    <t>04001012493</t>
  </si>
  <si>
    <t>35001009205</t>
  </si>
  <si>
    <t>43001010359</t>
  </si>
  <si>
    <t>43001038566</t>
  </si>
  <si>
    <t>43001008919</t>
  </si>
  <si>
    <t>43001039551</t>
  </si>
  <si>
    <t>43001025537</t>
  </si>
  <si>
    <t>43001008079</t>
  </si>
  <si>
    <t>60003001291</t>
  </si>
  <si>
    <t>59001117901</t>
  </si>
  <si>
    <t>43001012182</t>
  </si>
  <si>
    <t>43001004446</t>
  </si>
  <si>
    <t>43001029976</t>
  </si>
  <si>
    <t>43001028390</t>
  </si>
  <si>
    <t>43001007378</t>
  </si>
  <si>
    <t>43001042253</t>
  </si>
  <si>
    <t>43001002096</t>
  </si>
  <si>
    <t>43001005525</t>
  </si>
  <si>
    <t>43001004702</t>
  </si>
  <si>
    <t>43201046227</t>
  </si>
  <si>
    <t>43001032360</t>
  </si>
  <si>
    <t>54001045323</t>
  </si>
  <si>
    <t>54001037851</t>
  </si>
  <si>
    <t>54001038126</t>
  </si>
  <si>
    <t>54001043277</t>
  </si>
  <si>
    <t>54001049426</t>
  </si>
  <si>
    <t>54001016510</t>
  </si>
  <si>
    <t>54001035299</t>
  </si>
  <si>
    <t>54001024168</t>
  </si>
  <si>
    <t>54001049497</t>
  </si>
  <si>
    <t>54001034435</t>
  </si>
  <si>
    <t>54001049585</t>
  </si>
  <si>
    <t>54001006870</t>
  </si>
  <si>
    <t>54001055451</t>
  </si>
  <si>
    <t>54001049680</t>
  </si>
  <si>
    <t>54001028139</t>
  </si>
  <si>
    <t>54001046286</t>
  </si>
  <si>
    <t>54001059479</t>
  </si>
  <si>
    <t>54001034564</t>
  </si>
  <si>
    <t>54001003825</t>
  </si>
  <si>
    <t>54001043628</t>
  </si>
  <si>
    <t>33001064757</t>
  </si>
  <si>
    <t>01005026942</t>
  </si>
  <si>
    <t>01017044261</t>
  </si>
  <si>
    <t>01007013629</t>
  </si>
  <si>
    <t>01024080540</t>
  </si>
  <si>
    <t>01011077656</t>
  </si>
  <si>
    <t>61001008427</t>
  </si>
  <si>
    <t>01007008009</t>
  </si>
  <si>
    <t>45001026946</t>
  </si>
  <si>
    <t>01005023766</t>
  </si>
  <si>
    <t>01009007821</t>
  </si>
  <si>
    <t>01017052087</t>
  </si>
  <si>
    <t>01027035927</t>
  </si>
  <si>
    <t>56001023752</t>
  </si>
  <si>
    <t>56001006197</t>
  </si>
  <si>
    <t>56001016005</t>
  </si>
  <si>
    <t>56001021966</t>
  </si>
  <si>
    <t>01011096927</t>
  </si>
  <si>
    <t>56001009944</t>
  </si>
  <si>
    <t>56001010638</t>
  </si>
  <si>
    <t>56001000279</t>
  </si>
  <si>
    <t>56001020360</t>
  </si>
  <si>
    <t>56001016004</t>
  </si>
  <si>
    <t>56001017464</t>
  </si>
  <si>
    <t>56001020167</t>
  </si>
  <si>
    <t>56001006310</t>
  </si>
  <si>
    <t>56001001552</t>
  </si>
  <si>
    <t>56001007190</t>
  </si>
  <si>
    <t>56001012203</t>
  </si>
  <si>
    <t>56001014355</t>
  </si>
  <si>
    <t>59001119738</t>
  </si>
  <si>
    <t>56001017689</t>
  </si>
  <si>
    <t>56001014336</t>
  </si>
  <si>
    <t>56001017890</t>
  </si>
  <si>
    <t>56001019524</t>
  </si>
  <si>
    <t>56001026229</t>
  </si>
  <si>
    <t>01124091989</t>
  </si>
  <si>
    <t>56001011103</t>
  </si>
  <si>
    <t>56001003516</t>
  </si>
  <si>
    <t>01011021909</t>
  </si>
  <si>
    <t>56001006801</t>
  </si>
  <si>
    <t>56001004531</t>
  </si>
  <si>
    <t>56001005522</t>
  </si>
  <si>
    <t>56001019157</t>
  </si>
  <si>
    <t>35001056102</t>
  </si>
  <si>
    <t>56001022388</t>
  </si>
  <si>
    <t>56001019784</t>
  </si>
  <si>
    <t>01019029872</t>
  </si>
  <si>
    <t>62001043147</t>
  </si>
  <si>
    <t>41001016828</t>
  </si>
  <si>
    <t>41001006091</t>
  </si>
  <si>
    <t>41001005631</t>
  </si>
  <si>
    <t>41001002357</t>
  </si>
  <si>
    <t>41001009539</t>
  </si>
  <si>
    <t>41001026181</t>
  </si>
  <si>
    <t>41001011201</t>
  </si>
  <si>
    <t>41001015261</t>
  </si>
  <si>
    <t>41001027795</t>
  </si>
  <si>
    <t>41001023434</t>
  </si>
  <si>
    <t>41001020196</t>
  </si>
  <si>
    <t>41001010316</t>
  </si>
  <si>
    <t>41001009045</t>
  </si>
  <si>
    <t>22001016673</t>
  </si>
  <si>
    <t>60001130647</t>
  </si>
  <si>
    <t>41001003873</t>
  </si>
  <si>
    <t>41001017845</t>
  </si>
  <si>
    <t>10001014814</t>
  </si>
  <si>
    <t>41001005855</t>
  </si>
  <si>
    <t>41001005273</t>
  </si>
  <si>
    <t>41001008238</t>
  </si>
  <si>
    <t>41001008839</t>
  </si>
  <si>
    <t>41001000234</t>
  </si>
  <si>
    <t>21001001664</t>
  </si>
  <si>
    <t>21001012659</t>
  </si>
  <si>
    <t>21001025319</t>
  </si>
  <si>
    <t>59001038104</t>
  </si>
  <si>
    <t>21001031272</t>
  </si>
  <si>
    <t>21001011438</t>
  </si>
  <si>
    <t>21001012680</t>
  </si>
  <si>
    <t>21001019205</t>
  </si>
  <si>
    <t>21001002071</t>
  </si>
  <si>
    <t>60001110398</t>
  </si>
  <si>
    <t>21001025488</t>
  </si>
  <si>
    <t>21001038511</t>
  </si>
  <si>
    <t>21001007958</t>
  </si>
  <si>
    <t>60003011259</t>
  </si>
  <si>
    <t>21001005707</t>
  </si>
  <si>
    <t>21001009260</t>
  </si>
  <si>
    <t>21001006329</t>
  </si>
  <si>
    <t>21001038809</t>
  </si>
  <si>
    <t>53001055364</t>
  </si>
  <si>
    <t>53001021346</t>
  </si>
  <si>
    <t>60001001865</t>
  </si>
  <si>
    <t>53001059555</t>
  </si>
  <si>
    <t>60003001536</t>
  </si>
  <si>
    <t>53001060705</t>
  </si>
  <si>
    <t>53001022763</t>
  </si>
  <si>
    <t>60001047668</t>
  </si>
  <si>
    <t>53001056948</t>
  </si>
  <si>
    <t>62002006313</t>
  </si>
  <si>
    <t>53001047228</t>
  </si>
  <si>
    <t>62005026136</t>
  </si>
  <si>
    <t>62003004193</t>
  </si>
  <si>
    <t>62003002487</t>
  </si>
  <si>
    <t>62011003962</t>
  </si>
  <si>
    <t>62001032547</t>
  </si>
  <si>
    <t>62004021807</t>
  </si>
  <si>
    <t>53001053948</t>
  </si>
  <si>
    <t>53001028499</t>
  </si>
  <si>
    <t>09001014015</t>
  </si>
  <si>
    <t>53001036588</t>
  </si>
  <si>
    <t>55001027031</t>
  </si>
  <si>
    <t>53001007752</t>
  </si>
  <si>
    <t>53001051676</t>
  </si>
  <si>
    <t>60002009762</t>
  </si>
  <si>
    <t>53001017958</t>
  </si>
  <si>
    <t>53001040988</t>
  </si>
  <si>
    <t>60001108859</t>
  </si>
  <si>
    <t>27001006351</t>
  </si>
  <si>
    <t>53001057850</t>
  </si>
  <si>
    <t>53001030352</t>
  </si>
  <si>
    <t>53001039545</t>
  </si>
  <si>
    <t>53001033968</t>
  </si>
  <si>
    <t>53001018105</t>
  </si>
  <si>
    <t>53201062558</t>
  </si>
  <si>
    <t>61010003639</t>
  </si>
  <si>
    <t>53001046221</t>
  </si>
  <si>
    <t>53001005043</t>
  </si>
  <si>
    <t>53001019552</t>
  </si>
  <si>
    <t>53001042265</t>
  </si>
  <si>
    <t>60001089214</t>
  </si>
  <si>
    <t>53001019264</t>
  </si>
  <si>
    <t>53001012293</t>
  </si>
  <si>
    <t>53001020009</t>
  </si>
  <si>
    <t>53001056693</t>
  </si>
  <si>
    <t>53001026924</t>
  </si>
  <si>
    <t>60001139561</t>
  </si>
  <si>
    <t>53001055152</t>
  </si>
  <si>
    <t>53001023194</t>
  </si>
  <si>
    <t>53001059784</t>
  </si>
  <si>
    <t>53001002540</t>
  </si>
  <si>
    <t>53001039702</t>
  </si>
  <si>
    <t>53001022084</t>
  </si>
  <si>
    <t>53001026022</t>
  </si>
  <si>
    <t>53001043818</t>
  </si>
  <si>
    <t>53001003298</t>
  </si>
  <si>
    <t>53001060741</t>
  </si>
  <si>
    <t>53001056481</t>
  </si>
  <si>
    <t>53001001836</t>
  </si>
  <si>
    <t>53001013395</t>
  </si>
  <si>
    <t>53001058935</t>
  </si>
  <si>
    <t>53001052799</t>
  </si>
  <si>
    <t>53001061239</t>
  </si>
  <si>
    <t>53001029189</t>
  </si>
  <si>
    <t>53001044257</t>
  </si>
  <si>
    <t>53001019219</t>
  </si>
  <si>
    <t>53001004864</t>
  </si>
  <si>
    <t>53001016049</t>
  </si>
  <si>
    <t>09001024003</t>
  </si>
  <si>
    <t>09001006349</t>
  </si>
  <si>
    <t>09001008405</t>
  </si>
  <si>
    <t>09001009812</t>
  </si>
  <si>
    <t>09001003050</t>
  </si>
  <si>
    <t>09001004530</t>
  </si>
  <si>
    <t>09001005520</t>
  </si>
  <si>
    <t>09001026819</t>
  </si>
  <si>
    <t>09001008139</t>
  </si>
  <si>
    <t>09001018936</t>
  </si>
  <si>
    <t>09001020760</t>
  </si>
  <si>
    <t>09001012786</t>
  </si>
  <si>
    <t>09001009175</t>
  </si>
  <si>
    <t>60001057946</t>
  </si>
  <si>
    <t>09001008580</t>
  </si>
  <si>
    <t>09001000551</t>
  </si>
  <si>
    <t>09001002085</t>
  </si>
  <si>
    <t>17001004063</t>
  </si>
  <si>
    <t>37001028054</t>
  </si>
  <si>
    <t>37001011917</t>
  </si>
  <si>
    <t>37001026824</t>
  </si>
  <si>
    <t>37001014905</t>
  </si>
  <si>
    <t>37001011614</t>
  </si>
  <si>
    <t>49001000503</t>
  </si>
  <si>
    <t>37001029755</t>
  </si>
  <si>
    <t>37001038385</t>
  </si>
  <si>
    <t>37001044338</t>
  </si>
  <si>
    <t>55001000354</t>
  </si>
  <si>
    <t>48001023322</t>
  </si>
  <si>
    <t>48001005123</t>
  </si>
  <si>
    <t>იზა</t>
  </si>
  <si>
    <t>ონიაშვილი</t>
  </si>
  <si>
    <t>ლომიაშვილი</t>
  </si>
  <si>
    <t>ლაფერაშვილი</t>
  </si>
  <si>
    <t xml:space="preserve">ხვიჩა </t>
  </si>
  <si>
    <t>მამასახლისი</t>
  </si>
  <si>
    <t xml:space="preserve">გლახო </t>
  </si>
  <si>
    <t xml:space="preserve">მადონა </t>
  </si>
  <si>
    <t>ახალკაცი</t>
  </si>
  <si>
    <t>იმეშაშვილი</t>
  </si>
  <si>
    <t xml:space="preserve">ბახვა </t>
  </si>
  <si>
    <t>დათაშვილი</t>
  </si>
  <si>
    <t>ღვინაძე</t>
  </si>
  <si>
    <t>ორბელაშვილი-მიქუტიშვილი</t>
  </si>
  <si>
    <t>ნაბახტეველი</t>
  </si>
  <si>
    <t xml:space="preserve">გედეონ </t>
  </si>
  <si>
    <t xml:space="preserve">ოლია </t>
  </si>
  <si>
    <t>საბიტ</t>
  </si>
  <si>
    <t>კონსტანტინოვი</t>
  </si>
  <si>
    <t>ბერიშვილი</t>
  </si>
  <si>
    <t xml:space="preserve">როლანდი </t>
  </si>
  <si>
    <t>ხიზანიშვილი</t>
  </si>
  <si>
    <t>ნაროზაშვილი</t>
  </si>
  <si>
    <t>ლაფაჩი</t>
  </si>
  <si>
    <t>ყველაშვილი</t>
  </si>
  <si>
    <t xml:space="preserve">ზვიად </t>
  </si>
  <si>
    <t>შარაშენიძე</t>
  </si>
  <si>
    <t xml:space="preserve">ზაურ </t>
  </si>
  <si>
    <t>წკრიალაშვილი</t>
  </si>
  <si>
    <t xml:space="preserve">ტასო </t>
  </si>
  <si>
    <t>დადეშელი</t>
  </si>
  <si>
    <t>მელაძე</t>
  </si>
  <si>
    <t>გიული</t>
  </si>
  <si>
    <t>გამგლიშვილი</t>
  </si>
  <si>
    <t>ტლაშაძე</t>
  </si>
  <si>
    <t>სირბილაძე</t>
  </si>
  <si>
    <t>სოსიაშვილი</t>
  </si>
  <si>
    <t xml:space="preserve">გერონტი </t>
  </si>
  <si>
    <t>ჯალაბაძე</t>
  </si>
  <si>
    <t>ბერუაშვილი</t>
  </si>
  <si>
    <t xml:space="preserve">იუზა </t>
  </si>
  <si>
    <t>ბურნაძე</t>
  </si>
  <si>
    <t>დოლიაშვილი</t>
  </si>
  <si>
    <t xml:space="preserve">მორის </t>
  </si>
  <si>
    <t>შიუკაშვილი</t>
  </si>
  <si>
    <t xml:space="preserve">შადიმან </t>
  </si>
  <si>
    <t>ოსეფაშვილი</t>
  </si>
  <si>
    <t>თოთაძე</t>
  </si>
  <si>
    <t>კოლოტაშვილი</t>
  </si>
  <si>
    <t>თიგიევი</t>
  </si>
  <si>
    <t>რაზმაძე</t>
  </si>
  <si>
    <t>ტერაშვილი</t>
  </si>
  <si>
    <t>ბეგლარაშვილი</t>
  </si>
  <si>
    <t>ბეღელური</t>
  </si>
  <si>
    <t>კეჩხუაშვილი</t>
  </si>
  <si>
    <t>გოხელაშვილი</t>
  </si>
  <si>
    <t>დაღელაშვილი</t>
  </si>
  <si>
    <t xml:space="preserve">ფიქრიე </t>
  </si>
  <si>
    <t>ემანულიძე</t>
  </si>
  <si>
    <t>საბაშვილი</t>
  </si>
  <si>
    <t>ამბარდანოვი</t>
  </si>
  <si>
    <t>ზაზაძე</t>
  </si>
  <si>
    <t>ბერიკაშვილი</t>
  </si>
  <si>
    <t>ბითაძე</t>
  </si>
  <si>
    <t>კონსტანტინე</t>
  </si>
  <si>
    <t>გოგიძე</t>
  </si>
  <si>
    <t>გიროგი</t>
  </si>
  <si>
    <t>ზეინკლიშვილი</t>
  </si>
  <si>
    <t>ტეტუნაშვილი</t>
  </si>
  <si>
    <t>გულნაზი</t>
  </si>
  <si>
    <t>თეიმურაზოვი</t>
  </si>
  <si>
    <t>ბესო</t>
  </si>
  <si>
    <t>ვასილ</t>
  </si>
  <si>
    <t>როსტომაშვილი</t>
  </si>
  <si>
    <t>გალავანიშვილი</t>
  </si>
  <si>
    <t>თაყაძე</t>
  </si>
  <si>
    <t>ელბაქიძე</t>
  </si>
  <si>
    <t>თვალიაშვილი</t>
  </si>
  <si>
    <t>კიკაძე</t>
  </si>
  <si>
    <t>კალმახელიძე</t>
  </si>
  <si>
    <t>მეყანწიშვილი</t>
  </si>
  <si>
    <t xml:space="preserve">მედიკო </t>
  </si>
  <si>
    <t xml:space="preserve">ანდრო </t>
  </si>
  <si>
    <t>ფაიქაშვილი</t>
  </si>
  <si>
    <t>გოგალაძე</t>
  </si>
  <si>
    <t xml:space="preserve">ნარგიზი </t>
  </si>
  <si>
    <t>შუბითიძე</t>
  </si>
  <si>
    <t>აბრამაშვილი</t>
  </si>
  <si>
    <t xml:space="preserve">პავლე </t>
  </si>
  <si>
    <t xml:space="preserve">ნანი </t>
  </si>
  <si>
    <t>ხარაზიშვილი</t>
  </si>
  <si>
    <t>მამუკელაშვილი</t>
  </si>
  <si>
    <t xml:space="preserve">ზეზვა </t>
  </si>
  <si>
    <t xml:space="preserve">გულნაზი </t>
  </si>
  <si>
    <t xml:space="preserve">ბექა </t>
  </si>
  <si>
    <t xml:space="preserve">გრიგორ </t>
  </si>
  <si>
    <t>ვანიშვილი</t>
  </si>
  <si>
    <t>ბანკანაშვილი</t>
  </si>
  <si>
    <t>ჯაში</t>
  </si>
  <si>
    <t>მეფარიძე</t>
  </si>
  <si>
    <t xml:space="preserve">ერეკლე </t>
  </si>
  <si>
    <t>ბზეკალავა</t>
  </si>
  <si>
    <t xml:space="preserve">ვანო </t>
  </si>
  <si>
    <t>გიოშვილი</t>
  </si>
  <si>
    <t>მამაგეიშვილი</t>
  </si>
  <si>
    <t>ნერგაძე</t>
  </si>
  <si>
    <t xml:space="preserve">vaxtangi </t>
  </si>
  <si>
    <t>Tofuria</t>
  </si>
  <si>
    <t xml:space="preserve">levani </t>
  </si>
  <si>
    <t>kaWarava</t>
  </si>
  <si>
    <t xml:space="preserve">gurami </t>
  </si>
  <si>
    <t>lipartia</t>
  </si>
  <si>
    <t xml:space="preserve">sofio </t>
  </si>
  <si>
    <t>megeneiSvili</t>
  </si>
  <si>
    <t xml:space="preserve">maka </t>
  </si>
  <si>
    <t>uCaneiSvili</t>
  </si>
  <si>
    <t xml:space="preserve">irma </t>
  </si>
  <si>
    <t>iakofovi</t>
  </si>
  <si>
    <t xml:space="preserve">mimoza </t>
  </si>
  <si>
    <t>janeliZe</t>
  </si>
  <si>
    <t xml:space="preserve">nino </t>
  </si>
  <si>
    <t xml:space="preserve">paata </t>
  </si>
  <si>
    <t>TedoraZe</t>
  </si>
  <si>
    <t xml:space="preserve">parmeni </t>
  </si>
  <si>
    <t>nadareiSvili</t>
  </si>
  <si>
    <t xml:space="preserve">lela </t>
  </si>
  <si>
    <t>labartyava</t>
  </si>
  <si>
    <t xml:space="preserve">laSa </t>
  </si>
  <si>
    <t>jangvelaZe</t>
  </si>
  <si>
    <t xml:space="preserve">xviCa </t>
  </si>
  <si>
    <t>rurua</t>
  </si>
  <si>
    <t xml:space="preserve">naTia </t>
  </si>
  <si>
    <t>CaCava</t>
  </si>
  <si>
    <t xml:space="preserve">elguja </t>
  </si>
  <si>
    <t>nodia</t>
  </si>
  <si>
    <t>migineiSvili</t>
  </si>
  <si>
    <t xml:space="preserve">miSiko </t>
  </si>
  <si>
    <t>leJava</t>
  </si>
  <si>
    <t xml:space="preserve">baCuki </t>
  </si>
  <si>
    <t>jalaRonia</t>
  </si>
  <si>
    <t>manjaviZe</t>
  </si>
  <si>
    <t xml:space="preserve">buTxuzi </t>
  </si>
  <si>
    <t>facacia</t>
  </si>
  <si>
    <t xml:space="preserve">dimitri </t>
  </si>
  <si>
    <t>fircxalaSvili</t>
  </si>
  <si>
    <t>Tedoraia</t>
  </si>
  <si>
    <t xml:space="preserve">inga </t>
  </si>
  <si>
    <t>barbaqaZe</t>
  </si>
  <si>
    <t xml:space="preserve">TinaTini </t>
  </si>
  <si>
    <t>fircxalava</t>
  </si>
  <si>
    <t>ახობაძე</t>
  </si>
  <si>
    <t xml:space="preserve">ინეზა </t>
  </si>
  <si>
    <t>სხულუხია</t>
  </si>
  <si>
    <t>გვაზავა</t>
  </si>
  <si>
    <t xml:space="preserve">ტატიანა </t>
  </si>
  <si>
    <t>შურღაია</t>
  </si>
  <si>
    <t xml:space="preserve">თემური </t>
  </si>
  <si>
    <t>ლომაია</t>
  </si>
  <si>
    <t>ბესელია</t>
  </si>
  <si>
    <t xml:space="preserve">დარეჯანი </t>
  </si>
  <si>
    <t>კოკაია</t>
  </si>
  <si>
    <t>გვარამია-ჭანტურია</t>
  </si>
  <si>
    <t xml:space="preserve">სულიკო </t>
  </si>
  <si>
    <t>სულავა</t>
  </si>
  <si>
    <t xml:space="preserve">ნატრული </t>
  </si>
  <si>
    <t>ქაქუჩაია</t>
  </si>
  <si>
    <t>აროსია</t>
  </si>
  <si>
    <t>ჯგერენაია</t>
  </si>
  <si>
    <t>ცაგურია</t>
  </si>
  <si>
    <t xml:space="preserve">ბუბა </t>
  </si>
  <si>
    <t>კვანტალიანი</t>
  </si>
  <si>
    <t xml:space="preserve">მოგელი </t>
  </si>
  <si>
    <t>რურუა</t>
  </si>
  <si>
    <t>გაბეშია</t>
  </si>
  <si>
    <t xml:space="preserve">ბიჭიკო </t>
  </si>
  <si>
    <t>შულაია</t>
  </si>
  <si>
    <t>წიფურია</t>
  </si>
  <si>
    <t xml:space="preserve">ზეინაბ </t>
  </si>
  <si>
    <t xml:space="preserve">საიდა </t>
  </si>
  <si>
    <t>შამათავა</t>
  </si>
  <si>
    <t xml:space="preserve">გენად </t>
  </si>
  <si>
    <t>კუხალეიშვილი</t>
  </si>
  <si>
    <t>ცაავა</t>
  </si>
  <si>
    <t>ციცხვაია</t>
  </si>
  <si>
    <t xml:space="preserve">მავლინა </t>
  </si>
  <si>
    <t>სურმავა</t>
  </si>
  <si>
    <t xml:space="preserve">ნარგიზა </t>
  </si>
  <si>
    <t>ტუღუში</t>
  </si>
  <si>
    <t>ქანთარია</t>
  </si>
  <si>
    <t xml:space="preserve">თენგიზი </t>
  </si>
  <si>
    <t>რეკვავა</t>
  </si>
  <si>
    <t>ავთანდილი</t>
  </si>
  <si>
    <t>ბასილაია</t>
  </si>
  <si>
    <t xml:space="preserve">ავთანდილი </t>
  </si>
  <si>
    <t>ჯიმშელეიშვილი</t>
  </si>
  <si>
    <t>რუსია</t>
  </si>
  <si>
    <t>უბირია</t>
  </si>
  <si>
    <t xml:space="preserve">რადიონი </t>
  </si>
  <si>
    <t>კოხია</t>
  </si>
  <si>
    <t xml:space="preserve">ვენერა </t>
  </si>
  <si>
    <t>ნადარაია</t>
  </si>
  <si>
    <t xml:space="preserve">ბორისი </t>
  </si>
  <si>
    <t>თევზაძე</t>
  </si>
  <si>
    <t>ბელქანია</t>
  </si>
  <si>
    <t>აბაკელია</t>
  </si>
  <si>
    <t>ჭანტურია</t>
  </si>
  <si>
    <t>ჭანია</t>
  </si>
  <si>
    <t>დიდიშვილი</t>
  </si>
  <si>
    <t>ყურუა</t>
  </si>
  <si>
    <t>ნინო მიქავტაძე</t>
  </si>
  <si>
    <t xml:space="preserve">ვალტერი </t>
  </si>
  <si>
    <t>ქებურია</t>
  </si>
  <si>
    <t xml:space="preserve">ნეოდი </t>
  </si>
  <si>
    <t>ოთხოზორია</t>
  </si>
  <si>
    <t xml:space="preserve">არსენა </t>
  </si>
  <si>
    <t xml:space="preserve">ბეჟანი </t>
  </si>
  <si>
    <t>პაპავა</t>
  </si>
  <si>
    <t xml:space="preserve">ნელიკო </t>
  </si>
  <si>
    <t>ესართია</t>
  </si>
  <si>
    <t xml:space="preserve">ირა  </t>
  </si>
  <si>
    <t>საბანიძე</t>
  </si>
  <si>
    <t xml:space="preserve">მუშნი </t>
  </si>
  <si>
    <t>აფრასიძე</t>
  </si>
  <si>
    <t>სუბელიანი</t>
  </si>
  <si>
    <t>ანსიანი</t>
  </si>
  <si>
    <t>ჭკადუა</t>
  </si>
  <si>
    <t xml:space="preserve">მიშა </t>
  </si>
  <si>
    <t>გურჩიანი</t>
  </si>
  <si>
    <t>ქალდანი</t>
  </si>
  <si>
    <t xml:space="preserve">როენა </t>
  </si>
  <si>
    <t>მერლანი</t>
  </si>
  <si>
    <t>არღვლიანი</t>
  </si>
  <si>
    <t xml:space="preserve">თამარა </t>
  </si>
  <si>
    <t xml:space="preserve">ბაქარი </t>
  </si>
  <si>
    <t>ვარდოსანიძე</t>
  </si>
  <si>
    <t xml:space="preserve">ვალერ </t>
  </si>
  <si>
    <t>სამსიანი</t>
  </si>
  <si>
    <t>უდესიანი</t>
  </si>
  <si>
    <t>ფილფანი</t>
  </si>
  <si>
    <t>კოხრეიძე</t>
  </si>
  <si>
    <t xml:space="preserve">ნორა </t>
  </si>
  <si>
    <t>გუჯეჯიანი</t>
  </si>
  <si>
    <t xml:space="preserve">ნინელი </t>
  </si>
  <si>
    <t xml:space="preserve">რობიზონი </t>
  </si>
  <si>
    <t>ზამბახიძე</t>
  </si>
  <si>
    <t>განუგრავა</t>
  </si>
  <si>
    <t>ფარულავა</t>
  </si>
  <si>
    <t>ივნე</t>
  </si>
  <si>
    <t>ხულელიძე</t>
  </si>
  <si>
    <t>მანგოშვილი</t>
  </si>
  <si>
    <t>ბალახაძე</t>
  </si>
  <si>
    <t>გოგსაძე</t>
  </si>
  <si>
    <t>ზაქარეიშვილი</t>
  </si>
  <si>
    <t>ნავერიანი</t>
  </si>
  <si>
    <t>საძაგლიშვილი</t>
  </si>
  <si>
    <t>ზურაბი</t>
  </si>
  <si>
    <t>სარალიძე</t>
  </si>
  <si>
    <t>კინწურაშვილი</t>
  </si>
  <si>
    <t xml:space="preserve">დომინიკა </t>
  </si>
  <si>
    <t>ქვარცხავა</t>
  </si>
  <si>
    <t>ხომასურიძე</t>
  </si>
  <si>
    <t>ომიაძე</t>
  </si>
  <si>
    <t>ჯანუაშვილი</t>
  </si>
  <si>
    <t xml:space="preserve">ნუგბარა </t>
  </si>
  <si>
    <t xml:space="preserve">არტიუშ </t>
  </si>
  <si>
    <t>მარაბიან</t>
  </si>
  <si>
    <t xml:space="preserve">სმბატ </t>
  </si>
  <si>
    <t>კობელიან</t>
  </si>
  <si>
    <t xml:space="preserve">მელანია </t>
  </si>
  <si>
    <t xml:space="preserve">ილიუშა </t>
  </si>
  <si>
    <t xml:space="preserve">მარტინ </t>
  </si>
  <si>
    <t>ჩოგანდარიან</t>
  </si>
  <si>
    <t>გულოიან</t>
  </si>
  <si>
    <t xml:space="preserve">ევა </t>
  </si>
  <si>
    <t>აკოპიან</t>
  </si>
  <si>
    <t xml:space="preserve">სეირან </t>
  </si>
  <si>
    <t>დავთიან</t>
  </si>
  <si>
    <t xml:space="preserve">რუბინა </t>
  </si>
  <si>
    <t>შახბეკიან</t>
  </si>
  <si>
    <t xml:space="preserve">ერვანდ </t>
  </si>
  <si>
    <t>მკოიან</t>
  </si>
  <si>
    <t>პოდოსიან</t>
  </si>
  <si>
    <t xml:space="preserve">ვარდუი </t>
  </si>
  <si>
    <t>ალექსანიან</t>
  </si>
  <si>
    <t xml:space="preserve">მხითარ </t>
  </si>
  <si>
    <t>მოვსესიან</t>
  </si>
  <si>
    <t xml:space="preserve">ლევონ </t>
  </si>
  <si>
    <t>ზაქარიან</t>
  </si>
  <si>
    <t>პაპოიან</t>
  </si>
  <si>
    <t>ანაიდ</t>
  </si>
  <si>
    <t>დარბინიან</t>
  </si>
  <si>
    <t xml:space="preserve">ჟენია </t>
  </si>
  <si>
    <t>სიმონიან</t>
  </si>
  <si>
    <t xml:space="preserve">დავიდ </t>
  </si>
  <si>
    <t>კარახანიან</t>
  </si>
  <si>
    <t>მელანია</t>
  </si>
  <si>
    <t>ღევენიან</t>
  </si>
  <si>
    <t xml:space="preserve">ჟორა </t>
  </si>
  <si>
    <t xml:space="preserve">ლერნიკ </t>
  </si>
  <si>
    <t>იორდანიან</t>
  </si>
  <si>
    <t>ჩლოიან</t>
  </si>
  <si>
    <t xml:space="preserve">ჰაიარფი </t>
  </si>
  <si>
    <t>ჭორუღიან</t>
  </si>
  <si>
    <t xml:space="preserve">ოვანეს </t>
  </si>
  <si>
    <t>ეღიაზარიან</t>
  </si>
  <si>
    <t xml:space="preserve">აირიკ </t>
  </si>
  <si>
    <t>მოსოიან</t>
  </si>
  <si>
    <t xml:space="preserve">სილვა </t>
  </si>
  <si>
    <t>კარაგეზიან</t>
  </si>
  <si>
    <t xml:space="preserve">მარუსია </t>
  </si>
  <si>
    <t>შაინიან</t>
  </si>
  <si>
    <t>კაროიან</t>
  </si>
  <si>
    <t xml:space="preserve">ნაირი </t>
  </si>
  <si>
    <t>პუთულიან</t>
  </si>
  <si>
    <t>მარია</t>
  </si>
  <si>
    <t>მიქაელიან</t>
  </si>
  <si>
    <t xml:space="preserve">სონიკ </t>
  </si>
  <si>
    <t>კარსლიან</t>
  </si>
  <si>
    <t xml:space="preserve">ჰასმიკ </t>
  </si>
  <si>
    <t xml:space="preserve">მანუშაკ </t>
  </si>
  <si>
    <t>ხაჩატურიან</t>
  </si>
  <si>
    <t xml:space="preserve">გოარ </t>
  </si>
  <si>
    <t>ტარზიან</t>
  </si>
  <si>
    <t xml:space="preserve">არმინაკ </t>
  </si>
  <si>
    <t>თოროიან</t>
  </si>
  <si>
    <t xml:space="preserve">რიპსიმე </t>
  </si>
  <si>
    <t>გრიგორიან</t>
  </si>
  <si>
    <t xml:space="preserve">ლიდა </t>
  </si>
  <si>
    <t>ქამალიან</t>
  </si>
  <si>
    <t xml:space="preserve">წოვინარ </t>
  </si>
  <si>
    <t>გალსტიან</t>
  </si>
  <si>
    <t xml:space="preserve">თათულ </t>
  </si>
  <si>
    <t>კარაპეტიან</t>
  </si>
  <si>
    <t>გაბრელიან</t>
  </si>
  <si>
    <t xml:space="preserve">რუბენ </t>
  </si>
  <si>
    <t>ნაჰატაკიან</t>
  </si>
  <si>
    <t xml:space="preserve">არტაშეს </t>
  </si>
  <si>
    <t>ღარსლიან</t>
  </si>
  <si>
    <t xml:space="preserve">ნარინე </t>
  </si>
  <si>
    <t>მღდესიან</t>
  </si>
  <si>
    <t>არამაის</t>
  </si>
  <si>
    <t>სააკიან</t>
  </si>
  <si>
    <t>კარინე</t>
  </si>
  <si>
    <t>ტოროსიან</t>
  </si>
  <si>
    <t xml:space="preserve">რეპსიმე </t>
  </si>
  <si>
    <t>ავაკიან</t>
  </si>
  <si>
    <t xml:space="preserve">ვოსკიატ </t>
  </si>
  <si>
    <t xml:space="preserve">ლიუდმილა </t>
  </si>
  <si>
    <t xml:space="preserve">არაკსია </t>
  </si>
  <si>
    <t>მიკაელიან</t>
  </si>
  <si>
    <t xml:space="preserve">აკსანნა </t>
  </si>
  <si>
    <t>იაჟიან</t>
  </si>
  <si>
    <t>ბდოიან</t>
  </si>
  <si>
    <t xml:space="preserve">არტაკ </t>
  </si>
  <si>
    <t>არზუმანიან</t>
  </si>
  <si>
    <t xml:space="preserve">ტირუნ </t>
  </si>
  <si>
    <t>სნხჩიან</t>
  </si>
  <si>
    <t xml:space="preserve">ანდრანიკ </t>
  </si>
  <si>
    <t xml:space="preserve">ანრიას </t>
  </si>
  <si>
    <t xml:space="preserve">თაკუჰი </t>
  </si>
  <si>
    <t>ვარტანიან</t>
  </si>
  <si>
    <t>ზურნაჩიან</t>
  </si>
  <si>
    <t xml:space="preserve">შავლეგი </t>
  </si>
  <si>
    <t>ართმელიძე</t>
  </si>
  <si>
    <t>წამალაშვილი</t>
  </si>
  <si>
    <t xml:space="preserve">სუსანა </t>
  </si>
  <si>
    <t>კარამოვი</t>
  </si>
  <si>
    <t>ებრალიძე</t>
  </si>
  <si>
    <t>სარდლიშვილი</t>
  </si>
  <si>
    <t xml:space="preserve">ბესარიონ </t>
  </si>
  <si>
    <t>ირემაშვილი</t>
  </si>
  <si>
    <t>ჩომახაშვილი</t>
  </si>
  <si>
    <t xml:space="preserve">სოლომონ </t>
  </si>
  <si>
    <t>აბულაშვილი</t>
  </si>
  <si>
    <t>მინასიანი</t>
  </si>
  <si>
    <t xml:space="preserve">ფირუდინ </t>
  </si>
  <si>
    <t>გარაგაშევი</t>
  </si>
  <si>
    <t>ზურაბიანი</t>
  </si>
  <si>
    <t xml:space="preserve">მაყვალა </t>
  </si>
  <si>
    <t>პაქსაძე</t>
  </si>
  <si>
    <t>ჩოქური</t>
  </si>
  <si>
    <t>ნეკერაშვილი</t>
  </si>
  <si>
    <t xml:space="preserve">ივეტა </t>
  </si>
  <si>
    <t>კახობერაშვილი</t>
  </si>
  <si>
    <t xml:space="preserve">მონიკა </t>
  </si>
  <si>
    <t>ბუწაშვილი</t>
  </si>
  <si>
    <t>ხაინდრავა</t>
  </si>
  <si>
    <t>ელისო</t>
  </si>
  <si>
    <t>ელიავა</t>
  </si>
  <si>
    <t xml:space="preserve">ჩიქვინიძე </t>
  </si>
  <si>
    <t>ლობჟანია</t>
  </si>
  <si>
    <t>შონია</t>
  </si>
  <si>
    <t>დარეჯანი</t>
  </si>
  <si>
    <t>სულაქველიძე</t>
  </si>
  <si>
    <t xml:space="preserve">გაჩეჩილაძე </t>
  </si>
  <si>
    <t xml:space="preserve">მახარაშვილი </t>
  </si>
  <si>
    <t xml:space="preserve">ჭავჭანიძე </t>
  </si>
  <si>
    <t>თინათინი</t>
  </si>
  <si>
    <t xml:space="preserve">სებისკვერაძე </t>
  </si>
  <si>
    <t>ჩიტიძე</t>
  </si>
  <si>
    <t>აფრიდონიძე</t>
  </si>
  <si>
    <t xml:space="preserve">ბიბიჩაძე </t>
  </si>
  <si>
    <t>სოზარი</t>
  </si>
  <si>
    <t>ცქვიტაია</t>
  </si>
  <si>
    <t xml:space="preserve">თავაძე </t>
  </si>
  <si>
    <t>თეიმურაზი</t>
  </si>
  <si>
    <t xml:space="preserve">სვინტრაძე </t>
  </si>
  <si>
    <t xml:space="preserve">მახათაძე </t>
  </si>
  <si>
    <t xml:space="preserve">გურეშიძე </t>
  </si>
  <si>
    <t>მიხეილი</t>
  </si>
  <si>
    <t xml:space="preserve">მაჭავარიანი </t>
  </si>
  <si>
    <t>ძაგნიძე</t>
  </si>
  <si>
    <t xml:space="preserve">გაბელაშვილი </t>
  </si>
  <si>
    <t>ერგემლიძე</t>
  </si>
  <si>
    <t>თევდორაძე</t>
  </si>
  <si>
    <t xml:space="preserve">გოგელაშვილი </t>
  </si>
  <si>
    <t xml:space="preserve">აბსანძე </t>
  </si>
  <si>
    <t xml:space="preserve">ჯუსტიშვილი </t>
  </si>
  <si>
    <t xml:space="preserve">ცინცაძე </t>
  </si>
  <si>
    <t>ზოია</t>
  </si>
  <si>
    <t xml:space="preserve">ფოცხვერაშვილი </t>
  </si>
  <si>
    <t xml:space="preserve">შალამბერიძე </t>
  </si>
  <si>
    <t xml:space="preserve">ჩომახიძე </t>
  </si>
  <si>
    <t xml:space="preserve">კოღუაშვილი </t>
  </si>
  <si>
    <t xml:space="preserve">გოგოლი </t>
  </si>
  <si>
    <t xml:space="preserve">მანაგაძე </t>
  </si>
  <si>
    <t>ზეინაბ</t>
  </si>
  <si>
    <t xml:space="preserve">გაგუა </t>
  </si>
  <si>
    <t>ფხაკაძე</t>
  </si>
  <si>
    <t xml:space="preserve">გაგოშიძე </t>
  </si>
  <si>
    <t xml:space="preserve">თვარაძე </t>
  </si>
  <si>
    <t>გიორგობიანი</t>
  </si>
  <si>
    <t>ვლადიმერი</t>
  </si>
  <si>
    <t xml:space="preserve">ნაფეტვარიძე </t>
  </si>
  <si>
    <t xml:space="preserve">პაიჭაძე </t>
  </si>
  <si>
    <t xml:space="preserve">ქოქოსაძე </t>
  </si>
  <si>
    <t>დიომიდე</t>
  </si>
  <si>
    <t xml:space="preserve">მშვილდაძე </t>
  </si>
  <si>
    <t xml:space="preserve">შაქარიშვილი </t>
  </si>
  <si>
    <t>მარიეტა</t>
  </si>
  <si>
    <t xml:space="preserve">ჟორჟოლიანი </t>
  </si>
  <si>
    <t xml:space="preserve">ლომიძე </t>
  </si>
  <si>
    <t xml:space="preserve">ვაჩიბერაძე </t>
  </si>
  <si>
    <t>ნესტანი</t>
  </si>
  <si>
    <t>ბარძიმაშვილი</t>
  </si>
  <si>
    <t xml:space="preserve">გუჯეჯიანი </t>
  </si>
  <si>
    <t>აბსანძე</t>
  </si>
  <si>
    <t xml:space="preserve">კოჩაძე </t>
  </si>
  <si>
    <t xml:space="preserve">მუმლაძე </t>
  </si>
  <si>
    <t xml:space="preserve">სოხაძე </t>
  </si>
  <si>
    <t xml:space="preserve">სახეიშვილი </t>
  </si>
  <si>
    <t xml:space="preserve">გორეზიანი </t>
  </si>
  <si>
    <t>ხვედელიძე</t>
  </si>
  <si>
    <t xml:space="preserve">ნიკოლაძე </t>
  </si>
  <si>
    <t>კაჩუხაშვილი</t>
  </si>
  <si>
    <t>მელანო</t>
  </si>
  <si>
    <t xml:space="preserve">ხარაიშვილი </t>
  </si>
  <si>
    <t xml:space="preserve">გუბელაძე </t>
  </si>
  <si>
    <t>იობიძე</t>
  </si>
  <si>
    <t xml:space="preserve">ბაქრაძე </t>
  </si>
  <si>
    <t>ლუკა</t>
  </si>
  <si>
    <t>მარგველაშვილი</t>
  </si>
  <si>
    <t>დარახველიძე</t>
  </si>
  <si>
    <t>ჯილდა</t>
  </si>
  <si>
    <t>ანთაძე</t>
  </si>
  <si>
    <t xml:space="preserve">მეძველია </t>
  </si>
  <si>
    <t>მანჯგალაძე</t>
  </si>
  <si>
    <t>ჯულაყიძე</t>
  </si>
  <si>
    <t>ჩაგინავა</t>
  </si>
  <si>
    <t>შანიძე</t>
  </si>
  <si>
    <t>ალფაიძე</t>
  </si>
  <si>
    <t>თვალავაძე</t>
  </si>
  <si>
    <t>მევლუდ</t>
  </si>
  <si>
    <t>ვაშაკიძე</t>
  </si>
  <si>
    <t>ანდღულაძე</t>
  </si>
  <si>
    <t>თელია</t>
  </si>
  <si>
    <t>კახიანი</t>
  </si>
  <si>
    <t xml:space="preserve">რუსუდანი </t>
  </si>
  <si>
    <t>გვიშიანი</t>
  </si>
  <si>
    <t>კიზივაძე</t>
  </si>
  <si>
    <t>ნინუა</t>
  </si>
  <si>
    <t>ლეკვეიშვილი</t>
  </si>
  <si>
    <t>თავაძე</t>
  </si>
  <si>
    <t>რობაქიძე</t>
  </si>
  <si>
    <t>ენდელაძე</t>
  </si>
  <si>
    <t xml:space="preserve">ჰამლეტ </t>
  </si>
  <si>
    <t>ლორთქიფანიძე</t>
  </si>
  <si>
    <t xml:space="preserve">ლილი </t>
  </si>
  <si>
    <t>მახათაძე</t>
  </si>
  <si>
    <t>გიორგიძე</t>
  </si>
  <si>
    <t>ვარდისანიძე</t>
  </si>
  <si>
    <t>ებანოიძე</t>
  </si>
  <si>
    <t>დენოსაშვილი</t>
  </si>
  <si>
    <t xml:space="preserve">ლოლა </t>
  </si>
  <si>
    <t>გიგაშვილი</t>
  </si>
  <si>
    <t xml:space="preserve">დემურ </t>
  </si>
  <si>
    <t>ფურცელაძე</t>
  </si>
  <si>
    <t>კოჩაძე</t>
  </si>
  <si>
    <t>თამუნა</t>
  </si>
  <si>
    <t>ჭრელაშვილი</t>
  </si>
  <si>
    <t>როყუა</t>
  </si>
  <si>
    <t>კუტივაძე</t>
  </si>
  <si>
    <t>ფუთურიძე</t>
  </si>
  <si>
    <t>ტყაბლაძე</t>
  </si>
  <si>
    <t>ფესტვენიძე</t>
  </si>
  <si>
    <t xml:space="preserve">ჭაბუკი </t>
  </si>
  <si>
    <t>წოქორაძე</t>
  </si>
  <si>
    <t xml:space="preserve">შაქრო </t>
  </si>
  <si>
    <t>კოპალიანი</t>
  </si>
  <si>
    <t>ჩიხლაძე</t>
  </si>
  <si>
    <t>ქომეთიანი</t>
  </si>
  <si>
    <t>ბალანჩივაძე</t>
  </si>
  <si>
    <t>ფანცხავა</t>
  </si>
  <si>
    <t xml:space="preserve">მათე </t>
  </si>
  <si>
    <t>ედიბერიძე</t>
  </si>
  <si>
    <t>მხეცაძე</t>
  </si>
  <si>
    <t xml:space="preserve">მარიკა </t>
  </si>
  <si>
    <t>ჟორჟოლიანი</t>
  </si>
  <si>
    <t>დოლაბერიძე</t>
  </si>
  <si>
    <t>ჩეჩელაშვილი</t>
  </si>
  <si>
    <t xml:space="preserve">საულო </t>
  </si>
  <si>
    <t xml:space="preserve">მურთაზ </t>
  </si>
  <si>
    <t>ყუბანეიშვილი</t>
  </si>
  <si>
    <t xml:space="preserve">ჯუმბერ </t>
  </si>
  <si>
    <t>მიქაბერიძე</t>
  </si>
  <si>
    <t>კვიცარიძე</t>
  </si>
  <si>
    <t>კლემენტი</t>
  </si>
  <si>
    <t>ჯიშკარიანი</t>
  </si>
  <si>
    <t>ჩაკვეტაძე</t>
  </si>
  <si>
    <t>მაკარაძე</t>
  </si>
  <si>
    <t>ჯანელიძე</t>
  </si>
  <si>
    <t>ხოჯავა</t>
  </si>
  <si>
    <t>მამრიკიშვილი</t>
  </si>
  <si>
    <t>წიწილაშვილი</t>
  </si>
  <si>
    <t>ფურცხვანიძე</t>
  </si>
  <si>
    <t xml:space="preserve">ბაკური </t>
  </si>
  <si>
    <t>ბოჭორიშვილი</t>
  </si>
  <si>
    <t>გოგუცა</t>
  </si>
  <si>
    <t>კუჭუხიძე</t>
  </si>
  <si>
    <t>ჩარკვიანი</t>
  </si>
  <si>
    <t xml:space="preserve">ოთარი </t>
  </si>
  <si>
    <t>ბურძენიძე</t>
  </si>
  <si>
    <t>ნესტან</t>
  </si>
  <si>
    <t>გიგიაძე</t>
  </si>
  <si>
    <t>ბალახაშვილი</t>
  </si>
  <si>
    <t>როზა</t>
  </si>
  <si>
    <t>სულუხია</t>
  </si>
  <si>
    <t xml:space="preserve">ზაირა </t>
  </si>
  <si>
    <t>მურმან</t>
  </si>
  <si>
    <t>ჯელაძე</t>
  </si>
  <si>
    <t>კვანჭიანი</t>
  </si>
  <si>
    <t>ზარანდია</t>
  </si>
  <si>
    <t>ქუტათელაძე</t>
  </si>
  <si>
    <t>სულაკაძე</t>
  </si>
  <si>
    <t>ცხადაძე</t>
  </si>
  <si>
    <t>სირაძე</t>
  </si>
  <si>
    <t>ზვიადაძე</t>
  </si>
  <si>
    <t xml:space="preserve">კოტე </t>
  </si>
  <si>
    <t>ნარჩემაშვილი</t>
  </si>
  <si>
    <t>კაკაურიძე</t>
  </si>
  <si>
    <t xml:space="preserve">ბეჟან </t>
  </si>
  <si>
    <t>გოდუაძე</t>
  </si>
  <si>
    <t>ქეთევანი</t>
  </si>
  <si>
    <t>ხურცია</t>
  </si>
  <si>
    <t>კავაძე</t>
  </si>
  <si>
    <t>ნემსაძე</t>
  </si>
  <si>
    <t>სულიკო</t>
  </si>
  <si>
    <t>იამანიძე</t>
  </si>
  <si>
    <t>მარუაშვილი</t>
  </si>
  <si>
    <t>ჯიხვაშვილი</t>
  </si>
  <si>
    <t>ჟორჟოლაძე</t>
  </si>
  <si>
    <t xml:space="preserve">ბორის </t>
  </si>
  <si>
    <t>გოგიაშვილი</t>
  </si>
  <si>
    <t>ვერულაშვილი</t>
  </si>
  <si>
    <t>რამინი</t>
  </si>
  <si>
    <t>გოგნაძე</t>
  </si>
  <si>
    <t>ფანჩულიძე</t>
  </si>
  <si>
    <t xml:space="preserve">კირილე </t>
  </si>
  <si>
    <t>ბერულაშვილი</t>
  </si>
  <si>
    <t>ცნობილაძე-ზოსიაშვილი</t>
  </si>
  <si>
    <t>ვასილი</t>
  </si>
  <si>
    <t xml:space="preserve">მამული </t>
  </si>
  <si>
    <t>კაკუშაძე</t>
  </si>
  <si>
    <t>გოტიაშვილი</t>
  </si>
  <si>
    <t>მდივნიშვილი</t>
  </si>
  <si>
    <t>ფიცხელაური</t>
  </si>
  <si>
    <t>ქარქაშაძე</t>
  </si>
  <si>
    <t>ამირან</t>
  </si>
  <si>
    <t xml:space="preserve">მირზა </t>
  </si>
  <si>
    <t>მირზაშვილი</t>
  </si>
  <si>
    <t xml:space="preserve">სერგო </t>
  </si>
  <si>
    <t>ნიქაბაძე</t>
  </si>
  <si>
    <t>ცაცა</t>
  </si>
  <si>
    <t>ობოლაძე</t>
  </si>
  <si>
    <t>ბოცვაძე</t>
  </si>
  <si>
    <t>ბუცხრიკიძე</t>
  </si>
  <si>
    <t>ასმათი</t>
  </si>
  <si>
    <t>კუხალაშვილი</t>
  </si>
  <si>
    <t>მეგრელიშვილი</t>
  </si>
  <si>
    <t>იაგო</t>
  </si>
  <si>
    <t>ღონღაძე</t>
  </si>
  <si>
    <t>ხვიჩა</t>
  </si>
  <si>
    <t>გულადი</t>
  </si>
  <si>
    <t xml:space="preserve">ბესიკი </t>
  </si>
  <si>
    <t>ყრუაშვილი</t>
  </si>
  <si>
    <t>ფცქიალაძე</t>
  </si>
  <si>
    <t>სერგო</t>
  </si>
  <si>
    <t>ჭყოიძე</t>
  </si>
  <si>
    <t>თამაზი</t>
  </si>
  <si>
    <t>ჯაგიაევი</t>
  </si>
  <si>
    <t>ნინიაშვილი</t>
  </si>
  <si>
    <t>მალხაზი</t>
  </si>
  <si>
    <t>ახრახაძე</t>
  </si>
  <si>
    <t>ფრიდონ</t>
  </si>
  <si>
    <t>კურტანიძე</t>
  </si>
  <si>
    <t>ბუაჩიძე</t>
  </si>
  <si>
    <t>პაქსაშვილი</t>
  </si>
  <si>
    <t>რაისა</t>
  </si>
  <si>
    <t>მართა</t>
  </si>
  <si>
    <t>ბოგვერაძე</t>
  </si>
  <si>
    <t>არღუნაშვილი</t>
  </si>
  <si>
    <t>მელიშვილი</t>
  </si>
  <si>
    <t>ბეჟანი</t>
  </si>
  <si>
    <t>ბარბაქაძე</t>
  </si>
  <si>
    <t>ბერიკა</t>
  </si>
  <si>
    <t>ბაღაშვილი</t>
  </si>
  <si>
    <t>მინდიაშვილი</t>
  </si>
  <si>
    <t>შეყელაძე</t>
  </si>
  <si>
    <t>ტოჩილაშვილი</t>
  </si>
  <si>
    <t xml:space="preserve">ლუხუმ </t>
  </si>
  <si>
    <t>ჩახვაძე</t>
  </si>
  <si>
    <t>მირველაშვილი</t>
  </si>
  <si>
    <t xml:space="preserve">პარმენ </t>
  </si>
  <si>
    <t xml:space="preserve">თინათინი </t>
  </si>
  <si>
    <t>გვენეტაძე</t>
  </si>
  <si>
    <t xml:space="preserve">ზუბიაშვილი </t>
  </si>
  <si>
    <t xml:space="preserve">სკამკოჩაიშვილი </t>
  </si>
  <si>
    <t>ცუცქირიძე</t>
  </si>
  <si>
    <t xml:space="preserve">ირაკლი  </t>
  </si>
  <si>
    <t xml:space="preserve">ზაზა </t>
  </si>
  <si>
    <t xml:space="preserve">აკაკი </t>
  </si>
  <si>
    <t>ყიფშიძე</t>
  </si>
  <si>
    <t>სამყურაშვილი</t>
  </si>
  <si>
    <t xml:space="preserve">ქეთო </t>
  </si>
  <si>
    <t>მიროტაძე</t>
  </si>
  <si>
    <t>გურული</t>
  </si>
  <si>
    <t xml:space="preserve">სულხან </t>
  </si>
  <si>
    <t xml:space="preserve">ცაცო </t>
  </si>
  <si>
    <t>აბჟანდაძე</t>
  </si>
  <si>
    <t>ბარელაძე</t>
  </si>
  <si>
    <t xml:space="preserve">ხათუნი </t>
  </si>
  <si>
    <t>ღვალაძე</t>
  </si>
  <si>
    <t xml:space="preserve">იმედი </t>
  </si>
  <si>
    <t xml:space="preserve">ვასილ </t>
  </si>
  <si>
    <t>ხვედელიძიე</t>
  </si>
  <si>
    <t>პაპიძე</t>
  </si>
  <si>
    <t>ნინა</t>
  </si>
  <si>
    <t xml:space="preserve">მამულაშვილი </t>
  </si>
  <si>
    <t xml:space="preserve">ჯიოშვილი </t>
  </si>
  <si>
    <t xml:space="preserve">შენგელია </t>
  </si>
  <si>
    <t xml:space="preserve">მესხი </t>
  </si>
  <si>
    <t xml:space="preserve">ჩიტაშვილი </t>
  </si>
  <si>
    <t xml:space="preserve">მელანაშვილი </t>
  </si>
  <si>
    <t xml:space="preserve">სამსონაშვილი </t>
  </si>
  <si>
    <t>რუსიკო</t>
  </si>
  <si>
    <t xml:space="preserve">კოპაძე </t>
  </si>
  <si>
    <t xml:space="preserve">დულარიძე </t>
  </si>
  <si>
    <t xml:space="preserve">გორგიშვილი </t>
  </si>
  <si>
    <t xml:space="preserve">გოჩელაშვილი </t>
  </si>
  <si>
    <t xml:space="preserve">ლომიტაშვილი </t>
  </si>
  <si>
    <t>რუიზან</t>
  </si>
  <si>
    <t xml:space="preserve">ბალიაშვილი </t>
  </si>
  <si>
    <t xml:space="preserve">ქუმარიტოვი </t>
  </si>
  <si>
    <t xml:space="preserve">თურმანიძე </t>
  </si>
  <si>
    <t xml:space="preserve">კალანდაძე </t>
  </si>
  <si>
    <t xml:space="preserve">ბარიშვილი </t>
  </si>
  <si>
    <t>ხიდეშელი</t>
  </si>
  <si>
    <t>არსენიძე-კობახიძე</t>
  </si>
  <si>
    <t xml:space="preserve">ფრიდონ </t>
  </si>
  <si>
    <t>დვალი</t>
  </si>
  <si>
    <t>ფოფხაძე</t>
  </si>
  <si>
    <t>ლიზა</t>
  </si>
  <si>
    <t>გოქაძე</t>
  </si>
  <si>
    <t xml:space="preserve">ნაზიბროლა </t>
  </si>
  <si>
    <t>ვაწაძე</t>
  </si>
  <si>
    <t>გაგოშიძე</t>
  </si>
  <si>
    <t>ბერელიძე</t>
  </si>
  <si>
    <t>მხეიძე</t>
  </si>
  <si>
    <t>როსტევან</t>
  </si>
  <si>
    <t>მაქაცარია</t>
  </si>
  <si>
    <t>რაფავა</t>
  </si>
  <si>
    <t xml:space="preserve">ოლეგი </t>
  </si>
  <si>
    <t>ბედუკიძე</t>
  </si>
  <si>
    <t>ბაგათელია</t>
  </si>
  <si>
    <t xml:space="preserve">ალიკა </t>
  </si>
  <si>
    <t>აბულაძე</t>
  </si>
  <si>
    <t>ფარნაოზ</t>
  </si>
  <si>
    <t>ოყუჯავა</t>
  </si>
  <si>
    <t>სამუშია</t>
  </si>
  <si>
    <t>დათო</t>
  </si>
  <si>
    <t>ქორთუა</t>
  </si>
  <si>
    <t>თათია</t>
  </si>
  <si>
    <t>ჯალაღონია</t>
  </si>
  <si>
    <t>ალანია</t>
  </si>
  <si>
    <t>რობერტ</t>
  </si>
  <si>
    <t>გულორდავა</t>
  </si>
  <si>
    <t>ქუჩულორია</t>
  </si>
  <si>
    <t>როსტობაია</t>
  </si>
  <si>
    <t>ანთია</t>
  </si>
  <si>
    <t>დემურ</t>
  </si>
  <si>
    <t>წურწუმია</t>
  </si>
  <si>
    <t>ლაშქარავა</t>
  </si>
  <si>
    <t>უჩავა</t>
  </si>
  <si>
    <t>გაბუნია</t>
  </si>
  <si>
    <t>შანავა</t>
  </si>
  <si>
    <t xml:space="preserve">მარგო </t>
  </si>
  <si>
    <t>ჩანგელია</t>
  </si>
  <si>
    <t>მოლაშხია</t>
  </si>
  <si>
    <t>მესხია</t>
  </si>
  <si>
    <t>დიმა</t>
  </si>
  <si>
    <t>ჯანიკო</t>
  </si>
  <si>
    <t>24001043297</t>
  </si>
  <si>
    <t>01019016963</t>
  </si>
  <si>
    <t>01004009281</t>
  </si>
  <si>
    <t>01001075178</t>
  </si>
  <si>
    <t>59001128465</t>
  </si>
  <si>
    <t>01019067310</t>
  </si>
  <si>
    <t>59001067253</t>
  </si>
  <si>
    <t>59001092052</t>
  </si>
  <si>
    <t>59001096858</t>
  </si>
  <si>
    <t>59001077130</t>
  </si>
  <si>
    <t>59001072273</t>
  </si>
  <si>
    <t>59001084275</t>
  </si>
  <si>
    <t>01008000134</t>
  </si>
  <si>
    <t>01002005072</t>
  </si>
  <si>
    <t>01006000121</t>
  </si>
  <si>
    <t>57001049460</t>
  </si>
  <si>
    <t>01005023625</t>
  </si>
  <si>
    <t>01005030169</t>
  </si>
  <si>
    <t>01005016277</t>
  </si>
  <si>
    <t>01024070673</t>
  </si>
  <si>
    <t>01030049850</t>
  </si>
  <si>
    <t>01007007829</t>
  </si>
  <si>
    <t>01017043556</t>
  </si>
  <si>
    <t>02001024515</t>
  </si>
  <si>
    <t>02001004390</t>
  </si>
  <si>
    <t>02001016037</t>
  </si>
  <si>
    <t>02001005864</t>
  </si>
  <si>
    <t>02001009267</t>
  </si>
  <si>
    <t>02001021917</t>
  </si>
  <si>
    <t>02001015037</t>
  </si>
  <si>
    <t>38001041022</t>
  </si>
  <si>
    <t>02001016629</t>
  </si>
  <si>
    <t>02001015732</t>
  </si>
  <si>
    <t>02001005317</t>
  </si>
  <si>
    <t>02001002191</t>
  </si>
  <si>
    <t>02001018864</t>
  </si>
  <si>
    <t>02001020209</t>
  </si>
  <si>
    <t>02001021058</t>
  </si>
  <si>
    <t>02001025174</t>
  </si>
  <si>
    <t>02001004415</t>
  </si>
  <si>
    <t>02001022983</t>
  </si>
  <si>
    <t>02001020151</t>
  </si>
  <si>
    <t>48001003250</t>
  </si>
  <si>
    <t>02001013054</t>
  </si>
  <si>
    <t>02001020841</t>
  </si>
  <si>
    <t>02001020574</t>
  </si>
  <si>
    <t>02001023198</t>
  </si>
  <si>
    <t>62007015104</t>
  </si>
  <si>
    <t>39001010914</t>
  </si>
  <si>
    <t>29001023119</t>
  </si>
  <si>
    <t>50001004875</t>
  </si>
  <si>
    <t>48001020571</t>
  </si>
  <si>
    <t>30001002529</t>
  </si>
  <si>
    <t>01705046334</t>
  </si>
  <si>
    <t>01010011386</t>
  </si>
  <si>
    <t>01030048449</t>
  </si>
  <si>
    <t>01024029899</t>
  </si>
  <si>
    <t>37001150333</t>
  </si>
  <si>
    <t>60001116889</t>
  </si>
  <si>
    <t>55001014787</t>
  </si>
  <si>
    <t>35001013096</t>
  </si>
  <si>
    <t>26001013587</t>
  </si>
  <si>
    <t>40001024967</t>
  </si>
  <si>
    <t>13001053200</t>
  </si>
  <si>
    <t>13001053939</t>
  </si>
  <si>
    <t>11001007828</t>
  </si>
  <si>
    <t>01017037032</t>
  </si>
  <si>
    <t>01017028195</t>
  </si>
  <si>
    <t>01027033786</t>
  </si>
  <si>
    <t>01017030054</t>
  </si>
  <si>
    <t>01009005386</t>
  </si>
  <si>
    <t>01027084288</t>
  </si>
  <si>
    <t>01027060332</t>
  </si>
  <si>
    <t>07201053642</t>
  </si>
  <si>
    <t>07650001116</t>
  </si>
  <si>
    <t>07650002117</t>
  </si>
  <si>
    <t>07001006045</t>
  </si>
  <si>
    <t>07401053586</t>
  </si>
  <si>
    <t>07601055146</t>
  </si>
  <si>
    <t>07001005656</t>
  </si>
  <si>
    <t>07801054523</t>
  </si>
  <si>
    <t>07001047145</t>
  </si>
  <si>
    <t>07001048024</t>
  </si>
  <si>
    <t>07001036242</t>
  </si>
  <si>
    <t>32601029051</t>
  </si>
  <si>
    <t>07001031252</t>
  </si>
  <si>
    <t>07650000502</t>
  </si>
  <si>
    <t>07001013115</t>
  </si>
  <si>
    <t>07001046276</t>
  </si>
  <si>
    <t>07001019007</t>
  </si>
  <si>
    <t>07001044009</t>
  </si>
  <si>
    <t>07001001807</t>
  </si>
  <si>
    <t>07001050543</t>
  </si>
  <si>
    <t>07001017138</t>
  </si>
  <si>
    <t>07001019811</t>
  </si>
  <si>
    <t>07001051949</t>
  </si>
  <si>
    <t>07001053032</t>
  </si>
  <si>
    <t>07201055877</t>
  </si>
  <si>
    <t>07001050446</t>
  </si>
  <si>
    <t>07001052152</t>
  </si>
  <si>
    <t>07001034210</t>
  </si>
  <si>
    <t>07001041244</t>
  </si>
  <si>
    <t>07001003011</t>
  </si>
  <si>
    <t>07001037844</t>
  </si>
  <si>
    <t>32001024436</t>
  </si>
  <si>
    <t>07001049800</t>
  </si>
  <si>
    <t>32001005105</t>
  </si>
  <si>
    <t>32001018887</t>
  </si>
  <si>
    <t>11001030744</t>
  </si>
  <si>
    <t>11001008243</t>
  </si>
  <si>
    <t>07001050804</t>
  </si>
  <si>
    <t>07001036354</t>
  </si>
  <si>
    <t>07001012386</t>
  </si>
  <si>
    <t>07001004347</t>
  </si>
  <si>
    <t>07001052821</t>
  </si>
  <si>
    <t>07001035870</t>
  </si>
  <si>
    <t>57001059140</t>
  </si>
  <si>
    <t>07001047310</t>
  </si>
  <si>
    <t>07001010832</t>
  </si>
  <si>
    <t>32001006671</t>
  </si>
  <si>
    <t>52001022292</t>
  </si>
  <si>
    <t>22001011885</t>
  </si>
  <si>
    <t>09001000353</t>
  </si>
  <si>
    <t>04001004794</t>
  </si>
  <si>
    <t>21001004954</t>
  </si>
  <si>
    <t>56005707811</t>
  </si>
  <si>
    <t>56001026895</t>
  </si>
  <si>
    <t xml:space="preserve">თეიმურაზ   </t>
  </si>
  <si>
    <t>შოგირაძე</t>
  </si>
  <si>
    <t xml:space="preserve">გვანცა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</si>
</sst>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00000000000"/>
    <numFmt numFmtId="170" formatCode="dd/mm/yyyy\ hh:mm:ss"/>
  </numFmts>
  <fonts count="11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b/>
      <sz val="14"/>
      <name val="Arial"/>
      <family val="2"/>
    </font>
    <font>
      <sz val="9"/>
      <name val="Arial"/>
    </font>
    <font>
      <sz val="9"/>
      <name val="Sylfaen"/>
    </font>
    <font>
      <sz val="9"/>
      <name val="Arial"/>
      <family val="2"/>
    </font>
    <font>
      <b/>
      <sz val="11"/>
      <name val="Sylfaen"/>
      <family val="1"/>
    </font>
    <font>
      <sz val="11"/>
      <name val="Sylfaen"/>
      <family val="1"/>
    </font>
    <font>
      <sz val="11"/>
      <name val="Arial"/>
      <family val="2"/>
      <charset val="204"/>
    </font>
    <font>
      <sz val="11"/>
      <name val="Sylfaen"/>
      <family val="1"/>
      <charset val="204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  <charset val="204"/>
    </font>
    <font>
      <sz val="11"/>
      <color rgb="FF000000"/>
      <name val="Sylfaen"/>
      <family val="1"/>
    </font>
    <font>
      <sz val="11"/>
      <color rgb="FF000000"/>
      <name val="Calibri"/>
      <family val="2"/>
      <scheme val="minor"/>
    </font>
    <font>
      <sz val="9"/>
      <color rgb="FF000000"/>
      <name val="Sylfaen"/>
      <family val="1"/>
    </font>
    <font>
      <sz val="11"/>
      <color indexed="63"/>
      <name val="Calibri"/>
      <family val="2"/>
      <charset val="204"/>
    </font>
    <font>
      <sz val="11"/>
      <name val="Calibri"/>
      <family val="2"/>
      <charset val="204"/>
    </font>
    <font>
      <sz val="10"/>
      <name val="Calibri"/>
      <family val="2"/>
      <charset val="204"/>
    </font>
    <font>
      <sz val="10"/>
      <color indexed="8"/>
      <name val="Merriweather"/>
    </font>
    <font>
      <sz val="11"/>
      <color indexed="8"/>
      <name val="Calibri"/>
      <family val="2"/>
      <charset val="204"/>
    </font>
    <font>
      <sz val="10"/>
      <color rgb="FF000000"/>
      <name val="Sylfaen"/>
      <family val="1"/>
    </font>
    <font>
      <sz val="11"/>
      <color rgb="FF000000"/>
      <name val="Calibri"/>
      <family val="2"/>
      <charset val="204"/>
      <scheme val="minor"/>
    </font>
    <font>
      <i/>
      <sz val="10"/>
      <color theme="1"/>
      <name val="Calibri"/>
      <family val="2"/>
      <scheme val="minor"/>
    </font>
    <font>
      <i/>
      <sz val="10"/>
      <name val="Arial"/>
      <family val="2"/>
    </font>
    <font>
      <i/>
      <sz val="10"/>
      <name val="Sylfaen"/>
      <family val="1"/>
    </font>
    <font>
      <i/>
      <sz val="9"/>
      <name val="Arial"/>
      <family val="2"/>
    </font>
    <font>
      <b/>
      <i/>
      <sz val="10"/>
      <name val="Sylfaen"/>
      <family val="1"/>
    </font>
    <font>
      <i/>
      <sz val="10"/>
      <color rgb="FF00000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0"/>
      <color rgb="FF000000"/>
      <name val="Merriweather"/>
    </font>
    <font>
      <i/>
      <sz val="11"/>
      <color indexed="8"/>
      <name val="Calibri"/>
      <family val="2"/>
    </font>
    <font>
      <i/>
      <sz val="10"/>
      <color rgb="FF000000"/>
      <name val="Sylfaen"/>
      <family val="1"/>
    </font>
    <font>
      <i/>
      <sz val="11"/>
      <color theme="1"/>
      <name val="Calibri"/>
      <family val="2"/>
      <charset val="204"/>
      <scheme val="minor"/>
    </font>
    <font>
      <i/>
      <sz val="10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Merriweathe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sz val="9"/>
      <color rgb="FF000000"/>
      <name val="AcadNusx"/>
    </font>
    <font>
      <sz val="10"/>
      <name val="Calibri"/>
      <family val="2"/>
      <charset val="204"/>
      <scheme val="minor"/>
    </font>
    <font>
      <sz val="10"/>
      <name val="Calibri"/>
      <family val="2"/>
      <scheme val="minor"/>
    </font>
    <font>
      <sz val="9"/>
      <color rgb="FF5F5F5F"/>
      <name val="BPG Arial"/>
    </font>
    <font>
      <b/>
      <sz val="9"/>
      <color rgb="FF000000"/>
      <name val="BPG Arial"/>
    </font>
    <font>
      <sz val="9"/>
      <color rgb="FF000000"/>
      <name val="BPG Arial"/>
    </font>
    <font>
      <sz val="10"/>
      <name val="Sylfae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sz val="10"/>
      <color theme="1"/>
      <name val="AcadNusx"/>
    </font>
    <font>
      <sz val="9"/>
      <color theme="1"/>
      <name val="AcadNusx"/>
    </font>
    <font>
      <sz val="10"/>
      <color rgb="FF000000"/>
      <name val="AcadNusx"/>
    </font>
    <font>
      <sz val="10"/>
      <color rgb="FF333333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3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35" fillId="0" borderId="0"/>
    <xf numFmtId="0" fontId="4" fillId="0" borderId="0"/>
    <xf numFmtId="0" fontId="4" fillId="0" borderId="0"/>
    <xf numFmtId="0" fontId="3" fillId="0" borderId="0"/>
    <xf numFmtId="43" fontId="3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8" fillId="0" borderId="0"/>
    <xf numFmtId="0" fontId="2" fillId="0" borderId="0"/>
    <xf numFmtId="0" fontId="5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1" fillId="0" borderId="0" applyNumberFormat="0" applyFill="0" applyBorder="0" applyAlignment="0" applyProtection="0"/>
    <xf numFmtId="0" fontId="92" fillId="0" borderId="50" applyNumberFormat="0" applyFill="0" applyAlignment="0" applyProtection="0"/>
    <xf numFmtId="0" fontId="93" fillId="0" borderId="51" applyNumberFormat="0" applyFill="0" applyAlignment="0" applyProtection="0"/>
    <xf numFmtId="0" fontId="94" fillId="0" borderId="52" applyNumberFormat="0" applyFill="0" applyAlignment="0" applyProtection="0"/>
    <xf numFmtId="0" fontId="94" fillId="0" borderId="0" applyNumberFormat="0" applyFill="0" applyBorder="0" applyAlignment="0" applyProtection="0"/>
    <xf numFmtId="0" fontId="95" fillId="11" borderId="0" applyNumberFormat="0" applyBorder="0" applyAlignment="0" applyProtection="0"/>
    <xf numFmtId="0" fontId="96" fillId="12" borderId="0" applyNumberFormat="0" applyBorder="0" applyAlignment="0" applyProtection="0"/>
    <xf numFmtId="0" fontId="97" fillId="13" borderId="0" applyNumberFormat="0" applyBorder="0" applyAlignment="0" applyProtection="0"/>
    <xf numFmtId="0" fontId="98" fillId="14" borderId="53" applyNumberFormat="0" applyAlignment="0" applyProtection="0"/>
    <xf numFmtId="0" fontId="99" fillId="15" borderId="54" applyNumberFormat="0" applyAlignment="0" applyProtection="0"/>
    <xf numFmtId="0" fontId="100" fillId="15" borderId="53" applyNumberFormat="0" applyAlignment="0" applyProtection="0"/>
    <xf numFmtId="0" fontId="101" fillId="0" borderId="55" applyNumberFormat="0" applyFill="0" applyAlignment="0" applyProtection="0"/>
    <xf numFmtId="0" fontId="102" fillId="16" borderId="56" applyNumberFormat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0" borderId="58" applyNumberFormat="0" applyFill="0" applyAlignment="0" applyProtection="0"/>
    <xf numFmtId="0" fontId="106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06" fillId="21" borderId="0" applyNumberFormat="0" applyBorder="0" applyAlignment="0" applyProtection="0"/>
    <xf numFmtId="0" fontId="106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06" fillId="25" borderId="0" applyNumberFormat="0" applyBorder="0" applyAlignment="0" applyProtection="0"/>
    <xf numFmtId="0" fontId="106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06" fillId="29" borderId="0" applyNumberFormat="0" applyBorder="0" applyAlignment="0" applyProtection="0"/>
    <xf numFmtId="0" fontId="106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06" fillId="33" borderId="0" applyNumberFormat="0" applyBorder="0" applyAlignment="0" applyProtection="0"/>
    <xf numFmtId="0" fontId="106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06" fillId="37" borderId="0" applyNumberFormat="0" applyBorder="0" applyAlignment="0" applyProtection="0"/>
    <xf numFmtId="0" fontId="106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06" fillId="41" borderId="0" applyNumberFormat="0" applyBorder="0" applyAlignment="0" applyProtection="0"/>
    <xf numFmtId="0" fontId="49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17" borderId="57" applyNumberFormat="0" applyFont="0" applyAlignment="0" applyProtection="0"/>
    <xf numFmtId="0" fontId="1" fillId="0" borderId="0"/>
  </cellStyleXfs>
  <cellXfs count="871">
    <xf numFmtId="0" fontId="0" fillId="0" borderId="0" xfId="0"/>
    <xf numFmtId="0" fontId="19" fillId="0" borderId="0" xfId="0" applyFont="1" applyProtection="1"/>
    <xf numFmtId="0" fontId="19" fillId="0" borderId="0" xfId="0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19" fillId="0" borderId="1" xfId="0" applyFont="1" applyBorder="1" applyProtection="1">
      <protection locked="0"/>
    </xf>
    <xf numFmtId="0" fontId="25" fillId="0" borderId="0" xfId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Border="1" applyProtection="1">
      <protection locked="0"/>
    </xf>
    <xf numFmtId="0" fontId="24" fillId="2" borderId="1" xfId="1" applyFont="1" applyFill="1" applyBorder="1" applyAlignment="1" applyProtection="1">
      <alignment horizontal="left" vertical="center" wrapText="1"/>
    </xf>
    <xf numFmtId="0" fontId="24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2"/>
    </xf>
    <xf numFmtId="0" fontId="19" fillId="2" borderId="1" xfId="1" applyFont="1" applyFill="1" applyBorder="1" applyAlignment="1" applyProtection="1">
      <alignment horizontal="left" vertical="center" wrapText="1" indent="3"/>
    </xf>
    <xf numFmtId="0" fontId="19" fillId="2" borderId="1" xfId="1" applyFont="1" applyFill="1" applyBorder="1" applyAlignment="1" applyProtection="1">
      <alignment horizontal="left" vertical="center" wrapText="1" indent="4"/>
    </xf>
    <xf numFmtId="0" fontId="19" fillId="0" borderId="0" xfId="3" applyFont="1" applyAlignment="1" applyProtection="1">
      <alignment horizontal="center" vertical="center"/>
      <protection locked="0"/>
    </xf>
    <xf numFmtId="0" fontId="20" fillId="0" borderId="0" xfId="3" applyFont="1" applyAlignment="1" applyProtection="1">
      <alignment horizontal="center" vertical="center"/>
      <protection locked="0"/>
    </xf>
    <xf numFmtId="0" fontId="19" fillId="0" borderId="0" xfId="3" applyFont="1" applyProtection="1">
      <protection locked="0"/>
    </xf>
    <xf numFmtId="0" fontId="19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1" fillId="0" borderId="0" xfId="4" applyFont="1" applyAlignment="1" applyProtection="1">
      <alignment vertical="center" wrapText="1"/>
      <protection locked="0"/>
    </xf>
    <xf numFmtId="0" fontId="22" fillId="0" borderId="0" xfId="4" applyFont="1" applyProtection="1"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0" fontId="19" fillId="0" borderId="0" xfId="0" applyFont="1" applyFill="1" applyProtection="1">
      <protection locked="0"/>
    </xf>
    <xf numFmtId="0" fontId="27" fillId="0" borderId="6" xfId="2" applyFont="1" applyFill="1" applyBorder="1" applyAlignment="1" applyProtection="1">
      <alignment horizontal="right" vertical="top" wrapText="1"/>
      <protection locked="0"/>
    </xf>
    <xf numFmtId="0" fontId="19" fillId="0" borderId="0" xfId="0" applyFont="1" applyFill="1" applyBorder="1" applyAlignment="1" applyProtection="1">
      <alignment horizontal="left" wrapText="1"/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horizontal="left" indent="1"/>
      <protection locked="0"/>
    </xf>
    <xf numFmtId="0" fontId="24" fillId="0" borderId="0" xfId="0" applyFont="1" applyFill="1" applyBorder="1" applyAlignment="1" applyProtection="1">
      <alignment horizontal="left" vertical="center" indent="1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3" fontId="2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4" fillId="2" borderId="1" xfId="1" applyNumberFormat="1" applyFont="1" applyFill="1" applyBorder="1" applyAlignment="1" applyProtection="1">
      <alignment horizontal="righ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0" fontId="19" fillId="0" borderId="1" xfId="2" applyFont="1" applyFill="1" applyBorder="1" applyAlignment="1" applyProtection="1">
      <alignment horizontal="right" vertical="top"/>
      <protection locked="0"/>
    </xf>
    <xf numFmtId="165" fontId="19" fillId="0" borderId="1" xfId="2" applyNumberFormat="1" applyFont="1" applyFill="1" applyBorder="1" applyAlignment="1" applyProtection="1">
      <alignment horizontal="right" vertical="center"/>
      <protection locked="0"/>
    </xf>
    <xf numFmtId="166" fontId="19" fillId="0" borderId="1" xfId="2" applyNumberFormat="1" applyFont="1" applyFill="1" applyBorder="1" applyAlignment="1" applyProtection="1">
      <alignment horizontal="right" vertical="center"/>
      <protection locked="0"/>
    </xf>
    <xf numFmtId="4" fontId="19" fillId="0" borderId="1" xfId="2" applyNumberFormat="1" applyFont="1" applyFill="1" applyBorder="1" applyAlignment="1" applyProtection="1">
      <alignment horizontal="right" vertical="center"/>
      <protection locked="0"/>
    </xf>
    <xf numFmtId="164" fontId="19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4" xfId="3" applyFont="1" applyFill="1" applyBorder="1" applyAlignment="1" applyProtection="1">
      <alignment horizontal="right"/>
      <protection locked="0"/>
    </xf>
    <xf numFmtId="0" fontId="19" fillId="0" borderId="4" xfId="3" applyFont="1" applyBorder="1" applyAlignment="1" applyProtection="1">
      <alignment horizontal="right"/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1" xfId="2" applyFont="1" applyFill="1" applyBorder="1" applyAlignment="1" applyProtection="1">
      <alignment horizontal="left" vertical="top" indent="1"/>
    </xf>
    <xf numFmtId="0" fontId="19" fillId="0" borderId="1" xfId="2" applyFont="1" applyFill="1" applyBorder="1" applyAlignment="1" applyProtection="1">
      <alignment horizontal="left" vertical="center" wrapText="1" indent="2"/>
    </xf>
    <xf numFmtId="0" fontId="24" fillId="2" borderId="5" xfId="1" applyFont="1" applyFill="1" applyBorder="1" applyAlignment="1" applyProtection="1">
      <alignment horizontal="left" vertical="center" wrapText="1"/>
    </xf>
    <xf numFmtId="0" fontId="19" fillId="0" borderId="5" xfId="3" applyFont="1" applyBorder="1" applyAlignment="1" applyProtection="1">
      <alignment horizontal="left" vertical="center" indent="1"/>
    </xf>
    <xf numFmtId="0" fontId="24" fillId="0" borderId="0" xfId="0" applyFont="1" applyFill="1" applyBorder="1" applyAlignment="1" applyProtection="1">
      <alignment horizontal="center" wrapText="1"/>
    </xf>
    <xf numFmtId="0" fontId="24" fillId="0" borderId="0" xfId="0" applyFont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/>
    </xf>
    <xf numFmtId="0" fontId="24" fillId="0" borderId="1" xfId="0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left" indent="1"/>
    </xf>
    <xf numFmtId="0" fontId="19" fillId="0" borderId="1" xfId="0" applyFont="1" applyBorder="1" applyAlignment="1" applyProtection="1">
      <alignment wrapText="1"/>
    </xf>
    <xf numFmtId="0" fontId="2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wrapText="1"/>
    </xf>
    <xf numFmtId="0" fontId="19" fillId="0" borderId="1" xfId="0" applyFont="1" applyFill="1" applyBorder="1" applyAlignment="1" applyProtection="1">
      <alignment horizontal="left" vertical="center"/>
    </xf>
    <xf numFmtId="0" fontId="24" fillId="0" borderId="1" xfId="0" applyFont="1" applyFill="1" applyBorder="1" applyAlignment="1" applyProtection="1">
      <alignment horizontal="left" vertical="center" indent="1"/>
    </xf>
    <xf numFmtId="0" fontId="19" fillId="0" borderId="0" xfId="0" applyFont="1" applyFill="1" applyProtection="1"/>
    <xf numFmtId="0" fontId="23" fillId="0" borderId="1" xfId="4" applyFont="1" applyBorder="1" applyAlignment="1" applyProtection="1">
      <alignment vertical="center" wrapText="1"/>
    </xf>
    <xf numFmtId="0" fontId="21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9" fillId="0" borderId="2" xfId="5" applyFont="1" applyBorder="1" applyAlignment="1" applyProtection="1">
      <alignment wrapText="1"/>
      <protection locked="0"/>
    </xf>
    <xf numFmtId="0" fontId="21" fillId="0" borderId="0" xfId="4" applyFont="1" applyBorder="1" applyAlignment="1" applyProtection="1">
      <alignment vertical="center"/>
    </xf>
    <xf numFmtId="0" fontId="18" fillId="0" borderId="0" xfId="0" applyFont="1"/>
    <xf numFmtId="0" fontId="21" fillId="0" borderId="1" xfId="4" applyFont="1" applyBorder="1" applyAlignment="1" applyProtection="1">
      <alignment horizontal="center" vertical="center" wrapText="1"/>
      <protection locked="0"/>
    </xf>
    <xf numFmtId="3" fontId="19" fillId="0" borderId="0" xfId="1" applyNumberFormat="1" applyFont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9" fillId="0" borderId="3" xfId="0" applyFont="1" applyBorder="1" applyProtection="1">
      <protection locked="0"/>
    </xf>
    <xf numFmtId="0" fontId="24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4" fillId="5" borderId="0" xfId="0" applyFont="1" applyFill="1" applyProtection="1"/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0" applyFont="1" applyFill="1" applyProtection="1"/>
    <xf numFmtId="0" fontId="19" fillId="5" borderId="0" xfId="0" applyFont="1" applyFill="1" applyBorder="1" applyProtection="1"/>
    <xf numFmtId="0" fontId="19" fillId="5" borderId="0" xfId="1" applyFont="1" applyFill="1" applyAlignment="1" applyProtection="1">
      <alignment vertical="center"/>
    </xf>
    <xf numFmtId="3" fontId="24" fillId="5" borderId="1" xfId="1" applyNumberFormat="1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Protection="1"/>
    <xf numFmtId="0" fontId="19" fillId="2" borderId="0" xfId="0" applyFont="1" applyFill="1" applyProtection="1"/>
    <xf numFmtId="3" fontId="24" fillId="5" borderId="1" xfId="1" applyNumberFormat="1" applyFont="1" applyFill="1" applyBorder="1" applyAlignment="1" applyProtection="1">
      <alignment horizontal="right" vertical="center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3" fontId="24" fillId="5" borderId="1" xfId="1" applyNumberFormat="1" applyFont="1" applyFill="1" applyBorder="1" applyAlignment="1" applyProtection="1">
      <alignment horizontal="right" vertical="center" wrapText="1"/>
    </xf>
    <xf numFmtId="0" fontId="24" fillId="5" borderId="1" xfId="0" applyFont="1" applyFill="1" applyBorder="1" applyProtection="1"/>
    <xf numFmtId="3" fontId="24" fillId="5" borderId="1" xfId="0" applyNumberFormat="1" applyFont="1" applyFill="1" applyBorder="1" applyProtection="1"/>
    <xf numFmtId="0" fontId="24" fillId="0" borderId="1" xfId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 indent="2"/>
    </xf>
    <xf numFmtId="3" fontId="24" fillId="6" borderId="1" xfId="1" applyNumberFormat="1" applyFont="1" applyFill="1" applyBorder="1" applyAlignment="1" applyProtection="1">
      <alignment horizontal="left" vertical="center" wrapText="1"/>
    </xf>
    <xf numFmtId="3" fontId="24" fillId="6" borderId="1" xfId="1" applyNumberFormat="1" applyFont="1" applyFill="1" applyBorder="1" applyAlignment="1" applyProtection="1">
      <alignment horizontal="center" vertical="center" wrapText="1"/>
    </xf>
    <xf numFmtId="0" fontId="19" fillId="6" borderId="0" xfId="1" applyFont="1" applyFill="1" applyProtection="1">
      <protection locked="0"/>
    </xf>
    <xf numFmtId="0" fontId="19" fillId="6" borderId="0" xfId="0" applyFont="1" applyFill="1" applyAlignment="1" applyProtection="1">
      <alignment horizontal="center" vertical="center"/>
      <protection locked="0"/>
    </xf>
    <xf numFmtId="0" fontId="25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/>
      <protection locked="0"/>
    </xf>
    <xf numFmtId="0" fontId="19" fillId="6" borderId="0" xfId="0" applyFont="1" applyFill="1" applyProtection="1">
      <protection locked="0"/>
    </xf>
    <xf numFmtId="0" fontId="19" fillId="0" borderId="1" xfId="1" applyFont="1" applyFill="1" applyBorder="1" applyAlignment="1" applyProtection="1">
      <alignment horizontal="left" vertical="center" wrapText="1" indent="3"/>
    </xf>
    <xf numFmtId="0" fontId="19" fillId="0" borderId="1" xfId="1" applyFont="1" applyFill="1" applyBorder="1" applyAlignment="1" applyProtection="1">
      <alignment horizontal="left" vertical="center" wrapText="1" indent="1"/>
    </xf>
    <xf numFmtId="0" fontId="24" fillId="0" borderId="1" xfId="0" applyFont="1" applyFill="1" applyBorder="1" applyProtection="1">
      <protection locked="0"/>
    </xf>
    <xf numFmtId="0" fontId="19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9" fillId="5" borderId="0" xfId="1" applyFont="1" applyFill="1" applyBorder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left" vertical="center"/>
    </xf>
    <xf numFmtId="0" fontId="19" fillId="5" borderId="0" xfId="0" applyFont="1" applyFill="1" applyBorder="1" applyProtection="1">
      <protection locked="0"/>
    </xf>
    <xf numFmtId="0" fontId="19" fillId="5" borderId="0" xfId="0" applyFont="1" applyFill="1" applyProtection="1">
      <protection locked="0"/>
    </xf>
    <xf numFmtId="3" fontId="24" fillId="5" borderId="1" xfId="1" applyNumberFormat="1" applyFont="1" applyFill="1" applyBorder="1" applyAlignment="1" applyProtection="1">
      <alignment horizontal="left" vertical="center" wrapText="1"/>
    </xf>
    <xf numFmtId="0" fontId="19" fillId="5" borderId="1" xfId="0" applyFont="1" applyFill="1" applyBorder="1" applyProtection="1"/>
    <xf numFmtId="0" fontId="19" fillId="5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9" fillId="0" borderId="0" xfId="0" applyFont="1" applyFill="1" applyBorder="1" applyProtection="1">
      <protection locked="0"/>
    </xf>
    <xf numFmtId="0" fontId="20" fillId="5" borderId="0" xfId="3" applyFont="1" applyFill="1" applyAlignment="1" applyProtection="1">
      <alignment horizontal="center" vertical="center" wrapText="1"/>
    </xf>
    <xf numFmtId="0" fontId="19" fillId="5" borderId="0" xfId="3" applyFont="1" applyFill="1" applyAlignment="1" applyProtection="1">
      <alignment horizontal="center" vertical="center"/>
      <protection locked="0"/>
    </xf>
    <xf numFmtId="0" fontId="19" fillId="5" borderId="0" xfId="3" applyFont="1" applyFill="1" applyProtection="1"/>
    <xf numFmtId="0" fontId="19" fillId="5" borderId="3" xfId="0" applyFont="1" applyFill="1" applyBorder="1" applyAlignment="1" applyProtection="1">
      <alignment horizontal="left"/>
    </xf>
    <xf numFmtId="0" fontId="19" fillId="5" borderId="0" xfId="0" applyFont="1" applyFill="1" applyBorder="1" applyAlignment="1" applyProtection="1">
      <alignment horizontal="left"/>
    </xf>
    <xf numFmtId="0" fontId="19" fillId="5" borderId="1" xfId="2" applyFont="1" applyFill="1" applyBorder="1" applyAlignment="1" applyProtection="1">
      <alignment horizontal="right" vertical="top"/>
    </xf>
    <xf numFmtId="0" fontId="24" fillId="5" borderId="4" xfId="3" applyFont="1" applyFill="1" applyBorder="1" applyAlignment="1" applyProtection="1">
      <alignment horizontal="right"/>
    </xf>
    <xf numFmtId="0" fontId="24" fillId="0" borderId="0" xfId="0" applyFont="1" applyFill="1" applyBorder="1" applyAlignment="1" applyProtection="1">
      <alignment horizontal="left"/>
    </xf>
    <xf numFmtId="0" fontId="19" fillId="0" borderId="0" xfId="0" applyFont="1" applyFill="1" applyBorder="1" applyProtection="1"/>
    <xf numFmtId="0" fontId="19" fillId="5" borderId="0" xfId="0" applyFont="1" applyFill="1" applyBorder="1" applyAlignment="1" applyProtection="1">
      <alignment horizontal="left" wrapText="1"/>
    </xf>
    <xf numFmtId="0" fontId="19" fillId="5" borderId="3" xfId="0" applyFont="1" applyFill="1" applyBorder="1" applyAlignment="1" applyProtection="1">
      <alignment horizontal="left" wrapText="1"/>
    </xf>
    <xf numFmtId="0" fontId="19" fillId="5" borderId="3" xfId="0" applyFont="1" applyFill="1" applyBorder="1" applyProtection="1"/>
    <xf numFmtId="0" fontId="24" fillId="5" borderId="3" xfId="0" applyFont="1" applyFill="1" applyBorder="1" applyAlignment="1" applyProtection="1">
      <alignment horizontal="center" vertical="center" wrapText="1"/>
    </xf>
    <xf numFmtId="0" fontId="24" fillId="5" borderId="1" xfId="0" applyFont="1" applyFill="1" applyBorder="1" applyAlignment="1" applyProtection="1">
      <alignment horizontal="right" vertical="center" wrapText="1"/>
    </xf>
    <xf numFmtId="0" fontId="19" fillId="5" borderId="0" xfId="0" applyFont="1" applyFill="1" applyAlignment="1" applyProtection="1">
      <alignment horizontal="center" vertical="center"/>
    </xf>
    <xf numFmtId="0" fontId="19" fillId="5" borderId="3" xfId="1" applyFont="1" applyFill="1" applyBorder="1" applyAlignment="1" applyProtection="1">
      <alignment horizontal="left" vertical="center"/>
    </xf>
    <xf numFmtId="0" fontId="26" fillId="5" borderId="8" xfId="2" applyFont="1" applyFill="1" applyBorder="1" applyAlignment="1" applyProtection="1">
      <alignment horizontal="center" vertical="top" wrapText="1"/>
    </xf>
    <xf numFmtId="0" fontId="26" fillId="5" borderId="26" xfId="2" applyFont="1" applyFill="1" applyBorder="1" applyAlignment="1" applyProtection="1">
      <alignment horizontal="center" vertical="top" wrapText="1"/>
    </xf>
    <xf numFmtId="1" fontId="26" fillId="5" borderId="26" xfId="2" applyNumberFormat="1" applyFont="1" applyFill="1" applyBorder="1" applyAlignment="1" applyProtection="1">
      <alignment horizontal="center" vertical="top" wrapText="1"/>
    </xf>
    <xf numFmtId="1" fontId="26" fillId="5" borderId="8" xfId="2" applyNumberFormat="1" applyFont="1" applyFill="1" applyBorder="1" applyAlignment="1" applyProtection="1">
      <alignment horizontal="center" vertical="top" wrapText="1"/>
    </xf>
    <xf numFmtId="0" fontId="19" fillId="0" borderId="0" xfId="0" applyFont="1" applyFill="1" applyAlignment="1" applyProtection="1">
      <alignment horizontal="center" vertical="center"/>
    </xf>
    <xf numFmtId="0" fontId="21" fillId="5" borderId="1" xfId="4" applyFont="1" applyFill="1" applyBorder="1" applyAlignment="1" applyProtection="1">
      <alignment vertical="center" wrapText="1"/>
    </xf>
    <xf numFmtId="0" fontId="23" fillId="5" borderId="5" xfId="4" applyFont="1" applyFill="1" applyBorder="1" applyAlignment="1" applyProtection="1">
      <alignment horizontal="center" vertical="center" wrapText="1"/>
    </xf>
    <xf numFmtId="0" fontId="23" fillId="5" borderId="4" xfId="4" applyFont="1" applyFill="1" applyBorder="1" applyAlignment="1" applyProtection="1">
      <alignment horizontal="center" vertical="center" wrapText="1"/>
    </xf>
    <xf numFmtId="0" fontId="23" fillId="5" borderId="1" xfId="4" applyFont="1" applyFill="1" applyBorder="1" applyAlignment="1" applyProtection="1">
      <alignment horizontal="center" vertical="center" wrapText="1"/>
    </xf>
    <xf numFmtId="0" fontId="18" fillId="5" borderId="0" xfId="0" applyFont="1" applyFill="1" applyProtection="1"/>
    <xf numFmtId="0" fontId="0" fillId="5" borderId="0" xfId="0" applyFill="1" applyProtection="1"/>
    <xf numFmtId="14" fontId="19" fillId="5" borderId="0" xfId="1" applyNumberFormat="1" applyFont="1" applyFill="1" applyBorder="1" applyAlignment="1" applyProtection="1">
      <alignment vertical="center"/>
    </xf>
    <xf numFmtId="0" fontId="19" fillId="5" borderId="0" xfId="1" applyFont="1" applyFill="1" applyBorder="1" applyAlignment="1" applyProtection="1">
      <alignment vertical="center"/>
    </xf>
    <xf numFmtId="14" fontId="19" fillId="5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left" vertical="center"/>
    </xf>
    <xf numFmtId="0" fontId="13" fillId="5" borderId="0" xfId="0" applyFont="1" applyFill="1" applyProtection="1"/>
    <xf numFmtId="0" fontId="0" fillId="5" borderId="0" xfId="0" applyFill="1" applyProtection="1">
      <protection locked="0"/>
    </xf>
    <xf numFmtId="0" fontId="22" fillId="5" borderId="0" xfId="4" applyFont="1" applyFill="1" applyProtection="1">
      <protection locked="0"/>
    </xf>
    <xf numFmtId="0" fontId="0" fillId="5" borderId="0" xfId="0" applyFill="1" applyBorder="1" applyProtection="1"/>
    <xf numFmtId="0" fontId="23" fillId="5" borderId="5" xfId="4" applyFont="1" applyFill="1" applyBorder="1" applyAlignment="1" applyProtection="1">
      <alignment horizontal="left" vertical="center" wrapText="1"/>
    </xf>
    <xf numFmtId="0" fontId="19" fillId="5" borderId="0" xfId="3" applyFont="1" applyFill="1" applyProtection="1">
      <protection locked="0"/>
    </xf>
    <xf numFmtId="0" fontId="19" fillId="5" borderId="0" xfId="1" applyFont="1" applyFill="1" applyProtection="1">
      <protection locked="0"/>
    </xf>
    <xf numFmtId="0" fontId="25" fillId="5" borderId="0" xfId="1" applyFont="1" applyFill="1" applyAlignment="1" applyProtection="1">
      <alignment horizontal="center" vertical="center" wrapText="1"/>
      <protection locked="0"/>
    </xf>
    <xf numFmtId="14" fontId="29" fillId="0" borderId="2" xfId="5" applyNumberFormat="1" applyFont="1" applyBorder="1" applyAlignment="1" applyProtection="1">
      <alignment wrapText="1"/>
      <protection locked="0"/>
    </xf>
    <xf numFmtId="14" fontId="24" fillId="0" borderId="0" xfId="0" applyNumberFormat="1" applyFont="1" applyFill="1" applyBorder="1" applyAlignment="1" applyProtection="1">
      <alignment horizontal="center" vertical="center" wrapText="1"/>
    </xf>
    <xf numFmtId="0" fontId="26" fillId="0" borderId="27" xfId="2" applyFont="1" applyFill="1" applyBorder="1" applyAlignment="1" applyProtection="1">
      <alignment horizontal="center" vertical="top" wrapText="1"/>
      <protection locked="0"/>
    </xf>
    <xf numFmtId="1" fontId="26" fillId="0" borderId="2" xfId="2" applyNumberFormat="1" applyFont="1" applyFill="1" applyBorder="1" applyAlignment="1" applyProtection="1">
      <alignment horizontal="left" vertical="top" wrapText="1"/>
      <protection locked="0"/>
    </xf>
    <xf numFmtId="1" fontId="26" fillId="0" borderId="28" xfId="2" applyNumberFormat="1" applyFont="1" applyFill="1" applyBorder="1" applyAlignment="1" applyProtection="1">
      <alignment horizontal="left" vertical="top" wrapText="1"/>
      <protection locked="0"/>
    </xf>
    <xf numFmtId="0" fontId="28" fillId="5" borderId="1" xfId="2" applyFont="1" applyFill="1" applyBorder="1" applyAlignment="1" applyProtection="1">
      <alignment horizontal="center" vertical="top" wrapText="1"/>
    </xf>
    <xf numFmtId="1" fontId="28" fillId="5" borderId="1" xfId="2" applyNumberFormat="1" applyFont="1" applyFill="1" applyBorder="1" applyAlignment="1" applyProtection="1">
      <alignment horizontal="center" vertical="top" wrapText="1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  <protection locked="0"/>
    </xf>
    <xf numFmtId="14" fontId="19" fillId="0" borderId="0" xfId="1" applyNumberFormat="1" applyFont="1" applyFill="1" applyBorder="1" applyAlignment="1" applyProtection="1">
      <alignment horizontal="right" vertical="center"/>
    </xf>
    <xf numFmtId="0" fontId="28" fillId="5" borderId="6" xfId="2" applyFont="1" applyFill="1" applyBorder="1" applyAlignment="1" applyProtection="1">
      <alignment horizontal="center" vertical="top" wrapText="1"/>
    </xf>
    <xf numFmtId="1" fontId="28" fillId="5" borderId="6" xfId="2" applyNumberFormat="1" applyFont="1" applyFill="1" applyBorder="1" applyAlignment="1" applyProtection="1">
      <alignment horizontal="center" vertical="top" wrapText="1"/>
    </xf>
    <xf numFmtId="0" fontId="28" fillId="0" borderId="6" xfId="2" applyFont="1" applyFill="1" applyBorder="1" applyAlignment="1" applyProtection="1">
      <alignment horizontal="left" vertical="top"/>
    </xf>
    <xf numFmtId="0" fontId="26" fillId="0" borderId="6" xfId="2" applyFont="1" applyFill="1" applyBorder="1" applyAlignment="1" applyProtection="1">
      <alignment horizontal="center" vertical="top" wrapText="1"/>
      <protection locked="0"/>
    </xf>
    <xf numFmtId="0" fontId="26" fillId="0" borderId="0" xfId="2" applyFont="1" applyFill="1" applyBorder="1" applyAlignment="1" applyProtection="1">
      <alignment horizontal="center" vertical="top" wrapText="1"/>
      <protection locked="0"/>
    </xf>
    <xf numFmtId="1" fontId="26" fillId="0" borderId="0" xfId="2" applyNumberFormat="1" applyFont="1" applyFill="1" applyBorder="1" applyAlignment="1" applyProtection="1">
      <alignment horizontal="center" vertical="top" wrapText="1"/>
      <protection locked="0"/>
    </xf>
    <xf numFmtId="1" fontId="26" fillId="5" borderId="6" xfId="2" applyNumberFormat="1" applyFont="1" applyFill="1" applyBorder="1" applyAlignment="1" applyProtection="1">
      <alignment horizontal="center" vertical="top" wrapText="1"/>
      <protection locked="0"/>
    </xf>
    <xf numFmtId="0" fontId="26" fillId="0" borderId="6" xfId="2" applyFont="1" applyFill="1" applyBorder="1" applyAlignment="1" applyProtection="1">
      <alignment horizontal="left" vertical="top" wrapText="1"/>
      <protection locked="0"/>
    </xf>
    <xf numFmtId="1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27" fillId="5" borderId="6" xfId="2" applyFont="1" applyFill="1" applyBorder="1" applyAlignment="1" applyProtection="1">
      <alignment horizontal="right" vertical="top" wrapText="1"/>
      <protection locked="0"/>
    </xf>
    <xf numFmtId="0" fontId="26" fillId="0" borderId="7" xfId="2" applyFont="1" applyFill="1" applyBorder="1" applyAlignment="1" applyProtection="1">
      <alignment horizontal="left" vertical="top" wrapText="1"/>
      <protection locked="0"/>
    </xf>
    <xf numFmtId="1" fontId="26" fillId="0" borderId="7" xfId="2" applyNumberFormat="1" applyFont="1" applyFill="1" applyBorder="1" applyAlignment="1" applyProtection="1">
      <alignment horizontal="left" vertical="top" wrapText="1"/>
      <protection locked="0"/>
    </xf>
    <xf numFmtId="0" fontId="28" fillId="5" borderId="29" xfId="2" applyFont="1" applyFill="1" applyBorder="1" applyAlignment="1" applyProtection="1">
      <alignment horizontal="left" vertical="top"/>
      <protection locked="0"/>
    </xf>
    <xf numFmtId="0" fontId="26" fillId="5" borderId="29" xfId="2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 wrapText="1"/>
      <protection locked="0"/>
    </xf>
    <xf numFmtId="1" fontId="26" fillId="5" borderId="30" xfId="2" applyNumberFormat="1" applyFont="1" applyFill="1" applyBorder="1" applyAlignment="1" applyProtection="1">
      <alignment horizontal="left" vertical="top" wrapText="1"/>
      <protection locked="0"/>
    </xf>
    <xf numFmtId="1" fontId="26" fillId="5" borderId="31" xfId="2" applyNumberFormat="1" applyFont="1" applyFill="1" applyBorder="1" applyAlignment="1" applyProtection="1">
      <alignment horizontal="left" vertical="top" wrapText="1"/>
      <protection locked="0"/>
    </xf>
    <xf numFmtId="0" fontId="27" fillId="5" borderId="7" xfId="2" applyFont="1" applyFill="1" applyBorder="1" applyAlignment="1" applyProtection="1">
      <alignment horizontal="right" vertical="top" wrapText="1"/>
      <protection locked="0"/>
    </xf>
    <xf numFmtId="0" fontId="19" fillId="2" borderId="0" xfId="0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2" borderId="3" xfId="0" applyFont="1" applyFill="1" applyBorder="1" applyProtection="1">
      <protection locked="0"/>
    </xf>
    <xf numFmtId="0" fontId="0" fillId="2" borderId="0" xfId="0" applyFill="1" applyBorder="1"/>
    <xf numFmtId="0" fontId="24" fillId="2" borderId="0" xfId="0" applyFont="1" applyFill="1" applyProtection="1">
      <protection locked="0"/>
    </xf>
    <xf numFmtId="0" fontId="19" fillId="2" borderId="0" xfId="0" applyFont="1" applyFill="1" applyBorder="1" applyProtection="1">
      <protection locked="0"/>
    </xf>
    <xf numFmtId="0" fontId="18" fillId="2" borderId="0" xfId="0" applyFont="1" applyFill="1"/>
    <xf numFmtId="0" fontId="18" fillId="5" borderId="0" xfId="3" applyFont="1" applyFill="1" applyProtection="1"/>
    <xf numFmtId="0" fontId="13" fillId="5" borderId="0" xfId="3" applyFill="1" applyProtection="1"/>
    <xf numFmtId="0" fontId="13" fillId="5" borderId="0" xfId="3" applyFill="1" applyBorder="1" applyProtection="1"/>
    <xf numFmtId="0" fontId="13" fillId="0" borderId="0" xfId="3" applyProtection="1">
      <protection locked="0"/>
    </xf>
    <xf numFmtId="14" fontId="13" fillId="0" borderId="1" xfId="3" applyNumberFormat="1" applyBorder="1" applyProtection="1">
      <protection locked="0"/>
    </xf>
    <xf numFmtId="0" fontId="24" fillId="0" borderId="0" xfId="3" applyFont="1" applyProtection="1">
      <protection locked="0"/>
    </xf>
    <xf numFmtId="0" fontId="19" fillId="0" borderId="3" xfId="3" applyFont="1" applyBorder="1" applyProtection="1">
      <protection locked="0"/>
    </xf>
    <xf numFmtId="0" fontId="13" fillId="0" borderId="0" xfId="3"/>
    <xf numFmtId="0" fontId="19" fillId="0" borderId="0" xfId="0" applyFont="1" applyAlignment="1" applyProtection="1">
      <alignment horizontal="left"/>
      <protection locked="0"/>
    </xf>
    <xf numFmtId="0" fontId="19" fillId="0" borderId="5" xfId="2" applyFont="1" applyFill="1" applyBorder="1" applyAlignment="1" applyProtection="1">
      <alignment horizontal="left" vertical="center" wrapText="1" indent="2"/>
    </xf>
    <xf numFmtId="4" fontId="19" fillId="0" borderId="4" xfId="2" applyNumberFormat="1" applyFont="1" applyFill="1" applyBorder="1" applyAlignment="1" applyProtection="1">
      <alignment horizontal="right" vertical="center"/>
      <protection locked="0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1" fillId="0" borderId="2" xfId="4" applyFont="1" applyBorder="1" applyAlignment="1" applyProtection="1">
      <alignment vertical="center" wrapText="1"/>
      <protection locked="0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24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9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2" fillId="2" borderId="0" xfId="4" applyFont="1" applyFill="1" applyProtection="1">
      <protection locked="0"/>
    </xf>
    <xf numFmtId="0" fontId="24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0" fillId="2" borderId="3" xfId="0" applyFill="1" applyBorder="1"/>
    <xf numFmtId="0" fontId="24" fillId="5" borderId="0" xfId="0" applyFont="1" applyFill="1" applyBorder="1" applyAlignment="1" applyProtection="1">
      <alignment horizontal="center"/>
      <protection locked="0"/>
    </xf>
    <xf numFmtId="0" fontId="19" fillId="5" borderId="0" xfId="0" applyFont="1" applyFill="1" applyBorder="1" applyAlignment="1" applyProtection="1">
      <alignment horizontal="center" vertical="center"/>
      <protection locked="0"/>
    </xf>
    <xf numFmtId="0" fontId="24" fillId="5" borderId="0" xfId="0" applyFont="1" applyFill="1" applyBorder="1" applyProtection="1">
      <protection locked="0"/>
    </xf>
    <xf numFmtId="0" fontId="18" fillId="5" borderId="0" xfId="0" applyFont="1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4" fillId="0" borderId="0" xfId="0" applyFont="1" applyBorder="1" applyAlignment="1" applyProtection="1">
      <alignment horizontal="left"/>
    </xf>
    <xf numFmtId="0" fontId="24" fillId="0" borderId="1" xfId="1" applyFont="1" applyFill="1" applyBorder="1" applyAlignment="1" applyProtection="1">
      <alignment horizontal="left" vertical="center" wrapText="1"/>
    </xf>
    <xf numFmtId="0" fontId="24" fillId="6" borderId="0" xfId="1" applyFont="1" applyFill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/>
      <protection locked="0"/>
    </xf>
    <xf numFmtId="3" fontId="19" fillId="6" borderId="0" xfId="1" applyNumberFormat="1" applyFont="1" applyFill="1" applyAlignment="1" applyProtection="1">
      <alignment horizontal="center" vertical="center"/>
      <protection locked="0"/>
    </xf>
    <xf numFmtId="3" fontId="19" fillId="0" borderId="0" xfId="1" applyNumberFormat="1" applyFont="1" applyAlignment="1" applyProtection="1">
      <alignment horizontal="center" vertical="center"/>
      <protection locked="0"/>
    </xf>
    <xf numFmtId="0" fontId="19" fillId="0" borderId="1" xfId="2" applyFont="1" applyFill="1" applyBorder="1" applyAlignment="1" applyProtection="1">
      <alignment horizontal="left" vertical="top"/>
      <protection locked="0"/>
    </xf>
    <xf numFmtId="0" fontId="33" fillId="6" borderId="0" xfId="0" applyFont="1" applyFill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19" fillId="0" borderId="1" xfId="1" applyFont="1" applyFill="1" applyBorder="1" applyAlignment="1" applyProtection="1">
      <alignment horizontal="left" vertical="center" wrapText="1" indent="4"/>
    </xf>
    <xf numFmtId="0" fontId="19" fillId="5" borderId="1" xfId="0" applyFont="1" applyFill="1" applyBorder="1" applyAlignment="1" applyProtection="1">
      <alignment horizontal="center"/>
    </xf>
    <xf numFmtId="0" fontId="19" fillId="0" borderId="5" xfId="0" applyFont="1" applyFill="1" applyBorder="1" applyAlignment="1" applyProtection="1">
      <alignment horizontal="left" vertical="center" indent="1"/>
    </xf>
    <xf numFmtId="0" fontId="19" fillId="5" borderId="33" xfId="0" applyFont="1" applyFill="1" applyBorder="1" applyAlignment="1" applyProtection="1">
      <alignment horizontal="center"/>
    </xf>
    <xf numFmtId="0" fontId="19" fillId="5" borderId="2" xfId="0" applyFont="1" applyFill="1" applyBorder="1" applyAlignment="1" applyProtection="1">
      <alignment horizontal="center"/>
    </xf>
    <xf numFmtId="0" fontId="19" fillId="5" borderId="0" xfId="1" applyFont="1" applyFill="1" applyAlignment="1" applyProtection="1">
      <alignment wrapText="1"/>
    </xf>
    <xf numFmtId="0" fontId="19" fillId="5" borderId="0" xfId="0" applyFont="1" applyFill="1" applyBorder="1" applyAlignment="1" applyProtection="1">
      <alignment wrapText="1"/>
    </xf>
    <xf numFmtId="0" fontId="19" fillId="0" borderId="0" xfId="0" applyFont="1" applyFill="1" applyBorder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3" applyFont="1" applyAlignment="1" applyProtection="1">
      <alignment wrapText="1"/>
      <protection locked="0"/>
    </xf>
    <xf numFmtId="0" fontId="24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/>
    <xf numFmtId="0" fontId="19" fillId="0" borderId="1" xfId="0" applyFont="1" applyFill="1" applyBorder="1" applyAlignment="1" applyProtection="1">
      <alignment horizontal="left" vertical="center" wrapText="1" indent="2"/>
    </xf>
    <xf numFmtId="0" fontId="19" fillId="5" borderId="0" xfId="1" applyFont="1" applyFill="1" applyAlignment="1" applyProtection="1">
      <alignment horizontal="center" vertical="center"/>
    </xf>
    <xf numFmtId="0" fontId="26" fillId="0" borderId="9" xfId="2" applyFont="1" applyFill="1" applyBorder="1" applyAlignment="1" applyProtection="1">
      <alignment horizontal="left" vertical="top" wrapText="1"/>
      <protection locked="0"/>
    </xf>
    <xf numFmtId="0" fontId="26" fillId="0" borderId="32" xfId="2" applyFont="1" applyFill="1" applyBorder="1" applyAlignment="1" applyProtection="1">
      <alignment horizontal="left" vertical="top" wrapText="1"/>
      <protection locked="0"/>
    </xf>
    <xf numFmtId="0" fontId="19" fillId="5" borderId="1" xfId="0" applyFont="1" applyFill="1" applyBorder="1" applyProtection="1">
      <protection locked="0"/>
    </xf>
    <xf numFmtId="0" fontId="24" fillId="2" borderId="1" xfId="1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/>
    </xf>
    <xf numFmtId="0" fontId="24" fillId="0" borderId="5" xfId="1" applyFont="1" applyFill="1" applyBorder="1" applyAlignment="1" applyProtection="1">
      <alignment horizontal="left" vertical="center" wrapText="1"/>
    </xf>
    <xf numFmtId="0" fontId="24" fillId="2" borderId="4" xfId="0" applyFont="1" applyFill="1" applyBorder="1" applyProtection="1"/>
    <xf numFmtId="3" fontId="19" fillId="5" borderId="34" xfId="1" applyNumberFormat="1" applyFont="1" applyFill="1" applyBorder="1" applyAlignment="1" applyProtection="1">
      <alignment horizontal="right" vertical="center" wrapText="1"/>
    </xf>
    <xf numFmtId="0" fontId="24" fillId="5" borderId="2" xfId="0" applyFont="1" applyFill="1" applyBorder="1" applyProtection="1"/>
    <xf numFmtId="3" fontId="19" fillId="5" borderId="33" xfId="1" applyNumberFormat="1" applyFont="1" applyFill="1" applyBorder="1" applyAlignment="1" applyProtection="1">
      <alignment horizontal="right" vertical="center" wrapText="1"/>
    </xf>
    <xf numFmtId="0" fontId="28" fillId="0" borderId="1" xfId="2" applyFont="1" applyFill="1" applyBorder="1" applyAlignment="1" applyProtection="1">
      <alignment horizontal="left" vertical="top" wrapText="1"/>
      <protection locked="0"/>
    </xf>
    <xf numFmtId="0" fontId="19" fillId="5" borderId="3" xfId="0" applyFont="1" applyFill="1" applyBorder="1" applyProtection="1">
      <protection locked="0"/>
    </xf>
    <xf numFmtId="0" fontId="0" fillId="5" borderId="3" xfId="0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9" fillId="5" borderId="37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30" fillId="5" borderId="0" xfId="9" applyFont="1" applyFill="1" applyBorder="1" applyAlignment="1" applyProtection="1">
      <alignment vertical="center"/>
    </xf>
    <xf numFmtId="0" fontId="29" fillId="5" borderId="38" xfId="9" applyFont="1" applyFill="1" applyBorder="1" applyAlignment="1" applyProtection="1">
      <alignment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1" fillId="2" borderId="0" xfId="10" applyNumberFormat="1" applyFont="1" applyFill="1" applyBorder="1" applyAlignment="1" applyProtection="1">
      <alignment vertical="center"/>
    </xf>
    <xf numFmtId="0" fontId="21" fillId="2" borderId="0" xfId="10" applyFont="1" applyFill="1" applyBorder="1" applyAlignment="1" applyProtection="1">
      <alignment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vertical="center"/>
    </xf>
    <xf numFmtId="14" fontId="23" fillId="2" borderId="0" xfId="10" applyNumberFormat="1" applyFont="1" applyFill="1" applyBorder="1" applyAlignment="1" applyProtection="1">
      <alignment vertical="center" wrapText="1"/>
    </xf>
    <xf numFmtId="0" fontId="19" fillId="2" borderId="0" xfId="1" applyFont="1" applyFill="1" applyBorder="1" applyAlignment="1" applyProtection="1">
      <alignment horizontal="left" vertical="center" wrapText="1" indent="1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/>
    <xf numFmtId="0" fontId="24" fillId="5" borderId="1" xfId="1" applyFont="1" applyFill="1" applyBorder="1" applyAlignment="1" applyProtection="1">
      <alignment horizontal="left" vertical="center" wrapText="1" indent="1"/>
    </xf>
    <xf numFmtId="0" fontId="24" fillId="5" borderId="1" xfId="0" applyFont="1" applyFill="1" applyBorder="1" applyProtection="1"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28" fillId="5" borderId="6" xfId="2" applyFont="1" applyFill="1" applyBorder="1" applyAlignment="1" applyProtection="1">
      <alignment horizontal="center" vertical="center" wrapText="1"/>
    </xf>
    <xf numFmtId="1" fontId="28" fillId="5" borderId="6" xfId="2" applyNumberFormat="1" applyFont="1" applyFill="1" applyBorder="1" applyAlignment="1" applyProtection="1">
      <alignment horizontal="center" vertical="center" wrapText="1"/>
    </xf>
    <xf numFmtId="0" fontId="32" fillId="2" borderId="0" xfId="0" applyFont="1" applyFill="1" applyBorder="1" applyProtection="1"/>
    <xf numFmtId="0" fontId="32" fillId="2" borderId="0" xfId="0" applyFont="1" applyFill="1" applyBorder="1" applyAlignment="1" applyProtection="1">
      <alignment horizontal="center" vertical="center"/>
    </xf>
    <xf numFmtId="2" fontId="26" fillId="0" borderId="25" xfId="2" applyNumberFormat="1" applyFont="1" applyFill="1" applyBorder="1" applyAlignment="1" applyProtection="1">
      <alignment horizontal="left" vertical="top" wrapText="1"/>
    </xf>
    <xf numFmtId="0" fontId="19" fillId="0" borderId="0" xfId="0" applyFont="1" applyAlignment="1" applyProtection="1">
      <alignment vertical="top" wrapText="1"/>
      <protection locked="0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33" fillId="5" borderId="0" xfId="0" applyFont="1" applyFill="1" applyProtection="1"/>
    <xf numFmtId="0" fontId="19" fillId="0" borderId="2" xfId="1" applyFont="1" applyFill="1" applyBorder="1" applyAlignment="1" applyProtection="1">
      <alignment horizontal="left" vertical="center" wrapText="1" indent="1"/>
    </xf>
    <xf numFmtId="0" fontId="24" fillId="0" borderId="2" xfId="1" applyFont="1" applyFill="1" applyBorder="1" applyAlignment="1" applyProtection="1">
      <alignment horizontal="left" vertical="center" wrapText="1" indent="1"/>
    </xf>
    <xf numFmtId="0" fontId="19" fillId="0" borderId="1" xfId="1" applyFont="1" applyBorder="1" applyAlignment="1">
      <alignment horizontal="left" vertical="center" wrapText="1"/>
    </xf>
    <xf numFmtId="0" fontId="19" fillId="0" borderId="1" xfId="3" applyFont="1" applyBorder="1" applyProtection="1">
      <protection locked="0"/>
    </xf>
    <xf numFmtId="0" fontId="19" fillId="5" borderId="0" xfId="3" applyFont="1" applyFill="1" applyBorder="1" applyProtection="1"/>
    <xf numFmtId="0" fontId="24" fillId="2" borderId="0" xfId="3" applyFont="1" applyFill="1" applyBorder="1" applyAlignment="1" applyProtection="1">
      <alignment horizontal="left"/>
    </xf>
    <xf numFmtId="0" fontId="19" fillId="2" borderId="0" xfId="3" applyFont="1" applyFill="1" applyBorder="1" applyProtection="1"/>
    <xf numFmtId="0" fontId="13" fillId="2" borderId="0" xfId="3" applyFill="1" applyBorder="1" applyProtection="1"/>
    <xf numFmtId="0" fontId="13" fillId="2" borderId="0" xfId="3" applyFill="1" applyProtection="1"/>
    <xf numFmtId="0" fontId="13" fillId="2" borderId="0" xfId="3" applyFill="1"/>
    <xf numFmtId="0" fontId="13" fillId="5" borderId="0" xfId="3" applyFont="1" applyFill="1" applyProtection="1"/>
    <xf numFmtId="0" fontId="23" fillId="5" borderId="5" xfId="15" applyFont="1" applyFill="1" applyBorder="1" applyAlignment="1" applyProtection="1">
      <alignment horizontal="center" vertical="center" wrapText="1"/>
    </xf>
    <xf numFmtId="0" fontId="23" fillId="5" borderId="1" xfId="15" applyFont="1" applyFill="1" applyBorder="1" applyAlignment="1" applyProtection="1">
      <alignment horizontal="center" vertical="center" wrapText="1"/>
    </xf>
    <xf numFmtId="0" fontId="21" fillId="0" borderId="1" xfId="15" applyFont="1" applyBorder="1" applyAlignment="1" applyProtection="1">
      <alignment horizontal="center" vertical="center" wrapText="1"/>
      <protection locked="0"/>
    </xf>
    <xf numFmtId="0" fontId="21" fillId="0" borderId="1" xfId="15" applyFont="1" applyBorder="1" applyAlignment="1" applyProtection="1">
      <alignment vertical="center" wrapText="1"/>
      <protection locked="0"/>
    </xf>
    <xf numFmtId="0" fontId="24" fillId="0" borderId="0" xfId="3" applyFont="1" applyAlignment="1" applyProtection="1">
      <alignment horizontal="center"/>
      <protection locked="0"/>
    </xf>
    <xf numFmtId="0" fontId="13" fillId="0" borderId="3" xfId="3" applyBorder="1"/>
    <xf numFmtId="0" fontId="13" fillId="2" borderId="0" xfId="3" applyFill="1" applyProtection="1">
      <protection locked="0"/>
    </xf>
    <xf numFmtId="0" fontId="22" fillId="2" borderId="0" xfId="15" applyFont="1" applyFill="1" applyProtection="1">
      <protection locked="0"/>
    </xf>
    <xf numFmtId="0" fontId="19" fillId="2" borderId="0" xfId="3" applyFont="1" applyFill="1" applyProtection="1">
      <protection locked="0"/>
    </xf>
    <xf numFmtId="0" fontId="24" fillId="2" borderId="0" xfId="3" applyFont="1" applyFill="1" applyAlignment="1" applyProtection="1">
      <alignment horizontal="center"/>
      <protection locked="0"/>
    </xf>
    <xf numFmtId="0" fontId="19" fillId="2" borderId="0" xfId="3" applyFont="1" applyFill="1" applyAlignment="1" applyProtection="1">
      <alignment horizontal="center" vertical="center"/>
      <protection locked="0"/>
    </xf>
    <xf numFmtId="0" fontId="19" fillId="2" borderId="3" xfId="3" applyFont="1" applyFill="1" applyBorder="1" applyProtection="1">
      <protection locked="0"/>
    </xf>
    <xf numFmtId="0" fontId="13" fillId="2" borderId="3" xfId="3" applyFill="1" applyBorder="1"/>
    <xf numFmtId="0" fontId="24" fillId="2" borderId="0" xfId="3" applyFont="1" applyFill="1" applyProtection="1">
      <protection locked="0"/>
    </xf>
    <xf numFmtId="0" fontId="19" fillId="2" borderId="0" xfId="3" applyFont="1" applyFill="1" applyBorder="1" applyProtection="1">
      <protection locked="0"/>
    </xf>
    <xf numFmtId="0" fontId="18" fillId="2" borderId="0" xfId="3" applyFont="1" applyFill="1"/>
    <xf numFmtId="0" fontId="19" fillId="5" borderId="0" xfId="3" applyFont="1" applyFill="1" applyAlignment="1" applyProtection="1">
      <alignment horizontal="left" vertical="center"/>
    </xf>
    <xf numFmtId="0" fontId="13" fillId="5" borderId="0" xfId="3" applyFill="1" applyBorder="1"/>
    <xf numFmtId="0" fontId="23" fillId="4" borderId="1" xfId="3" applyFont="1" applyFill="1" applyBorder="1" applyAlignment="1">
      <alignment horizontal="center" vertical="center"/>
    </xf>
    <xf numFmtId="0" fontId="23" fillId="4" borderId="1" xfId="3" applyFont="1" applyFill="1" applyBorder="1" applyAlignment="1">
      <alignment horizontal="center" vertical="center" wrapText="1"/>
    </xf>
    <xf numFmtId="0" fontId="23" fillId="0" borderId="1" xfId="3" applyFont="1" applyBorder="1" applyAlignment="1">
      <alignment horizontal="left" vertical="center"/>
    </xf>
    <xf numFmtId="0" fontId="21" fillId="0" borderId="1" xfId="3" applyFont="1" applyBorder="1"/>
    <xf numFmtId="0" fontId="21" fillId="2" borderId="1" xfId="3" applyFont="1" applyFill="1" applyBorder="1"/>
    <xf numFmtId="0" fontId="23" fillId="0" borderId="1" xfId="3" applyFont="1" applyBorder="1" applyAlignment="1">
      <alignment horizontal="center"/>
    </xf>
    <xf numFmtId="0" fontId="21" fillId="0" borderId="1" xfId="3" applyFont="1" applyBorder="1" applyAlignment="1">
      <alignment horizontal="right"/>
    </xf>
    <xf numFmtId="0" fontId="23" fillId="0" borderId="1" xfId="3" applyFont="1" applyBorder="1" applyAlignment="1">
      <alignment horizontal="center" vertical="center"/>
    </xf>
    <xf numFmtId="0" fontId="21" fillId="5" borderId="1" xfId="3" applyFont="1" applyFill="1" applyBorder="1"/>
    <xf numFmtId="0" fontId="21" fillId="0" borderId="1" xfId="3" applyFont="1" applyBorder="1" applyAlignment="1">
      <alignment horizontal="left" vertical="center"/>
    </xf>
    <xf numFmtId="0" fontId="13" fillId="0" borderId="0" xfId="3" applyFill="1"/>
    <xf numFmtId="0" fontId="18" fillId="0" borderId="0" xfId="3" applyFont="1"/>
    <xf numFmtId="0" fontId="19" fillId="0" borderId="0" xfId="3" applyFont="1" applyFill="1" applyBorder="1" applyProtection="1">
      <protection locked="0"/>
    </xf>
    <xf numFmtId="0" fontId="19" fillId="0" borderId="0" xfId="3" applyFont="1" applyFill="1" applyProtection="1">
      <protection locked="0"/>
    </xf>
    <xf numFmtId="0" fontId="21" fillId="0" borderId="0" xfId="3" applyFont="1" applyBorder="1"/>
    <xf numFmtId="0" fontId="21" fillId="0" borderId="0" xfId="3" applyFont="1" applyBorder="1" applyAlignment="1">
      <alignment horizontal="left" vertical="center"/>
    </xf>
    <xf numFmtId="0" fontId="21" fillId="0" borderId="0" xfId="3" applyFont="1" applyBorder="1" applyAlignment="1">
      <alignment horizontal="right"/>
    </xf>
    <xf numFmtId="0" fontId="19" fillId="2" borderId="0" xfId="0" applyFont="1" applyFill="1" applyBorder="1" applyAlignment="1" applyProtection="1">
      <alignment horizontal="left"/>
    </xf>
    <xf numFmtId="3" fontId="21" fillId="2" borderId="1" xfId="3" applyNumberFormat="1" applyFont="1" applyFill="1" applyBorder="1"/>
    <xf numFmtId="3" fontId="21" fillId="0" borderId="1" xfId="3" applyNumberFormat="1" applyFont="1" applyBorder="1"/>
    <xf numFmtId="0" fontId="19" fillId="5" borderId="0" xfId="1" applyFont="1" applyFill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0" fontId="19" fillId="0" borderId="0" xfId="0" applyFont="1" applyAlignment="1" applyProtection="1">
      <alignment horizontal="center" vertical="center"/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21" fillId="5" borderId="1" xfId="4" applyFont="1" applyFill="1" applyBorder="1" applyAlignment="1" applyProtection="1">
      <alignment horizontal="center" vertical="center" wrapText="1"/>
    </xf>
    <xf numFmtId="0" fontId="19" fillId="0" borderId="0" xfId="1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vertical="center"/>
    </xf>
    <xf numFmtId="0" fontId="29" fillId="0" borderId="0" xfId="9" applyFont="1" applyAlignment="1" applyProtection="1">
      <alignment horizontal="center" vertical="center"/>
    </xf>
    <xf numFmtId="49" fontId="29" fillId="0" borderId="0" xfId="9" applyNumberFormat="1" applyFont="1" applyAlignment="1" applyProtection="1">
      <alignment vertical="center"/>
    </xf>
    <xf numFmtId="0" fontId="40" fillId="5" borderId="38" xfId="0" applyFont="1" applyFill="1" applyBorder="1" applyAlignment="1" applyProtection="1">
      <alignment vertical="center"/>
    </xf>
    <xf numFmtId="0" fontId="41" fillId="5" borderId="0" xfId="0" applyFont="1" applyFill="1" applyBorder="1" applyAlignment="1" applyProtection="1">
      <alignment vertical="center"/>
    </xf>
    <xf numFmtId="0" fontId="40" fillId="5" borderId="0" xfId="0" applyFont="1" applyFill="1" applyBorder="1" applyAlignment="1" applyProtection="1">
      <alignment vertical="center"/>
    </xf>
    <xf numFmtId="0" fontId="29" fillId="5" borderId="37" xfId="9" applyFont="1" applyFill="1" applyBorder="1" applyAlignment="1" applyProtection="1">
      <alignment horizontal="right" vertical="center"/>
    </xf>
    <xf numFmtId="0" fontId="41" fillId="5" borderId="38" xfId="0" applyFont="1" applyFill="1" applyBorder="1" applyAlignment="1" applyProtection="1">
      <alignment vertical="center"/>
    </xf>
    <xf numFmtId="0" fontId="29" fillId="0" borderId="37" xfId="9" applyNumberFormat="1" applyFont="1" applyBorder="1" applyAlignment="1" applyProtection="1">
      <alignment vertical="center"/>
    </xf>
    <xf numFmtId="0" fontId="30" fillId="5" borderId="0" xfId="9" applyFont="1" applyFill="1" applyBorder="1" applyAlignment="1" applyProtection="1">
      <alignment horizontal="right" vertical="center"/>
    </xf>
    <xf numFmtId="167" fontId="29" fillId="5" borderId="0" xfId="9" applyNumberFormat="1" applyFont="1" applyFill="1" applyBorder="1" applyAlignment="1" applyProtection="1">
      <alignment vertical="center"/>
    </xf>
    <xf numFmtId="14" fontId="29" fillId="5" borderId="0" xfId="9" applyNumberFormat="1" applyFont="1" applyFill="1" applyBorder="1" applyAlignment="1" applyProtection="1">
      <alignment vertical="center"/>
    </xf>
    <xf numFmtId="0" fontId="40" fillId="5" borderId="0" xfId="0" applyFont="1" applyFill="1" applyBorder="1" applyAlignment="1" applyProtection="1">
      <alignment horizontal="left" vertical="center"/>
    </xf>
    <xf numFmtId="14" fontId="30" fillId="5" borderId="0" xfId="9" applyNumberFormat="1" applyFont="1" applyFill="1" applyBorder="1" applyAlignment="1" applyProtection="1">
      <alignment vertical="center"/>
    </xf>
    <xf numFmtId="49" fontId="29" fillId="5" borderId="0" xfId="9" applyNumberFormat="1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horizontal="left" vertical="center"/>
    </xf>
    <xf numFmtId="0" fontId="40" fillId="0" borderId="0" xfId="0" applyFont="1" applyBorder="1" applyProtection="1"/>
    <xf numFmtId="0" fontId="30" fillId="5" borderId="13" xfId="9" applyFont="1" applyFill="1" applyBorder="1" applyAlignment="1" applyProtection="1">
      <alignment horizontal="center" vertical="center" wrapText="1"/>
    </xf>
    <xf numFmtId="0" fontId="30" fillId="5" borderId="14" xfId="9" applyFont="1" applyFill="1" applyBorder="1" applyAlignment="1" applyProtection="1">
      <alignment horizontal="center" vertical="center" wrapText="1"/>
    </xf>
    <xf numFmtId="0" fontId="30" fillId="5" borderId="15" xfId="9" applyFont="1" applyFill="1" applyBorder="1" applyAlignment="1" applyProtection="1">
      <alignment horizontal="center" vertical="center" wrapText="1"/>
    </xf>
    <xf numFmtId="0" fontId="30" fillId="3" borderId="10" xfId="9" applyFont="1" applyFill="1" applyBorder="1" applyAlignment="1" applyProtection="1">
      <alignment horizontal="center" vertical="center" wrapText="1"/>
    </xf>
    <xf numFmtId="49" fontId="30" fillId="3" borderId="14" xfId="9" applyNumberFormat="1" applyFont="1" applyFill="1" applyBorder="1" applyAlignment="1" applyProtection="1">
      <alignment horizontal="center" vertical="center" wrapText="1"/>
    </xf>
    <xf numFmtId="0" fontId="30" fillId="3" borderId="17" xfId="9" applyFont="1" applyFill="1" applyBorder="1" applyAlignment="1" applyProtection="1">
      <alignment horizontal="center" vertical="center" wrapText="1"/>
    </xf>
    <xf numFmtId="0" fontId="30" fillId="3" borderId="16" xfId="9" applyFont="1" applyFill="1" applyBorder="1" applyAlignment="1" applyProtection="1">
      <alignment horizontal="center" vertical="center" wrapText="1"/>
    </xf>
    <xf numFmtId="0" fontId="30" fillId="4" borderId="13" xfId="9" applyFont="1" applyFill="1" applyBorder="1" applyAlignment="1" applyProtection="1">
      <alignment horizontal="center" vertical="center" wrapText="1"/>
    </xf>
    <xf numFmtId="0" fontId="30" fillId="4" borderId="14" xfId="9" applyFont="1" applyFill="1" applyBorder="1" applyAlignment="1" applyProtection="1">
      <alignment horizontal="center" vertical="center" wrapText="1"/>
    </xf>
    <xf numFmtId="0" fontId="30" fillId="4" borderId="16" xfId="9" applyFont="1" applyFill="1" applyBorder="1" applyAlignment="1" applyProtection="1">
      <alignment horizontal="center" vertical="center" wrapText="1"/>
    </xf>
    <xf numFmtId="0" fontId="30" fillId="5" borderId="11" xfId="9" applyFont="1" applyFill="1" applyBorder="1" applyAlignment="1" applyProtection="1">
      <alignment horizontal="center" vertical="center" wrapText="1"/>
    </xf>
    <xf numFmtId="0" fontId="30" fillId="0" borderId="0" xfId="9" applyFont="1" applyAlignment="1" applyProtection="1">
      <alignment horizontal="center" vertical="center" wrapText="1"/>
    </xf>
    <xf numFmtId="0" fontId="30" fillId="5" borderId="39" xfId="9" applyFont="1" applyFill="1" applyBorder="1" applyAlignment="1" applyProtection="1">
      <alignment horizontal="center" vertical="center"/>
    </xf>
    <xf numFmtId="0" fontId="30" fillId="5" borderId="40" xfId="9" applyFont="1" applyFill="1" applyBorder="1" applyAlignment="1" applyProtection="1">
      <alignment horizontal="center" vertical="center"/>
    </xf>
    <xf numFmtId="0" fontId="30" fillId="5" borderId="41" xfId="9" applyFont="1" applyFill="1" applyBorder="1" applyAlignment="1" applyProtection="1">
      <alignment horizontal="center" vertical="center"/>
    </xf>
    <xf numFmtId="0" fontId="30" fillId="5" borderId="42" xfId="9" applyFont="1" applyFill="1" applyBorder="1" applyAlignment="1" applyProtection="1">
      <alignment horizontal="center" vertical="center"/>
    </xf>
    <xf numFmtId="0" fontId="30" fillId="5" borderId="43" xfId="9" applyFont="1" applyFill="1" applyBorder="1" applyAlignment="1" applyProtection="1">
      <alignment horizontal="center" vertical="center"/>
    </xf>
    <xf numFmtId="0" fontId="30" fillId="5" borderId="1" xfId="9" applyFont="1" applyFill="1" applyBorder="1" applyAlignment="1" applyProtection="1">
      <alignment horizontal="center" vertical="center"/>
    </xf>
    <xf numFmtId="14" fontId="29" fillId="0" borderId="1" xfId="9" applyNumberFormat="1" applyFont="1" applyBorder="1" applyAlignment="1" applyProtection="1">
      <alignment vertical="center" wrapText="1"/>
    </xf>
    <xf numFmtId="0" fontId="29" fillId="0" borderId="1" xfId="9" applyFont="1" applyBorder="1" applyAlignment="1" applyProtection="1">
      <alignment vertical="center" wrapText="1"/>
    </xf>
    <xf numFmtId="0" fontId="29" fillId="0" borderId="1" xfId="9" applyFont="1" applyBorder="1" applyAlignment="1" applyProtection="1">
      <alignment horizontal="right" vertical="center"/>
    </xf>
    <xf numFmtId="49" fontId="29" fillId="0" borderId="1" xfId="9" applyNumberFormat="1" applyFont="1" applyBorder="1" applyAlignment="1" applyProtection="1">
      <alignment vertical="center"/>
    </xf>
    <xf numFmtId="14" fontId="29" fillId="0" borderId="2" xfId="9" applyNumberFormat="1" applyFont="1" applyBorder="1" applyAlignment="1" applyProtection="1">
      <alignment vertical="center" wrapText="1"/>
    </xf>
    <xf numFmtId="0" fontId="29" fillId="0" borderId="2" xfId="9" applyFont="1" applyBorder="1" applyAlignment="1" applyProtection="1">
      <alignment vertical="center" wrapText="1"/>
    </xf>
    <xf numFmtId="0" fontId="29" fillId="0" borderId="19" xfId="9" applyFont="1" applyBorder="1" applyAlignment="1" applyProtection="1">
      <alignment horizontal="right" vertical="center"/>
    </xf>
    <xf numFmtId="0" fontId="29" fillId="0" borderId="18" xfId="9" applyFont="1" applyBorder="1" applyAlignment="1" applyProtection="1">
      <alignment vertical="center" wrapText="1"/>
    </xf>
    <xf numFmtId="49" fontId="29" fillId="0" borderId="2" xfId="9" applyNumberFormat="1" applyFont="1" applyBorder="1" applyAlignment="1" applyProtection="1">
      <alignment vertical="center"/>
    </xf>
    <xf numFmtId="0" fontId="29" fillId="0" borderId="5" xfId="9" applyFont="1" applyBorder="1" applyAlignment="1" applyProtection="1">
      <alignment vertical="center"/>
    </xf>
    <xf numFmtId="0" fontId="29" fillId="0" borderId="20" xfId="9" applyFont="1" applyBorder="1" applyAlignment="1" applyProtection="1">
      <alignment vertical="center" wrapText="1"/>
    </xf>
    <xf numFmtId="14" fontId="29" fillId="0" borderId="2" xfId="9" applyNumberFormat="1" applyFont="1" applyBorder="1" applyAlignment="1" applyProtection="1">
      <alignment horizontal="left" vertical="center" wrapText="1"/>
    </xf>
    <xf numFmtId="14" fontId="42" fillId="7" borderId="1" xfId="0" applyNumberFormat="1" applyFont="1" applyFill="1" applyBorder="1" applyAlignment="1" applyProtection="1">
      <alignment horizontal="left"/>
    </xf>
    <xf numFmtId="0" fontId="29" fillId="7" borderId="1" xfId="9" applyFont="1" applyFill="1" applyBorder="1" applyAlignment="1" applyProtection="1">
      <alignment vertical="center" wrapText="1"/>
    </xf>
    <xf numFmtId="4" fontId="42" fillId="7" borderId="1" xfId="0" applyNumberFormat="1" applyFont="1" applyFill="1" applyBorder="1" applyAlignment="1" applyProtection="1">
      <alignment horizontal="right"/>
    </xf>
    <xf numFmtId="0" fontId="43" fillId="7" borderId="1" xfId="0" applyFont="1" applyFill="1" applyBorder="1" applyAlignment="1" applyProtection="1">
      <alignment horizontal="left"/>
    </xf>
    <xf numFmtId="0" fontId="42" fillId="7" borderId="1" xfId="0" applyFont="1" applyFill="1" applyBorder="1" applyAlignment="1" applyProtection="1">
      <alignment horizontal="left"/>
    </xf>
    <xf numFmtId="0" fontId="30" fillId="7" borderId="1" xfId="9" applyFont="1" applyFill="1" applyBorder="1" applyAlignment="1" applyProtection="1">
      <alignment horizontal="center" vertical="center"/>
    </xf>
    <xf numFmtId="0" fontId="29" fillId="7" borderId="1" xfId="9" applyFont="1" applyFill="1" applyBorder="1" applyAlignment="1" applyProtection="1">
      <alignment vertical="center"/>
    </xf>
    <xf numFmtId="0" fontId="30" fillId="5" borderId="44" xfId="9" applyFont="1" applyFill="1" applyBorder="1" applyAlignment="1" applyProtection="1">
      <alignment horizontal="center" vertical="center"/>
    </xf>
    <xf numFmtId="14" fontId="29" fillId="0" borderId="1" xfId="9" applyNumberFormat="1" applyFont="1" applyBorder="1" applyAlignment="1" applyProtection="1">
      <alignment horizontal="left" vertical="center"/>
    </xf>
    <xf numFmtId="0" fontId="29" fillId="0" borderId="1" xfId="9" applyFont="1" applyBorder="1" applyAlignment="1" applyProtection="1">
      <alignment horizontal="left" vertical="center"/>
    </xf>
    <xf numFmtId="0" fontId="29" fillId="0" borderId="1" xfId="9" applyFont="1" applyBorder="1" applyAlignment="1" applyProtection="1">
      <alignment horizontal="center" vertical="center"/>
    </xf>
    <xf numFmtId="0" fontId="41" fillId="7" borderId="1" xfId="0" applyFont="1" applyFill="1" applyBorder="1" applyAlignment="1" applyProtection="1">
      <alignment horizontal="left"/>
    </xf>
    <xf numFmtId="0" fontId="29" fillId="7" borderId="44" xfId="9" applyFont="1" applyFill="1" applyBorder="1" applyAlignment="1" applyProtection="1">
      <alignment vertical="center" wrapText="1"/>
    </xf>
    <xf numFmtId="0" fontId="29" fillId="7" borderId="34" xfId="9" applyFont="1" applyFill="1" applyBorder="1" applyAlignment="1" applyProtection="1">
      <alignment vertical="center" wrapText="1"/>
    </xf>
    <xf numFmtId="0" fontId="29" fillId="7" borderId="45" xfId="9" applyFont="1" applyFill="1" applyBorder="1" applyAlignment="1" applyProtection="1">
      <alignment vertical="center"/>
    </xf>
    <xf numFmtId="0" fontId="29" fillId="7" borderId="35" xfId="9" applyFont="1" applyFill="1" applyBorder="1" applyAlignment="1" applyProtection="1">
      <alignment vertical="center" wrapText="1"/>
    </xf>
    <xf numFmtId="14" fontId="44" fillId="7" borderId="1" xfId="0" applyNumberFormat="1" applyFont="1" applyFill="1" applyBorder="1" applyAlignment="1" applyProtection="1">
      <alignment horizontal="left"/>
    </xf>
    <xf numFmtId="4" fontId="44" fillId="7" borderId="1" xfId="0" applyNumberFormat="1" applyFont="1" applyFill="1" applyBorder="1" applyAlignment="1" applyProtection="1">
      <alignment horizontal="right"/>
    </xf>
    <xf numFmtId="0" fontId="44" fillId="7" borderId="1" xfId="0" applyFont="1" applyFill="1" applyBorder="1" applyAlignment="1" applyProtection="1">
      <alignment horizontal="left"/>
    </xf>
    <xf numFmtId="0" fontId="29" fillId="0" borderId="21" xfId="9" applyFont="1" applyBorder="1" applyAlignment="1" applyProtection="1">
      <alignment horizontal="center" vertical="center"/>
    </xf>
    <xf numFmtId="14" fontId="29" fillId="0" borderId="22" xfId="9" applyNumberFormat="1" applyFont="1" applyBorder="1" applyAlignment="1" applyProtection="1">
      <alignment vertical="center" wrapText="1"/>
    </xf>
    <xf numFmtId="0" fontId="29" fillId="0" borderId="22" xfId="9" applyFont="1" applyBorder="1" applyAlignment="1" applyProtection="1">
      <alignment vertical="center" wrapText="1"/>
    </xf>
    <xf numFmtId="4" fontId="29" fillId="0" borderId="23" xfId="9" applyNumberFormat="1" applyFont="1" applyBorder="1" applyAlignment="1" applyProtection="1">
      <alignment vertical="center"/>
    </xf>
    <xf numFmtId="0" fontId="29" fillId="0" borderId="21" xfId="9" applyFont="1" applyBorder="1" applyAlignment="1" applyProtection="1">
      <alignment vertical="center" wrapText="1"/>
    </xf>
    <xf numFmtId="49" fontId="29" fillId="0" borderId="22" xfId="9" applyNumberFormat="1" applyFont="1" applyBorder="1" applyAlignment="1" applyProtection="1">
      <alignment vertical="center"/>
    </xf>
    <xf numFmtId="0" fontId="29" fillId="4" borderId="21" xfId="9" applyFont="1" applyFill="1" applyBorder="1" applyAlignment="1" applyProtection="1">
      <alignment vertical="center" wrapText="1"/>
    </xf>
    <xf numFmtId="0" fontId="29" fillId="4" borderId="22" xfId="9" applyFont="1" applyFill="1" applyBorder="1" applyAlignment="1" applyProtection="1">
      <alignment vertical="center" wrapText="1"/>
    </xf>
    <xf numFmtId="0" fontId="29" fillId="4" borderId="24" xfId="9" applyFont="1" applyFill="1" applyBorder="1" applyAlignment="1" applyProtection="1">
      <alignment vertical="center"/>
    </xf>
    <xf numFmtId="0" fontId="29" fillId="0" borderId="36" xfId="9" applyFont="1" applyBorder="1" applyAlignment="1" applyProtection="1">
      <alignment vertical="center" wrapText="1"/>
    </xf>
    <xf numFmtId="0" fontId="29" fillId="2" borderId="0" xfId="9" applyFont="1" applyFill="1" applyBorder="1" applyAlignment="1" applyProtection="1">
      <alignment vertical="center"/>
    </xf>
    <xf numFmtId="14" fontId="29" fillId="2" borderId="0" xfId="9" applyNumberFormat="1" applyFont="1" applyFill="1" applyBorder="1" applyAlignment="1" applyProtection="1">
      <alignment vertical="center"/>
    </xf>
    <xf numFmtId="49" fontId="29" fillId="2" borderId="0" xfId="9" applyNumberFormat="1" applyFont="1" applyFill="1" applyBorder="1" applyAlignment="1" applyProtection="1">
      <alignment vertical="center"/>
    </xf>
    <xf numFmtId="0" fontId="44" fillId="0" borderId="0" xfId="3" applyFont="1" applyAlignment="1" applyProtection="1">
      <alignment vertical="center"/>
    </xf>
    <xf numFmtId="0" fontId="41" fillId="0" borderId="0" xfId="0" applyFont="1" applyAlignment="1" applyProtection="1">
      <alignment vertical="center"/>
    </xf>
    <xf numFmtId="14" fontId="29" fillId="2" borderId="3" xfId="9" applyNumberFormat="1" applyFont="1" applyFill="1" applyBorder="1" applyAlignment="1" applyProtection="1">
      <alignment vertical="center"/>
    </xf>
    <xf numFmtId="0" fontId="29" fillId="2" borderId="3" xfId="9" applyFont="1" applyFill="1" applyBorder="1" applyAlignment="1" applyProtection="1">
      <alignment vertical="center"/>
    </xf>
    <xf numFmtId="14" fontId="29" fillId="2" borderId="3" xfId="9" applyNumberFormat="1" applyFont="1" applyFill="1" applyBorder="1" applyAlignment="1" applyProtection="1">
      <alignment horizontal="center" vertical="center"/>
    </xf>
    <xf numFmtId="14" fontId="30" fillId="2" borderId="0" xfId="9" applyNumberFormat="1" applyFont="1" applyFill="1" applyBorder="1" applyAlignment="1" applyProtection="1">
      <alignment vertical="center" wrapText="1"/>
    </xf>
    <xf numFmtId="43" fontId="19" fillId="0" borderId="1" xfId="16" applyFont="1" applyFill="1" applyBorder="1" applyAlignment="1" applyProtection="1">
      <alignment horizontal="right" vertical="center"/>
      <protection locked="0"/>
    </xf>
    <xf numFmtId="3" fontId="24" fillId="8" borderId="1" xfId="1" applyNumberFormat="1" applyFont="1" applyFill="1" applyBorder="1" applyAlignment="1" applyProtection="1">
      <alignment horizontal="right" vertical="center" wrapText="1"/>
      <protection locked="0"/>
    </xf>
    <xf numFmtId="3" fontId="24" fillId="8" borderId="1" xfId="1" applyNumberFormat="1" applyFont="1" applyFill="1" applyBorder="1" applyAlignment="1" applyProtection="1">
      <alignment horizontal="right" vertical="center"/>
      <protection locked="0"/>
    </xf>
    <xf numFmtId="3" fontId="24" fillId="8" borderId="1" xfId="1" applyNumberFormat="1" applyFont="1" applyFill="1" applyBorder="1" applyAlignment="1" applyProtection="1">
      <alignment horizontal="right" vertical="center" wrapText="1"/>
    </xf>
    <xf numFmtId="0" fontId="38" fillId="0" borderId="1" xfId="0" applyFont="1" applyBorder="1" applyAlignment="1">
      <alignment horizontal="left"/>
    </xf>
    <xf numFmtId="0" fontId="37" fillId="0" borderId="1" xfId="0" applyFont="1" applyBorder="1" applyAlignment="1">
      <alignment horizontal="left"/>
    </xf>
    <xf numFmtId="4" fontId="37" fillId="0" borderId="1" xfId="0" applyNumberFormat="1" applyFont="1" applyBorder="1" applyAlignment="1">
      <alignment horizontal="right"/>
    </xf>
    <xf numFmtId="0" fontId="33" fillId="0" borderId="1" xfId="0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4" fontId="39" fillId="0" borderId="1" xfId="0" applyNumberFormat="1" applyFont="1" applyBorder="1" applyAlignment="1">
      <alignment horizontal="right"/>
    </xf>
    <xf numFmtId="0" fontId="22" fillId="9" borderId="1" xfId="2" applyFont="1" applyFill="1" applyBorder="1" applyAlignment="1">
      <alignment horizontal="left"/>
    </xf>
    <xf numFmtId="49" fontId="49" fillId="9" borderId="1" xfId="2" applyNumberFormat="1" applyFont="1" applyFill="1" applyBorder="1" applyAlignment="1">
      <alignment horizontal="center"/>
    </xf>
    <xf numFmtId="0" fontId="19" fillId="9" borderId="4" xfId="1" applyFont="1" applyFill="1" applyBorder="1" applyAlignment="1" applyProtection="1">
      <alignment horizontal="center" vertical="center"/>
    </xf>
    <xf numFmtId="0" fontId="22" fillId="9" borderId="1" xfId="3" applyFont="1" applyFill="1" applyBorder="1" applyAlignment="1">
      <alignment horizontal="left"/>
    </xf>
    <xf numFmtId="49" fontId="49" fillId="9" borderId="1" xfId="3" applyNumberFormat="1" applyFont="1" applyFill="1" applyBorder="1" applyAlignment="1">
      <alignment horizontal="center"/>
    </xf>
    <xf numFmtId="0" fontId="22" fillId="9" borderId="1" xfId="4" applyFont="1" applyFill="1" applyBorder="1" applyAlignment="1">
      <alignment horizontal="left"/>
    </xf>
    <xf numFmtId="49" fontId="49" fillId="9" borderId="1" xfId="4" applyNumberFormat="1" applyFont="1" applyFill="1" applyBorder="1" applyAlignment="1">
      <alignment horizontal="center"/>
    </xf>
    <xf numFmtId="0" fontId="22" fillId="9" borderId="1" xfId="5" applyFont="1" applyFill="1" applyBorder="1" applyAlignment="1">
      <alignment horizontal="left"/>
    </xf>
    <xf numFmtId="49" fontId="49" fillId="9" borderId="1" xfId="5" applyNumberFormat="1" applyFont="1" applyFill="1" applyBorder="1" applyAlignment="1">
      <alignment horizontal="center"/>
    </xf>
    <xf numFmtId="0" fontId="50" fillId="9" borderId="1" xfId="13" applyFont="1" applyFill="1" applyBorder="1" applyAlignment="1">
      <alignment horizontal="left" vertical="center"/>
    </xf>
    <xf numFmtId="0" fontId="50" fillId="9" borderId="5" xfId="13" applyFont="1" applyFill="1" applyBorder="1" applyAlignment="1">
      <alignment horizontal="left" vertical="center"/>
    </xf>
    <xf numFmtId="49" fontId="51" fillId="9" borderId="5" xfId="13" applyNumberFormat="1" applyFont="1" applyFill="1" applyBorder="1" applyAlignment="1">
      <alignment horizontal="center" wrapText="1"/>
    </xf>
    <xf numFmtId="0" fontId="2" fillId="9" borderId="1" xfId="17" applyFill="1" applyBorder="1"/>
    <xf numFmtId="49" fontId="49" fillId="9" borderId="1" xfId="17" applyNumberFormat="1" applyFont="1" applyFill="1" applyBorder="1" applyAlignment="1">
      <alignment horizontal="center"/>
    </xf>
    <xf numFmtId="49" fontId="2" fillId="9" borderId="1" xfId="17" applyNumberFormat="1" applyFill="1" applyBorder="1"/>
    <xf numFmtId="0" fontId="2" fillId="9" borderId="1" xfId="18" applyFill="1" applyBorder="1"/>
    <xf numFmtId="49" fontId="49" fillId="9" borderId="1" xfId="18" applyNumberFormat="1" applyFont="1" applyFill="1" applyBorder="1" applyAlignment="1">
      <alignment horizontal="center"/>
    </xf>
    <xf numFmtId="0" fontId="22" fillId="9" borderId="1" xfId="18" applyFont="1" applyFill="1" applyBorder="1"/>
    <xf numFmtId="0" fontId="2" fillId="9" borderId="1" xfId="19" applyFill="1" applyBorder="1"/>
    <xf numFmtId="49" fontId="49" fillId="9" borderId="1" xfId="19" applyNumberFormat="1" applyFont="1" applyFill="1" applyBorder="1" applyAlignment="1">
      <alignment horizontal="center"/>
    </xf>
    <xf numFmtId="0" fontId="50" fillId="9" borderId="1" xfId="19" applyFont="1" applyFill="1" applyBorder="1" applyAlignment="1">
      <alignment horizontal="left" vertical="center"/>
    </xf>
    <xf numFmtId="0" fontId="50" fillId="9" borderId="5" xfId="19" applyFont="1" applyFill="1" applyBorder="1" applyAlignment="1">
      <alignment horizontal="left" vertical="center"/>
    </xf>
    <xf numFmtId="49" fontId="53" fillId="9" borderId="5" xfId="19" applyNumberFormat="1" applyFont="1" applyFill="1" applyBorder="1" applyAlignment="1">
      <alignment horizontal="center" wrapText="1"/>
    </xf>
    <xf numFmtId="0" fontId="2" fillId="9" borderId="1" xfId="20" applyFill="1" applyBorder="1"/>
    <xf numFmtId="0" fontId="54" fillId="9" borderId="1" xfId="20" applyFont="1" applyFill="1" applyBorder="1" applyAlignment="1">
      <alignment horizontal="justify" vertical="top" wrapText="1"/>
    </xf>
    <xf numFmtId="49" fontId="51" fillId="9" borderId="1" xfId="20" applyNumberFormat="1" applyFont="1" applyFill="1" applyBorder="1" applyAlignment="1">
      <alignment horizontal="center"/>
    </xf>
    <xf numFmtId="49" fontId="49" fillId="9" borderId="1" xfId="20" applyNumberFormat="1" applyFont="1" applyFill="1" applyBorder="1" applyAlignment="1">
      <alignment horizontal="center"/>
    </xf>
    <xf numFmtId="0" fontId="2" fillId="9" borderId="1" xfId="21" applyFill="1" applyBorder="1"/>
    <xf numFmtId="0" fontId="54" fillId="9" borderId="1" xfId="21" applyFont="1" applyFill="1" applyBorder="1" applyAlignment="1">
      <alignment horizontal="justify" vertical="top" wrapText="1"/>
    </xf>
    <xf numFmtId="49" fontId="49" fillId="9" borderId="1" xfId="21" applyNumberFormat="1" applyFont="1" applyFill="1" applyBorder="1" applyAlignment="1">
      <alignment horizontal="center"/>
    </xf>
    <xf numFmtId="49" fontId="51" fillId="9" borderId="1" xfId="21" applyNumberFormat="1" applyFont="1" applyFill="1" applyBorder="1" applyAlignment="1">
      <alignment horizontal="center"/>
    </xf>
    <xf numFmtId="0" fontId="2" fillId="9" borderId="1" xfId="22" applyFill="1" applyBorder="1"/>
    <xf numFmtId="0" fontId="54" fillId="9" borderId="1" xfId="22" applyFont="1" applyFill="1" applyBorder="1" applyAlignment="1">
      <alignment horizontal="justify" vertical="top" wrapText="1"/>
    </xf>
    <xf numFmtId="49" fontId="49" fillId="9" borderId="1" xfId="22" applyNumberFormat="1" applyFont="1" applyFill="1" applyBorder="1" applyAlignment="1">
      <alignment horizontal="center"/>
    </xf>
    <xf numFmtId="49" fontId="51" fillId="9" borderId="1" xfId="22" applyNumberFormat="1" applyFont="1" applyFill="1" applyBorder="1" applyAlignment="1">
      <alignment horizontal="center"/>
    </xf>
    <xf numFmtId="0" fontId="55" fillId="9" borderId="1" xfId="22" applyFont="1" applyFill="1" applyBorder="1" applyAlignment="1">
      <alignment horizontal="justify" vertical="top" wrapText="1"/>
    </xf>
    <xf numFmtId="0" fontId="56" fillId="9" borderId="1" xfId="22" applyFont="1" applyFill="1" applyBorder="1" applyAlignment="1">
      <alignment horizontal="justify" vertical="top" wrapText="1"/>
    </xf>
    <xf numFmtId="0" fontId="2" fillId="9" borderId="1" xfId="23" applyFill="1" applyBorder="1"/>
    <xf numFmtId="0" fontId="54" fillId="9" borderId="1" xfId="23" applyFont="1" applyFill="1" applyBorder="1" applyAlignment="1">
      <alignment horizontal="justify" vertical="top" wrapText="1"/>
    </xf>
    <xf numFmtId="49" fontId="49" fillId="9" borderId="1" xfId="23" applyNumberFormat="1" applyFont="1" applyFill="1" applyBorder="1" applyAlignment="1">
      <alignment horizontal="center"/>
    </xf>
    <xf numFmtId="49" fontId="51" fillId="9" borderId="1" xfId="23" applyNumberFormat="1" applyFont="1" applyFill="1" applyBorder="1" applyAlignment="1">
      <alignment horizontal="center"/>
    </xf>
    <xf numFmtId="0" fontId="50" fillId="9" borderId="1" xfId="23" applyFont="1" applyFill="1" applyBorder="1" applyAlignment="1">
      <alignment horizontal="left" vertical="center"/>
    </xf>
    <xf numFmtId="0" fontId="50" fillId="9" borderId="19" xfId="23" applyFont="1" applyFill="1" applyBorder="1" applyAlignment="1">
      <alignment horizontal="left" vertical="center"/>
    </xf>
    <xf numFmtId="49" fontId="57" fillId="9" borderId="0" xfId="23" applyNumberFormat="1" applyFont="1" applyFill="1" applyAlignment="1">
      <alignment horizontal="center"/>
    </xf>
    <xf numFmtId="0" fontId="58" fillId="9" borderId="1" xfId="24" applyFill="1" applyBorder="1"/>
    <xf numFmtId="49" fontId="49" fillId="9" borderId="1" xfId="25" applyNumberFormat="1" applyFont="1" applyFill="1" applyBorder="1" applyAlignment="1">
      <alignment horizontal="center"/>
    </xf>
    <xf numFmtId="0" fontId="58" fillId="9" borderId="1" xfId="26" applyFill="1" applyBorder="1"/>
    <xf numFmtId="0" fontId="59" fillId="9" borderId="1" xfId="26" applyFont="1" applyFill="1" applyBorder="1"/>
    <xf numFmtId="0" fontId="58" fillId="9" borderId="1" xfId="26" applyFont="1" applyFill="1" applyBorder="1"/>
    <xf numFmtId="0" fontId="50" fillId="9" borderId="1" xfId="27" applyFont="1" applyFill="1" applyBorder="1" applyAlignment="1">
      <alignment horizontal="left" vertical="center"/>
    </xf>
    <xf numFmtId="49" fontId="49" fillId="9" borderId="1" xfId="27" applyNumberFormat="1" applyFont="1" applyFill="1" applyBorder="1" applyAlignment="1">
      <alignment horizontal="center"/>
    </xf>
    <xf numFmtId="0" fontId="50" fillId="9" borderId="5" xfId="27" applyFont="1" applyFill="1" applyBorder="1" applyAlignment="1">
      <alignment horizontal="left" vertical="center"/>
    </xf>
    <xf numFmtId="49" fontId="60" fillId="9" borderId="5" xfId="27" applyNumberFormat="1" applyFont="1" applyFill="1" applyBorder="1" applyAlignment="1">
      <alignment horizontal="center" wrapText="1"/>
    </xf>
    <xf numFmtId="0" fontId="50" fillId="9" borderId="4" xfId="28" applyFont="1" applyFill="1" applyBorder="1" applyAlignment="1">
      <alignment horizontal="left" vertical="center"/>
    </xf>
    <xf numFmtId="0" fontId="54" fillId="9" borderId="1" xfId="28" applyFont="1" applyFill="1" applyBorder="1" applyAlignment="1">
      <alignment horizontal="justify" vertical="top" wrapText="1"/>
    </xf>
    <xf numFmtId="49" fontId="61" fillId="9" borderId="1" xfId="28" applyNumberFormat="1" applyFont="1" applyFill="1" applyBorder="1" applyAlignment="1">
      <alignment horizontal="center" vertical="top" wrapText="1"/>
    </xf>
    <xf numFmtId="0" fontId="50" fillId="9" borderId="46" xfId="28" applyFont="1" applyFill="1" applyBorder="1" applyAlignment="1">
      <alignment horizontal="left" vertical="center"/>
    </xf>
    <xf numFmtId="0" fontId="62" fillId="9" borderId="46" xfId="28" applyFont="1" applyFill="1" applyBorder="1" applyAlignment="1">
      <alignment horizontal="justify" vertical="top" wrapText="1"/>
    </xf>
    <xf numFmtId="0" fontId="50" fillId="9" borderId="4" xfId="29" applyFont="1" applyFill="1" applyBorder="1" applyAlignment="1">
      <alignment vertical="top"/>
    </xf>
    <xf numFmtId="0" fontId="63" fillId="9" borderId="1" xfId="29" applyFont="1" applyFill="1" applyBorder="1" applyAlignment="1">
      <alignment vertical="top" wrapText="1"/>
    </xf>
    <xf numFmtId="49" fontId="61" fillId="9" borderId="1" xfId="29" applyNumberFormat="1" applyFont="1" applyFill="1" applyBorder="1" applyAlignment="1">
      <alignment horizontal="center" vertical="top" wrapText="1"/>
    </xf>
    <xf numFmtId="0" fontId="50" fillId="9" borderId="2" xfId="30" applyFont="1" applyFill="1" applyBorder="1" applyAlignment="1">
      <alignment horizontal="left" vertical="center"/>
    </xf>
    <xf numFmtId="0" fontId="50" fillId="9" borderId="19" xfId="30" applyFont="1" applyFill="1" applyBorder="1" applyAlignment="1">
      <alignment horizontal="left" vertical="center"/>
    </xf>
    <xf numFmtId="49" fontId="60" fillId="9" borderId="19" xfId="30" applyNumberFormat="1" applyFont="1" applyFill="1" applyBorder="1" applyAlignment="1">
      <alignment horizontal="center" wrapText="1"/>
    </xf>
    <xf numFmtId="0" fontId="64" fillId="2" borderId="1" xfId="0" applyFont="1" applyFill="1" applyBorder="1" applyAlignment="1">
      <alignment horizontal="left"/>
    </xf>
    <xf numFmtId="0" fontId="64" fillId="2" borderId="5" xfId="0" applyFont="1" applyFill="1" applyBorder="1" applyAlignment="1">
      <alignment horizontal="left"/>
    </xf>
    <xf numFmtId="49" fontId="65" fillId="2" borderId="5" xfId="0" applyNumberFormat="1" applyFont="1" applyFill="1" applyBorder="1" applyAlignment="1">
      <alignment horizontal="center"/>
    </xf>
    <xf numFmtId="0" fontId="66" fillId="2" borderId="1" xfId="1" applyFont="1" applyFill="1" applyBorder="1" applyAlignment="1" applyProtection="1">
      <alignment horizontal="left" vertical="center" wrapText="1" indent="1"/>
    </xf>
    <xf numFmtId="0" fontId="67" fillId="2" borderId="1" xfId="0" applyFont="1" applyFill="1" applyBorder="1" applyAlignment="1">
      <alignment horizontal="left"/>
    </xf>
    <xf numFmtId="3" fontId="6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66" fillId="2" borderId="1" xfId="1" applyFont="1" applyFill="1" applyBorder="1" applyAlignment="1" applyProtection="1">
      <alignment horizontal="center" vertical="center"/>
    </xf>
    <xf numFmtId="0" fontId="69" fillId="2" borderId="1" xfId="0" applyFont="1" applyFill="1" applyBorder="1" applyAlignment="1">
      <alignment horizontal="left" vertical="center" wrapText="1"/>
    </xf>
    <xf numFmtId="0" fontId="70" fillId="2" borderId="5" xfId="0" applyFont="1" applyFill="1" applyBorder="1" applyAlignment="1">
      <alignment horizontal="left" vertical="center"/>
    </xf>
    <xf numFmtId="49" fontId="69" fillId="2" borderId="1" xfId="0" applyNumberFormat="1" applyFont="1" applyFill="1" applyBorder="1" applyAlignment="1">
      <alignment horizontal="center" vertical="center" wrapText="1"/>
    </xf>
    <xf numFmtId="49" fontId="69" fillId="2" borderId="1" xfId="0" applyNumberFormat="1" applyFont="1" applyFill="1" applyBorder="1" applyAlignment="1">
      <alignment horizontal="left" vertical="center" wrapText="1"/>
    </xf>
    <xf numFmtId="0" fontId="70" fillId="2" borderId="1" xfId="0" applyFont="1" applyFill="1" applyBorder="1" applyAlignment="1">
      <alignment horizontal="left" vertical="center"/>
    </xf>
    <xf numFmtId="49" fontId="71" fillId="2" borderId="5" xfId="0" applyNumberFormat="1" applyFont="1" applyFill="1" applyBorder="1" applyAlignment="1">
      <alignment horizontal="center" wrapText="1"/>
    </xf>
    <xf numFmtId="0" fontId="72" fillId="2" borderId="1" xfId="0" applyFont="1" applyFill="1" applyBorder="1" applyProtection="1"/>
    <xf numFmtId="49" fontId="65" fillId="2" borderId="1" xfId="0" applyNumberFormat="1" applyFont="1" applyFill="1" applyBorder="1" applyAlignment="1">
      <alignment horizontal="center"/>
    </xf>
    <xf numFmtId="49" fontId="65" fillId="2" borderId="1" xfId="0" applyNumberFormat="1" applyFont="1" applyFill="1" applyBorder="1" applyAlignment="1">
      <alignment horizontal="center" vertical="center"/>
    </xf>
    <xf numFmtId="0" fontId="70" fillId="2" borderId="1" xfId="0" applyFont="1" applyFill="1" applyBorder="1" applyAlignment="1"/>
    <xf numFmtId="49" fontId="70" fillId="2" borderId="1" xfId="0" applyNumberFormat="1" applyFont="1" applyFill="1" applyBorder="1" applyAlignment="1">
      <alignment horizontal="center"/>
    </xf>
    <xf numFmtId="0" fontId="70" fillId="2" borderId="33" xfId="0" applyFont="1" applyFill="1" applyBorder="1" applyAlignment="1"/>
    <xf numFmtId="49" fontId="69" fillId="2" borderId="1" xfId="0" applyNumberFormat="1" applyFont="1" applyFill="1" applyBorder="1" applyAlignment="1">
      <alignment horizontal="center" vertical="top" wrapText="1"/>
    </xf>
    <xf numFmtId="0" fontId="69" fillId="2" borderId="1" xfId="0" applyFont="1" applyFill="1" applyBorder="1" applyAlignment="1">
      <alignment horizontal="justify" vertical="top" wrapText="1"/>
    </xf>
    <xf numFmtId="0" fontId="73" fillId="2" borderId="33" xfId="0" applyFont="1" applyFill="1" applyBorder="1" applyAlignment="1">
      <alignment horizontal="left" vertical="center"/>
    </xf>
    <xf numFmtId="49" fontId="73" fillId="2" borderId="1" xfId="0" applyNumberFormat="1" applyFont="1" applyFill="1" applyBorder="1" applyAlignment="1">
      <alignment horizontal="center" vertical="top" wrapText="1"/>
    </xf>
    <xf numFmtId="0" fontId="70" fillId="2" borderId="1" xfId="0" applyFont="1" applyFill="1" applyBorder="1"/>
    <xf numFmtId="0" fontId="74" fillId="2" borderId="1" xfId="0" applyFont="1" applyFill="1" applyBorder="1" applyAlignment="1">
      <alignment horizontal="left"/>
    </xf>
    <xf numFmtId="0" fontId="74" fillId="2" borderId="1" xfId="0" applyFont="1" applyFill="1" applyBorder="1" applyAlignment="1">
      <alignment horizontal="left" vertical="center"/>
    </xf>
    <xf numFmtId="0" fontId="74" fillId="2" borderId="1" xfId="0" applyFont="1" applyFill="1" applyBorder="1" applyAlignment="1">
      <alignment horizontal="center"/>
    </xf>
    <xf numFmtId="49" fontId="69" fillId="2" borderId="1" xfId="0" applyNumberFormat="1" applyFont="1" applyFill="1" applyBorder="1" applyAlignment="1">
      <alignment horizontal="left" vertical="top"/>
    </xf>
    <xf numFmtId="49" fontId="69" fillId="2" borderId="1" xfId="0" applyNumberFormat="1" applyFont="1" applyFill="1" applyBorder="1" applyAlignment="1">
      <alignment horizontal="center" vertical="top"/>
    </xf>
    <xf numFmtId="0" fontId="65" fillId="2" borderId="1" xfId="0" applyFont="1" applyFill="1" applyBorder="1" applyAlignment="1">
      <alignment vertical="center"/>
    </xf>
    <xf numFmtId="0" fontId="69" fillId="2" borderId="1" xfId="0" applyFont="1" applyFill="1" applyBorder="1" applyAlignment="1">
      <alignment horizontal="justify" vertical="center" wrapText="1"/>
    </xf>
    <xf numFmtId="0" fontId="69" fillId="2" borderId="1" xfId="0" applyFont="1" applyFill="1" applyBorder="1" applyAlignment="1">
      <alignment horizontal="center" vertical="center" wrapText="1"/>
    </xf>
    <xf numFmtId="0" fontId="73" fillId="2" borderId="1" xfId="0" applyFont="1" applyFill="1" applyBorder="1" applyAlignment="1">
      <alignment horizontal="justify" vertical="top" wrapText="1"/>
    </xf>
    <xf numFmtId="49" fontId="75" fillId="2" borderId="1" xfId="0" applyNumberFormat="1" applyFont="1" applyFill="1" applyBorder="1" applyAlignment="1">
      <alignment horizontal="center" vertical="top" wrapText="1"/>
    </xf>
    <xf numFmtId="0" fontId="69" fillId="2" borderId="1" xfId="0" applyFont="1" applyFill="1" applyBorder="1" applyAlignment="1">
      <alignment horizontal="center" vertical="top" wrapText="1"/>
    </xf>
    <xf numFmtId="0" fontId="64" fillId="2" borderId="1" xfId="0" applyFont="1" applyFill="1" applyBorder="1"/>
    <xf numFmtId="49" fontId="64" fillId="2" borderId="1" xfId="0" applyNumberFormat="1" applyFont="1" applyFill="1" applyBorder="1" applyAlignment="1">
      <alignment horizontal="center" wrapText="1"/>
    </xf>
    <xf numFmtId="0" fontId="50" fillId="2" borderId="4" xfId="0" applyFont="1" applyFill="1" applyBorder="1" applyAlignment="1">
      <alignment vertical="top"/>
    </xf>
    <xf numFmtId="0" fontId="63" fillId="2" borderId="1" xfId="0" applyFont="1" applyFill="1" applyBorder="1" applyAlignment="1">
      <alignment vertical="top" wrapText="1"/>
    </xf>
    <xf numFmtId="169" fontId="63" fillId="2" borderId="1" xfId="0" applyNumberFormat="1" applyFont="1" applyFill="1" applyBorder="1" applyAlignment="1">
      <alignment horizontal="center" vertical="top" wrapText="1"/>
    </xf>
    <xf numFmtId="0" fontId="39" fillId="2" borderId="1" xfId="0" applyFont="1" applyFill="1" applyBorder="1" applyAlignment="1">
      <alignment horizontal="left"/>
    </xf>
    <xf numFmtId="0" fontId="19" fillId="2" borderId="1" xfId="1" applyFont="1" applyFill="1" applyBorder="1" applyAlignment="1" applyProtection="1">
      <alignment horizontal="center" vertical="center"/>
    </xf>
    <xf numFmtId="0" fontId="63" fillId="2" borderId="1" xfId="0" applyFont="1" applyFill="1" applyBorder="1" applyAlignment="1">
      <alignment horizontal="center" vertical="top" wrapText="1"/>
    </xf>
    <xf numFmtId="0" fontId="50" fillId="2" borderId="46" xfId="0" applyFont="1" applyFill="1" applyBorder="1" applyAlignment="1">
      <alignment vertical="top"/>
    </xf>
    <xf numFmtId="0" fontId="62" fillId="2" borderId="46" xfId="0" applyFont="1" applyFill="1" applyBorder="1" applyAlignment="1">
      <alignment vertical="top" wrapText="1"/>
    </xf>
    <xf numFmtId="0" fontId="50" fillId="2" borderId="4" xfId="0" applyFont="1" applyFill="1" applyBorder="1" applyAlignment="1">
      <alignment horizontal="left" vertical="center"/>
    </xf>
    <xf numFmtId="0" fontId="63" fillId="2" borderId="1" xfId="0" applyFont="1" applyFill="1" applyBorder="1" applyAlignment="1">
      <alignment horizontal="justify" vertical="top" wrapText="1"/>
    </xf>
    <xf numFmtId="0" fontId="50" fillId="2" borderId="46" xfId="0" applyFont="1" applyFill="1" applyBorder="1" applyAlignment="1">
      <alignment horizontal="left" vertical="center"/>
    </xf>
    <xf numFmtId="0" fontId="62" fillId="2" borderId="46" xfId="0" applyFont="1" applyFill="1" applyBorder="1" applyAlignment="1">
      <alignment horizontal="justify" vertical="top" wrapText="1"/>
    </xf>
    <xf numFmtId="0" fontId="76" fillId="2" borderId="1" xfId="0" applyFont="1" applyFill="1" applyBorder="1" applyAlignment="1">
      <alignment horizontal="left"/>
    </xf>
    <xf numFmtId="0" fontId="63" fillId="2" borderId="1" xfId="0" applyFont="1" applyFill="1" applyBorder="1" applyAlignment="1">
      <alignment horizontal="justify" wrapText="1"/>
    </xf>
    <xf numFmtId="0" fontId="50" fillId="2" borderId="2" xfId="0" applyFont="1" applyFill="1" applyBorder="1" applyAlignment="1">
      <alignment horizontal="left" vertical="center"/>
    </xf>
    <xf numFmtId="0" fontId="50" fillId="2" borderId="19" xfId="0" applyFont="1" applyFill="1" applyBorder="1" applyAlignment="1">
      <alignment horizontal="left" vertical="center"/>
    </xf>
    <xf numFmtId="49" fontId="77" fillId="2" borderId="19" xfId="0" applyNumberFormat="1" applyFont="1" applyFill="1" applyBorder="1" applyAlignment="1">
      <alignment horizontal="center" wrapText="1"/>
    </xf>
    <xf numFmtId="0" fontId="78" fillId="2" borderId="1" xfId="0" applyFont="1" applyFill="1" applyBorder="1" applyAlignment="1">
      <alignment horizontal="justify" vertical="top" wrapText="1"/>
    </xf>
    <xf numFmtId="0" fontId="78" fillId="2" borderId="1" xfId="0" applyFont="1" applyFill="1" applyBorder="1" applyAlignment="1">
      <alignment horizontal="center" vertical="top" wrapText="1"/>
    </xf>
    <xf numFmtId="49" fontId="78" fillId="2" borderId="1" xfId="0" applyNumberFormat="1" applyFont="1" applyFill="1" applyBorder="1" applyAlignment="1">
      <alignment horizontal="center" vertical="top" wrapText="1"/>
    </xf>
    <xf numFmtId="49" fontId="50" fillId="2" borderId="1" xfId="0" applyNumberFormat="1" applyFont="1" applyFill="1" applyBorder="1" applyAlignment="1">
      <alignment horizontal="center" wrapText="1"/>
    </xf>
    <xf numFmtId="0" fontId="58" fillId="2" borderId="1" xfId="26" applyFill="1" applyBorder="1"/>
    <xf numFmtId="49" fontId="0" fillId="2" borderId="1" xfId="0" applyNumberFormat="1" applyFill="1" applyBorder="1" applyAlignment="1">
      <alignment horizontal="center"/>
    </xf>
    <xf numFmtId="0" fontId="79" fillId="2" borderId="1" xfId="0" applyFont="1" applyFill="1" applyBorder="1"/>
    <xf numFmtId="0" fontId="50" fillId="2" borderId="5" xfId="0" applyFont="1" applyFill="1" applyBorder="1" applyAlignment="1">
      <alignment horizontal="left" vertical="center"/>
    </xf>
    <xf numFmtId="49" fontId="79" fillId="2" borderId="1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left" vertical="center"/>
    </xf>
    <xf numFmtId="49" fontId="78" fillId="2" borderId="5" xfId="0" applyNumberFormat="1" applyFont="1" applyFill="1" applyBorder="1" applyAlignment="1">
      <alignment horizontal="center" wrapText="1"/>
    </xf>
    <xf numFmtId="0" fontId="0" fillId="2" borderId="1" xfId="0" applyFill="1" applyBorder="1"/>
    <xf numFmtId="0" fontId="76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/>
    </xf>
    <xf numFmtId="49" fontId="0" fillId="2" borderId="1" xfId="0" quotePrefix="1" applyNumberFormat="1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 vertical="top"/>
    </xf>
    <xf numFmtId="49" fontId="76" fillId="2" borderId="1" xfId="0" applyNumberFormat="1" applyFont="1" applyFill="1" applyBorder="1" applyAlignment="1">
      <alignment horizontal="center" vertical="top"/>
    </xf>
    <xf numFmtId="0" fontId="54" fillId="2" borderId="1" xfId="31" applyFont="1" applyFill="1" applyBorder="1" applyAlignment="1">
      <alignment horizontal="justify" vertical="top" wrapText="1"/>
    </xf>
    <xf numFmtId="49" fontId="63" fillId="2" borderId="1" xfId="31" applyNumberFormat="1" applyFont="1" applyFill="1" applyBorder="1" applyAlignment="1">
      <alignment horizontal="center" vertical="top" wrapText="1"/>
    </xf>
    <xf numFmtId="49" fontId="76" fillId="2" borderId="1" xfId="0" applyNumberFormat="1" applyFont="1" applyFill="1" applyBorder="1" applyAlignment="1">
      <alignment horizontal="center"/>
    </xf>
    <xf numFmtId="49" fontId="76" fillId="2" borderId="1" xfId="0" quotePrefix="1" applyNumberFormat="1" applyFont="1" applyFill="1" applyBorder="1" applyAlignment="1">
      <alignment horizontal="center"/>
    </xf>
    <xf numFmtId="0" fontId="78" fillId="2" borderId="1" xfId="0" applyFont="1" applyFill="1" applyBorder="1" applyAlignment="1">
      <alignment horizontal="left" vertical="center" wrapText="1"/>
    </xf>
    <xf numFmtId="49" fontId="78" fillId="2" borderId="1" xfId="0" applyNumberFormat="1" applyFont="1" applyFill="1" applyBorder="1" applyAlignment="1">
      <alignment horizontal="center" vertical="center" wrapText="1"/>
    </xf>
    <xf numFmtId="0" fontId="78" fillId="2" borderId="1" xfId="0" applyFont="1" applyFill="1" applyBorder="1" applyAlignment="1">
      <alignment horizontal="center" vertical="center" wrapText="1"/>
    </xf>
    <xf numFmtId="49" fontId="78" fillId="2" borderId="1" xfId="0" applyNumberFormat="1" applyFont="1" applyFill="1" applyBorder="1" applyAlignment="1">
      <alignment horizontal="left" vertical="center" wrapText="1"/>
    </xf>
    <xf numFmtId="49" fontId="78" fillId="2" borderId="1" xfId="0" applyNumberFormat="1" applyFont="1" applyFill="1" applyBorder="1" applyAlignment="1">
      <alignment horizontal="left" vertical="top" wrapText="1"/>
    </xf>
    <xf numFmtId="49" fontId="78" fillId="2" borderId="1" xfId="0" applyNumberFormat="1" applyFont="1" applyFill="1" applyBorder="1" applyAlignment="1">
      <alignment horizontal="left" wrapText="1"/>
    </xf>
    <xf numFmtId="0" fontId="50" fillId="2" borderId="1" xfId="0" applyFont="1" applyFill="1" applyBorder="1" applyAlignment="1"/>
    <xf numFmtId="49" fontId="50" fillId="2" borderId="1" xfId="0" applyNumberFormat="1" applyFont="1" applyFill="1" applyBorder="1" applyAlignment="1">
      <alignment horizontal="center"/>
    </xf>
    <xf numFmtId="0" fontId="62" fillId="2" borderId="1" xfId="0" applyFont="1" applyFill="1" applyBorder="1" applyAlignment="1">
      <alignment horizontal="left" vertical="center"/>
    </xf>
    <xf numFmtId="0" fontId="62" fillId="2" borderId="1" xfId="0" applyFont="1" applyFill="1" applyBorder="1" applyAlignment="1">
      <alignment horizontal="center" vertical="center"/>
    </xf>
    <xf numFmtId="0" fontId="76" fillId="2" borderId="1" xfId="0" applyFont="1" applyFill="1" applyBorder="1" applyAlignment="1">
      <alignment horizontal="center"/>
    </xf>
    <xf numFmtId="49" fontId="78" fillId="2" borderId="1" xfId="0" applyNumberFormat="1" applyFont="1" applyFill="1" applyBorder="1" applyAlignment="1">
      <alignment horizontal="left" vertical="top"/>
    </xf>
    <xf numFmtId="49" fontId="78" fillId="2" borderId="1" xfId="0" applyNumberFormat="1" applyFont="1" applyFill="1" applyBorder="1" applyAlignment="1">
      <alignment horizontal="center" vertical="top"/>
    </xf>
    <xf numFmtId="0" fontId="62" fillId="2" borderId="1" xfId="0" applyFont="1" applyFill="1" applyBorder="1" applyAlignment="1">
      <alignment horizontal="justify" vertical="center"/>
    </xf>
    <xf numFmtId="0" fontId="80" fillId="2" borderId="1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22" fillId="2" borderId="1" xfId="0" applyFont="1" applyFill="1" applyBorder="1" applyAlignment="1">
      <alignment vertical="center" wrapText="1"/>
    </xf>
    <xf numFmtId="49" fontId="22" fillId="2" borderId="1" xfId="0" applyNumberFormat="1" applyFont="1" applyFill="1" applyBorder="1" applyAlignment="1">
      <alignment horizontal="center" vertical="center" wrapText="1"/>
    </xf>
    <xf numFmtId="0" fontId="78" fillId="8" borderId="1" xfId="0" applyFont="1" applyFill="1" applyBorder="1" applyAlignment="1">
      <alignment horizontal="left" vertical="top" wrapText="1"/>
    </xf>
    <xf numFmtId="0" fontId="50" fillId="8" borderId="5" xfId="0" applyFont="1" applyFill="1" applyBorder="1" applyAlignment="1">
      <alignment horizontal="left" vertical="center"/>
    </xf>
    <xf numFmtId="49" fontId="78" fillId="8" borderId="1" xfId="0" applyNumberFormat="1" applyFont="1" applyFill="1" applyBorder="1" applyAlignment="1">
      <alignment horizontal="center" vertical="top" wrapText="1"/>
    </xf>
    <xf numFmtId="0" fontId="19" fillId="8" borderId="1" xfId="1" applyFont="1" applyFill="1" applyBorder="1" applyAlignment="1" applyProtection="1">
      <alignment horizontal="left" vertical="center" wrapText="1" indent="1"/>
    </xf>
    <xf numFmtId="0" fontId="39" fillId="8" borderId="1" xfId="0" applyFont="1" applyFill="1" applyBorder="1" applyAlignment="1">
      <alignment horizontal="left"/>
    </xf>
    <xf numFmtId="3" fontId="24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8" borderId="1" xfId="1" applyFont="1" applyFill="1" applyBorder="1" applyAlignment="1" applyProtection="1">
      <alignment horizontal="center" vertical="center"/>
    </xf>
    <xf numFmtId="0" fontId="78" fillId="8" borderId="34" xfId="0" applyFont="1" applyFill="1" applyBorder="1" applyAlignment="1">
      <alignment horizontal="left" vertical="top" wrapText="1"/>
    </xf>
    <xf numFmtId="49" fontId="78" fillId="8" borderId="34" xfId="0" applyNumberFormat="1" applyFont="1" applyFill="1" applyBorder="1" applyAlignment="1">
      <alignment horizontal="center" vertical="top" wrapText="1"/>
    </xf>
    <xf numFmtId="0" fontId="50" fillId="8" borderId="1" xfId="0" applyFont="1" applyFill="1" applyBorder="1" applyAlignment="1">
      <alignment horizontal="left" wrapText="1"/>
    </xf>
    <xf numFmtId="0" fontId="50" fillId="8" borderId="1" xfId="0" applyFont="1" applyFill="1" applyBorder="1" applyAlignment="1">
      <alignment horizontal="left" vertical="center" wrapText="1"/>
    </xf>
    <xf numFmtId="49" fontId="50" fillId="8" borderId="1" xfId="0" applyNumberFormat="1" applyFont="1" applyFill="1" applyBorder="1" applyAlignment="1">
      <alignment horizontal="center"/>
    </xf>
    <xf numFmtId="0" fontId="78" fillId="8" borderId="1" xfId="0" applyFont="1" applyFill="1" applyBorder="1" applyAlignment="1">
      <alignment horizontal="justify" vertical="top" wrapText="1"/>
    </xf>
    <xf numFmtId="0" fontId="78" fillId="8" borderId="1" xfId="0" applyFont="1" applyFill="1" applyBorder="1" applyAlignment="1">
      <alignment horizontal="center" vertical="top" wrapText="1"/>
    </xf>
    <xf numFmtId="0" fontId="50" fillId="8" borderId="1" xfId="0" applyFont="1" applyFill="1" applyBorder="1" applyAlignment="1">
      <alignment wrapText="1"/>
    </xf>
    <xf numFmtId="0" fontId="50" fillId="8" borderId="1" xfId="0" applyFont="1" applyFill="1" applyBorder="1" applyAlignment="1">
      <alignment horizontal="center" wrapText="1"/>
    </xf>
    <xf numFmtId="0" fontId="50" fillId="8" borderId="1" xfId="0" applyFont="1" applyFill="1" applyBorder="1"/>
    <xf numFmtId="0" fontId="50" fillId="8" borderId="1" xfId="0" applyFont="1" applyFill="1" applyBorder="1" applyAlignment="1">
      <alignment horizontal="center"/>
    </xf>
    <xf numFmtId="0" fontId="78" fillId="8" borderId="1" xfId="0" applyFont="1" applyFill="1" applyBorder="1" applyAlignment="1">
      <alignment horizontal="left" wrapText="1"/>
    </xf>
    <xf numFmtId="0" fontId="78" fillId="8" borderId="1" xfId="0" applyFont="1" applyFill="1" applyBorder="1" applyAlignment="1">
      <alignment horizontal="center" wrapText="1"/>
    </xf>
    <xf numFmtId="0" fontId="50" fillId="8" borderId="1" xfId="0" applyFont="1" applyFill="1" applyBorder="1" applyAlignment="1">
      <alignment horizontal="left"/>
    </xf>
    <xf numFmtId="0" fontId="81" fillId="8" borderId="1" xfId="0" applyFont="1" applyFill="1" applyBorder="1" applyAlignment="1">
      <alignment horizontal="justify" vertical="top" wrapText="1"/>
    </xf>
    <xf numFmtId="0" fontId="62" fillId="8" borderId="1" xfId="0" applyFont="1" applyFill="1" applyBorder="1" applyAlignment="1">
      <alignment horizontal="justify" vertical="top" wrapText="1"/>
    </xf>
    <xf numFmtId="0" fontId="62" fillId="8" borderId="1" xfId="0" applyFont="1" applyFill="1" applyBorder="1" applyAlignment="1">
      <alignment horizontal="center" vertical="top" wrapText="1"/>
    </xf>
    <xf numFmtId="0" fontId="80" fillId="8" borderId="1" xfId="0" applyFont="1" applyFill="1" applyBorder="1" applyAlignment="1">
      <alignment horizontal="center" vertical="top" wrapText="1"/>
    </xf>
    <xf numFmtId="49" fontId="62" fillId="8" borderId="1" xfId="0" applyNumberFormat="1" applyFont="1" applyFill="1" applyBorder="1" applyAlignment="1">
      <alignment horizontal="center" vertical="top" wrapText="1"/>
    </xf>
    <xf numFmtId="0" fontId="22" fillId="8" borderId="1" xfId="0" applyFont="1" applyFill="1" applyBorder="1"/>
    <xf numFmtId="0" fontId="22" fillId="8" borderId="1" xfId="0" applyFont="1" applyFill="1" applyBorder="1" applyAlignment="1">
      <alignment horizontal="center"/>
    </xf>
    <xf numFmtId="0" fontId="78" fillId="8" borderId="1" xfId="0" applyFont="1" applyFill="1" applyBorder="1" applyAlignment="1">
      <alignment horizontal="justify" vertical="top"/>
    </xf>
    <xf numFmtId="0" fontId="78" fillId="8" borderId="1" xfId="0" applyFont="1" applyFill="1" applyBorder="1" applyAlignment="1">
      <alignment vertical="center" wrapText="1"/>
    </xf>
    <xf numFmtId="0" fontId="50" fillId="8" borderId="5" xfId="0" applyFont="1" applyFill="1" applyBorder="1" applyAlignment="1">
      <alignment vertical="center"/>
    </xf>
    <xf numFmtId="0" fontId="78" fillId="8" borderId="1" xfId="0" applyFont="1" applyFill="1" applyBorder="1" applyAlignment="1">
      <alignment horizontal="justify" vertical="center" wrapText="1"/>
    </xf>
    <xf numFmtId="0" fontId="78" fillId="8" borderId="1" xfId="0" applyFont="1" applyFill="1" applyBorder="1" applyAlignment="1">
      <alignment horizontal="center" vertical="center" wrapText="1"/>
    </xf>
    <xf numFmtId="0" fontId="82" fillId="8" borderId="1" xfId="0" applyFont="1" applyFill="1" applyBorder="1" applyAlignment="1">
      <alignment vertical="center"/>
    </xf>
    <xf numFmtId="49" fontId="82" fillId="8" borderId="1" xfId="0" applyNumberFormat="1" applyFont="1" applyFill="1" applyBorder="1" applyAlignment="1">
      <alignment horizontal="center" vertical="center"/>
    </xf>
    <xf numFmtId="0" fontId="82" fillId="8" borderId="1" xfId="0" applyFont="1" applyFill="1" applyBorder="1" applyAlignment="1">
      <alignment horizontal="left" vertical="center"/>
    </xf>
    <xf numFmtId="0" fontId="83" fillId="8" borderId="1" xfId="0" applyFont="1" applyFill="1" applyBorder="1" applyAlignment="1">
      <alignment vertical="center"/>
    </xf>
    <xf numFmtId="0" fontId="78" fillId="8" borderId="1" xfId="0" applyFont="1" applyFill="1" applyBorder="1" applyAlignment="1">
      <alignment horizontal="left" vertical="center" wrapText="1"/>
    </xf>
    <xf numFmtId="0" fontId="50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2" fillId="8" borderId="1" xfId="0" applyFont="1" applyFill="1" applyBorder="1" applyAlignment="1">
      <alignment horizontal="center"/>
    </xf>
    <xf numFmtId="49" fontId="22" fillId="8" borderId="1" xfId="0" applyNumberFormat="1" applyFont="1" applyFill="1" applyBorder="1" applyAlignment="1">
      <alignment horizontal="center" wrapText="1"/>
    </xf>
    <xf numFmtId="49" fontId="15" fillId="8" borderId="1" xfId="0" applyNumberFormat="1" applyFont="1" applyFill="1" applyBorder="1" applyAlignment="1">
      <alignment horizontal="center"/>
    </xf>
    <xf numFmtId="0" fontId="19" fillId="9" borderId="0" xfId="0" applyFont="1" applyFill="1" applyAlignment="1" applyProtection="1">
      <alignment horizontal="left"/>
      <protection locked="0"/>
    </xf>
    <xf numFmtId="0" fontId="24" fillId="9" borderId="0" xfId="0" applyFont="1" applyFill="1" applyAlignment="1" applyProtection="1">
      <alignment horizontal="left"/>
      <protection locked="0"/>
    </xf>
    <xf numFmtId="0" fontId="13" fillId="0" borderId="1" xfId="0" applyFont="1" applyBorder="1"/>
    <xf numFmtId="0" fontId="0" fillId="0" borderId="1" xfId="0" applyBorder="1"/>
    <xf numFmtId="49" fontId="13" fillId="0" borderId="1" xfId="0" applyNumberFormat="1" applyFont="1" applyBorder="1"/>
    <xf numFmtId="49" fontId="0" fillId="0" borderId="1" xfId="0" applyNumberFormat="1" applyBorder="1"/>
    <xf numFmtId="0" fontId="33" fillId="2" borderId="1" xfId="0" applyFont="1" applyFill="1" applyBorder="1" applyAlignment="1">
      <alignment horizontal="left"/>
    </xf>
    <xf numFmtId="0" fontId="19" fillId="2" borderId="1" xfId="1" applyFont="1" applyFill="1" applyBorder="1" applyAlignment="1" applyProtection="1">
      <alignment vertical="center" wrapText="1"/>
    </xf>
    <xf numFmtId="49" fontId="84" fillId="0" borderId="1" xfId="0" applyNumberFormat="1" applyFont="1" applyBorder="1"/>
    <xf numFmtId="0" fontId="84" fillId="0" borderId="1" xfId="0" applyFont="1" applyBorder="1" applyAlignment="1">
      <alignment horizontal="left"/>
    </xf>
    <xf numFmtId="0" fontId="13" fillId="2" borderId="1" xfId="0" applyFont="1" applyFill="1" applyBorder="1"/>
    <xf numFmtId="0" fontId="13" fillId="2" borderId="1" xfId="0" applyFont="1" applyFill="1" applyBorder="1" applyAlignment="1"/>
    <xf numFmtId="3" fontId="24" fillId="6" borderId="34" xfId="1" applyNumberFormat="1" applyFont="1" applyFill="1" applyBorder="1" applyAlignment="1" applyProtection="1">
      <alignment horizontal="center" vertical="center" wrapText="1"/>
    </xf>
    <xf numFmtId="14" fontId="19" fillId="2" borderId="1" xfId="1" applyNumberFormat="1" applyFont="1" applyFill="1" applyBorder="1" applyAlignment="1" applyProtection="1">
      <alignment horizontal="left" vertical="center" wrapText="1" indent="1"/>
    </xf>
    <xf numFmtId="168" fontId="34" fillId="2" borderId="1" xfId="10" applyNumberFormat="1" applyFont="1" applyFill="1" applyBorder="1" applyAlignment="1" applyProtection="1">
      <alignment horizontal="left" vertical="center" wrapText="1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19" fillId="2" borderId="2" xfId="1" applyNumberFormat="1" applyFont="1" applyFill="1" applyBorder="1" applyAlignment="1" applyProtection="1">
      <alignment horizontal="left" vertical="center" wrapText="1" indent="1"/>
    </xf>
    <xf numFmtId="14" fontId="24" fillId="2" borderId="2" xfId="1" applyNumberFormat="1" applyFont="1" applyFill="1" applyBorder="1" applyAlignment="1" applyProtection="1">
      <alignment horizontal="left" vertical="center" wrapText="1" indent="1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49" fontId="24" fillId="2" borderId="1" xfId="1" applyNumberFormat="1" applyFont="1" applyFill="1" applyBorder="1" applyAlignment="1" applyProtection="1">
      <alignment horizontal="left" vertical="center" wrapText="1" indent="1"/>
    </xf>
    <xf numFmtId="0" fontId="85" fillId="0" borderId="1" xfId="0" applyFont="1" applyBorder="1" applyAlignment="1">
      <alignment wrapText="1"/>
    </xf>
    <xf numFmtId="0" fontId="85" fillId="0" borderId="1" xfId="0" applyFont="1" applyBorder="1"/>
    <xf numFmtId="3" fontId="19" fillId="2" borderId="1" xfId="1" applyNumberFormat="1" applyFont="1" applyFill="1" applyBorder="1" applyAlignment="1" applyProtection="1">
      <alignment vertical="center" wrapText="1"/>
      <protection locked="0"/>
    </xf>
    <xf numFmtId="0" fontId="13" fillId="0" borderId="1" xfId="0" applyFont="1" applyBorder="1" applyAlignment="1"/>
    <xf numFmtId="49" fontId="19" fillId="2" borderId="1" xfId="1" applyNumberFormat="1" applyFont="1" applyFill="1" applyBorder="1" applyAlignment="1" applyProtection="1">
      <alignment horizontal="left" vertical="center" wrapText="1" indent="1"/>
    </xf>
    <xf numFmtId="170" fontId="13" fillId="0" borderId="1" xfId="0" applyNumberFormat="1" applyFont="1" applyBorder="1"/>
    <xf numFmtId="0" fontId="13" fillId="0" borderId="1" xfId="0" applyFont="1" applyBorder="1" applyAlignment="1">
      <alignment wrapText="1"/>
    </xf>
    <xf numFmtId="0" fontId="86" fillId="0" borderId="1" xfId="0" applyFont="1" applyBorder="1"/>
    <xf numFmtId="0" fontId="86" fillId="0" borderId="1" xfId="0" applyFont="1" applyBorder="1" applyAlignment="1">
      <alignment wrapText="1"/>
    </xf>
    <xf numFmtId="14" fontId="19" fillId="0" borderId="1" xfId="1" applyNumberFormat="1" applyFont="1" applyFill="1" applyBorder="1" applyAlignment="1" applyProtection="1">
      <alignment horizontal="left" vertical="center" wrapText="1" indent="1"/>
    </xf>
    <xf numFmtId="168" fontId="34" fillId="0" borderId="1" xfId="10" applyNumberFormat="1" applyFont="1" applyFill="1" applyBorder="1" applyAlignment="1" applyProtection="1">
      <alignment horizontal="left" vertical="center" wrapText="1"/>
      <protection locked="0"/>
    </xf>
    <xf numFmtId="3" fontId="19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9" fillId="0" borderId="1" xfId="1" applyNumberFormat="1" applyFont="1" applyFill="1" applyBorder="1" applyAlignment="1" applyProtection="1">
      <alignment vertical="center" wrapText="1"/>
      <protection locked="0"/>
    </xf>
    <xf numFmtId="0" fontId="13" fillId="0" borderId="1" xfId="0" applyFont="1" applyFill="1" applyBorder="1"/>
    <xf numFmtId="170" fontId="0" fillId="0" borderId="6" xfId="0" applyNumberFormat="1" applyFill="1" applyBorder="1"/>
    <xf numFmtId="0" fontId="0" fillId="8" borderId="6" xfId="0" applyFill="1" applyBorder="1"/>
    <xf numFmtId="0" fontId="0" fillId="0" borderId="6" xfId="0" applyBorder="1"/>
    <xf numFmtId="170" fontId="0" fillId="0" borderId="6" xfId="0" applyNumberFormat="1" applyBorder="1"/>
    <xf numFmtId="14" fontId="19" fillId="0" borderId="34" xfId="1" applyNumberFormat="1" applyFont="1" applyFill="1" applyBorder="1" applyAlignment="1" applyProtection="1">
      <alignment horizontal="left" vertical="center" wrapText="1" indent="1"/>
    </xf>
    <xf numFmtId="168" fontId="34" fillId="0" borderId="34" xfId="10" applyNumberFormat="1" applyFont="1" applyFill="1" applyBorder="1" applyAlignment="1" applyProtection="1">
      <alignment horizontal="left" vertical="center" wrapText="1"/>
      <protection locked="0"/>
    </xf>
    <xf numFmtId="0" fontId="19" fillId="0" borderId="34" xfId="1" applyFont="1" applyFill="1" applyBorder="1" applyAlignment="1" applyProtection="1">
      <alignment horizontal="left" vertical="center" wrapText="1" indent="1"/>
    </xf>
    <xf numFmtId="0" fontId="13" fillId="0" borderId="34" xfId="0" applyFont="1" applyFill="1" applyBorder="1"/>
    <xf numFmtId="3" fontId="19" fillId="0" borderId="34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4" xfId="0" applyFont="1" applyFill="1" applyBorder="1" applyAlignment="1"/>
    <xf numFmtId="0" fontId="86" fillId="0" borderId="0" xfId="0" applyFont="1" applyFill="1"/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0" fontId="13" fillId="0" borderId="1" xfId="0" applyFont="1" applyFill="1" applyBorder="1" applyAlignment="1"/>
    <xf numFmtId="0" fontId="86" fillId="0" borderId="1" xfId="0" applyFont="1" applyFill="1" applyBorder="1"/>
    <xf numFmtId="0" fontId="86" fillId="0" borderId="0" xfId="0" applyFont="1"/>
    <xf numFmtId="3" fontId="24" fillId="2" borderId="1" xfId="1" applyNumberFormat="1" applyFont="1" applyFill="1" applyBorder="1" applyAlignment="1" applyProtection="1">
      <alignment horizontal="center" vertical="center" wrapText="1"/>
    </xf>
    <xf numFmtId="4" fontId="19" fillId="0" borderId="1" xfId="2" applyNumberFormat="1" applyFont="1" applyFill="1" applyBorder="1" applyAlignment="1" applyProtection="1">
      <alignment horizontal="right" vertical="center"/>
    </xf>
    <xf numFmtId="3" fontId="24" fillId="2" borderId="1" xfId="1" applyNumberFormat="1" applyFont="1" applyFill="1" applyBorder="1" applyAlignment="1" applyProtection="1">
      <alignment horizontal="center" vertical="center"/>
    </xf>
    <xf numFmtId="0" fontId="87" fillId="0" borderId="1" xfId="1" applyFont="1" applyFill="1" applyBorder="1" applyAlignment="1" applyProtection="1">
      <alignment horizontal="left" vertical="center" wrapText="1" indent="1"/>
    </xf>
    <xf numFmtId="170" fontId="15" fillId="0" borderId="6" xfId="0" applyNumberFormat="1" applyFont="1" applyBorder="1"/>
    <xf numFmtId="0" fontId="86" fillId="0" borderId="1" xfId="0" applyFont="1" applyBorder="1" applyAlignment="1">
      <alignment horizontal="center"/>
    </xf>
    <xf numFmtId="0" fontId="86" fillId="10" borderId="1" xfId="0" applyFont="1" applyFill="1" applyBorder="1" applyAlignment="1">
      <alignment horizontal="center" wrapText="1"/>
    </xf>
    <xf numFmtId="4" fontId="19" fillId="2" borderId="1" xfId="1" applyNumberFormat="1" applyFont="1" applyFill="1" applyBorder="1" applyAlignment="1" applyProtection="1">
      <alignment horizontal="center" wrapText="1"/>
      <protection locked="0"/>
    </xf>
    <xf numFmtId="0" fontId="15" fillId="0" borderId="6" xfId="0" applyFont="1" applyFill="1" applyBorder="1" applyAlignment="1">
      <alignment horizontal="center"/>
    </xf>
    <xf numFmtId="0" fontId="19" fillId="0" borderId="1" xfId="1" applyFont="1" applyFill="1" applyBorder="1" applyAlignment="1" applyProtection="1">
      <alignment horizontal="center" vertical="center" wrapText="1"/>
    </xf>
    <xf numFmtId="0" fontId="0" fillId="0" borderId="25" xfId="0" applyBorder="1"/>
    <xf numFmtId="0" fontId="86" fillId="10" borderId="1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52" fillId="2" borderId="1" xfId="0" applyFont="1" applyFill="1" applyBorder="1"/>
    <xf numFmtId="49" fontId="0" fillId="0" borderId="1" xfId="0" applyNumberFormat="1" applyBorder="1" applyAlignment="1">
      <alignment horizontal="left"/>
    </xf>
    <xf numFmtId="0" fontId="21" fillId="2" borderId="1" xfId="15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90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/>
    </xf>
    <xf numFmtId="0" fontId="52" fillId="2" borderId="1" xfId="0" applyFont="1" applyFill="1" applyBorder="1" applyAlignment="1">
      <alignment wrapText="1"/>
    </xf>
    <xf numFmtId="0" fontId="90" fillId="0" borderId="1" xfId="0" applyFont="1" applyFill="1" applyBorder="1" applyAlignment="1">
      <alignment horizontal="left" vertical="center"/>
    </xf>
    <xf numFmtId="0" fontId="52" fillId="0" borderId="1" xfId="0" applyFont="1" applyFill="1" applyBorder="1"/>
    <xf numFmtId="0" fontId="0" fillId="0" borderId="1" xfId="0" applyBorder="1" applyAlignment="1">
      <alignment horizontal="left"/>
    </xf>
    <xf numFmtId="167" fontId="29" fillId="0" borderId="2" xfId="5" applyNumberFormat="1" applyFont="1" applyBorder="1" applyAlignment="1" applyProtection="1">
      <alignment horizontal="center" vertical="center"/>
      <protection locked="0"/>
    </xf>
    <xf numFmtId="1" fontId="26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2" borderId="6" xfId="2" applyFont="1" applyFill="1" applyBorder="1" applyAlignment="1" applyProtection="1">
      <alignment horizontal="left" vertical="top" wrapText="1"/>
      <protection locked="0"/>
    </xf>
    <xf numFmtId="167" fontId="29" fillId="2" borderId="2" xfId="5" applyNumberFormat="1" applyFont="1" applyFill="1" applyBorder="1" applyAlignment="1" applyProtection="1">
      <alignment horizontal="center" vertical="center"/>
      <protection locked="0"/>
    </xf>
    <xf numFmtId="1" fontId="26" fillId="2" borderId="6" xfId="2" applyNumberFormat="1" applyFont="1" applyFill="1" applyBorder="1" applyAlignment="1" applyProtection="1">
      <alignment horizontal="left" vertical="top" wrapText="1"/>
      <protection locked="0"/>
    </xf>
    <xf numFmtId="1" fontId="26" fillId="2" borderId="6" xfId="2" applyNumberFormat="1" applyFont="1" applyFill="1" applyBorder="1" applyAlignment="1" applyProtection="1">
      <alignment horizontal="left" vertical="center" wrapText="1"/>
      <protection locked="0"/>
    </xf>
    <xf numFmtId="0" fontId="26" fillId="2" borderId="6" xfId="2" applyFont="1" applyFill="1" applyBorder="1" applyAlignment="1" applyProtection="1">
      <alignment horizontal="left" vertical="center" wrapText="1"/>
      <protection locked="0"/>
    </xf>
    <xf numFmtId="167" fontId="29" fillId="2" borderId="2" xfId="5" applyNumberFormat="1" applyFont="1" applyFill="1" applyBorder="1" applyAlignment="1" applyProtection="1">
      <alignment horizontal="center" vertical="top"/>
      <protection locked="0"/>
    </xf>
    <xf numFmtId="1" fontId="26" fillId="2" borderId="9" xfId="2" applyNumberFormat="1" applyFont="1" applyFill="1" applyBorder="1" applyAlignment="1" applyProtection="1">
      <alignment horizontal="left" vertical="center" wrapText="1"/>
      <protection locked="0"/>
    </xf>
    <xf numFmtId="1" fontId="26" fillId="2" borderId="1" xfId="2" applyNumberFormat="1" applyFont="1" applyFill="1" applyBorder="1" applyAlignment="1" applyProtection="1">
      <alignment horizontal="left" vertical="top" wrapText="1"/>
      <protection locked="0"/>
    </xf>
    <xf numFmtId="0" fontId="26" fillId="2" borderId="47" xfId="2" applyFont="1" applyFill="1" applyBorder="1" applyAlignment="1" applyProtection="1">
      <alignment horizontal="left" vertical="top" wrapText="1"/>
      <protection locked="0"/>
    </xf>
    <xf numFmtId="0" fontId="26" fillId="0" borderId="25" xfId="2" applyFont="1" applyFill="1" applyBorder="1" applyAlignment="1" applyProtection="1">
      <alignment horizontal="left" vertical="top" wrapText="1"/>
      <protection locked="0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26" fillId="0" borderId="48" xfId="2" applyFont="1" applyFill="1" applyBorder="1" applyAlignment="1" applyProtection="1">
      <alignment horizontal="left" vertical="top" wrapText="1"/>
      <protection locked="0"/>
    </xf>
    <xf numFmtId="0" fontId="26" fillId="0" borderId="26" xfId="2" applyFont="1" applyFill="1" applyBorder="1" applyAlignment="1" applyProtection="1">
      <alignment horizontal="left" vertical="top" wrapText="1"/>
      <protection locked="0"/>
    </xf>
    <xf numFmtId="0" fontId="19" fillId="2" borderId="1" xfId="0" applyFont="1" applyFill="1" applyBorder="1" applyProtection="1">
      <protection locked="0"/>
    </xf>
    <xf numFmtId="0" fontId="26" fillId="0" borderId="49" xfId="2" applyFont="1" applyFill="1" applyBorder="1" applyAlignment="1" applyProtection="1">
      <alignment horizontal="left" vertical="top" wrapText="1"/>
      <protection locked="0"/>
    </xf>
    <xf numFmtId="0" fontId="19" fillId="2" borderId="4" xfId="0" applyFont="1" applyFill="1" applyBorder="1" applyProtection="1">
      <protection locked="0"/>
    </xf>
    <xf numFmtId="1" fontId="26" fillId="0" borderId="9" xfId="2" applyNumberFormat="1" applyFont="1" applyFill="1" applyBorder="1" applyAlignment="1" applyProtection="1">
      <alignment horizontal="left" vertical="top" wrapText="1"/>
      <protection locked="0"/>
    </xf>
    <xf numFmtId="1" fontId="26" fillId="0" borderId="48" xfId="2" applyNumberFormat="1" applyFont="1" applyFill="1" applyBorder="1" applyAlignment="1" applyProtection="1">
      <alignment horizontal="left" vertical="top" wrapText="1"/>
      <protection locked="0"/>
    </xf>
    <xf numFmtId="1" fontId="26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Protection="1"/>
    <xf numFmtId="0" fontId="19" fillId="0" borderId="1" xfId="1" applyFont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left"/>
    </xf>
    <xf numFmtId="0" fontId="19" fillId="0" borderId="0" xfId="1" applyFont="1" applyFill="1" applyAlignment="1" applyProtection="1">
      <alignment vertical="center"/>
    </xf>
    <xf numFmtId="0" fontId="13" fillId="0" borderId="0" xfId="0" applyFont="1" applyFill="1"/>
    <xf numFmtId="3" fontId="24" fillId="0" borderId="1" xfId="1" applyNumberFormat="1" applyFont="1" applyFill="1" applyBorder="1" applyAlignment="1" applyProtection="1">
      <alignment horizontal="center" vertical="center" wrapText="1"/>
    </xf>
    <xf numFmtId="0" fontId="19" fillId="0" borderId="0" xfId="1" applyFont="1" applyFill="1" applyAlignment="1" applyProtection="1">
      <alignment horizontal="center" vertical="center"/>
    </xf>
    <xf numFmtId="49" fontId="49" fillId="0" borderId="59" xfId="72" applyNumberFormat="1" applyFill="1" applyBorder="1"/>
    <xf numFmtId="0" fontId="19" fillId="0" borderId="1" xfId="1" applyFont="1" applyFill="1" applyBorder="1" applyAlignment="1" applyProtection="1">
      <alignment horizontal="center" vertical="center"/>
    </xf>
    <xf numFmtId="0" fontId="19" fillId="0" borderId="4" xfId="1" applyFont="1" applyFill="1" applyBorder="1" applyAlignment="1" applyProtection="1">
      <alignment horizontal="center" vertical="center"/>
    </xf>
    <xf numFmtId="49" fontId="0" fillId="0" borderId="59" xfId="0" applyNumberFormat="1" applyFill="1" applyBorder="1"/>
    <xf numFmtId="0" fontId="50" fillId="0" borderId="1" xfId="74" applyFont="1" applyFill="1" applyBorder="1"/>
    <xf numFmtId="169" fontId="78" fillId="0" borderId="1" xfId="73" applyNumberFormat="1" applyFont="1" applyFill="1" applyBorder="1" applyAlignment="1">
      <alignment horizontal="center" vertical="top" wrapText="1"/>
    </xf>
    <xf numFmtId="0" fontId="78" fillId="0" borderId="1" xfId="74" applyFont="1" applyFill="1" applyBorder="1" applyAlignment="1">
      <alignment horizontal="justify" vertical="top" wrapText="1"/>
    </xf>
    <xf numFmtId="0" fontId="78" fillId="0" borderId="1" xfId="73" applyFont="1" applyFill="1" applyBorder="1" applyAlignment="1">
      <alignment horizontal="center" vertical="top" wrapText="1"/>
    </xf>
    <xf numFmtId="0" fontId="78" fillId="0" borderId="1" xfId="74" applyFont="1" applyFill="1" applyBorder="1" applyAlignment="1">
      <alignment vertical="center" wrapText="1"/>
    </xf>
    <xf numFmtId="0" fontId="50" fillId="0" borderId="5" xfId="74" applyFont="1" applyFill="1" applyBorder="1" applyAlignment="1">
      <alignment vertical="center"/>
    </xf>
    <xf numFmtId="49" fontId="78" fillId="0" borderId="1" xfId="73" applyNumberFormat="1" applyFont="1" applyFill="1" applyBorder="1" applyAlignment="1">
      <alignment horizontal="center" vertical="top" wrapText="1"/>
    </xf>
    <xf numFmtId="0" fontId="108" fillId="0" borderId="1" xfId="74" applyFont="1" applyFill="1" applyBorder="1" applyAlignment="1">
      <alignment horizontal="justify" vertical="top" wrapText="1"/>
    </xf>
    <xf numFmtId="0" fontId="78" fillId="0" borderId="1" xfId="73" quotePrefix="1" applyFont="1" applyFill="1" applyBorder="1" applyAlignment="1">
      <alignment horizontal="center" vertical="top" wrapText="1"/>
    </xf>
    <xf numFmtId="0" fontId="50" fillId="0" borderId="1" xfId="74" applyFont="1" applyFill="1" applyBorder="1" applyAlignment="1">
      <alignment vertical="top" wrapText="1"/>
    </xf>
    <xf numFmtId="49" fontId="50" fillId="0" borderId="1" xfId="73" applyNumberFormat="1" applyFont="1" applyFill="1" applyBorder="1" applyAlignment="1">
      <alignment horizontal="center" vertical="top" wrapText="1"/>
    </xf>
    <xf numFmtId="0" fontId="110" fillId="0" borderId="1" xfId="74" applyFont="1" applyFill="1" applyBorder="1" applyAlignment="1">
      <alignment horizontal="left" vertical="center"/>
    </xf>
    <xf numFmtId="49" fontId="109" fillId="0" borderId="1" xfId="73" applyNumberFormat="1" applyFont="1" applyFill="1" applyBorder="1" applyAlignment="1">
      <alignment horizontal="center" vertical="center"/>
    </xf>
    <xf numFmtId="0" fontId="110" fillId="0" borderId="1" xfId="74" applyFont="1" applyFill="1" applyBorder="1" applyAlignment="1">
      <alignment horizontal="left"/>
    </xf>
    <xf numFmtId="49" fontId="111" fillId="0" borderId="1" xfId="73" applyNumberFormat="1" applyFont="1" applyFill="1" applyBorder="1" applyAlignment="1">
      <alignment horizontal="center" vertical="top" wrapText="1"/>
    </xf>
    <xf numFmtId="0" fontId="78" fillId="0" borderId="2" xfId="74" applyFont="1" applyFill="1" applyBorder="1" applyAlignment="1">
      <alignment vertical="center" wrapText="1"/>
    </xf>
    <xf numFmtId="0" fontId="50" fillId="0" borderId="19" xfId="74" applyFont="1" applyFill="1" applyBorder="1" applyAlignment="1">
      <alignment vertical="center"/>
    </xf>
    <xf numFmtId="49" fontId="78" fillId="0" borderId="2" xfId="73" applyNumberFormat="1" applyFont="1" applyFill="1" applyBorder="1" applyAlignment="1">
      <alignment horizontal="center" vertical="top" wrapText="1"/>
    </xf>
    <xf numFmtId="0" fontId="78" fillId="0" borderId="2" xfId="74" applyFont="1" applyFill="1" applyBorder="1" applyAlignment="1">
      <alignment horizontal="justify" vertical="top" wrapText="1"/>
    </xf>
    <xf numFmtId="0" fontId="82" fillId="0" borderId="1" xfId="74" applyFont="1" applyFill="1" applyBorder="1" applyAlignment="1">
      <alignment horizontal="justify" vertical="top" wrapText="1"/>
    </xf>
    <xf numFmtId="49" fontId="82" fillId="0" borderId="1" xfId="73" applyNumberFormat="1" applyFont="1" applyFill="1" applyBorder="1" applyAlignment="1">
      <alignment horizontal="center" vertical="top" wrapText="1"/>
    </xf>
    <xf numFmtId="0" fontId="82" fillId="0" borderId="1" xfId="73" applyFont="1" applyFill="1" applyBorder="1" applyAlignment="1">
      <alignment horizontal="center" vertical="top" wrapText="1"/>
    </xf>
    <xf numFmtId="0" fontId="62" fillId="0" borderId="1" xfId="74" applyFont="1" applyFill="1" applyBorder="1" applyAlignment="1">
      <alignment horizontal="justify" vertical="top" wrapText="1"/>
    </xf>
    <xf numFmtId="0" fontId="50" fillId="0" borderId="5" xfId="74" applyFont="1" applyFill="1" applyBorder="1" applyAlignment="1">
      <alignment horizontal="left" vertical="center"/>
    </xf>
    <xf numFmtId="49" fontId="22" fillId="0" borderId="1" xfId="73" applyNumberFormat="1" applyFont="1" applyFill="1" applyBorder="1" applyAlignment="1">
      <alignment horizontal="center" wrapText="1"/>
    </xf>
    <xf numFmtId="49" fontId="62" fillId="0" borderId="1" xfId="73" applyNumberFormat="1" applyFont="1" applyFill="1" applyBorder="1" applyAlignment="1">
      <alignment horizontal="center" vertical="top" wrapText="1"/>
    </xf>
    <xf numFmtId="49" fontId="80" fillId="0" borderId="1" xfId="73" applyNumberFormat="1" applyFont="1" applyFill="1" applyBorder="1" applyAlignment="1">
      <alignment horizontal="center" vertical="top" wrapText="1"/>
    </xf>
    <xf numFmtId="0" fontId="50" fillId="0" borderId="5" xfId="74" applyFont="1" applyFill="1" applyBorder="1" applyAlignment="1">
      <alignment horizontal="left" vertical="top"/>
    </xf>
    <xf numFmtId="0" fontId="80" fillId="0" borderId="1" xfId="74" applyFont="1" applyFill="1" applyBorder="1" applyAlignment="1">
      <alignment horizontal="justify" vertical="top" wrapText="1"/>
    </xf>
    <xf numFmtId="0" fontId="63" fillId="0" borderId="1" xfId="74" applyFont="1" applyFill="1" applyBorder="1" applyAlignment="1">
      <alignment horizontal="justify" vertical="top"/>
    </xf>
    <xf numFmtId="0" fontId="76" fillId="0" borderId="5" xfId="74" applyFont="1" applyFill="1" applyBorder="1" applyAlignment="1">
      <alignment horizontal="left" vertical="center"/>
    </xf>
    <xf numFmtId="49" fontId="63" fillId="0" borderId="1" xfId="73" applyNumberFormat="1" applyFont="1" applyFill="1" applyBorder="1" applyAlignment="1">
      <alignment horizontal="center" vertical="top"/>
    </xf>
    <xf numFmtId="49" fontId="63" fillId="0" borderId="1" xfId="73" applyNumberFormat="1" applyFont="1" applyFill="1" applyBorder="1" applyAlignment="1">
      <alignment horizontal="center" vertical="top" wrapText="1"/>
    </xf>
    <xf numFmtId="0" fontId="76" fillId="0" borderId="1" xfId="74" applyFont="1" applyFill="1" applyBorder="1" applyAlignment="1">
      <alignment horizontal="left"/>
    </xf>
    <xf numFmtId="0" fontId="76" fillId="0" borderId="1" xfId="73" applyFont="1" applyFill="1" applyBorder="1" applyAlignment="1">
      <alignment horizontal="center"/>
    </xf>
    <xf numFmtId="0" fontId="62" fillId="0" borderId="2" xfId="74" applyFont="1" applyFill="1" applyBorder="1" applyAlignment="1">
      <alignment horizontal="justify" vertical="top" wrapText="1"/>
    </xf>
    <xf numFmtId="0" fontId="50" fillId="0" borderId="19" xfId="74" applyFont="1" applyFill="1" applyBorder="1" applyAlignment="1">
      <alignment horizontal="left" vertical="center"/>
    </xf>
    <xf numFmtId="49" fontId="62" fillId="0" borderId="2" xfId="73" applyNumberFormat="1" applyFont="1" applyFill="1" applyBorder="1" applyAlignment="1">
      <alignment horizontal="center" vertical="top" wrapText="1"/>
    </xf>
    <xf numFmtId="49" fontId="15" fillId="0" borderId="2" xfId="73" applyNumberFormat="1" applyFont="1" applyFill="1" applyBorder="1" applyAlignment="1">
      <alignment horizontal="center"/>
    </xf>
    <xf numFmtId="0" fontId="50" fillId="0" borderId="1" xfId="74" applyFont="1" applyFill="1" applyBorder="1" applyAlignment="1">
      <alignment horizontal="left" vertical="top"/>
    </xf>
    <xf numFmtId="0" fontId="50" fillId="0" borderId="1" xfId="73" applyFont="1" applyFill="1" applyBorder="1" applyAlignment="1">
      <alignment horizontal="center" vertical="top"/>
    </xf>
    <xf numFmtId="49" fontId="50" fillId="0" borderId="1" xfId="73" applyNumberFormat="1" applyFont="1" applyFill="1" applyBorder="1" applyAlignment="1">
      <alignment horizontal="center" vertical="top"/>
    </xf>
    <xf numFmtId="0" fontId="107" fillId="0" borderId="1" xfId="74" applyFont="1" applyFill="1" applyBorder="1" applyAlignment="1">
      <alignment horizontal="justify" vertical="top" wrapText="1"/>
    </xf>
    <xf numFmtId="0" fontId="107" fillId="0" borderId="1" xfId="73" applyFont="1" applyFill="1" applyBorder="1" applyAlignment="1">
      <alignment horizontal="center" vertical="top" wrapText="1"/>
    </xf>
    <xf numFmtId="49" fontId="107" fillId="0" borderId="1" xfId="73" applyNumberFormat="1" applyFont="1" applyFill="1" applyBorder="1" applyAlignment="1">
      <alignment horizontal="center" vertical="top" wrapText="1"/>
    </xf>
    <xf numFmtId="0" fontId="78" fillId="0" borderId="1" xfId="74" applyFont="1" applyFill="1" applyBorder="1" applyAlignment="1">
      <alignment horizontal="left" vertical="top" wrapText="1"/>
    </xf>
    <xf numFmtId="0" fontId="78" fillId="0" borderId="1" xfId="74" applyFont="1" applyFill="1" applyBorder="1" applyAlignment="1">
      <alignment horizontal="left" vertical="center" wrapText="1"/>
    </xf>
    <xf numFmtId="0" fontId="50" fillId="0" borderId="1" xfId="74" applyFont="1" applyFill="1" applyBorder="1" applyAlignment="1">
      <alignment vertical="center"/>
    </xf>
    <xf numFmtId="0" fontId="78" fillId="0" borderId="1" xfId="73" applyFont="1" applyFill="1" applyBorder="1" applyAlignment="1">
      <alignment horizontal="center" vertical="center" wrapText="1"/>
    </xf>
    <xf numFmtId="49" fontId="50" fillId="0" borderId="1" xfId="73" applyNumberFormat="1" applyFont="1" applyFill="1" applyBorder="1" applyAlignment="1">
      <alignment horizontal="center"/>
    </xf>
    <xf numFmtId="0" fontId="50" fillId="0" borderId="1" xfId="73" applyFont="1" applyFill="1" applyBorder="1" applyAlignment="1">
      <alignment horizontal="center"/>
    </xf>
    <xf numFmtId="49" fontId="50" fillId="0" borderId="1" xfId="73" applyNumberFormat="1" applyFont="1" applyFill="1" applyBorder="1" applyAlignment="1">
      <alignment horizontal="center" vertical="center"/>
    </xf>
    <xf numFmtId="0" fontId="112" fillId="0" borderId="1" xfId="74" applyFont="1" applyFill="1" applyBorder="1" applyAlignment="1">
      <alignment vertical="center"/>
    </xf>
    <xf numFmtId="0" fontId="76" fillId="0" borderId="1" xfId="74" applyFont="1" applyFill="1" applyBorder="1"/>
    <xf numFmtId="0" fontId="50" fillId="0" borderId="1" xfId="74" applyFont="1" applyFill="1" applyBorder="1" applyAlignment="1"/>
    <xf numFmtId="0" fontId="82" fillId="0" borderId="1" xfId="74" applyFont="1" applyFill="1" applyBorder="1" applyAlignment="1"/>
    <xf numFmtId="0" fontId="82" fillId="0" borderId="1" xfId="73" applyFont="1" applyFill="1" applyBorder="1" applyAlignment="1">
      <alignment horizontal="center"/>
    </xf>
    <xf numFmtId="0" fontId="50" fillId="0" borderId="1" xfId="74" applyFont="1" applyFill="1" applyBorder="1" applyAlignment="1">
      <alignment wrapText="1"/>
    </xf>
    <xf numFmtId="0" fontId="1" fillId="0" borderId="1" xfId="74" applyFill="1" applyBorder="1"/>
    <xf numFmtId="49" fontId="1" fillId="0" borderId="1" xfId="73" applyNumberFormat="1" applyFill="1" applyBorder="1" applyAlignment="1">
      <alignment horizontal="center"/>
    </xf>
    <xf numFmtId="0" fontId="78" fillId="0" borderId="2" xfId="73" applyFont="1" applyFill="1" applyBorder="1" applyAlignment="1">
      <alignment horizontal="center" vertical="top" wrapText="1"/>
    </xf>
    <xf numFmtId="3" fontId="24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24" fillId="0" borderId="1" xfId="0" applyNumberFormat="1" applyFont="1" applyFill="1" applyBorder="1" applyProtection="1"/>
    <xf numFmtId="0" fontId="24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24" fillId="0" borderId="0" xfId="0" applyFont="1" applyFill="1" applyProtection="1">
      <protection locked="0"/>
    </xf>
    <xf numFmtId="0" fontId="19" fillId="0" borderId="3" xfId="0" applyFont="1" applyFill="1" applyBorder="1" applyProtection="1">
      <protection locked="0"/>
    </xf>
    <xf numFmtId="0" fontId="18" fillId="0" borderId="0" xfId="0" applyFont="1" applyFill="1"/>
    <xf numFmtId="0" fontId="30" fillId="4" borderId="10" xfId="9" applyFont="1" applyFill="1" applyBorder="1" applyAlignment="1" applyProtection="1">
      <alignment horizontal="center" vertical="center"/>
    </xf>
    <xf numFmtId="0" fontId="30" fillId="4" borderId="12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14" fontId="30" fillId="2" borderId="0" xfId="9" applyNumberFormat="1" applyFont="1" applyFill="1" applyBorder="1" applyAlignment="1" applyProtection="1">
      <alignment horizontal="center" vertical="center"/>
    </xf>
    <xf numFmtId="14" fontId="30" fillId="2" borderId="35" xfId="9" applyNumberFormat="1" applyFont="1" applyFill="1" applyBorder="1" applyAlignment="1" applyProtection="1">
      <alignment horizontal="center" vertical="center" wrapText="1"/>
    </xf>
    <xf numFmtId="14" fontId="30" fillId="2" borderId="0" xfId="9" applyNumberFormat="1" applyFont="1" applyFill="1" applyBorder="1" applyAlignment="1" applyProtection="1">
      <alignment horizontal="center" vertical="center" wrapText="1"/>
    </xf>
    <xf numFmtId="0" fontId="29" fillId="2" borderId="0" xfId="9" applyFont="1" applyFill="1" applyBorder="1" applyAlignment="1" applyProtection="1">
      <alignment horizontal="left" vertical="center" wrapText="1"/>
    </xf>
    <xf numFmtId="14" fontId="30" fillId="2" borderId="0" xfId="9" applyNumberFormat="1" applyFont="1" applyFill="1" applyBorder="1" applyAlignment="1" applyProtection="1">
      <alignment horizontal="left" vertical="center" wrapText="1"/>
    </xf>
    <xf numFmtId="14" fontId="19" fillId="0" borderId="0" xfId="1" applyNumberFormat="1" applyFont="1" applyFill="1" applyBorder="1" applyAlignment="1" applyProtection="1">
      <alignment horizontal="center" vertical="center"/>
    </xf>
    <xf numFmtId="0" fontId="19" fillId="0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14" fontId="19" fillId="0" borderId="0" xfId="1" applyNumberFormat="1" applyFont="1" applyBorder="1" applyAlignment="1" applyProtection="1">
      <alignment horizontal="center" vertical="center"/>
    </xf>
    <xf numFmtId="0" fontId="19" fillId="0" borderId="0" xfId="1" applyFont="1" applyBorder="1" applyAlignment="1" applyProtection="1">
      <alignment horizontal="center" vertical="center"/>
    </xf>
    <xf numFmtId="0" fontId="19" fillId="2" borderId="0" xfId="1" applyFont="1" applyFill="1" applyBorder="1" applyAlignment="1" applyProtection="1">
      <alignment horizontal="left" vertical="center" wrapText="1"/>
    </xf>
    <xf numFmtId="0" fontId="19" fillId="0" borderId="0" xfId="1" applyFont="1" applyFill="1" applyAlignment="1" applyProtection="1">
      <alignment horizontal="center" vertical="center"/>
    </xf>
    <xf numFmtId="14" fontId="23" fillId="2" borderId="0" xfId="10" applyNumberFormat="1" applyFont="1" applyFill="1" applyBorder="1" applyAlignment="1" applyProtection="1">
      <alignment horizontal="center" vertical="center"/>
    </xf>
    <xf numFmtId="0" fontId="24" fillId="5" borderId="0" xfId="0" applyFont="1" applyFill="1" applyAlignment="1" applyProtection="1">
      <alignment horizontal="left" vertical="center"/>
    </xf>
    <xf numFmtId="14" fontId="23" fillId="2" borderId="0" xfId="10" applyNumberFormat="1" applyFont="1" applyFill="1" applyBorder="1" applyAlignment="1" applyProtection="1">
      <alignment horizontal="left" vertical="center" wrapText="1"/>
    </xf>
    <xf numFmtId="14" fontId="23" fillId="2" borderId="35" xfId="10" applyNumberFormat="1" applyFont="1" applyFill="1" applyBorder="1" applyAlignment="1" applyProtection="1">
      <alignment horizontal="center" vertical="center"/>
    </xf>
    <xf numFmtId="14" fontId="23" fillId="2" borderId="35" xfId="10" applyNumberFormat="1" applyFont="1" applyFill="1" applyBorder="1" applyAlignment="1" applyProtection="1">
      <alignment horizontal="center" vertical="center" wrapText="1"/>
    </xf>
    <xf numFmtId="14" fontId="23" fillId="2" borderId="0" xfId="10" applyNumberFormat="1" applyFont="1" applyFill="1" applyBorder="1" applyAlignment="1" applyProtection="1">
      <alignment horizontal="center" vertical="center" wrapText="1"/>
    </xf>
    <xf numFmtId="0" fontId="19" fillId="0" borderId="0" xfId="0" applyFont="1" applyAlignment="1" applyProtection="1">
      <alignment horizontal="left" vertical="top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21" fillId="5" borderId="1" xfId="4" applyFont="1" applyFill="1" applyBorder="1" applyAlignment="1" applyProtection="1">
      <alignment horizontal="center" vertical="center" wrapText="1"/>
    </xf>
    <xf numFmtId="0" fontId="24" fillId="0" borderId="35" xfId="3" applyFont="1" applyBorder="1" applyAlignment="1" applyProtection="1">
      <alignment horizontal="center" vertical="center"/>
      <protection locked="0"/>
    </xf>
    <xf numFmtId="0" fontId="19" fillId="0" borderId="3" xfId="3" applyFont="1" applyBorder="1" applyAlignment="1" applyProtection="1">
      <alignment horizontal="center"/>
      <protection locked="0"/>
    </xf>
    <xf numFmtId="0" fontId="19" fillId="0" borderId="35" xfId="3" applyFont="1" applyBorder="1" applyAlignment="1" applyProtection="1">
      <alignment horizontal="center" vertical="center" wrapText="1"/>
      <protection locked="0"/>
    </xf>
    <xf numFmtId="0" fontId="19" fillId="0" borderId="0" xfId="3" applyFont="1" applyBorder="1" applyAlignment="1" applyProtection="1">
      <alignment horizontal="center" vertical="center" wrapText="1"/>
      <protection locked="0"/>
    </xf>
    <xf numFmtId="0" fontId="18" fillId="0" borderId="0" xfId="3" applyFont="1" applyAlignment="1">
      <alignment horizontal="center" vertical="center"/>
    </xf>
    <xf numFmtId="0" fontId="21" fillId="0" borderId="30" xfId="3" applyFont="1" applyBorder="1" applyAlignment="1">
      <alignment horizontal="center" vertical="center"/>
    </xf>
    <xf numFmtId="0" fontId="36" fillId="5" borderId="0" xfId="3" applyFont="1" applyFill="1" applyBorder="1" applyAlignment="1">
      <alignment horizontal="left" vertical="center" wrapText="1"/>
    </xf>
    <xf numFmtId="0" fontId="19" fillId="5" borderId="0" xfId="3" applyFont="1" applyFill="1" applyBorder="1" applyAlignment="1" applyProtection="1">
      <alignment horizontal="left" vertical="center"/>
    </xf>
    <xf numFmtId="0" fontId="24" fillId="0" borderId="0" xfId="3" applyFont="1" applyBorder="1" applyAlignment="1" applyProtection="1">
      <alignment horizontal="left" vertical="center"/>
    </xf>
  </cellXfs>
  <cellStyles count="79">
    <cellStyle name="20% - Accent1" xfId="49" builtinId="30" customBuiltin="1"/>
    <cellStyle name="20% - Accent2" xfId="53" builtinId="34" customBuiltin="1"/>
    <cellStyle name="20% - Accent3" xfId="57" builtinId="38" customBuiltin="1"/>
    <cellStyle name="20% - Accent4" xfId="61" builtinId="42" customBuiltin="1"/>
    <cellStyle name="20% - Accent5" xfId="65" builtinId="46" customBuiltin="1"/>
    <cellStyle name="20% - Accent6" xfId="69" builtinId="50" customBuiltin="1"/>
    <cellStyle name="40% - Accent1" xfId="50" builtinId="31" customBuiltin="1"/>
    <cellStyle name="40% - Accent2" xfId="54" builtinId="35" customBuiltin="1"/>
    <cellStyle name="40% - Accent3" xfId="58" builtinId="39" customBuiltin="1"/>
    <cellStyle name="40% - Accent4" xfId="62" builtinId="43" customBuiltin="1"/>
    <cellStyle name="40% - Accent5" xfId="66" builtinId="47" customBuiltin="1"/>
    <cellStyle name="40% - Accent6" xfId="70" builtinId="51" customBuiltin="1"/>
    <cellStyle name="60% - Accent1" xfId="51" builtinId="32" customBuiltin="1"/>
    <cellStyle name="60% - Accent2" xfId="55" builtinId="36" customBuiltin="1"/>
    <cellStyle name="60% - Accent3" xfId="59" builtinId="40" customBuiltin="1"/>
    <cellStyle name="60% - Accent4" xfId="63" builtinId="44" customBuiltin="1"/>
    <cellStyle name="60% - Accent5" xfId="67" builtinId="48" customBuiltin="1"/>
    <cellStyle name="60% - Accent6" xfId="71" builtinId="52" customBuiltin="1"/>
    <cellStyle name="Accent1" xfId="48" builtinId="29" customBuiltin="1"/>
    <cellStyle name="Accent2" xfId="52" builtinId="33" customBuiltin="1"/>
    <cellStyle name="Accent3" xfId="56" builtinId="37" customBuiltin="1"/>
    <cellStyle name="Accent4" xfId="60" builtinId="41" customBuiltin="1"/>
    <cellStyle name="Accent5" xfId="64" builtinId="45" customBuiltin="1"/>
    <cellStyle name="Accent6" xfId="68" builtinId="49" customBuiltin="1"/>
    <cellStyle name="Bad" xfId="38" builtinId="27" customBuiltin="1"/>
    <cellStyle name="Calculation" xfId="42" builtinId="22" customBuiltin="1"/>
    <cellStyle name="Check Cell" xfId="44" builtinId="23" customBuiltin="1"/>
    <cellStyle name="Comma" xfId="16" builtinId="3"/>
    <cellStyle name="Explanatory Text" xfId="46" builtinId="53" customBuiltin="1"/>
    <cellStyle name="Good" xfId="37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Linked Cell" xfId="43" builtinId="24" customBuiltin="1"/>
    <cellStyle name="Neutral" xfId="39" builtinId="28" customBuiltin="1"/>
    <cellStyle name="Normal" xfId="0" builtinId="0"/>
    <cellStyle name="Normal 10" xfId="19"/>
    <cellStyle name="Normal 11" xfId="20"/>
    <cellStyle name="Normal 12" xfId="21"/>
    <cellStyle name="Normal 13" xfId="22"/>
    <cellStyle name="Normal 14" xfId="23"/>
    <cellStyle name="Normal 15" xfId="25"/>
    <cellStyle name="Normal 16" xfId="27"/>
    <cellStyle name="Normal 17" xfId="28"/>
    <cellStyle name="Normal 18" xfId="29"/>
    <cellStyle name="Normal 19" xfId="30"/>
    <cellStyle name="Normal 2" xfId="2"/>
    <cellStyle name="Normal 2 2" xfId="24"/>
    <cellStyle name="Normal 2 2 2" xfId="76"/>
    <cellStyle name="Normal 2 3" xfId="26"/>
    <cellStyle name="Normal 2 4" xfId="73"/>
    <cellStyle name="Normal 20" xfId="72"/>
    <cellStyle name="Normal 21" xfId="74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6 2" xfId="75"/>
    <cellStyle name="Normal 7" xfId="13"/>
    <cellStyle name="Normal 8" xfId="17"/>
    <cellStyle name="Normal 9" xfId="18"/>
    <cellStyle name="Normal_FORMEBI" xfId="1"/>
    <cellStyle name="Note 2" xfId="77"/>
    <cellStyle name="Output" xfId="41" builtinId="21" customBuiltin="1"/>
    <cellStyle name="Title" xfId="32" builtinId="15" customBuiltin="1"/>
    <cellStyle name="Total" xfId="47" builtinId="25" customBuiltin="1"/>
    <cellStyle name="Warning Text" xfId="45" builtinId="11" customBuiltin="1"/>
    <cellStyle name="Обычный 2" xfId="31"/>
    <cellStyle name="Обычный 2 2" xfId="78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55</xdr:row>
      <xdr:rowOff>171450</xdr:rowOff>
    </xdr:from>
    <xdr:to>
      <xdr:col>2</xdr:col>
      <xdr:colOff>1495425</xdr:colOff>
      <xdr:row>55</xdr:row>
      <xdr:rowOff>171450</xdr:rowOff>
    </xdr:to>
    <xdr:cxnSp macro="">
      <xdr:nvCxnSpPr>
        <xdr:cNvPr id="3" name="Straight Connector 2"/>
        <xdr:cNvCxnSpPr/>
      </xdr:nvCxnSpPr>
      <xdr:spPr>
        <a:xfrm>
          <a:off x="1857375" y="11029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1536</xdr:row>
      <xdr:rowOff>171450</xdr:rowOff>
    </xdr:from>
    <xdr:to>
      <xdr:col>2</xdr:col>
      <xdr:colOff>1495425</xdr:colOff>
      <xdr:row>1536</xdr:row>
      <xdr:rowOff>171450</xdr:rowOff>
    </xdr:to>
    <xdr:cxnSp macro="">
      <xdr:nvCxnSpPr>
        <xdr:cNvPr id="4" name="Straight Connector 3"/>
        <xdr:cNvCxnSpPr/>
      </xdr:nvCxnSpPr>
      <xdr:spPr>
        <a:xfrm>
          <a:off x="1857375" y="293131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1536</xdr:row>
      <xdr:rowOff>171450</xdr:rowOff>
    </xdr:from>
    <xdr:to>
      <xdr:col>2</xdr:col>
      <xdr:colOff>1495425</xdr:colOff>
      <xdr:row>1536</xdr:row>
      <xdr:rowOff>171450</xdr:rowOff>
    </xdr:to>
    <xdr:cxnSp macro="">
      <xdr:nvCxnSpPr>
        <xdr:cNvPr id="5" name="Straight Connector 4"/>
        <xdr:cNvCxnSpPr/>
      </xdr:nvCxnSpPr>
      <xdr:spPr>
        <a:xfrm>
          <a:off x="1857375" y="293131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171450</xdr:rowOff>
    </xdr:from>
    <xdr:to>
      <xdr:col>1</xdr:col>
      <xdr:colOff>1495425</xdr:colOff>
      <xdr:row>31</xdr:row>
      <xdr:rowOff>171450</xdr:rowOff>
    </xdr:to>
    <xdr:cxnSp macro="">
      <xdr:nvCxnSpPr>
        <xdr:cNvPr id="4" name="Straight Connector 3"/>
        <xdr:cNvCxnSpPr/>
      </xdr:nvCxnSpPr>
      <xdr:spPr>
        <a:xfrm>
          <a:off x="295275" y="6343650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31</xdr:row>
      <xdr:rowOff>180975</xdr:rowOff>
    </xdr:from>
    <xdr:to>
      <xdr:col>6</xdr:col>
      <xdr:colOff>219075</xdr:colOff>
      <xdr:row>31</xdr:row>
      <xdr:rowOff>180975</xdr:rowOff>
    </xdr:to>
    <xdr:cxnSp macro="">
      <xdr:nvCxnSpPr>
        <xdr:cNvPr id="5" name="Straight Connector 4"/>
        <xdr:cNvCxnSpPr/>
      </xdr:nvCxnSpPr>
      <xdr:spPr>
        <a:xfrm>
          <a:off x="3695700" y="6353175"/>
          <a:ext cx="2733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6" name="Straight Connector 5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7" name="Straight Connector 6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1133</xdr:row>
      <xdr:rowOff>171450</xdr:rowOff>
    </xdr:from>
    <xdr:to>
      <xdr:col>2</xdr:col>
      <xdr:colOff>1495425</xdr:colOff>
      <xdr:row>1133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50695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51647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5" name="Straight Connector 4"/>
        <xdr:cNvCxnSpPr/>
      </xdr:nvCxnSpPr>
      <xdr:spPr>
        <a:xfrm>
          <a:off x="3343794" y="6924675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91"/>
  <sheetViews>
    <sheetView showGridLines="0" tabSelected="1" view="pageBreakPreview" zoomScale="60" zoomScaleNormal="100" workbookViewId="0">
      <selection activeCell="W14" sqref="W14"/>
    </sheetView>
  </sheetViews>
  <sheetFormatPr defaultRowHeight="15"/>
  <cols>
    <col min="1" max="1" width="7.28515625" style="355" bestFit="1" customWidth="1"/>
    <col min="2" max="2" width="13.140625" style="355" customWidth="1"/>
    <col min="3" max="3" width="17.85546875" style="355" customWidth="1"/>
    <col min="4" max="4" width="15.140625" style="355" customWidth="1"/>
    <col min="5" max="5" width="24.5703125" style="355" customWidth="1"/>
    <col min="6" max="6" width="17.42578125" style="357" customWidth="1"/>
    <col min="7" max="7" width="20.28515625" style="357" customWidth="1"/>
    <col min="8" max="8" width="19.140625" style="357" customWidth="1"/>
    <col min="9" max="9" width="16.42578125" style="355" bestFit="1" customWidth="1"/>
    <col min="10" max="10" width="17.42578125" style="355" customWidth="1"/>
    <col min="11" max="11" width="13.140625" style="355" bestFit="1" customWidth="1"/>
    <col min="12" max="12" width="15.28515625" style="355" customWidth="1"/>
    <col min="13" max="16384" width="9.140625" style="355"/>
  </cols>
  <sheetData>
    <row r="1" spans="1:12">
      <c r="A1" s="358" t="s">
        <v>301</v>
      </c>
      <c r="B1" s="265"/>
      <c r="C1" s="265"/>
      <c r="D1" s="265"/>
      <c r="E1" s="265"/>
      <c r="F1" s="359"/>
      <c r="G1" s="265"/>
      <c r="H1" s="360"/>
      <c r="I1" s="265"/>
      <c r="J1" s="265"/>
      <c r="K1" s="265"/>
      <c r="L1" s="361" t="s">
        <v>109</v>
      </c>
    </row>
    <row r="2" spans="1:12">
      <c r="A2" s="362" t="s">
        <v>140</v>
      </c>
      <c r="B2" s="265"/>
      <c r="C2" s="265"/>
      <c r="D2" s="265"/>
      <c r="E2" s="265"/>
      <c r="F2" s="359"/>
      <c r="G2" s="265"/>
      <c r="H2" s="359"/>
      <c r="I2" s="265"/>
      <c r="J2" s="265"/>
      <c r="K2" s="265"/>
      <c r="L2" s="363" t="s">
        <v>613</v>
      </c>
    </row>
    <row r="3" spans="1:12">
      <c r="A3" s="267"/>
      <c r="B3" s="265"/>
      <c r="C3" s="364"/>
      <c r="D3" s="365"/>
      <c r="E3" s="265"/>
      <c r="F3" s="366"/>
      <c r="G3" s="265"/>
      <c r="H3" s="265"/>
      <c r="I3" s="359"/>
      <c r="J3" s="265"/>
      <c r="K3" s="265"/>
      <c r="L3" s="264"/>
    </row>
    <row r="4" spans="1:12">
      <c r="A4" s="362" t="s">
        <v>269</v>
      </c>
      <c r="B4" s="359"/>
      <c r="C4" s="359"/>
      <c r="D4" s="367"/>
      <c r="E4" s="368"/>
      <c r="F4" s="369"/>
      <c r="G4" s="265"/>
      <c r="H4" s="370"/>
      <c r="I4" s="368"/>
      <c r="J4" s="265"/>
      <c r="K4" s="265"/>
      <c r="L4" s="264"/>
    </row>
    <row r="5" spans="1:12" ht="15.75" thickBot="1">
      <c r="A5" s="371" t="s">
        <v>511</v>
      </c>
      <c r="B5" s="265"/>
      <c r="C5" s="364"/>
      <c r="D5" s="365"/>
      <c r="E5" s="265"/>
      <c r="F5" s="369"/>
      <c r="G5" s="369"/>
      <c r="H5" s="369"/>
      <c r="I5" s="265"/>
      <c r="J5" s="265"/>
      <c r="K5" s="265"/>
      <c r="L5" s="264"/>
    </row>
    <row r="6" spans="1:12" ht="15.75" thickBot="1">
      <c r="A6" s="267"/>
      <c r="B6" s="266"/>
      <c r="C6" s="265"/>
      <c r="D6" s="265"/>
      <c r="E6" s="265"/>
      <c r="F6" s="359"/>
      <c r="G6" s="359"/>
      <c r="H6" s="359"/>
      <c r="I6" s="836" t="s">
        <v>437</v>
      </c>
      <c r="J6" s="837"/>
      <c r="K6" s="838"/>
      <c r="L6" s="264"/>
    </row>
    <row r="7" spans="1:12" s="383" customFormat="1" ht="60.75" thickBot="1">
      <c r="A7" s="372" t="s">
        <v>64</v>
      </c>
      <c r="B7" s="373" t="s">
        <v>141</v>
      </c>
      <c r="C7" s="373" t="s">
        <v>436</v>
      </c>
      <c r="D7" s="374" t="s">
        <v>275</v>
      </c>
      <c r="E7" s="375" t="s">
        <v>435</v>
      </c>
      <c r="F7" s="376" t="s">
        <v>434</v>
      </c>
      <c r="G7" s="377" t="s">
        <v>228</v>
      </c>
      <c r="H7" s="378" t="s">
        <v>225</v>
      </c>
      <c r="I7" s="379" t="s">
        <v>433</v>
      </c>
      <c r="J7" s="380" t="s">
        <v>272</v>
      </c>
      <c r="K7" s="381" t="s">
        <v>229</v>
      </c>
      <c r="L7" s="382" t="s">
        <v>230</v>
      </c>
    </row>
    <row r="8" spans="1:12" s="356" customFormat="1">
      <c r="A8" s="384">
        <v>1</v>
      </c>
      <c r="B8" s="385">
        <v>2</v>
      </c>
      <c r="C8" s="386">
        <v>3</v>
      </c>
      <c r="D8" s="386">
        <v>4</v>
      </c>
      <c r="E8" s="384">
        <v>5</v>
      </c>
      <c r="F8" s="385">
        <v>6</v>
      </c>
      <c r="G8" s="386">
        <v>7</v>
      </c>
      <c r="H8" s="385">
        <v>8</v>
      </c>
      <c r="I8" s="384">
        <v>9</v>
      </c>
      <c r="J8" s="385">
        <v>10</v>
      </c>
      <c r="K8" s="387">
        <v>11</v>
      </c>
      <c r="L8" s="388">
        <v>12</v>
      </c>
    </row>
    <row r="9" spans="1:12" s="356" customFormat="1" ht="30">
      <c r="A9" s="389">
        <v>1</v>
      </c>
      <c r="B9" s="390" t="s">
        <v>515</v>
      </c>
      <c r="C9" s="391" t="s">
        <v>516</v>
      </c>
      <c r="D9" s="392">
        <v>900</v>
      </c>
      <c r="E9" s="391" t="s">
        <v>517</v>
      </c>
      <c r="F9" s="393" t="s">
        <v>518</v>
      </c>
      <c r="G9" s="393" t="s">
        <v>519</v>
      </c>
      <c r="H9" s="393" t="s">
        <v>520</v>
      </c>
      <c r="I9" s="389"/>
      <c r="J9" s="389"/>
      <c r="K9" s="389"/>
      <c r="L9" s="389"/>
    </row>
    <row r="10" spans="1:12" s="356" customFormat="1" ht="30">
      <c r="A10" s="389">
        <v>2</v>
      </c>
      <c r="B10" s="394" t="s">
        <v>521</v>
      </c>
      <c r="C10" s="395" t="s">
        <v>516</v>
      </c>
      <c r="D10" s="396">
        <v>2661</v>
      </c>
      <c r="E10" s="397" t="s">
        <v>517</v>
      </c>
      <c r="F10" s="393" t="s">
        <v>518</v>
      </c>
      <c r="G10" s="398" t="s">
        <v>519</v>
      </c>
      <c r="H10" s="398" t="s">
        <v>520</v>
      </c>
      <c r="I10" s="389"/>
      <c r="J10" s="389"/>
      <c r="K10" s="389"/>
      <c r="L10" s="389"/>
    </row>
    <row r="11" spans="1:12" s="356" customFormat="1" ht="30">
      <c r="A11" s="389">
        <v>3</v>
      </c>
      <c r="B11" s="394" t="s">
        <v>521</v>
      </c>
      <c r="C11" s="395" t="s">
        <v>516</v>
      </c>
      <c r="D11" s="399">
        <v>250</v>
      </c>
      <c r="E11" s="397" t="s">
        <v>517</v>
      </c>
      <c r="F11" s="393" t="s">
        <v>518</v>
      </c>
      <c r="G11" s="398" t="s">
        <v>519</v>
      </c>
      <c r="H11" s="398" t="s">
        <v>520</v>
      </c>
      <c r="I11" s="389"/>
      <c r="J11" s="389"/>
      <c r="K11" s="389"/>
      <c r="L11" s="389"/>
    </row>
    <row r="12" spans="1:12" s="356" customFormat="1" ht="30">
      <c r="A12" s="389">
        <v>4</v>
      </c>
      <c r="B12" s="394" t="s">
        <v>522</v>
      </c>
      <c r="C12" s="395" t="s">
        <v>516</v>
      </c>
      <c r="D12" s="399">
        <v>625</v>
      </c>
      <c r="E12" s="397" t="s">
        <v>517</v>
      </c>
      <c r="F12" s="393" t="s">
        <v>518</v>
      </c>
      <c r="G12" s="398" t="s">
        <v>519</v>
      </c>
      <c r="H12" s="398" t="s">
        <v>520</v>
      </c>
      <c r="I12" s="389"/>
      <c r="J12" s="389"/>
      <c r="K12" s="389"/>
      <c r="L12" s="389"/>
    </row>
    <row r="13" spans="1:12" s="356" customFormat="1" ht="30">
      <c r="A13" s="389">
        <v>5</v>
      </c>
      <c r="B13" s="394" t="s">
        <v>523</v>
      </c>
      <c r="C13" s="395" t="s">
        <v>516</v>
      </c>
      <c r="D13" s="399">
        <v>565</v>
      </c>
      <c r="E13" s="397" t="s">
        <v>517</v>
      </c>
      <c r="F13" s="393" t="s">
        <v>518</v>
      </c>
      <c r="G13" s="398" t="s">
        <v>519</v>
      </c>
      <c r="H13" s="398" t="s">
        <v>520</v>
      </c>
      <c r="I13" s="389"/>
      <c r="J13" s="389"/>
      <c r="K13" s="389"/>
      <c r="L13" s="389"/>
    </row>
    <row r="14" spans="1:12" s="356" customFormat="1" ht="30">
      <c r="A14" s="389">
        <v>6</v>
      </c>
      <c r="B14" s="394" t="s">
        <v>523</v>
      </c>
      <c r="C14" s="395" t="s">
        <v>516</v>
      </c>
      <c r="D14" s="399">
        <v>1900</v>
      </c>
      <c r="E14" s="397" t="s">
        <v>517</v>
      </c>
      <c r="F14" s="393" t="s">
        <v>518</v>
      </c>
      <c r="G14" s="398" t="s">
        <v>519</v>
      </c>
      <c r="H14" s="398" t="s">
        <v>520</v>
      </c>
      <c r="I14" s="389"/>
      <c r="J14" s="389"/>
      <c r="K14" s="389"/>
      <c r="L14" s="389"/>
    </row>
    <row r="15" spans="1:12" s="356" customFormat="1" ht="30">
      <c r="A15" s="389">
        <v>7</v>
      </c>
      <c r="B15" s="394" t="s">
        <v>524</v>
      </c>
      <c r="C15" s="395" t="s">
        <v>516</v>
      </c>
      <c r="D15" s="399">
        <v>475</v>
      </c>
      <c r="E15" s="397" t="s">
        <v>517</v>
      </c>
      <c r="F15" s="393" t="s">
        <v>518</v>
      </c>
      <c r="G15" s="398" t="s">
        <v>519</v>
      </c>
      <c r="H15" s="398" t="s">
        <v>520</v>
      </c>
      <c r="I15" s="389"/>
      <c r="J15" s="389"/>
      <c r="K15" s="389"/>
      <c r="L15" s="389"/>
    </row>
    <row r="16" spans="1:12" s="356" customFormat="1" ht="30">
      <c r="A16" s="389">
        <v>8</v>
      </c>
      <c r="B16" s="394" t="s">
        <v>525</v>
      </c>
      <c r="C16" s="395" t="s">
        <v>516</v>
      </c>
      <c r="D16" s="399">
        <v>82</v>
      </c>
      <c r="E16" s="397" t="s">
        <v>517</v>
      </c>
      <c r="F16" s="393" t="s">
        <v>518</v>
      </c>
      <c r="G16" s="398" t="s">
        <v>519</v>
      </c>
      <c r="H16" s="398" t="s">
        <v>520</v>
      </c>
      <c r="I16" s="389"/>
      <c r="J16" s="389"/>
      <c r="K16" s="389"/>
      <c r="L16" s="389"/>
    </row>
    <row r="17" spans="1:12" s="356" customFormat="1" ht="30">
      <c r="A17" s="389">
        <v>9</v>
      </c>
      <c r="B17" s="394" t="s">
        <v>525</v>
      </c>
      <c r="C17" s="395" t="s">
        <v>516</v>
      </c>
      <c r="D17" s="399">
        <v>450</v>
      </c>
      <c r="E17" s="397" t="s">
        <v>517</v>
      </c>
      <c r="F17" s="393" t="s">
        <v>518</v>
      </c>
      <c r="G17" s="398" t="s">
        <v>519</v>
      </c>
      <c r="H17" s="398" t="s">
        <v>520</v>
      </c>
      <c r="I17" s="389"/>
      <c r="J17" s="389"/>
      <c r="K17" s="389"/>
      <c r="L17" s="389"/>
    </row>
    <row r="18" spans="1:12" s="356" customFormat="1" ht="30">
      <c r="A18" s="389">
        <v>10</v>
      </c>
      <c r="B18" s="394" t="s">
        <v>526</v>
      </c>
      <c r="C18" s="395" t="s">
        <v>516</v>
      </c>
      <c r="D18" s="399">
        <v>1900</v>
      </c>
      <c r="E18" s="397" t="s">
        <v>517</v>
      </c>
      <c r="F18" s="393" t="s">
        <v>518</v>
      </c>
      <c r="G18" s="398" t="s">
        <v>519</v>
      </c>
      <c r="H18" s="398" t="s">
        <v>520</v>
      </c>
      <c r="I18" s="389"/>
      <c r="J18" s="389"/>
      <c r="K18" s="389"/>
      <c r="L18" s="389"/>
    </row>
    <row r="19" spans="1:12" s="356" customFormat="1" ht="30">
      <c r="A19" s="389">
        <v>11</v>
      </c>
      <c r="B19" s="394" t="s">
        <v>527</v>
      </c>
      <c r="C19" s="395" t="s">
        <v>516</v>
      </c>
      <c r="D19" s="399">
        <v>420</v>
      </c>
      <c r="E19" s="397" t="s">
        <v>517</v>
      </c>
      <c r="F19" s="393" t="s">
        <v>518</v>
      </c>
      <c r="G19" s="398" t="s">
        <v>519</v>
      </c>
      <c r="H19" s="398" t="s">
        <v>520</v>
      </c>
      <c r="I19" s="389"/>
      <c r="J19" s="389"/>
      <c r="K19" s="389"/>
      <c r="L19" s="389"/>
    </row>
    <row r="20" spans="1:12" s="356" customFormat="1" ht="30">
      <c r="A20" s="389">
        <v>12</v>
      </c>
      <c r="B20" s="394" t="s">
        <v>528</v>
      </c>
      <c r="C20" s="395" t="s">
        <v>516</v>
      </c>
      <c r="D20" s="399">
        <v>235</v>
      </c>
      <c r="E20" s="397" t="s">
        <v>517</v>
      </c>
      <c r="F20" s="393" t="s">
        <v>518</v>
      </c>
      <c r="G20" s="398" t="s">
        <v>519</v>
      </c>
      <c r="H20" s="398" t="s">
        <v>520</v>
      </c>
      <c r="I20" s="389"/>
      <c r="J20" s="389"/>
      <c r="K20" s="389"/>
      <c r="L20" s="389"/>
    </row>
    <row r="21" spans="1:12" s="356" customFormat="1" ht="30">
      <c r="A21" s="389">
        <v>13</v>
      </c>
      <c r="B21" s="394" t="s">
        <v>529</v>
      </c>
      <c r="C21" s="395" t="s">
        <v>516</v>
      </c>
      <c r="D21" s="399">
        <v>1100</v>
      </c>
      <c r="E21" s="400" t="s">
        <v>530</v>
      </c>
      <c r="F21" s="393" t="s">
        <v>531</v>
      </c>
      <c r="G21" s="393" t="s">
        <v>532</v>
      </c>
      <c r="H21" s="398" t="s">
        <v>520</v>
      </c>
      <c r="I21" s="389"/>
      <c r="J21" s="389"/>
      <c r="K21" s="389"/>
      <c r="L21" s="389"/>
    </row>
    <row r="22" spans="1:12" s="356" customFormat="1" ht="30">
      <c r="A22" s="389">
        <v>14</v>
      </c>
      <c r="B22" s="394" t="s">
        <v>533</v>
      </c>
      <c r="C22" s="395" t="s">
        <v>516</v>
      </c>
      <c r="D22" s="399">
        <v>1400</v>
      </c>
      <c r="E22" s="400" t="s">
        <v>530</v>
      </c>
      <c r="F22" s="393" t="s">
        <v>531</v>
      </c>
      <c r="G22" s="393" t="s">
        <v>532</v>
      </c>
      <c r="H22" s="398" t="s">
        <v>520</v>
      </c>
      <c r="I22" s="389"/>
      <c r="J22" s="389"/>
      <c r="K22" s="389"/>
      <c r="L22" s="389"/>
    </row>
    <row r="23" spans="1:12" s="356" customFormat="1" ht="30">
      <c r="A23" s="389">
        <v>15</v>
      </c>
      <c r="B23" s="394" t="s">
        <v>534</v>
      </c>
      <c r="C23" s="395" t="s">
        <v>516</v>
      </c>
      <c r="D23" s="399">
        <v>1400</v>
      </c>
      <c r="E23" s="400" t="s">
        <v>530</v>
      </c>
      <c r="F23" s="393" t="s">
        <v>531</v>
      </c>
      <c r="G23" s="393" t="s">
        <v>532</v>
      </c>
      <c r="H23" s="398" t="s">
        <v>520</v>
      </c>
      <c r="I23" s="389"/>
      <c r="J23" s="389"/>
      <c r="K23" s="389"/>
      <c r="L23" s="389"/>
    </row>
    <row r="24" spans="1:12" s="356" customFormat="1" ht="30">
      <c r="A24" s="389">
        <v>16</v>
      </c>
      <c r="B24" s="394" t="s">
        <v>534</v>
      </c>
      <c r="C24" s="395" t="s">
        <v>516</v>
      </c>
      <c r="D24" s="399">
        <v>270</v>
      </c>
      <c r="E24" s="400" t="s">
        <v>535</v>
      </c>
      <c r="F24" s="393" t="s">
        <v>536</v>
      </c>
      <c r="G24" s="393" t="s">
        <v>537</v>
      </c>
      <c r="H24" s="393" t="s">
        <v>208</v>
      </c>
      <c r="I24" s="389"/>
      <c r="J24" s="389"/>
      <c r="K24" s="389"/>
      <c r="L24" s="389"/>
    </row>
    <row r="25" spans="1:12" s="356" customFormat="1" ht="30">
      <c r="A25" s="389">
        <v>17</v>
      </c>
      <c r="B25" s="401">
        <v>42776</v>
      </c>
      <c r="C25" s="395" t="s">
        <v>516</v>
      </c>
      <c r="D25" s="399">
        <v>250</v>
      </c>
      <c r="E25" s="400" t="s">
        <v>538</v>
      </c>
      <c r="F25" s="393" t="s">
        <v>539</v>
      </c>
      <c r="G25" s="393" t="s">
        <v>540</v>
      </c>
      <c r="H25" s="393" t="s">
        <v>205</v>
      </c>
      <c r="I25" s="389"/>
      <c r="J25" s="389"/>
      <c r="K25" s="389"/>
      <c r="L25" s="389"/>
    </row>
    <row r="26" spans="1:12" s="356" customFormat="1" ht="30">
      <c r="A26" s="389">
        <v>18</v>
      </c>
      <c r="B26" s="401">
        <v>42776</v>
      </c>
      <c r="C26" s="395" t="s">
        <v>516</v>
      </c>
      <c r="D26" s="399">
        <v>250</v>
      </c>
      <c r="E26" s="400" t="s">
        <v>541</v>
      </c>
      <c r="F26" s="393" t="s">
        <v>542</v>
      </c>
      <c r="G26" s="393" t="s">
        <v>543</v>
      </c>
      <c r="H26" s="393" t="s">
        <v>205</v>
      </c>
      <c r="I26" s="389"/>
      <c r="J26" s="389"/>
      <c r="K26" s="389"/>
      <c r="L26" s="389"/>
    </row>
    <row r="27" spans="1:12" s="356" customFormat="1" ht="30">
      <c r="A27" s="389">
        <v>19</v>
      </c>
      <c r="B27" s="402">
        <v>43011</v>
      </c>
      <c r="C27" s="403" t="s">
        <v>516</v>
      </c>
      <c r="D27" s="404">
        <v>400</v>
      </c>
      <c r="E27" s="405" t="s">
        <v>544</v>
      </c>
      <c r="F27" s="406" t="s">
        <v>545</v>
      </c>
      <c r="G27" s="406" t="s">
        <v>546</v>
      </c>
      <c r="H27" s="405" t="s">
        <v>547</v>
      </c>
      <c r="I27" s="407"/>
      <c r="J27" s="407"/>
      <c r="K27" s="407"/>
      <c r="L27" s="407"/>
    </row>
    <row r="28" spans="1:12" s="356" customFormat="1" ht="30">
      <c r="A28" s="389">
        <v>20</v>
      </c>
      <c r="B28" s="402">
        <v>43011</v>
      </c>
      <c r="C28" s="403" t="s">
        <v>516</v>
      </c>
      <c r="D28" s="404">
        <v>700</v>
      </c>
      <c r="E28" s="405" t="s">
        <v>548</v>
      </c>
      <c r="F28" s="406" t="s">
        <v>518</v>
      </c>
      <c r="G28" s="406" t="s">
        <v>549</v>
      </c>
      <c r="H28" s="405" t="s">
        <v>547</v>
      </c>
      <c r="I28" s="407"/>
      <c r="J28" s="407"/>
      <c r="K28" s="407"/>
      <c r="L28" s="407"/>
    </row>
    <row r="29" spans="1:12" s="356" customFormat="1" ht="30">
      <c r="A29" s="389">
        <v>21</v>
      </c>
      <c r="B29" s="402">
        <v>43012</v>
      </c>
      <c r="C29" s="403" t="s">
        <v>516</v>
      </c>
      <c r="D29" s="404">
        <v>1950</v>
      </c>
      <c r="E29" s="405" t="s">
        <v>548</v>
      </c>
      <c r="F29" s="406" t="s">
        <v>518</v>
      </c>
      <c r="G29" s="406" t="s">
        <v>549</v>
      </c>
      <c r="H29" s="405" t="s">
        <v>547</v>
      </c>
      <c r="I29" s="407"/>
      <c r="J29" s="407"/>
      <c r="K29" s="407"/>
      <c r="L29" s="407"/>
    </row>
    <row r="30" spans="1:12" s="356" customFormat="1" ht="30">
      <c r="A30" s="389">
        <v>22</v>
      </c>
      <c r="B30" s="402">
        <v>43012</v>
      </c>
      <c r="C30" s="403" t="s">
        <v>516</v>
      </c>
      <c r="D30" s="404">
        <v>260</v>
      </c>
      <c r="E30" s="405" t="s">
        <v>548</v>
      </c>
      <c r="F30" s="406" t="s">
        <v>518</v>
      </c>
      <c r="G30" s="406" t="s">
        <v>549</v>
      </c>
      <c r="H30" s="405" t="s">
        <v>547</v>
      </c>
      <c r="I30" s="407"/>
      <c r="J30" s="407"/>
      <c r="K30" s="407"/>
      <c r="L30" s="407"/>
    </row>
    <row r="31" spans="1:12" s="356" customFormat="1" ht="30">
      <c r="A31" s="389">
        <v>23</v>
      </c>
      <c r="B31" s="402">
        <v>43013</v>
      </c>
      <c r="C31" s="403" t="s">
        <v>516</v>
      </c>
      <c r="D31" s="404">
        <v>190</v>
      </c>
      <c r="E31" s="405" t="s">
        <v>548</v>
      </c>
      <c r="F31" s="406" t="s">
        <v>518</v>
      </c>
      <c r="G31" s="406" t="s">
        <v>549</v>
      </c>
      <c r="H31" s="405" t="s">
        <v>547</v>
      </c>
      <c r="I31" s="407"/>
      <c r="J31" s="407"/>
      <c r="K31" s="407"/>
      <c r="L31" s="407"/>
    </row>
    <row r="32" spans="1:12" s="356" customFormat="1" ht="30">
      <c r="A32" s="389">
        <v>24</v>
      </c>
      <c r="B32" s="402">
        <v>43013</v>
      </c>
      <c r="C32" s="403" t="s">
        <v>516</v>
      </c>
      <c r="D32" s="404">
        <v>250</v>
      </c>
      <c r="E32" s="405" t="s">
        <v>550</v>
      </c>
      <c r="F32" s="406" t="s">
        <v>551</v>
      </c>
      <c r="G32" s="406" t="s">
        <v>552</v>
      </c>
      <c r="H32" s="405" t="s">
        <v>553</v>
      </c>
      <c r="I32" s="407"/>
      <c r="J32" s="407"/>
      <c r="K32" s="407"/>
      <c r="L32" s="407"/>
    </row>
    <row r="33" spans="1:12" s="356" customFormat="1" ht="30">
      <c r="A33" s="389">
        <v>25</v>
      </c>
      <c r="B33" s="402">
        <v>43013</v>
      </c>
      <c r="C33" s="403" t="s">
        <v>516</v>
      </c>
      <c r="D33" s="404">
        <v>365</v>
      </c>
      <c r="E33" s="405" t="s">
        <v>554</v>
      </c>
      <c r="F33" s="406" t="s">
        <v>555</v>
      </c>
      <c r="G33" s="406" t="s">
        <v>556</v>
      </c>
      <c r="H33" s="405" t="s">
        <v>547</v>
      </c>
      <c r="I33" s="407"/>
      <c r="J33" s="407"/>
      <c r="K33" s="407"/>
      <c r="L33" s="407"/>
    </row>
    <row r="34" spans="1:12" s="356" customFormat="1" ht="30">
      <c r="A34" s="389">
        <v>26</v>
      </c>
      <c r="B34" s="402">
        <v>43013</v>
      </c>
      <c r="C34" s="403" t="s">
        <v>516</v>
      </c>
      <c r="D34" s="404">
        <v>300</v>
      </c>
      <c r="E34" s="405" t="s">
        <v>548</v>
      </c>
      <c r="F34" s="406" t="s">
        <v>518</v>
      </c>
      <c r="G34" s="406" t="s">
        <v>549</v>
      </c>
      <c r="H34" s="405" t="s">
        <v>547</v>
      </c>
      <c r="I34" s="407"/>
      <c r="J34" s="407"/>
      <c r="K34" s="407"/>
      <c r="L34" s="407"/>
    </row>
    <row r="35" spans="1:12" s="356" customFormat="1" ht="30">
      <c r="A35" s="389">
        <v>27</v>
      </c>
      <c r="B35" s="402">
        <v>43014</v>
      </c>
      <c r="C35" s="403" t="s">
        <v>516</v>
      </c>
      <c r="D35" s="404">
        <v>250</v>
      </c>
      <c r="E35" s="405" t="s">
        <v>557</v>
      </c>
      <c r="F35" s="406" t="s">
        <v>558</v>
      </c>
      <c r="G35" s="406" t="s">
        <v>559</v>
      </c>
      <c r="H35" s="405" t="s">
        <v>560</v>
      </c>
      <c r="I35" s="407"/>
      <c r="J35" s="407"/>
      <c r="K35" s="407"/>
      <c r="L35" s="407"/>
    </row>
    <row r="36" spans="1:12" s="356" customFormat="1" ht="30">
      <c r="A36" s="389">
        <v>28</v>
      </c>
      <c r="B36" s="402">
        <v>43014</v>
      </c>
      <c r="C36" s="403" t="s">
        <v>516</v>
      </c>
      <c r="D36" s="404">
        <v>140</v>
      </c>
      <c r="E36" s="405" t="s">
        <v>548</v>
      </c>
      <c r="F36" s="406" t="s">
        <v>518</v>
      </c>
      <c r="G36" s="406" t="s">
        <v>549</v>
      </c>
      <c r="H36" s="405" t="s">
        <v>547</v>
      </c>
      <c r="I36" s="407"/>
      <c r="J36" s="407"/>
      <c r="K36" s="407"/>
      <c r="L36" s="407"/>
    </row>
    <row r="37" spans="1:12" s="356" customFormat="1" ht="30">
      <c r="A37" s="389">
        <v>29</v>
      </c>
      <c r="B37" s="402">
        <v>43015</v>
      </c>
      <c r="C37" s="403" t="s">
        <v>516</v>
      </c>
      <c r="D37" s="404">
        <v>250</v>
      </c>
      <c r="E37" s="405" t="s">
        <v>548</v>
      </c>
      <c r="F37" s="406" t="s">
        <v>518</v>
      </c>
      <c r="G37" s="406" t="s">
        <v>549</v>
      </c>
      <c r="H37" s="405" t="s">
        <v>547</v>
      </c>
      <c r="I37" s="407"/>
      <c r="J37" s="407"/>
      <c r="K37" s="407"/>
      <c r="L37" s="407"/>
    </row>
    <row r="38" spans="1:12" s="356" customFormat="1" ht="30">
      <c r="A38" s="389">
        <v>30</v>
      </c>
      <c r="B38" s="402">
        <v>43017</v>
      </c>
      <c r="C38" s="403" t="s">
        <v>516</v>
      </c>
      <c r="D38" s="404">
        <v>30</v>
      </c>
      <c r="E38" s="405" t="s">
        <v>550</v>
      </c>
      <c r="F38" s="406" t="s">
        <v>551</v>
      </c>
      <c r="G38" s="406" t="s">
        <v>552</v>
      </c>
      <c r="H38" s="405" t="s">
        <v>553</v>
      </c>
      <c r="I38" s="407"/>
      <c r="J38" s="407"/>
      <c r="K38" s="407"/>
      <c r="L38" s="407"/>
    </row>
    <row r="39" spans="1:12" s="356" customFormat="1" ht="30">
      <c r="A39" s="389">
        <v>31</v>
      </c>
      <c r="B39" s="402">
        <v>43017</v>
      </c>
      <c r="C39" s="403" t="s">
        <v>516</v>
      </c>
      <c r="D39" s="404">
        <v>660</v>
      </c>
      <c r="E39" s="405" t="s">
        <v>561</v>
      </c>
      <c r="F39" s="406" t="s">
        <v>562</v>
      </c>
      <c r="G39" s="406" t="s">
        <v>563</v>
      </c>
      <c r="H39" s="405" t="s">
        <v>553</v>
      </c>
      <c r="I39" s="407"/>
      <c r="J39" s="407"/>
      <c r="K39" s="407"/>
      <c r="L39" s="407"/>
    </row>
    <row r="40" spans="1:12" s="356" customFormat="1" ht="30">
      <c r="A40" s="389">
        <v>32</v>
      </c>
      <c r="B40" s="402">
        <v>43017</v>
      </c>
      <c r="C40" s="403" t="s">
        <v>516</v>
      </c>
      <c r="D40" s="404">
        <v>160</v>
      </c>
      <c r="E40" s="405" t="s">
        <v>564</v>
      </c>
      <c r="F40" s="406" t="s">
        <v>565</v>
      </c>
      <c r="G40" s="406" t="s">
        <v>566</v>
      </c>
      <c r="H40" s="405" t="s">
        <v>560</v>
      </c>
      <c r="I40" s="407"/>
      <c r="J40" s="407"/>
      <c r="K40" s="407"/>
      <c r="L40" s="407"/>
    </row>
    <row r="41" spans="1:12" s="356" customFormat="1" ht="30">
      <c r="A41" s="389">
        <v>33</v>
      </c>
      <c r="B41" s="402">
        <v>43017</v>
      </c>
      <c r="C41" s="403" t="s">
        <v>516</v>
      </c>
      <c r="D41" s="404">
        <v>300</v>
      </c>
      <c r="E41" s="405" t="s">
        <v>567</v>
      </c>
      <c r="F41" s="406" t="s">
        <v>568</v>
      </c>
      <c r="G41" s="406" t="s">
        <v>569</v>
      </c>
      <c r="H41" s="405" t="s">
        <v>547</v>
      </c>
      <c r="I41" s="407"/>
      <c r="J41" s="407"/>
      <c r="K41" s="407"/>
      <c r="L41" s="407"/>
    </row>
    <row r="42" spans="1:12" s="356" customFormat="1" ht="30">
      <c r="A42" s="389">
        <v>34</v>
      </c>
      <c r="B42" s="402">
        <v>43017</v>
      </c>
      <c r="C42" s="403" t="s">
        <v>516</v>
      </c>
      <c r="D42" s="404">
        <v>100</v>
      </c>
      <c r="E42" s="405" t="s">
        <v>570</v>
      </c>
      <c r="F42" s="406" t="s">
        <v>571</v>
      </c>
      <c r="G42" s="406" t="s">
        <v>572</v>
      </c>
      <c r="H42" s="405" t="s">
        <v>547</v>
      </c>
      <c r="I42" s="407"/>
      <c r="J42" s="407"/>
      <c r="K42" s="407"/>
      <c r="L42" s="407"/>
    </row>
    <row r="43" spans="1:12" s="356" customFormat="1" ht="30">
      <c r="A43" s="389">
        <v>35</v>
      </c>
      <c r="B43" s="402">
        <v>43017</v>
      </c>
      <c r="C43" s="403" t="s">
        <v>516</v>
      </c>
      <c r="D43" s="404">
        <v>100</v>
      </c>
      <c r="E43" s="405" t="s">
        <v>573</v>
      </c>
      <c r="F43" s="406" t="s">
        <v>574</v>
      </c>
      <c r="G43" s="406" t="s">
        <v>575</v>
      </c>
      <c r="H43" s="405" t="s">
        <v>547</v>
      </c>
      <c r="I43" s="407"/>
      <c r="J43" s="407"/>
      <c r="K43" s="407"/>
      <c r="L43" s="407"/>
    </row>
    <row r="44" spans="1:12" s="356" customFormat="1" ht="30">
      <c r="A44" s="389">
        <v>36</v>
      </c>
      <c r="B44" s="402">
        <v>43017</v>
      </c>
      <c r="C44" s="403" t="s">
        <v>516</v>
      </c>
      <c r="D44" s="404">
        <v>150</v>
      </c>
      <c r="E44" s="405" t="s">
        <v>576</v>
      </c>
      <c r="F44" s="406" t="s">
        <v>577</v>
      </c>
      <c r="G44" s="406" t="s">
        <v>578</v>
      </c>
      <c r="H44" s="405" t="s">
        <v>547</v>
      </c>
      <c r="I44" s="407"/>
      <c r="J44" s="407"/>
      <c r="K44" s="407"/>
      <c r="L44" s="407"/>
    </row>
    <row r="45" spans="1:12" s="356" customFormat="1" ht="30">
      <c r="A45" s="389">
        <v>37</v>
      </c>
      <c r="B45" s="402">
        <v>43017</v>
      </c>
      <c r="C45" s="403" t="s">
        <v>516</v>
      </c>
      <c r="D45" s="404">
        <v>420</v>
      </c>
      <c r="E45" s="405" t="s">
        <v>579</v>
      </c>
      <c r="F45" s="406" t="s">
        <v>580</v>
      </c>
      <c r="G45" s="406" t="s">
        <v>581</v>
      </c>
      <c r="H45" s="405" t="s">
        <v>560</v>
      </c>
      <c r="I45" s="407"/>
      <c r="J45" s="407"/>
      <c r="K45" s="407"/>
      <c r="L45" s="407"/>
    </row>
    <row r="46" spans="1:12" s="356" customFormat="1" ht="30">
      <c r="A46" s="389">
        <v>38</v>
      </c>
      <c r="B46" s="402">
        <v>43017</v>
      </c>
      <c r="C46" s="403" t="s">
        <v>516</v>
      </c>
      <c r="D46" s="404">
        <v>1900</v>
      </c>
      <c r="E46" s="405" t="s">
        <v>548</v>
      </c>
      <c r="F46" s="406" t="s">
        <v>518</v>
      </c>
      <c r="G46" s="406" t="s">
        <v>549</v>
      </c>
      <c r="H46" s="405" t="s">
        <v>547</v>
      </c>
      <c r="I46" s="407"/>
      <c r="J46" s="407"/>
      <c r="K46" s="407"/>
      <c r="L46" s="407"/>
    </row>
    <row r="47" spans="1:12" s="356" customFormat="1" ht="30">
      <c r="A47" s="389">
        <v>39</v>
      </c>
      <c r="B47" s="402">
        <v>43017</v>
      </c>
      <c r="C47" s="403" t="s">
        <v>516</v>
      </c>
      <c r="D47" s="404">
        <v>138</v>
      </c>
      <c r="E47" s="405" t="s">
        <v>548</v>
      </c>
      <c r="F47" s="406" t="s">
        <v>518</v>
      </c>
      <c r="G47" s="406" t="s">
        <v>549</v>
      </c>
      <c r="H47" s="405" t="s">
        <v>547</v>
      </c>
      <c r="I47" s="407"/>
      <c r="J47" s="407"/>
      <c r="K47" s="407"/>
      <c r="L47" s="407"/>
    </row>
    <row r="48" spans="1:12" s="356" customFormat="1" ht="30">
      <c r="A48" s="389">
        <v>40</v>
      </c>
      <c r="B48" s="402">
        <v>43018</v>
      </c>
      <c r="C48" s="403" t="s">
        <v>516</v>
      </c>
      <c r="D48" s="404">
        <v>160</v>
      </c>
      <c r="E48" s="405" t="s">
        <v>557</v>
      </c>
      <c r="F48" s="406" t="s">
        <v>558</v>
      </c>
      <c r="G48" s="406" t="s">
        <v>559</v>
      </c>
      <c r="H48" s="405" t="s">
        <v>560</v>
      </c>
      <c r="I48" s="407"/>
      <c r="J48" s="407"/>
      <c r="K48" s="407"/>
      <c r="L48" s="407"/>
    </row>
    <row r="49" spans="1:12" s="356" customFormat="1" ht="30">
      <c r="A49" s="389">
        <v>41</v>
      </c>
      <c r="B49" s="402">
        <v>43018</v>
      </c>
      <c r="C49" s="403" t="s">
        <v>516</v>
      </c>
      <c r="D49" s="404">
        <v>400</v>
      </c>
      <c r="E49" s="405" t="s">
        <v>582</v>
      </c>
      <c r="F49" s="406" t="s">
        <v>583</v>
      </c>
      <c r="G49" s="406" t="s">
        <v>584</v>
      </c>
      <c r="H49" s="405" t="s">
        <v>547</v>
      </c>
      <c r="I49" s="407"/>
      <c r="J49" s="407"/>
      <c r="K49" s="407"/>
      <c r="L49" s="407"/>
    </row>
    <row r="50" spans="1:12" s="356" customFormat="1" ht="30">
      <c r="A50" s="389">
        <v>42</v>
      </c>
      <c r="B50" s="402">
        <v>43018</v>
      </c>
      <c r="C50" s="403" t="s">
        <v>516</v>
      </c>
      <c r="D50" s="404">
        <v>160</v>
      </c>
      <c r="E50" s="405" t="s">
        <v>579</v>
      </c>
      <c r="F50" s="406" t="s">
        <v>580</v>
      </c>
      <c r="G50" s="406" t="s">
        <v>581</v>
      </c>
      <c r="H50" s="405" t="s">
        <v>560</v>
      </c>
      <c r="I50" s="407"/>
      <c r="J50" s="407"/>
      <c r="K50" s="407"/>
      <c r="L50" s="407"/>
    </row>
    <row r="51" spans="1:12" s="356" customFormat="1" ht="30">
      <c r="A51" s="389">
        <v>43</v>
      </c>
      <c r="B51" s="402">
        <v>43019</v>
      </c>
      <c r="C51" s="403" t="s">
        <v>516</v>
      </c>
      <c r="D51" s="404">
        <v>935</v>
      </c>
      <c r="E51" s="405" t="s">
        <v>585</v>
      </c>
      <c r="F51" s="406" t="s">
        <v>586</v>
      </c>
      <c r="G51" s="406" t="s">
        <v>587</v>
      </c>
      <c r="H51" s="405" t="s">
        <v>553</v>
      </c>
      <c r="I51" s="407"/>
      <c r="J51" s="407"/>
      <c r="K51" s="407"/>
      <c r="L51" s="407"/>
    </row>
    <row r="52" spans="1:12" s="356" customFormat="1" ht="30">
      <c r="A52" s="389">
        <v>44</v>
      </c>
      <c r="B52" s="402">
        <v>43019</v>
      </c>
      <c r="C52" s="403" t="s">
        <v>516</v>
      </c>
      <c r="D52" s="404">
        <v>1950</v>
      </c>
      <c r="E52" s="405" t="s">
        <v>548</v>
      </c>
      <c r="F52" s="406" t="s">
        <v>518</v>
      </c>
      <c r="G52" s="406" t="s">
        <v>549</v>
      </c>
      <c r="H52" s="405" t="s">
        <v>547</v>
      </c>
      <c r="I52" s="407"/>
      <c r="J52" s="407"/>
      <c r="K52" s="407"/>
      <c r="L52" s="407"/>
    </row>
    <row r="53" spans="1:12" s="356" customFormat="1" ht="30">
      <c r="A53" s="389">
        <v>45</v>
      </c>
      <c r="B53" s="402">
        <v>43019</v>
      </c>
      <c r="C53" s="403" t="s">
        <v>516</v>
      </c>
      <c r="D53" s="404">
        <v>170</v>
      </c>
      <c r="E53" s="405" t="s">
        <v>548</v>
      </c>
      <c r="F53" s="406" t="s">
        <v>518</v>
      </c>
      <c r="G53" s="406" t="s">
        <v>549</v>
      </c>
      <c r="H53" s="405" t="s">
        <v>547</v>
      </c>
      <c r="I53" s="407"/>
      <c r="J53" s="407"/>
      <c r="K53" s="407"/>
      <c r="L53" s="407"/>
    </row>
    <row r="54" spans="1:12" s="356" customFormat="1" ht="30">
      <c r="A54" s="389">
        <v>46</v>
      </c>
      <c r="B54" s="402">
        <v>43019</v>
      </c>
      <c r="C54" s="403" t="s">
        <v>516</v>
      </c>
      <c r="D54" s="404">
        <v>1100</v>
      </c>
      <c r="E54" s="405" t="s">
        <v>588</v>
      </c>
      <c r="F54" s="406" t="s">
        <v>531</v>
      </c>
      <c r="G54" s="406" t="s">
        <v>532</v>
      </c>
      <c r="H54" s="405" t="s">
        <v>547</v>
      </c>
      <c r="I54" s="407"/>
      <c r="J54" s="407"/>
      <c r="K54" s="407"/>
      <c r="L54" s="407"/>
    </row>
    <row r="55" spans="1:12" s="356" customFormat="1" ht="30">
      <c r="A55" s="389">
        <v>47</v>
      </c>
      <c r="B55" s="402">
        <v>43021</v>
      </c>
      <c r="C55" s="403" t="s">
        <v>516</v>
      </c>
      <c r="D55" s="404">
        <v>360</v>
      </c>
      <c r="E55" s="405" t="s">
        <v>589</v>
      </c>
      <c r="F55" s="406" t="s">
        <v>590</v>
      </c>
      <c r="G55" s="406" t="s">
        <v>591</v>
      </c>
      <c r="H55" s="405" t="s">
        <v>560</v>
      </c>
      <c r="I55" s="407"/>
      <c r="J55" s="407"/>
      <c r="K55" s="407"/>
      <c r="L55" s="407"/>
    </row>
    <row r="56" spans="1:12" s="356" customFormat="1" ht="30">
      <c r="A56" s="389">
        <v>48</v>
      </c>
      <c r="B56" s="402">
        <v>43021</v>
      </c>
      <c r="C56" s="403" t="s">
        <v>516</v>
      </c>
      <c r="D56" s="404">
        <v>100</v>
      </c>
      <c r="E56" s="405" t="s">
        <v>592</v>
      </c>
      <c r="F56" s="406" t="s">
        <v>593</v>
      </c>
      <c r="G56" s="406" t="s">
        <v>594</v>
      </c>
      <c r="H56" s="405" t="s">
        <v>547</v>
      </c>
      <c r="I56" s="407"/>
      <c r="J56" s="407"/>
      <c r="K56" s="407"/>
      <c r="L56" s="407"/>
    </row>
    <row r="57" spans="1:12" s="356" customFormat="1" ht="30">
      <c r="A57" s="389">
        <v>49</v>
      </c>
      <c r="B57" s="402">
        <v>43021</v>
      </c>
      <c r="C57" s="403" t="s">
        <v>516</v>
      </c>
      <c r="D57" s="404">
        <v>40</v>
      </c>
      <c r="E57" s="405" t="s">
        <v>595</v>
      </c>
      <c r="F57" s="406" t="s">
        <v>596</v>
      </c>
      <c r="G57" s="406" t="s">
        <v>597</v>
      </c>
      <c r="H57" s="405" t="s">
        <v>560</v>
      </c>
      <c r="I57" s="407"/>
      <c r="J57" s="407"/>
      <c r="K57" s="407"/>
      <c r="L57" s="407"/>
    </row>
    <row r="58" spans="1:12" s="356" customFormat="1" ht="30">
      <c r="A58" s="389">
        <v>50</v>
      </c>
      <c r="B58" s="402">
        <v>43021</v>
      </c>
      <c r="C58" s="403" t="s">
        <v>516</v>
      </c>
      <c r="D58" s="404">
        <v>200</v>
      </c>
      <c r="E58" s="405" t="s">
        <v>598</v>
      </c>
      <c r="F58" s="406" t="s">
        <v>599</v>
      </c>
      <c r="G58" s="406" t="s">
        <v>600</v>
      </c>
      <c r="H58" s="405" t="s">
        <v>547</v>
      </c>
      <c r="I58" s="407"/>
      <c r="J58" s="407"/>
      <c r="K58" s="407"/>
      <c r="L58" s="407"/>
    </row>
    <row r="59" spans="1:12" s="356" customFormat="1" ht="30">
      <c r="A59" s="389">
        <v>51</v>
      </c>
      <c r="B59" s="402">
        <v>43024</v>
      </c>
      <c r="C59" s="403" t="s">
        <v>516</v>
      </c>
      <c r="D59" s="404">
        <v>2955</v>
      </c>
      <c r="E59" s="405" t="s">
        <v>548</v>
      </c>
      <c r="F59" s="406" t="s">
        <v>518</v>
      </c>
      <c r="G59" s="406" t="s">
        <v>549</v>
      </c>
      <c r="H59" s="405" t="s">
        <v>547</v>
      </c>
      <c r="I59" s="407"/>
      <c r="J59" s="407"/>
      <c r="K59" s="407"/>
      <c r="L59" s="407"/>
    </row>
    <row r="60" spans="1:12" s="356" customFormat="1" ht="30">
      <c r="A60" s="389">
        <v>52</v>
      </c>
      <c r="B60" s="402">
        <v>43024</v>
      </c>
      <c r="C60" s="403" t="s">
        <v>516</v>
      </c>
      <c r="D60" s="404">
        <v>737</v>
      </c>
      <c r="E60" s="405" t="s">
        <v>548</v>
      </c>
      <c r="F60" s="406" t="s">
        <v>518</v>
      </c>
      <c r="G60" s="406" t="s">
        <v>549</v>
      </c>
      <c r="H60" s="405" t="s">
        <v>547</v>
      </c>
      <c r="I60" s="407"/>
      <c r="J60" s="407"/>
      <c r="K60" s="407"/>
      <c r="L60" s="407"/>
    </row>
    <row r="61" spans="1:12" ht="30">
      <c r="A61" s="389">
        <v>53</v>
      </c>
      <c r="B61" s="402">
        <v>43025</v>
      </c>
      <c r="C61" s="403" t="s">
        <v>516</v>
      </c>
      <c r="D61" s="404">
        <v>160</v>
      </c>
      <c r="E61" s="405" t="s">
        <v>601</v>
      </c>
      <c r="F61" s="406" t="s">
        <v>539</v>
      </c>
      <c r="G61" s="406" t="s">
        <v>540</v>
      </c>
      <c r="H61" s="405" t="s">
        <v>553</v>
      </c>
      <c r="I61" s="403"/>
      <c r="J61" s="403"/>
      <c r="K61" s="408"/>
      <c r="L61" s="403"/>
    </row>
    <row r="62" spans="1:12" ht="30">
      <c r="A62" s="389">
        <v>54</v>
      </c>
      <c r="B62" s="402">
        <v>43025</v>
      </c>
      <c r="C62" s="403" t="s">
        <v>516</v>
      </c>
      <c r="D62" s="404">
        <v>330</v>
      </c>
      <c r="E62" s="405" t="s">
        <v>602</v>
      </c>
      <c r="F62" s="406" t="s">
        <v>603</v>
      </c>
      <c r="G62" s="406" t="s">
        <v>604</v>
      </c>
      <c r="H62" s="405" t="s">
        <v>553</v>
      </c>
      <c r="I62" s="403"/>
      <c r="J62" s="403"/>
      <c r="K62" s="408"/>
      <c r="L62" s="403"/>
    </row>
    <row r="63" spans="1:12" ht="30">
      <c r="A63" s="389">
        <v>55</v>
      </c>
      <c r="B63" s="402">
        <v>43025</v>
      </c>
      <c r="C63" s="403" t="s">
        <v>516</v>
      </c>
      <c r="D63" s="404">
        <v>211</v>
      </c>
      <c r="E63" s="405" t="s">
        <v>548</v>
      </c>
      <c r="F63" s="406" t="s">
        <v>518</v>
      </c>
      <c r="G63" s="406" t="s">
        <v>549</v>
      </c>
      <c r="H63" s="405" t="s">
        <v>547</v>
      </c>
      <c r="I63" s="403"/>
      <c r="J63" s="403"/>
      <c r="K63" s="408"/>
      <c r="L63" s="403"/>
    </row>
    <row r="64" spans="1:12" ht="30">
      <c r="A64" s="389">
        <v>56</v>
      </c>
      <c r="B64" s="402">
        <v>43025</v>
      </c>
      <c r="C64" s="403" t="s">
        <v>516</v>
      </c>
      <c r="D64" s="404">
        <v>250</v>
      </c>
      <c r="E64" s="405" t="s">
        <v>564</v>
      </c>
      <c r="F64" s="406" t="s">
        <v>565</v>
      </c>
      <c r="G64" s="406" t="s">
        <v>566</v>
      </c>
      <c r="H64" s="405" t="s">
        <v>560</v>
      </c>
      <c r="I64" s="403"/>
      <c r="J64" s="403"/>
      <c r="K64" s="408"/>
      <c r="L64" s="403"/>
    </row>
    <row r="65" spans="1:12" ht="30">
      <c r="A65" s="389">
        <v>57</v>
      </c>
      <c r="B65" s="402">
        <v>43028</v>
      </c>
      <c r="C65" s="403" t="s">
        <v>516</v>
      </c>
      <c r="D65" s="404">
        <v>985</v>
      </c>
      <c r="E65" s="405" t="s">
        <v>605</v>
      </c>
      <c r="F65" s="406" t="s">
        <v>606</v>
      </c>
      <c r="G65" s="406" t="s">
        <v>607</v>
      </c>
      <c r="H65" s="405" t="s">
        <v>547</v>
      </c>
      <c r="I65" s="403"/>
      <c r="J65" s="403"/>
      <c r="K65" s="408"/>
      <c r="L65" s="403"/>
    </row>
    <row r="66" spans="1:12" ht="30">
      <c r="A66" s="389">
        <v>58</v>
      </c>
      <c r="B66" s="402">
        <v>43028</v>
      </c>
      <c r="C66" s="403" t="s">
        <v>516</v>
      </c>
      <c r="D66" s="404">
        <v>415</v>
      </c>
      <c r="E66" s="405" t="s">
        <v>608</v>
      </c>
      <c r="F66" s="406" t="s">
        <v>609</v>
      </c>
      <c r="G66" s="406" t="s">
        <v>610</v>
      </c>
      <c r="H66" s="405" t="s">
        <v>547</v>
      </c>
      <c r="I66" s="403"/>
      <c r="J66" s="403"/>
      <c r="K66" s="408"/>
      <c r="L66" s="403"/>
    </row>
    <row r="67" spans="1:12" ht="30">
      <c r="A67" s="389">
        <v>59</v>
      </c>
      <c r="B67" s="402">
        <v>43028</v>
      </c>
      <c r="C67" s="403" t="s">
        <v>516</v>
      </c>
      <c r="D67" s="404">
        <v>600</v>
      </c>
      <c r="E67" s="405" t="s">
        <v>605</v>
      </c>
      <c r="F67" s="406" t="s">
        <v>606</v>
      </c>
      <c r="G67" s="406" t="s">
        <v>607</v>
      </c>
      <c r="H67" s="405" t="s">
        <v>547</v>
      </c>
      <c r="I67" s="403"/>
      <c r="J67" s="403"/>
      <c r="K67" s="408"/>
      <c r="L67" s="403"/>
    </row>
    <row r="68" spans="1:12" ht="30">
      <c r="A68" s="409"/>
      <c r="B68" s="410">
        <v>43034</v>
      </c>
      <c r="C68" s="403" t="s">
        <v>516</v>
      </c>
      <c r="D68" s="392">
        <v>1570</v>
      </c>
      <c r="E68" s="411" t="s">
        <v>611</v>
      </c>
      <c r="F68" s="411">
        <v>61001020622</v>
      </c>
      <c r="G68" s="412" t="s">
        <v>612</v>
      </c>
      <c r="H68" s="413" t="s">
        <v>547</v>
      </c>
      <c r="I68" s="414"/>
      <c r="J68" s="415"/>
      <c r="K68" s="416"/>
      <c r="L68" s="417"/>
    </row>
    <row r="69" spans="1:12" ht="30">
      <c r="A69" s="409"/>
      <c r="B69" s="418">
        <v>43046</v>
      </c>
      <c r="C69" s="403" t="s">
        <v>516</v>
      </c>
      <c r="D69" s="419">
        <v>325</v>
      </c>
      <c r="E69" s="413" t="s">
        <v>567</v>
      </c>
      <c r="F69" s="420" t="s">
        <v>568</v>
      </c>
      <c r="G69" s="420" t="s">
        <v>569</v>
      </c>
      <c r="H69" s="413" t="s">
        <v>547</v>
      </c>
      <c r="I69" s="414"/>
      <c r="J69" s="415"/>
      <c r="K69" s="416"/>
      <c r="L69" s="417"/>
    </row>
    <row r="70" spans="1:12" ht="30">
      <c r="A70" s="409"/>
      <c r="B70" s="402">
        <v>43095</v>
      </c>
      <c r="C70" s="403" t="s">
        <v>516</v>
      </c>
      <c r="D70" s="404">
        <v>570</v>
      </c>
      <c r="E70" s="405" t="s">
        <v>548</v>
      </c>
      <c r="F70" s="406" t="s">
        <v>518</v>
      </c>
      <c r="G70" s="406" t="s">
        <v>549</v>
      </c>
      <c r="H70" s="405" t="s">
        <v>547</v>
      </c>
      <c r="I70" s="414"/>
      <c r="J70" s="415"/>
      <c r="K70" s="416"/>
      <c r="L70" s="417"/>
    </row>
    <row r="71" spans="1:12" ht="15.75" thickBot="1">
      <c r="A71" s="421" t="s">
        <v>271</v>
      </c>
      <c r="B71" s="422"/>
      <c r="C71" s="423"/>
      <c r="D71" s="424">
        <f>SUM(D9:D70)</f>
        <v>38829</v>
      </c>
      <c r="E71" s="425"/>
      <c r="F71" s="426"/>
      <c r="G71" s="426"/>
      <c r="H71" s="426"/>
      <c r="I71" s="427"/>
      <c r="J71" s="428"/>
      <c r="K71" s="429"/>
      <c r="L71" s="430"/>
    </row>
    <row r="72" spans="1:12">
      <c r="A72" s="431"/>
      <c r="B72" s="432"/>
      <c r="C72" s="431"/>
      <c r="D72" s="432"/>
      <c r="E72" s="431"/>
      <c r="F72" s="432"/>
      <c r="G72" s="431"/>
      <c r="H72" s="432"/>
      <c r="I72" s="431"/>
      <c r="J72" s="432"/>
      <c r="K72" s="431"/>
      <c r="L72" s="432"/>
    </row>
    <row r="73" spans="1:12">
      <c r="A73" s="431"/>
      <c r="B73" s="433"/>
      <c r="C73" s="431"/>
      <c r="D73" s="433"/>
      <c r="E73" s="431"/>
      <c r="F73" s="433"/>
      <c r="G73" s="431"/>
      <c r="H73" s="433"/>
      <c r="I73" s="431"/>
      <c r="J73" s="433"/>
      <c r="K73" s="431"/>
      <c r="L73" s="433"/>
    </row>
    <row r="74" spans="1:12">
      <c r="A74" s="842" t="s">
        <v>399</v>
      </c>
      <c r="B74" s="842"/>
      <c r="C74" s="842"/>
      <c r="D74" s="842"/>
      <c r="E74" s="842"/>
      <c r="F74" s="842"/>
      <c r="G74" s="842"/>
      <c r="H74" s="842"/>
      <c r="I74" s="842"/>
      <c r="J74" s="842"/>
      <c r="K74" s="842"/>
      <c r="L74" s="842"/>
    </row>
    <row r="75" spans="1:12" s="434" customFormat="1" ht="14.25">
      <c r="A75" s="842" t="s">
        <v>432</v>
      </c>
      <c r="B75" s="842"/>
      <c r="C75" s="842"/>
      <c r="D75" s="842"/>
      <c r="E75" s="842"/>
      <c r="F75" s="842"/>
      <c r="G75" s="842"/>
      <c r="H75" s="842"/>
      <c r="I75" s="842"/>
      <c r="J75" s="842"/>
      <c r="K75" s="842"/>
      <c r="L75" s="842"/>
    </row>
    <row r="76" spans="1:12" s="434" customFormat="1" ht="14.25">
      <c r="A76" s="842"/>
      <c r="B76" s="842"/>
      <c r="C76" s="842"/>
      <c r="D76" s="842"/>
      <c r="E76" s="842"/>
      <c r="F76" s="842"/>
      <c r="G76" s="842"/>
      <c r="H76" s="842"/>
      <c r="I76" s="842"/>
      <c r="J76" s="842"/>
      <c r="K76" s="842"/>
      <c r="L76" s="842"/>
    </row>
    <row r="77" spans="1:12">
      <c r="A77" s="842" t="s">
        <v>431</v>
      </c>
      <c r="B77" s="842"/>
      <c r="C77" s="842"/>
      <c r="D77" s="842"/>
      <c r="E77" s="842"/>
      <c r="F77" s="842"/>
      <c r="G77" s="842"/>
      <c r="H77" s="842"/>
      <c r="I77" s="842"/>
      <c r="J77" s="842"/>
      <c r="K77" s="842"/>
      <c r="L77" s="842"/>
    </row>
    <row r="78" spans="1:12">
      <c r="A78" s="842"/>
      <c r="B78" s="842"/>
      <c r="C78" s="842"/>
      <c r="D78" s="842"/>
      <c r="E78" s="842"/>
      <c r="F78" s="842"/>
      <c r="G78" s="842"/>
      <c r="H78" s="842"/>
      <c r="I78" s="842"/>
      <c r="J78" s="842"/>
      <c r="K78" s="842"/>
      <c r="L78" s="842"/>
    </row>
    <row r="79" spans="1:12">
      <c r="A79" s="842" t="s">
        <v>430</v>
      </c>
      <c r="B79" s="842"/>
      <c r="C79" s="842"/>
      <c r="D79" s="842"/>
      <c r="E79" s="842"/>
      <c r="F79" s="842"/>
      <c r="G79" s="842"/>
      <c r="H79" s="842"/>
      <c r="I79" s="842"/>
      <c r="J79" s="842"/>
      <c r="K79" s="842"/>
      <c r="L79" s="842"/>
    </row>
    <row r="80" spans="1:12">
      <c r="A80" s="431"/>
      <c r="B80" s="432"/>
      <c r="C80" s="431"/>
      <c r="D80" s="432"/>
      <c r="E80" s="431"/>
      <c r="F80" s="432"/>
      <c r="G80" s="431"/>
      <c r="H80" s="432"/>
      <c r="I80" s="431"/>
      <c r="J80" s="432"/>
      <c r="K80" s="431"/>
      <c r="L80" s="432"/>
    </row>
    <row r="81" spans="1:12">
      <c r="A81" s="431"/>
      <c r="B81" s="433"/>
      <c r="C81" s="431"/>
      <c r="D81" s="433"/>
      <c r="E81" s="431"/>
      <c r="F81" s="433"/>
      <c r="G81" s="431"/>
      <c r="H81" s="433"/>
      <c r="I81" s="431"/>
      <c r="J81" s="433"/>
      <c r="K81" s="431"/>
      <c r="L81" s="433"/>
    </row>
    <row r="82" spans="1:12" s="435" customFormat="1">
      <c r="A82" s="843" t="s">
        <v>107</v>
      </c>
      <c r="B82" s="843"/>
      <c r="C82" s="432"/>
      <c r="D82" s="431"/>
      <c r="E82" s="432"/>
      <c r="F82" s="432"/>
      <c r="G82" s="431"/>
      <c r="H82" s="432"/>
      <c r="I82" s="432"/>
      <c r="J82" s="431"/>
      <c r="K82" s="432"/>
      <c r="L82" s="431"/>
    </row>
    <row r="83" spans="1:12" s="435" customFormat="1">
      <c r="A83" s="432"/>
      <c r="B83" s="431"/>
      <c r="C83" s="436"/>
      <c r="D83" s="437"/>
      <c r="E83" s="436"/>
      <c r="F83" s="432"/>
      <c r="G83" s="431"/>
      <c r="H83" s="438"/>
      <c r="I83" s="432"/>
      <c r="J83" s="431"/>
      <c r="K83" s="432"/>
      <c r="L83" s="431"/>
    </row>
    <row r="84" spans="1:12" s="435" customFormat="1" ht="15" customHeight="1">
      <c r="A84" s="432"/>
      <c r="B84" s="431"/>
      <c r="C84" s="839" t="s">
        <v>263</v>
      </c>
      <c r="D84" s="839"/>
      <c r="E84" s="839"/>
      <c r="F84" s="432"/>
      <c r="G84" s="431"/>
      <c r="H84" s="840" t="s">
        <v>614</v>
      </c>
      <c r="I84" s="439"/>
      <c r="J84" s="431"/>
      <c r="K84" s="432"/>
      <c r="L84" s="431"/>
    </row>
    <row r="85" spans="1:12" s="435" customFormat="1">
      <c r="A85" s="432"/>
      <c r="B85" s="431"/>
      <c r="C85" s="432"/>
      <c r="D85" s="431"/>
      <c r="E85" s="432"/>
      <c r="F85" s="432"/>
      <c r="G85" s="431"/>
      <c r="H85" s="841"/>
      <c r="I85" s="439"/>
      <c r="J85" s="431"/>
      <c r="K85" s="432"/>
      <c r="L85" s="431"/>
    </row>
    <row r="86" spans="1:12" s="435" customFormat="1">
      <c r="A86" s="432"/>
      <c r="B86" s="431"/>
      <c r="C86" s="839" t="s">
        <v>139</v>
      </c>
      <c r="D86" s="839"/>
      <c r="E86" s="839"/>
      <c r="F86" s="432"/>
      <c r="G86" s="431"/>
      <c r="H86" s="432"/>
      <c r="I86" s="432"/>
      <c r="J86" s="431"/>
      <c r="K86" s="432"/>
      <c r="L86" s="431"/>
    </row>
    <row r="87" spans="1:12" s="435" customFormat="1">
      <c r="E87" s="355"/>
    </row>
    <row r="88" spans="1:12" s="435" customFormat="1">
      <c r="E88" s="355"/>
    </row>
    <row r="89" spans="1:12" s="435" customFormat="1">
      <c r="E89" s="355"/>
    </row>
    <row r="90" spans="1:12" s="435" customFormat="1">
      <c r="E90" s="355"/>
    </row>
    <row r="91" spans="1:12" s="435" customFormat="1"/>
  </sheetData>
  <mergeCells count="9">
    <mergeCell ref="I6:K6"/>
    <mergeCell ref="C84:E84"/>
    <mergeCell ref="H84:H85"/>
    <mergeCell ref="C86:E86"/>
    <mergeCell ref="A74:L74"/>
    <mergeCell ref="A75:L76"/>
    <mergeCell ref="A77:L78"/>
    <mergeCell ref="A79:L79"/>
    <mergeCell ref="A82:B82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7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6 B61:B67 B70:B71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6 F61:F67 F70:F71">
      <formula1>11</formula1>
    </dataValidation>
  </dataValidations>
  <printOptions gridLines="1"/>
  <pageMargins left="0.118108048993876" right="0.118108048993876" top="0.354329615048119" bottom="0.354329615048119" header="0.31496062992126" footer="0.31496062992126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L89"/>
  <sheetViews>
    <sheetView showGridLines="0" view="pageBreakPreview" topLeftCell="A10" zoomScale="80" zoomScaleSheetLayoutView="80" workbookViewId="0">
      <selection activeCell="H11" sqref="H11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297</v>
      </c>
      <c r="B1" s="114"/>
      <c r="C1" s="846" t="s">
        <v>109</v>
      </c>
      <c r="D1" s="846"/>
      <c r="E1" s="148"/>
    </row>
    <row r="2" spans="1:12">
      <c r="A2" s="76" t="s">
        <v>140</v>
      </c>
      <c r="B2" s="114"/>
      <c r="C2" s="844" t="str">
        <f>'ფორმა N1'!L2</f>
        <v>01.01.17-31.12.17</v>
      </c>
      <c r="D2" s="845"/>
      <c r="E2" s="148"/>
    </row>
    <row r="3" spans="1:12">
      <c r="A3" s="76"/>
      <c r="B3" s="114"/>
      <c r="C3" s="269"/>
      <c r="D3" s="269"/>
      <c r="E3" s="148"/>
    </row>
    <row r="4" spans="1:12" s="2" customFormat="1">
      <c r="A4" s="77" t="s">
        <v>269</v>
      </c>
      <c r="B4" s="77"/>
      <c r="C4" s="76"/>
      <c r="D4" s="76"/>
      <c r="E4" s="108"/>
      <c r="L4" s="21"/>
    </row>
    <row r="5" spans="1:12" s="2" customFormat="1">
      <c r="A5" s="119" t="str">
        <f>'ფორმა N1'!A5</f>
        <v>მპგ "დემოკრატიული მოძრაობა – ერთიანი საქართველო"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268"/>
      <c r="B7" s="268"/>
      <c r="C7" s="78"/>
      <c r="D7" s="78"/>
      <c r="E7" s="149"/>
    </row>
    <row r="8" spans="1:12" s="6" customFormat="1" ht="30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57</v>
      </c>
      <c r="C9" s="82">
        <f>SUM(C10,C14,C54,C57,C58,C59,C76)</f>
        <v>484288.78</v>
      </c>
      <c r="D9" s="82">
        <f>SUM(D10,D14,D54,D57,D58,D59,D65,D72,D73)</f>
        <v>393737.38</v>
      </c>
      <c r="E9" s="150"/>
    </row>
    <row r="10" spans="1:12" s="9" customFormat="1" ht="18">
      <c r="A10" s="14">
        <v>1.1000000000000001</v>
      </c>
      <c r="B10" s="14" t="s">
        <v>58</v>
      </c>
      <c r="C10" s="84">
        <f>SUM(C11:C12)</f>
        <v>282250</v>
      </c>
      <c r="D10" s="84">
        <f>SUM(D11:D12)</f>
        <v>282250</v>
      </c>
      <c r="E10" s="150"/>
    </row>
    <row r="11" spans="1:12" s="9" customFormat="1" ht="16.5" customHeight="1">
      <c r="A11" s="16" t="s">
        <v>30</v>
      </c>
      <c r="B11" s="16" t="s">
        <v>59</v>
      </c>
      <c r="C11" s="34">
        <f>24375+21625+10875+150125+75250</f>
        <v>282250</v>
      </c>
      <c r="D11" s="35">
        <f>24375+21625+8700+2175+115175+35000+60200+15000</f>
        <v>282250</v>
      </c>
      <c r="E11" s="150"/>
    </row>
    <row r="12" spans="1:12" ht="16.5" customHeight="1">
      <c r="A12" s="16" t="s">
        <v>31</v>
      </c>
      <c r="B12" s="16" t="s">
        <v>0</v>
      </c>
      <c r="C12" s="34"/>
      <c r="D12" s="35"/>
      <c r="E12" s="148"/>
    </row>
    <row r="13" spans="1:12" ht="16.5" customHeight="1">
      <c r="A13" s="300" t="s">
        <v>481</v>
      </c>
      <c r="B13" s="301" t="s">
        <v>482</v>
      </c>
      <c r="C13" s="34"/>
      <c r="D13" s="35"/>
      <c r="E13" s="148"/>
    </row>
    <row r="14" spans="1:12">
      <c r="A14" s="14">
        <v>1.2</v>
      </c>
      <c r="B14" s="14" t="s">
        <v>60</v>
      </c>
      <c r="C14" s="84">
        <f>SUM(C15,C18,C30:C33,C36,C37,C44,C45,C46,C47,C48,C52,C53)</f>
        <v>199504.78</v>
      </c>
      <c r="D14" s="84">
        <f>SUM(D15,D18,D30:D33,D36,D37,D44,D45,D46,D47,D48,D52,D53)</f>
        <v>103818.38</v>
      </c>
      <c r="E14" s="148"/>
    </row>
    <row r="15" spans="1:12">
      <c r="A15" s="16" t="s">
        <v>32</v>
      </c>
      <c r="B15" s="16" t="s">
        <v>1</v>
      </c>
      <c r="C15" s="83">
        <f>SUM(C16:C17)</f>
        <v>2740</v>
      </c>
      <c r="D15" s="83">
        <f>SUM(D16:D17)</f>
        <v>2740</v>
      </c>
      <c r="E15" s="148"/>
    </row>
    <row r="16" spans="1:12" ht="17.25" customHeight="1">
      <c r="A16" s="17" t="s">
        <v>98</v>
      </c>
      <c r="B16" s="17" t="s">
        <v>61</v>
      </c>
      <c r="C16" s="36">
        <v>2740</v>
      </c>
      <c r="D16" s="37">
        <f>640+1000+1100</f>
        <v>2740</v>
      </c>
      <c r="E16" s="148"/>
    </row>
    <row r="17" spans="1:5" ht="17.25" customHeight="1">
      <c r="A17" s="17" t="s">
        <v>99</v>
      </c>
      <c r="B17" s="17" t="s">
        <v>62</v>
      </c>
      <c r="C17" s="36"/>
      <c r="D17" s="37"/>
      <c r="E17" s="148"/>
    </row>
    <row r="18" spans="1:5">
      <c r="A18" s="16" t="s">
        <v>33</v>
      </c>
      <c r="B18" s="16" t="s">
        <v>2</v>
      </c>
      <c r="C18" s="83">
        <f>SUM(C19:C24,C29)</f>
        <v>3728.5600000000004</v>
      </c>
      <c r="D18" s="83">
        <f>SUM(D19:D24,D29)</f>
        <v>3678.16</v>
      </c>
      <c r="E18" s="148"/>
    </row>
    <row r="19" spans="1:5" ht="30">
      <c r="A19" s="17" t="s">
        <v>12</v>
      </c>
      <c r="B19" s="17" t="s">
        <v>245</v>
      </c>
      <c r="C19" s="38">
        <v>430</v>
      </c>
      <c r="D19" s="440">
        <v>430</v>
      </c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276</v>
      </c>
      <c r="B21" s="17" t="s">
        <v>22</v>
      </c>
      <c r="C21" s="38"/>
      <c r="D21" s="41"/>
      <c r="E21" s="148"/>
    </row>
    <row r="22" spans="1:5">
      <c r="A22" s="17" t="s">
        <v>277</v>
      </c>
      <c r="B22" s="17" t="s">
        <v>15</v>
      </c>
      <c r="C22" s="38">
        <f>640.25+726.27+642.74</f>
        <v>2009.26</v>
      </c>
      <c r="D22" s="41">
        <f>123.45+500+74.47+80+555+70.94+555</f>
        <v>1958.8600000000001</v>
      </c>
      <c r="E22" s="148"/>
    </row>
    <row r="23" spans="1:5">
      <c r="A23" s="17" t="s">
        <v>278</v>
      </c>
      <c r="B23" s="17" t="s">
        <v>16</v>
      </c>
      <c r="C23" s="38"/>
      <c r="D23" s="41"/>
      <c r="E23" s="148"/>
    </row>
    <row r="24" spans="1:5">
      <c r="A24" s="17" t="s">
        <v>279</v>
      </c>
      <c r="B24" s="17" t="s">
        <v>17</v>
      </c>
      <c r="C24" s="117">
        <f>SUM(C25:C28)</f>
        <v>1289.3</v>
      </c>
      <c r="D24" s="117">
        <f>SUM(D25:D28)</f>
        <v>1289.3</v>
      </c>
      <c r="E24" s="148"/>
    </row>
    <row r="25" spans="1:5" ht="16.5" customHeight="1">
      <c r="A25" s="18" t="s">
        <v>280</v>
      </c>
      <c r="B25" s="18" t="s">
        <v>18</v>
      </c>
      <c r="C25" s="41">
        <v>554.29999999999995</v>
      </c>
      <c r="D25" s="41">
        <v>554.29999999999995</v>
      </c>
      <c r="E25" s="148"/>
    </row>
    <row r="26" spans="1:5" ht="16.5" customHeight="1">
      <c r="A26" s="18" t="s">
        <v>281</v>
      </c>
      <c r="B26" s="18" t="s">
        <v>19</v>
      </c>
      <c r="C26" s="41">
        <v>278.25</v>
      </c>
      <c r="D26" s="41">
        <v>278.25</v>
      </c>
      <c r="E26" s="148"/>
    </row>
    <row r="27" spans="1:5" ht="16.5" customHeight="1">
      <c r="A27" s="18" t="s">
        <v>282</v>
      </c>
      <c r="B27" s="18" t="s">
        <v>20</v>
      </c>
      <c r="C27" s="41">
        <v>456.75</v>
      </c>
      <c r="D27" s="41">
        <v>456.75</v>
      </c>
      <c r="E27" s="148"/>
    </row>
    <row r="28" spans="1:5" ht="16.5" customHeight="1">
      <c r="A28" s="18" t="s">
        <v>283</v>
      </c>
      <c r="B28" s="18" t="s">
        <v>23</v>
      </c>
      <c r="C28" s="38"/>
      <c r="D28" s="42"/>
      <c r="E28" s="148"/>
    </row>
    <row r="29" spans="1:5">
      <c r="A29" s="17" t="s">
        <v>284</v>
      </c>
      <c r="B29" s="17" t="s">
        <v>21</v>
      </c>
      <c r="C29" s="38"/>
      <c r="D29" s="42"/>
      <c r="E29" s="148"/>
    </row>
    <row r="30" spans="1:5">
      <c r="A30" s="16" t="s">
        <v>34</v>
      </c>
      <c r="B30" s="16" t="s">
        <v>3</v>
      </c>
      <c r="C30" s="34"/>
      <c r="D30" s="35"/>
      <c r="E30" s="148"/>
    </row>
    <row r="31" spans="1:5">
      <c r="A31" s="16" t="s">
        <v>35</v>
      </c>
      <c r="B31" s="16" t="s">
        <v>4</v>
      </c>
      <c r="C31" s="34"/>
      <c r="D31" s="35"/>
      <c r="E31" s="148"/>
    </row>
    <row r="32" spans="1:5">
      <c r="A32" s="16" t="s">
        <v>36</v>
      </c>
      <c r="B32" s="16" t="s">
        <v>5</v>
      </c>
      <c r="C32" s="34"/>
      <c r="D32" s="35"/>
      <c r="E32" s="148"/>
    </row>
    <row r="33" spans="1:5">
      <c r="A33" s="16" t="s">
        <v>37</v>
      </c>
      <c r="B33" s="16" t="s">
        <v>63</v>
      </c>
      <c r="C33" s="83">
        <f>SUM(C34:C35)</f>
        <v>15450</v>
      </c>
      <c r="D33" s="83">
        <f>SUM(D34:D35)</f>
        <v>15450</v>
      </c>
      <c r="E33" s="148"/>
    </row>
    <row r="34" spans="1:5">
      <c r="A34" s="17" t="s">
        <v>285</v>
      </c>
      <c r="B34" s="17" t="s">
        <v>56</v>
      </c>
      <c r="C34" s="34">
        <f>3800+11650</f>
        <v>15450</v>
      </c>
      <c r="D34" s="35">
        <f>3800+11650</f>
        <v>15450</v>
      </c>
      <c r="E34" s="148"/>
    </row>
    <row r="35" spans="1:5">
      <c r="A35" s="17" t="s">
        <v>286</v>
      </c>
      <c r="B35" s="17" t="s">
        <v>55</v>
      </c>
      <c r="C35" s="34"/>
      <c r="D35" s="35"/>
      <c r="E35" s="148"/>
    </row>
    <row r="36" spans="1:5">
      <c r="A36" s="16" t="s">
        <v>38</v>
      </c>
      <c r="B36" s="16" t="s">
        <v>49</v>
      </c>
      <c r="C36" s="34">
        <f>7+43+125.72+335+212.5</f>
        <v>723.22</v>
      </c>
      <c r="D36" s="35">
        <f>7+43+125.72+335+212.5</f>
        <v>723.22</v>
      </c>
      <c r="E36" s="148"/>
    </row>
    <row r="37" spans="1:5">
      <c r="A37" s="16" t="s">
        <v>39</v>
      </c>
      <c r="B37" s="16" t="s">
        <v>344</v>
      </c>
      <c r="C37" s="83">
        <f>SUM(C38:C43)</f>
        <v>136638</v>
      </c>
      <c r="D37" s="83">
        <f>SUM(D38:D43)</f>
        <v>41463</v>
      </c>
      <c r="E37" s="148"/>
    </row>
    <row r="38" spans="1:5">
      <c r="A38" s="17" t="s">
        <v>341</v>
      </c>
      <c r="B38" s="17" t="s">
        <v>345</v>
      </c>
      <c r="C38" s="34">
        <v>93295</v>
      </c>
      <c r="D38" s="34"/>
      <c r="E38" s="148"/>
    </row>
    <row r="39" spans="1:5">
      <c r="A39" s="17" t="s">
        <v>342</v>
      </c>
      <c r="B39" s="17" t="s">
        <v>346</v>
      </c>
      <c r="C39" s="34"/>
      <c r="D39" s="34"/>
      <c r="E39" s="148"/>
    </row>
    <row r="40" spans="1:5">
      <c r="A40" s="17" t="s">
        <v>343</v>
      </c>
      <c r="B40" s="17" t="s">
        <v>349</v>
      </c>
      <c r="C40" s="34"/>
      <c r="D40" s="35"/>
      <c r="E40" s="148"/>
    </row>
    <row r="41" spans="1:5">
      <c r="A41" s="17" t="s">
        <v>348</v>
      </c>
      <c r="B41" s="17" t="s">
        <v>350</v>
      </c>
      <c r="C41" s="34">
        <v>2005</v>
      </c>
      <c r="D41" s="35">
        <v>2005</v>
      </c>
      <c r="E41" s="148"/>
    </row>
    <row r="42" spans="1:5">
      <c r="A42" s="17" t="s">
        <v>351</v>
      </c>
      <c r="B42" s="17" t="s">
        <v>461</v>
      </c>
      <c r="C42" s="34"/>
      <c r="D42" s="35"/>
      <c r="E42" s="148"/>
    </row>
    <row r="43" spans="1:5">
      <c r="A43" s="17" t="s">
        <v>462</v>
      </c>
      <c r="B43" s="17" t="s">
        <v>347</v>
      </c>
      <c r="C43" s="34">
        <v>41338</v>
      </c>
      <c r="D43" s="35">
        <f>610+200+360+870+90+170+390+1900+300+280+940+2820+270+235+1750+300+1370+300+8000-140+18283+160</f>
        <v>39458</v>
      </c>
      <c r="E43" s="148"/>
    </row>
    <row r="44" spans="1:5" ht="30">
      <c r="A44" s="16" t="s">
        <v>40</v>
      </c>
      <c r="B44" s="16" t="s">
        <v>28</v>
      </c>
      <c r="C44" s="34">
        <f>1888+1276.5</f>
        <v>3164.5</v>
      </c>
      <c r="D44" s="35">
        <f>1888+250+526.5</f>
        <v>2664.5</v>
      </c>
      <c r="E44" s="148"/>
    </row>
    <row r="45" spans="1:5">
      <c r="A45" s="16" t="s">
        <v>41</v>
      </c>
      <c r="B45" s="16" t="s">
        <v>24</v>
      </c>
      <c r="C45" s="34">
        <f>826+826+39+865</f>
        <v>2556</v>
      </c>
      <c r="D45" s="35">
        <f>943+1652</f>
        <v>2595</v>
      </c>
      <c r="E45" s="148"/>
    </row>
    <row r="46" spans="1:5">
      <c r="A46" s="16" t="s">
        <v>42</v>
      </c>
      <c r="B46" s="16" t="s">
        <v>25</v>
      </c>
      <c r="C46" s="34"/>
      <c r="D46" s="35"/>
      <c r="E46" s="148"/>
    </row>
    <row r="47" spans="1:5">
      <c r="A47" s="16" t="s">
        <v>43</v>
      </c>
      <c r="B47" s="16" t="s">
        <v>26</v>
      </c>
      <c r="C47" s="34"/>
      <c r="D47" s="35"/>
      <c r="E47" s="148"/>
    </row>
    <row r="48" spans="1:5">
      <c r="A48" s="16" t="s">
        <v>44</v>
      </c>
      <c r="B48" s="16" t="s">
        <v>291</v>
      </c>
      <c r="C48" s="83">
        <f>SUM(C49:C51)</f>
        <v>34504.5</v>
      </c>
      <c r="D48" s="83">
        <f>SUM(D49:D51)</f>
        <v>34504.5</v>
      </c>
      <c r="E48" s="148"/>
    </row>
    <row r="49" spans="1:5">
      <c r="A49" s="97" t="s">
        <v>357</v>
      </c>
      <c r="B49" s="97" t="s">
        <v>360</v>
      </c>
      <c r="C49" s="34">
        <f>18190+16314.5</f>
        <v>34504.5</v>
      </c>
      <c r="D49" s="35">
        <f>18190+13192.2+3122.3</f>
        <v>34504.5</v>
      </c>
      <c r="E49" s="148"/>
    </row>
    <row r="50" spans="1:5">
      <c r="A50" s="97" t="s">
        <v>358</v>
      </c>
      <c r="B50" s="97" t="s">
        <v>359</v>
      </c>
      <c r="C50" s="34"/>
      <c r="D50" s="35"/>
      <c r="E50" s="148"/>
    </row>
    <row r="51" spans="1:5">
      <c r="A51" s="97" t="s">
        <v>361</v>
      </c>
      <c r="B51" s="97" t="s">
        <v>362</v>
      </c>
      <c r="C51" s="34"/>
      <c r="D51" s="35"/>
      <c r="E51" s="148"/>
    </row>
    <row r="52" spans="1:5" ht="26.25" customHeight="1">
      <c r="A52" s="16" t="s">
        <v>45</v>
      </c>
      <c r="B52" s="16" t="s">
        <v>29</v>
      </c>
      <c r="C52" s="34"/>
      <c r="D52" s="35"/>
      <c r="E52" s="148"/>
    </row>
    <row r="53" spans="1:5">
      <c r="A53" s="16" t="s">
        <v>46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392</v>
      </c>
      <c r="C54" s="84">
        <f>SUM(C55:C56)</f>
        <v>2534</v>
      </c>
      <c r="D54" s="84">
        <f>SUM(D55:D56)</f>
        <v>2534</v>
      </c>
      <c r="E54" s="148"/>
    </row>
    <row r="55" spans="1:5" ht="30">
      <c r="A55" s="16" t="s">
        <v>50</v>
      </c>
      <c r="B55" s="16" t="s">
        <v>48</v>
      </c>
      <c r="C55" s="441">
        <f>900+1494+140</f>
        <v>2534</v>
      </c>
      <c r="D55" s="442">
        <f>900+1494+140</f>
        <v>2534</v>
      </c>
      <c r="E55" s="148"/>
    </row>
    <row r="56" spans="1:5">
      <c r="A56" s="16" t="s">
        <v>51</v>
      </c>
      <c r="B56" s="16" t="s">
        <v>47</v>
      </c>
      <c r="C56" s="34"/>
      <c r="D56" s="35"/>
      <c r="E56" s="148"/>
    </row>
    <row r="57" spans="1:5">
      <c r="A57" s="14">
        <v>1.4</v>
      </c>
      <c r="B57" s="14" t="s">
        <v>394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443">
        <f>SUM(D60:D64)</f>
        <v>5135</v>
      </c>
      <c r="E59" s="148"/>
    </row>
    <row r="60" spans="1:5">
      <c r="A60" s="16" t="s">
        <v>292</v>
      </c>
      <c r="B60" s="47" t="s">
        <v>52</v>
      </c>
      <c r="C60" s="38"/>
      <c r="D60" s="41"/>
      <c r="E60" s="148"/>
    </row>
    <row r="61" spans="1:5" ht="30">
      <c r="A61" s="16" t="s">
        <v>293</v>
      </c>
      <c r="B61" s="47" t="s">
        <v>54</v>
      </c>
      <c r="C61" s="38"/>
      <c r="D61" s="41"/>
      <c r="E61" s="148"/>
    </row>
    <row r="62" spans="1:5">
      <c r="A62" s="16" t="s">
        <v>294</v>
      </c>
      <c r="B62" s="47" t="s">
        <v>53</v>
      </c>
      <c r="C62" s="41"/>
      <c r="D62" s="41"/>
      <c r="E62" s="148"/>
    </row>
    <row r="63" spans="1:5">
      <c r="A63" s="16" t="s">
        <v>295</v>
      </c>
      <c r="B63" s="47" t="s">
        <v>616</v>
      </c>
      <c r="C63" s="38"/>
      <c r="D63" s="41">
        <f>5000+135</f>
        <v>5135</v>
      </c>
      <c r="E63" s="148"/>
    </row>
    <row r="64" spans="1:5">
      <c r="A64" s="16" t="s">
        <v>323</v>
      </c>
      <c r="B64" s="201" t="s">
        <v>324</v>
      </c>
      <c r="C64" s="38"/>
      <c r="D64" s="202"/>
      <c r="E64" s="148"/>
    </row>
    <row r="65" spans="1:5">
      <c r="A65" s="13">
        <v>2</v>
      </c>
      <c r="B65" s="48" t="s">
        <v>106</v>
      </c>
      <c r="C65" s="256"/>
      <c r="D65" s="118">
        <f>SUM(D66:D71)</f>
        <v>0</v>
      </c>
      <c r="E65" s="148"/>
    </row>
    <row r="66" spans="1:5">
      <c r="A66" s="15">
        <v>2.1</v>
      </c>
      <c r="B66" s="49" t="s">
        <v>100</v>
      </c>
      <c r="C66" s="256"/>
      <c r="D66" s="43"/>
      <c r="E66" s="148"/>
    </row>
    <row r="67" spans="1:5">
      <c r="A67" s="15">
        <v>2.2000000000000002</v>
      </c>
      <c r="B67" s="49" t="s">
        <v>104</v>
      </c>
      <c r="C67" s="258"/>
      <c r="D67" s="44"/>
      <c r="E67" s="148"/>
    </row>
    <row r="68" spans="1:5">
      <c r="A68" s="15">
        <v>2.2999999999999998</v>
      </c>
      <c r="B68" s="49" t="s">
        <v>103</v>
      </c>
      <c r="C68" s="258"/>
      <c r="D68" s="44"/>
      <c r="E68" s="148"/>
    </row>
    <row r="69" spans="1:5">
      <c r="A69" s="15">
        <v>2.4</v>
      </c>
      <c r="B69" s="49" t="s">
        <v>105</v>
      </c>
      <c r="C69" s="258"/>
      <c r="D69" s="44"/>
      <c r="E69" s="148"/>
    </row>
    <row r="70" spans="1:5">
      <c r="A70" s="15">
        <v>2.5</v>
      </c>
      <c r="B70" s="49" t="s">
        <v>101</v>
      </c>
      <c r="C70" s="258"/>
      <c r="D70" s="44"/>
      <c r="E70" s="148"/>
    </row>
    <row r="71" spans="1:5">
      <c r="A71" s="15">
        <v>2.6</v>
      </c>
      <c r="B71" s="49" t="s">
        <v>102</v>
      </c>
      <c r="C71" s="258"/>
      <c r="D71" s="44"/>
      <c r="E71" s="148"/>
    </row>
    <row r="72" spans="1:5" s="2" customFormat="1">
      <c r="A72" s="13">
        <v>3</v>
      </c>
      <c r="B72" s="254" t="s">
        <v>417</v>
      </c>
      <c r="C72" s="257"/>
      <c r="D72" s="255"/>
      <c r="E72" s="105"/>
    </row>
    <row r="73" spans="1:5" s="2" customFormat="1">
      <c r="A73" s="13">
        <v>4</v>
      </c>
      <c r="B73" s="13" t="s">
        <v>247</v>
      </c>
      <c r="C73" s="257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248</v>
      </c>
      <c r="C74" s="8"/>
      <c r="D74" s="8"/>
      <c r="E74" s="105"/>
    </row>
    <row r="75" spans="1:5" s="2" customFormat="1">
      <c r="A75" s="15">
        <v>4.2</v>
      </c>
      <c r="B75" s="15" t="s">
        <v>249</v>
      </c>
      <c r="C75" s="8"/>
      <c r="D75" s="8"/>
      <c r="E75" s="105"/>
    </row>
    <row r="76" spans="1:5" s="2" customFormat="1">
      <c r="A76" s="13">
        <v>5</v>
      </c>
      <c r="B76" s="252" t="s">
        <v>274</v>
      </c>
      <c r="C76" s="8"/>
      <c r="D76" s="85"/>
      <c r="E76" s="105"/>
    </row>
    <row r="77" spans="1:5" s="2" customFormat="1">
      <c r="A77" s="276"/>
      <c r="B77" s="276"/>
      <c r="C77" s="12"/>
      <c r="D77" s="12"/>
      <c r="E77" s="105"/>
    </row>
    <row r="78" spans="1:5" s="2" customFormat="1" ht="15" customHeight="1">
      <c r="A78" s="849" t="s">
        <v>463</v>
      </c>
      <c r="B78" s="849"/>
      <c r="C78" s="849"/>
      <c r="D78" s="849"/>
      <c r="E78" s="105"/>
    </row>
    <row r="79" spans="1:5" s="2" customFormat="1">
      <c r="A79" s="276"/>
      <c r="B79" s="276"/>
      <c r="C79" s="12"/>
      <c r="D79" s="12"/>
      <c r="E79" s="105"/>
    </row>
    <row r="80" spans="1:5" s="23" customFormat="1" ht="12.75"/>
    <row r="81" spans="1:9" s="2" customFormat="1">
      <c r="A81" s="69" t="s">
        <v>107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464</v>
      </c>
      <c r="D84" s="12"/>
      <c r="E84"/>
      <c r="F84"/>
      <c r="G84"/>
      <c r="H84"/>
      <c r="I84"/>
    </row>
    <row r="85" spans="1:9" s="2" customFormat="1">
      <c r="A85"/>
      <c r="B85" s="858" t="s">
        <v>465</v>
      </c>
      <c r="C85" s="858"/>
      <c r="D85" s="858"/>
      <c r="E85"/>
      <c r="F85"/>
      <c r="G85"/>
      <c r="H85"/>
      <c r="I85"/>
    </row>
    <row r="86" spans="1:9" customFormat="1" ht="12.75">
      <c r="B86" s="66" t="s">
        <v>466</v>
      </c>
    </row>
    <row r="87" spans="1:9" s="2" customFormat="1">
      <c r="A87" s="11"/>
      <c r="B87" s="858" t="s">
        <v>467</v>
      </c>
      <c r="C87" s="858"/>
      <c r="D87" s="858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9"/>
  <sheetViews>
    <sheetView showGridLines="0" view="pageBreakPreview" zoomScale="80" zoomScaleNormal="100" zoomScaleSheetLayoutView="80" workbookViewId="0">
      <selection activeCell="B17" sqref="B17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320</v>
      </c>
      <c r="B1" s="77"/>
      <c r="C1" s="846" t="s">
        <v>109</v>
      </c>
      <c r="D1" s="846"/>
      <c r="E1" s="91"/>
    </row>
    <row r="2" spans="1:5" s="6" customFormat="1">
      <c r="A2" s="74" t="s">
        <v>314</v>
      </c>
      <c r="B2" s="77"/>
      <c r="C2" s="844" t="str">
        <f>'ფორმა N1'!L2</f>
        <v>01.01.17-31.12.17</v>
      </c>
      <c r="D2" s="844"/>
      <c r="E2" s="91"/>
    </row>
    <row r="3" spans="1:5" s="6" customFormat="1">
      <c r="A3" s="76" t="s">
        <v>140</v>
      </c>
      <c r="B3" s="74"/>
      <c r="C3" s="159"/>
      <c r="D3" s="159"/>
      <c r="E3" s="91"/>
    </row>
    <row r="4" spans="1:5" s="6" customFormat="1">
      <c r="A4" s="76"/>
      <c r="B4" s="76"/>
      <c r="C4" s="159"/>
      <c r="D4" s="159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344" t="str">
        <f>'ფორმა N1'!A5</f>
        <v>მპგ "დემოკრატიული მოძრაობა – ერთიანი საქართველო"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>
      <c r="A10" s="98" t="s">
        <v>315</v>
      </c>
      <c r="B10" s="47" t="s">
        <v>617</v>
      </c>
      <c r="C10" s="4"/>
      <c r="D10" s="4">
        <v>135</v>
      </c>
      <c r="E10" s="93"/>
    </row>
    <row r="11" spans="1:5" s="10" customFormat="1">
      <c r="A11" s="98" t="s">
        <v>316</v>
      </c>
      <c r="B11" s="47" t="s">
        <v>619</v>
      </c>
      <c r="C11" s="4"/>
      <c r="D11" s="4">
        <v>5000</v>
      </c>
      <c r="E11" s="94"/>
    </row>
    <row r="12" spans="1:5" s="10" customFormat="1">
      <c r="A12" s="98" t="s">
        <v>618</v>
      </c>
      <c r="B12" s="757"/>
      <c r="C12" s="757"/>
      <c r="D12" s="757"/>
      <c r="E12" s="94"/>
    </row>
    <row r="13" spans="1:5" s="10" customFormat="1">
      <c r="A13" s="87" t="s">
        <v>273</v>
      </c>
      <c r="B13" s="98"/>
      <c r="C13" s="4"/>
      <c r="D13" s="4"/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5" s="10" customFormat="1" ht="17.25" customHeight="1">
      <c r="A17" s="98" t="s">
        <v>317</v>
      </c>
      <c r="B17" s="87"/>
      <c r="C17" s="4"/>
      <c r="D17" s="4"/>
      <c r="E17" s="94"/>
    </row>
    <row r="18" spans="1:5" s="10" customFormat="1" ht="18" customHeight="1">
      <c r="A18" s="98" t="s">
        <v>318</v>
      </c>
      <c r="B18" s="87"/>
      <c r="C18" s="4"/>
      <c r="D18" s="4"/>
      <c r="E18" s="94"/>
    </row>
    <row r="19" spans="1:5" s="10" customFormat="1">
      <c r="A19" s="87" t="s">
        <v>273</v>
      </c>
      <c r="B19" s="87"/>
      <c r="C19" s="4"/>
      <c r="D19" s="4"/>
      <c r="E19" s="94"/>
    </row>
    <row r="20" spans="1:5" s="10" customFormat="1">
      <c r="A20" s="87" t="s">
        <v>273</v>
      </c>
      <c r="B20" s="87"/>
      <c r="C20" s="4"/>
      <c r="D20" s="4"/>
      <c r="E20" s="94"/>
    </row>
    <row r="21" spans="1:5" s="10" customFormat="1">
      <c r="A21" s="87" t="s">
        <v>273</v>
      </c>
      <c r="B21" s="87"/>
      <c r="C21" s="4"/>
      <c r="D21" s="4"/>
      <c r="E21" s="94"/>
    </row>
    <row r="22" spans="1:5" s="10" customFormat="1">
      <c r="A22" s="87" t="s">
        <v>273</v>
      </c>
      <c r="B22" s="87"/>
      <c r="C22" s="4"/>
      <c r="D22" s="4"/>
      <c r="E22" s="94"/>
    </row>
    <row r="23" spans="1:5" s="10" customFormat="1">
      <c r="A23" s="87" t="s">
        <v>273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321</v>
      </c>
      <c r="C25" s="86">
        <f>SUM(C10:C24)</f>
        <v>0</v>
      </c>
      <c r="D25" s="86">
        <f>SUM(D10:D24)</f>
        <v>5135</v>
      </c>
      <c r="E25" s="96"/>
    </row>
    <row r="26" spans="1:5">
      <c r="A26" s="45"/>
      <c r="B26" s="45"/>
    </row>
    <row r="27" spans="1:5">
      <c r="A27" s="2" t="s">
        <v>401</v>
      </c>
      <c r="E27" s="5"/>
    </row>
    <row r="28" spans="1:5">
      <c r="A28" s="2" t="s">
        <v>396</v>
      </c>
    </row>
    <row r="29" spans="1:5">
      <c r="A29" s="200" t="s">
        <v>397</v>
      </c>
    </row>
    <row r="30" spans="1:5">
      <c r="A30" s="200"/>
    </row>
    <row r="31" spans="1:5">
      <c r="A31" s="200" t="s">
        <v>338</v>
      </c>
    </row>
    <row r="32" spans="1:5" s="23" customFormat="1" ht="12.75"/>
    <row r="33" spans="1:9">
      <c r="A33" s="69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266</v>
      </c>
      <c r="D36" s="12"/>
      <c r="E36"/>
      <c r="F36"/>
      <c r="G36"/>
      <c r="H36"/>
      <c r="I36"/>
    </row>
    <row r="37" spans="1:9">
      <c r="B37" s="2" t="s">
        <v>265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1540"/>
  <sheetViews>
    <sheetView view="pageBreakPreview" topLeftCell="A1496" zoomScale="80" zoomScaleSheetLayoutView="80" workbookViewId="0">
      <selection activeCell="C1519" sqref="C1519"/>
    </sheetView>
  </sheetViews>
  <sheetFormatPr defaultRowHeight="12.75"/>
  <cols>
    <col min="1" max="1" width="7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4" t="s">
        <v>438</v>
      </c>
      <c r="B1" s="74"/>
      <c r="C1" s="77"/>
      <c r="D1" s="77"/>
      <c r="E1" s="77"/>
      <c r="F1" s="77"/>
      <c r="G1" s="351"/>
      <c r="H1" s="351"/>
      <c r="I1" s="846" t="s">
        <v>109</v>
      </c>
      <c r="J1" s="846"/>
    </row>
    <row r="2" spans="1:10" ht="15">
      <c r="A2" s="76" t="s">
        <v>140</v>
      </c>
      <c r="B2" s="74"/>
      <c r="C2" s="77"/>
      <c r="D2" s="77"/>
      <c r="E2" s="77"/>
      <c r="F2" s="77"/>
      <c r="G2" s="351"/>
      <c r="H2" s="351"/>
      <c r="I2" s="844" t="str">
        <f>'ფორმა N1'!L2</f>
        <v>01.01.17-31.12.17</v>
      </c>
      <c r="J2" s="844"/>
    </row>
    <row r="3" spans="1:10" ht="15">
      <c r="A3" s="76"/>
      <c r="B3" s="76"/>
      <c r="C3" s="74"/>
      <c r="D3" s="74"/>
      <c r="E3" s="74"/>
      <c r="F3" s="74"/>
      <c r="G3" s="351"/>
      <c r="H3" s="351"/>
      <c r="I3" s="351"/>
    </row>
    <row r="4" spans="1:10" ht="15">
      <c r="A4" s="77" t="s">
        <v>269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">
        <v>511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347"/>
      <c r="B7" s="347"/>
      <c r="C7" s="347"/>
      <c r="D7" s="347"/>
      <c r="E7" s="347"/>
      <c r="F7" s="347"/>
      <c r="G7" s="78"/>
      <c r="H7" s="78"/>
      <c r="I7" s="78"/>
    </row>
    <row r="8" spans="1:10" ht="45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331</v>
      </c>
      <c r="F8" s="90" t="s">
        <v>335</v>
      </c>
      <c r="G8" s="79" t="s">
        <v>10</v>
      </c>
      <c r="H8" s="79" t="s">
        <v>9</v>
      </c>
      <c r="I8" s="79" t="s">
        <v>376</v>
      </c>
      <c r="J8" s="216" t="s">
        <v>334</v>
      </c>
    </row>
    <row r="9" spans="1:10" ht="15">
      <c r="A9" s="98">
        <v>1</v>
      </c>
      <c r="B9" s="444" t="s">
        <v>620</v>
      </c>
      <c r="C9" s="98"/>
      <c r="D9" s="445" t="s">
        <v>621</v>
      </c>
      <c r="E9" s="98"/>
      <c r="F9" s="445" t="s">
        <v>334</v>
      </c>
      <c r="G9" s="4">
        <v>3750</v>
      </c>
      <c r="H9" s="446">
        <v>3000</v>
      </c>
      <c r="I9" s="4">
        <v>750</v>
      </c>
      <c r="J9" s="216"/>
    </row>
    <row r="10" spans="1:10" ht="15">
      <c r="A10" s="98">
        <v>2</v>
      </c>
      <c r="B10" s="444" t="s">
        <v>622</v>
      </c>
      <c r="C10" s="98"/>
      <c r="D10" s="445" t="s">
        <v>623</v>
      </c>
      <c r="E10" s="98"/>
      <c r="F10" s="445" t="s">
        <v>334</v>
      </c>
      <c r="G10" s="4">
        <v>625</v>
      </c>
      <c r="H10" s="446">
        <v>500</v>
      </c>
      <c r="I10" s="4">
        <v>125</v>
      </c>
      <c r="J10" s="216"/>
    </row>
    <row r="11" spans="1:10" ht="15">
      <c r="A11" s="98">
        <v>3</v>
      </c>
      <c r="B11" s="444" t="s">
        <v>624</v>
      </c>
      <c r="C11" s="87"/>
      <c r="D11" s="445" t="s">
        <v>625</v>
      </c>
      <c r="E11" s="87"/>
      <c r="F11" s="445" t="s">
        <v>334</v>
      </c>
      <c r="G11" s="4">
        <v>2500</v>
      </c>
      <c r="H11" s="446">
        <v>2000</v>
      </c>
      <c r="I11" s="4">
        <v>500</v>
      </c>
      <c r="J11" s="216"/>
    </row>
    <row r="12" spans="1:10" ht="15">
      <c r="A12" s="98">
        <v>4</v>
      </c>
      <c r="B12" s="444" t="s">
        <v>530</v>
      </c>
      <c r="C12" s="87"/>
      <c r="D12" s="445" t="s">
        <v>531</v>
      </c>
      <c r="E12" s="87"/>
      <c r="F12" s="445" t="s">
        <v>334</v>
      </c>
      <c r="G12" s="4">
        <v>2500</v>
      </c>
      <c r="H12" s="446">
        <v>2000</v>
      </c>
      <c r="I12" s="4">
        <v>500</v>
      </c>
      <c r="J12" s="216"/>
    </row>
    <row r="13" spans="1:10" ht="15">
      <c r="A13" s="98">
        <v>5</v>
      </c>
      <c r="B13" s="444" t="s">
        <v>626</v>
      </c>
      <c r="C13" s="87"/>
      <c r="D13" s="445" t="s">
        <v>627</v>
      </c>
      <c r="E13" s="87"/>
      <c r="F13" s="445" t="s">
        <v>334</v>
      </c>
      <c r="G13" s="4">
        <v>1250</v>
      </c>
      <c r="H13" s="446">
        <v>1000</v>
      </c>
      <c r="I13" s="4">
        <v>250</v>
      </c>
      <c r="J13" s="216"/>
    </row>
    <row r="14" spans="1:10" ht="15">
      <c r="A14" s="98">
        <v>6</v>
      </c>
      <c r="B14" s="444" t="s">
        <v>628</v>
      </c>
      <c r="C14" s="87"/>
      <c r="D14" s="445" t="s">
        <v>629</v>
      </c>
      <c r="E14" s="87"/>
      <c r="F14" s="445" t="s">
        <v>334</v>
      </c>
      <c r="G14" s="4">
        <v>2500</v>
      </c>
      <c r="H14" s="446">
        <v>2000</v>
      </c>
      <c r="I14" s="4">
        <v>500</v>
      </c>
      <c r="J14" s="216"/>
    </row>
    <row r="15" spans="1:10" ht="15">
      <c r="A15" s="98">
        <v>7</v>
      </c>
      <c r="B15" s="444" t="s">
        <v>630</v>
      </c>
      <c r="C15" s="87"/>
      <c r="D15" s="445" t="s">
        <v>631</v>
      </c>
      <c r="E15" s="87"/>
      <c r="F15" s="445" t="s">
        <v>334</v>
      </c>
      <c r="G15" s="4">
        <v>1250</v>
      </c>
      <c r="H15" s="446">
        <v>1000</v>
      </c>
      <c r="I15" s="4">
        <v>250</v>
      </c>
      <c r="J15" s="216"/>
    </row>
    <row r="16" spans="1:10" ht="15">
      <c r="A16" s="98">
        <v>8</v>
      </c>
      <c r="B16" s="444" t="s">
        <v>630</v>
      </c>
      <c r="C16" s="87"/>
      <c r="D16" s="445" t="s">
        <v>631</v>
      </c>
      <c r="E16" s="87"/>
      <c r="F16" s="445" t="s">
        <v>0</v>
      </c>
      <c r="G16" s="4">
        <v>1250</v>
      </c>
      <c r="H16" s="446">
        <v>1000</v>
      </c>
      <c r="I16" s="4">
        <v>250</v>
      </c>
      <c r="J16" s="216"/>
    </row>
    <row r="17" spans="1:10" ht="15">
      <c r="A17" s="98">
        <v>9</v>
      </c>
      <c r="B17" s="444" t="s">
        <v>530</v>
      </c>
      <c r="C17" s="87"/>
      <c r="D17" s="445" t="s">
        <v>531</v>
      </c>
      <c r="E17" s="87"/>
      <c r="F17" s="445" t="s">
        <v>334</v>
      </c>
      <c r="G17" s="4">
        <v>2500</v>
      </c>
      <c r="H17" s="446">
        <v>2000</v>
      </c>
      <c r="I17" s="4">
        <v>500</v>
      </c>
      <c r="J17" s="216"/>
    </row>
    <row r="18" spans="1:10" ht="15">
      <c r="A18" s="98">
        <v>10</v>
      </c>
      <c r="B18" s="444" t="s">
        <v>626</v>
      </c>
      <c r="C18" s="87"/>
      <c r="D18" s="445" t="s">
        <v>627</v>
      </c>
      <c r="E18" s="87"/>
      <c r="F18" s="445" t="s">
        <v>334</v>
      </c>
      <c r="G18" s="4">
        <v>1250</v>
      </c>
      <c r="H18" s="446">
        <v>1000</v>
      </c>
      <c r="I18" s="4">
        <v>250</v>
      </c>
      <c r="J18" s="216"/>
    </row>
    <row r="19" spans="1:10" ht="15">
      <c r="A19" s="98">
        <v>11</v>
      </c>
      <c r="B19" s="444" t="s">
        <v>624</v>
      </c>
      <c r="C19" s="87"/>
      <c r="D19" s="445" t="s">
        <v>625</v>
      </c>
      <c r="E19" s="87"/>
      <c r="F19" s="445" t="s">
        <v>334</v>
      </c>
      <c r="G19" s="4">
        <v>1250</v>
      </c>
      <c r="H19" s="446">
        <v>1000</v>
      </c>
      <c r="I19" s="4">
        <v>250</v>
      </c>
      <c r="J19" s="216"/>
    </row>
    <row r="20" spans="1:10" ht="15">
      <c r="A20" s="98">
        <v>12</v>
      </c>
      <c r="B20" s="444" t="s">
        <v>624</v>
      </c>
      <c r="C20" s="87"/>
      <c r="D20" s="445" t="s">
        <v>625</v>
      </c>
      <c r="E20" s="87"/>
      <c r="F20" s="445" t="s">
        <v>0</v>
      </c>
      <c r="G20" s="4">
        <v>1250</v>
      </c>
      <c r="H20" s="446">
        <v>1000</v>
      </c>
      <c r="I20" s="4">
        <v>250</v>
      </c>
      <c r="J20" s="216"/>
    </row>
    <row r="21" spans="1:10" ht="15">
      <c r="A21" s="98">
        <v>13</v>
      </c>
      <c r="B21" s="444" t="s">
        <v>632</v>
      </c>
      <c r="C21" s="87"/>
      <c r="D21" s="445" t="s">
        <v>633</v>
      </c>
      <c r="E21" s="87"/>
      <c r="F21" s="445" t="s">
        <v>334</v>
      </c>
      <c r="G21" s="4">
        <v>1250</v>
      </c>
      <c r="H21" s="446">
        <v>1000</v>
      </c>
      <c r="I21" s="4">
        <v>250</v>
      </c>
      <c r="J21" s="216"/>
    </row>
    <row r="22" spans="1:10" ht="15">
      <c r="A22" s="98">
        <v>14</v>
      </c>
      <c r="B22" s="444" t="s">
        <v>632</v>
      </c>
      <c r="C22" s="87"/>
      <c r="D22" s="445" t="s">
        <v>633</v>
      </c>
      <c r="E22" s="87"/>
      <c r="F22" s="445" t="s">
        <v>0</v>
      </c>
      <c r="G22" s="4">
        <v>1250</v>
      </c>
      <c r="H22" s="446">
        <v>1000</v>
      </c>
      <c r="I22" s="4">
        <v>250</v>
      </c>
      <c r="J22" s="216"/>
    </row>
    <row r="23" spans="1:10" ht="15">
      <c r="A23" s="98">
        <v>15</v>
      </c>
      <c r="B23" s="444" t="s">
        <v>626</v>
      </c>
      <c r="C23" s="98"/>
      <c r="D23" s="445" t="s">
        <v>627</v>
      </c>
      <c r="E23" s="98"/>
      <c r="F23" s="445" t="s">
        <v>334</v>
      </c>
      <c r="G23" s="4">
        <v>1250</v>
      </c>
      <c r="H23" s="446">
        <v>1000</v>
      </c>
      <c r="I23" s="4">
        <v>250</v>
      </c>
      <c r="J23" s="216"/>
    </row>
    <row r="24" spans="1:10" ht="15">
      <c r="A24" s="98">
        <v>16</v>
      </c>
      <c r="B24" s="444" t="s">
        <v>530</v>
      </c>
      <c r="C24" s="98"/>
      <c r="D24" s="445" t="s">
        <v>531</v>
      </c>
      <c r="E24" s="98"/>
      <c r="F24" s="445" t="s">
        <v>334</v>
      </c>
      <c r="G24" s="4">
        <v>2500</v>
      </c>
      <c r="H24" s="446">
        <v>2000</v>
      </c>
      <c r="I24" s="4">
        <v>500</v>
      </c>
      <c r="J24" s="216"/>
    </row>
    <row r="25" spans="1:10" ht="15">
      <c r="A25" s="98">
        <v>17</v>
      </c>
      <c r="B25" s="444" t="s">
        <v>634</v>
      </c>
      <c r="C25" s="87"/>
      <c r="D25" s="445" t="s">
        <v>635</v>
      </c>
      <c r="E25" s="87"/>
      <c r="F25" s="445" t="s">
        <v>334</v>
      </c>
      <c r="G25" s="4">
        <v>1875</v>
      </c>
      <c r="H25" s="446">
        <v>1500</v>
      </c>
      <c r="I25" s="4">
        <v>375</v>
      </c>
      <c r="J25" s="216"/>
    </row>
    <row r="26" spans="1:10" ht="15">
      <c r="A26" s="98">
        <v>18</v>
      </c>
      <c r="B26" s="444" t="s">
        <v>622</v>
      </c>
      <c r="C26" s="87"/>
      <c r="D26" s="445" t="s">
        <v>623</v>
      </c>
      <c r="E26" s="87"/>
      <c r="F26" s="445" t="s">
        <v>334</v>
      </c>
      <c r="G26" s="4">
        <v>625</v>
      </c>
      <c r="H26" s="446">
        <v>500</v>
      </c>
      <c r="I26" s="4">
        <v>125</v>
      </c>
      <c r="J26" s="216"/>
    </row>
    <row r="27" spans="1:10" ht="15">
      <c r="A27" s="98">
        <v>19</v>
      </c>
      <c r="B27" s="444" t="s">
        <v>628</v>
      </c>
      <c r="C27" s="87"/>
      <c r="D27" s="445" t="s">
        <v>629</v>
      </c>
      <c r="E27" s="87"/>
      <c r="F27" s="445" t="s">
        <v>334</v>
      </c>
      <c r="G27" s="4">
        <v>2500</v>
      </c>
      <c r="H27" s="446">
        <v>2000</v>
      </c>
      <c r="I27" s="4">
        <v>500</v>
      </c>
      <c r="J27" s="216"/>
    </row>
    <row r="28" spans="1:10" ht="15">
      <c r="A28" s="98">
        <v>20</v>
      </c>
      <c r="B28" s="444" t="s">
        <v>636</v>
      </c>
      <c r="C28" s="87"/>
      <c r="D28" s="445" t="s">
        <v>637</v>
      </c>
      <c r="E28" s="87"/>
      <c r="F28" s="445" t="s">
        <v>334</v>
      </c>
      <c r="G28" s="4">
        <v>2500</v>
      </c>
      <c r="H28" s="446">
        <v>2000</v>
      </c>
      <c r="I28" s="4">
        <v>500</v>
      </c>
      <c r="J28" s="216"/>
    </row>
    <row r="29" spans="1:10" ht="15">
      <c r="A29" s="98">
        <v>21</v>
      </c>
      <c r="B29" s="444" t="s">
        <v>638</v>
      </c>
      <c r="C29" s="87"/>
      <c r="D29" s="445" t="s">
        <v>639</v>
      </c>
      <c r="E29" s="87"/>
      <c r="F29" s="445" t="s">
        <v>334</v>
      </c>
      <c r="G29" s="4">
        <v>1250</v>
      </c>
      <c r="H29" s="446">
        <v>1000</v>
      </c>
      <c r="I29" s="4">
        <v>250</v>
      </c>
      <c r="J29" s="216"/>
    </row>
    <row r="30" spans="1:10" ht="15">
      <c r="A30" s="98">
        <v>22</v>
      </c>
      <c r="B30" s="444" t="s">
        <v>640</v>
      </c>
      <c r="C30" s="87"/>
      <c r="D30" s="445" t="s">
        <v>641</v>
      </c>
      <c r="E30" s="87"/>
      <c r="F30" s="445" t="s">
        <v>334</v>
      </c>
      <c r="G30" s="4">
        <v>1625</v>
      </c>
      <c r="H30" s="446">
        <v>1300</v>
      </c>
      <c r="I30" s="4">
        <v>325</v>
      </c>
      <c r="J30" s="216"/>
    </row>
    <row r="31" spans="1:10" ht="15">
      <c r="A31" s="98">
        <v>23</v>
      </c>
      <c r="B31" s="444" t="s">
        <v>642</v>
      </c>
      <c r="C31" s="87"/>
      <c r="D31" s="445" t="s">
        <v>643</v>
      </c>
      <c r="E31" s="87"/>
      <c r="F31" s="445" t="s">
        <v>334</v>
      </c>
      <c r="G31" s="4">
        <v>2750</v>
      </c>
      <c r="H31" s="446">
        <v>2200</v>
      </c>
      <c r="I31" s="4">
        <v>550</v>
      </c>
      <c r="J31" s="216"/>
    </row>
    <row r="32" spans="1:10" ht="15">
      <c r="A32" s="98">
        <v>24</v>
      </c>
      <c r="B32" s="444" t="s">
        <v>644</v>
      </c>
      <c r="C32" s="87"/>
      <c r="D32" s="445" t="s">
        <v>645</v>
      </c>
      <c r="E32" s="87"/>
      <c r="F32" s="445" t="s">
        <v>334</v>
      </c>
      <c r="G32" s="4">
        <v>1250</v>
      </c>
      <c r="H32" s="446">
        <v>1000</v>
      </c>
      <c r="I32" s="4">
        <v>250</v>
      </c>
      <c r="J32" s="216"/>
    </row>
    <row r="33" spans="1:10" ht="15">
      <c r="A33" s="98">
        <v>25</v>
      </c>
      <c r="B33" s="444" t="s">
        <v>644</v>
      </c>
      <c r="C33" s="87"/>
      <c r="D33" s="445" t="s">
        <v>645</v>
      </c>
      <c r="E33" s="87"/>
      <c r="F33" s="445" t="s">
        <v>0</v>
      </c>
      <c r="G33" s="4">
        <v>1250</v>
      </c>
      <c r="H33" s="446">
        <v>1000</v>
      </c>
      <c r="I33" s="4">
        <v>250</v>
      </c>
      <c r="J33" s="216"/>
    </row>
    <row r="34" spans="1:10" ht="15">
      <c r="A34" s="98">
        <v>26</v>
      </c>
      <c r="B34" s="444" t="s">
        <v>646</v>
      </c>
      <c r="C34" s="87"/>
      <c r="D34" s="445" t="s">
        <v>647</v>
      </c>
      <c r="E34" s="87"/>
      <c r="F34" s="445" t="s">
        <v>334</v>
      </c>
      <c r="G34" s="4">
        <v>1875</v>
      </c>
      <c r="H34" s="446">
        <v>1500</v>
      </c>
      <c r="I34" s="4">
        <v>375</v>
      </c>
      <c r="J34" s="216"/>
    </row>
    <row r="35" spans="1:10" ht="15">
      <c r="A35" s="98">
        <v>27</v>
      </c>
      <c r="B35" s="444" t="s">
        <v>648</v>
      </c>
      <c r="C35" s="87"/>
      <c r="D35" s="445" t="s">
        <v>649</v>
      </c>
      <c r="E35" s="87"/>
      <c r="F35" s="445" t="s">
        <v>334</v>
      </c>
      <c r="G35" s="4">
        <v>375</v>
      </c>
      <c r="H35" s="446">
        <v>300</v>
      </c>
      <c r="I35" s="4">
        <v>75</v>
      </c>
      <c r="J35" s="216"/>
    </row>
    <row r="36" spans="1:10" ht="15">
      <c r="A36" s="98">
        <v>28</v>
      </c>
      <c r="B36" s="444" t="s">
        <v>530</v>
      </c>
      <c r="C36" s="98"/>
      <c r="D36" s="445" t="s">
        <v>531</v>
      </c>
      <c r="E36" s="98"/>
      <c r="F36" s="445" t="s">
        <v>334</v>
      </c>
      <c r="G36" s="4">
        <v>2500</v>
      </c>
      <c r="H36" s="446">
        <v>2000</v>
      </c>
      <c r="I36" s="4">
        <v>500</v>
      </c>
      <c r="J36" s="216" t="s">
        <v>0</v>
      </c>
    </row>
    <row r="37" spans="1:10" ht="15">
      <c r="A37" s="98">
        <v>29</v>
      </c>
      <c r="B37" s="444" t="s">
        <v>626</v>
      </c>
      <c r="C37" s="98"/>
      <c r="D37" s="445" t="s">
        <v>627</v>
      </c>
      <c r="E37" s="98"/>
      <c r="F37" s="445" t="s">
        <v>334</v>
      </c>
      <c r="G37" s="4">
        <v>1250</v>
      </c>
      <c r="H37" s="446">
        <v>1000</v>
      </c>
      <c r="I37" s="4">
        <v>250</v>
      </c>
    </row>
    <row r="38" spans="1:10" ht="15">
      <c r="A38" s="98">
        <v>30</v>
      </c>
      <c r="B38" s="444" t="s">
        <v>530</v>
      </c>
      <c r="C38" s="87"/>
      <c r="D38" s="445" t="s">
        <v>531</v>
      </c>
      <c r="E38" s="87"/>
      <c r="F38" s="445" t="s">
        <v>334</v>
      </c>
      <c r="G38" s="4">
        <v>2500</v>
      </c>
      <c r="H38" s="446">
        <v>2000</v>
      </c>
      <c r="I38" s="4">
        <v>500</v>
      </c>
    </row>
    <row r="39" spans="1:10" ht="15">
      <c r="A39" s="98">
        <v>31</v>
      </c>
      <c r="B39" s="444" t="s">
        <v>642</v>
      </c>
      <c r="C39" s="87"/>
      <c r="D39" s="445" t="s">
        <v>643</v>
      </c>
      <c r="E39" s="87"/>
      <c r="F39" s="445" t="s">
        <v>334</v>
      </c>
      <c r="G39" s="4">
        <v>2750</v>
      </c>
      <c r="H39" s="446">
        <v>2200</v>
      </c>
      <c r="I39" s="4">
        <v>550</v>
      </c>
    </row>
    <row r="40" spans="1:10" ht="15">
      <c r="A40" s="98">
        <v>32</v>
      </c>
      <c r="B40" s="444" t="s">
        <v>634</v>
      </c>
      <c r="C40" s="87"/>
      <c r="D40" s="445" t="s">
        <v>635</v>
      </c>
      <c r="E40" s="87"/>
      <c r="F40" s="445" t="s">
        <v>334</v>
      </c>
      <c r="G40" s="4">
        <v>1875</v>
      </c>
      <c r="H40" s="446">
        <v>1500</v>
      </c>
      <c r="I40" s="4">
        <v>375</v>
      </c>
    </row>
    <row r="41" spans="1:10" ht="15">
      <c r="A41" s="98">
        <v>33</v>
      </c>
      <c r="B41" s="447" t="s">
        <v>648</v>
      </c>
      <c r="C41" s="98"/>
      <c r="D41" s="448" t="s">
        <v>531</v>
      </c>
      <c r="E41" s="98"/>
      <c r="F41" s="448" t="s">
        <v>334</v>
      </c>
      <c r="G41" s="4">
        <v>375</v>
      </c>
      <c r="H41" s="449">
        <v>300</v>
      </c>
      <c r="I41" s="4">
        <v>75</v>
      </c>
    </row>
    <row r="42" spans="1:10" ht="15">
      <c r="A42" s="98">
        <v>34</v>
      </c>
      <c r="B42" s="450" t="s">
        <v>650</v>
      </c>
      <c r="C42" s="450" t="s">
        <v>651</v>
      </c>
      <c r="D42" s="451" t="s">
        <v>652</v>
      </c>
      <c r="E42" s="98"/>
      <c r="F42" s="448" t="s">
        <v>334</v>
      </c>
      <c r="G42" s="4">
        <v>150</v>
      </c>
      <c r="H42" s="452">
        <v>120</v>
      </c>
      <c r="I42" s="4">
        <v>30</v>
      </c>
    </row>
    <row r="43" spans="1:10" ht="15">
      <c r="A43" s="98">
        <v>35</v>
      </c>
      <c r="B43" s="450" t="s">
        <v>653</v>
      </c>
      <c r="C43" s="450" t="s">
        <v>654</v>
      </c>
      <c r="D43" s="451" t="s">
        <v>655</v>
      </c>
      <c r="E43" s="98"/>
      <c r="F43" s="448" t="s">
        <v>334</v>
      </c>
      <c r="G43" s="4">
        <v>150</v>
      </c>
      <c r="H43" s="452">
        <v>120</v>
      </c>
      <c r="I43" s="4">
        <v>30</v>
      </c>
    </row>
    <row r="44" spans="1:10" ht="15">
      <c r="A44" s="98">
        <v>36</v>
      </c>
      <c r="B44" s="450" t="s">
        <v>656</v>
      </c>
      <c r="C44" s="450" t="s">
        <v>651</v>
      </c>
      <c r="D44" s="451" t="s">
        <v>657</v>
      </c>
      <c r="E44" s="98"/>
      <c r="F44" s="448" t="s">
        <v>334</v>
      </c>
      <c r="G44" s="4">
        <v>150</v>
      </c>
      <c r="H44" s="452">
        <v>120</v>
      </c>
      <c r="I44" s="4">
        <v>30</v>
      </c>
    </row>
    <row r="45" spans="1:10" ht="15">
      <c r="A45" s="98">
        <v>37</v>
      </c>
      <c r="B45" s="450" t="s">
        <v>658</v>
      </c>
      <c r="C45" s="450" t="s">
        <v>659</v>
      </c>
      <c r="D45" s="451" t="s">
        <v>660</v>
      </c>
      <c r="E45" s="98"/>
      <c r="F45" s="448" t="s">
        <v>334</v>
      </c>
      <c r="G45" s="4">
        <v>150</v>
      </c>
      <c r="H45" s="452">
        <v>120</v>
      </c>
      <c r="I45" s="4">
        <v>30</v>
      </c>
    </row>
    <row r="46" spans="1:10" ht="15">
      <c r="A46" s="98">
        <v>38</v>
      </c>
      <c r="B46" s="450" t="s">
        <v>661</v>
      </c>
      <c r="C46" s="450" t="s">
        <v>662</v>
      </c>
      <c r="D46" s="451" t="s">
        <v>663</v>
      </c>
      <c r="E46" s="98"/>
      <c r="F46" s="448" t="s">
        <v>334</v>
      </c>
      <c r="G46" s="4">
        <v>150</v>
      </c>
      <c r="H46" s="452">
        <v>120</v>
      </c>
      <c r="I46" s="4">
        <v>30</v>
      </c>
    </row>
    <row r="47" spans="1:10" ht="15">
      <c r="A47" s="98">
        <v>39</v>
      </c>
      <c r="B47" s="450" t="s">
        <v>664</v>
      </c>
      <c r="C47" s="450" t="s">
        <v>654</v>
      </c>
      <c r="D47" s="451" t="s">
        <v>665</v>
      </c>
      <c r="E47" s="98"/>
      <c r="F47" s="448" t="s">
        <v>334</v>
      </c>
      <c r="G47" s="4">
        <v>150</v>
      </c>
      <c r="H47" s="452">
        <v>120</v>
      </c>
      <c r="I47" s="4">
        <v>30</v>
      </c>
    </row>
    <row r="48" spans="1:10" ht="15">
      <c r="A48" s="98">
        <v>40</v>
      </c>
      <c r="B48" s="450" t="s">
        <v>666</v>
      </c>
      <c r="C48" s="450" t="s">
        <v>667</v>
      </c>
      <c r="D48" s="451" t="s">
        <v>668</v>
      </c>
      <c r="E48" s="98"/>
      <c r="F48" s="448" t="s">
        <v>334</v>
      </c>
      <c r="G48" s="4">
        <v>150</v>
      </c>
      <c r="H48" s="452">
        <v>120</v>
      </c>
      <c r="I48" s="4">
        <v>30</v>
      </c>
    </row>
    <row r="49" spans="1:9" ht="15">
      <c r="A49" s="98">
        <v>41</v>
      </c>
      <c r="B49" s="450" t="s">
        <v>669</v>
      </c>
      <c r="C49" s="450" t="s">
        <v>670</v>
      </c>
      <c r="D49" s="451" t="s">
        <v>671</v>
      </c>
      <c r="E49" s="98"/>
      <c r="F49" s="448" t="s">
        <v>334</v>
      </c>
      <c r="G49" s="4">
        <v>150</v>
      </c>
      <c r="H49" s="452">
        <v>120</v>
      </c>
      <c r="I49" s="4">
        <v>30</v>
      </c>
    </row>
    <row r="50" spans="1:9" ht="15">
      <c r="A50" s="98">
        <v>42</v>
      </c>
      <c r="B50" s="450" t="s">
        <v>672</v>
      </c>
      <c r="C50" s="450" t="s">
        <v>654</v>
      </c>
      <c r="D50" s="451" t="s">
        <v>673</v>
      </c>
      <c r="E50" s="98"/>
      <c r="F50" s="448" t="s">
        <v>334</v>
      </c>
      <c r="G50" s="4">
        <v>150</v>
      </c>
      <c r="H50" s="452">
        <v>120</v>
      </c>
      <c r="I50" s="4">
        <v>30</v>
      </c>
    </row>
    <row r="51" spans="1:9" ht="15">
      <c r="A51" s="98">
        <v>43</v>
      </c>
      <c r="B51" s="450" t="s">
        <v>674</v>
      </c>
      <c r="C51" s="450" t="s">
        <v>675</v>
      </c>
      <c r="D51" s="451" t="s">
        <v>676</v>
      </c>
      <c r="E51" s="98"/>
      <c r="F51" s="448" t="s">
        <v>334</v>
      </c>
      <c r="G51" s="4">
        <v>150</v>
      </c>
      <c r="H51" s="452">
        <v>120</v>
      </c>
      <c r="I51" s="4">
        <v>30</v>
      </c>
    </row>
    <row r="52" spans="1:9" ht="15">
      <c r="A52" s="98">
        <v>44</v>
      </c>
      <c r="B52" s="450" t="s">
        <v>650</v>
      </c>
      <c r="C52" s="450" t="s">
        <v>677</v>
      </c>
      <c r="D52" s="451" t="s">
        <v>678</v>
      </c>
      <c r="E52" s="98"/>
      <c r="F52" s="448" t="s">
        <v>334</v>
      </c>
      <c r="G52" s="4">
        <v>150</v>
      </c>
      <c r="H52" s="452">
        <v>120</v>
      </c>
      <c r="I52" s="4">
        <v>30</v>
      </c>
    </row>
    <row r="53" spans="1:9" ht="15">
      <c r="A53" s="98">
        <v>45</v>
      </c>
      <c r="B53" s="450" t="s">
        <v>679</v>
      </c>
      <c r="C53" s="450" t="s">
        <v>680</v>
      </c>
      <c r="D53" s="451" t="s">
        <v>681</v>
      </c>
      <c r="E53" s="98"/>
      <c r="F53" s="448" t="s">
        <v>334</v>
      </c>
      <c r="G53" s="4">
        <v>150</v>
      </c>
      <c r="H53" s="452">
        <v>120</v>
      </c>
      <c r="I53" s="4">
        <v>30</v>
      </c>
    </row>
    <row r="54" spans="1:9" ht="15">
      <c r="A54" s="98">
        <v>46</v>
      </c>
      <c r="B54" s="450" t="s">
        <v>682</v>
      </c>
      <c r="C54" s="450" t="s">
        <v>683</v>
      </c>
      <c r="D54" s="451" t="s">
        <v>684</v>
      </c>
      <c r="E54" s="98"/>
      <c r="F54" s="448" t="s">
        <v>334</v>
      </c>
      <c r="G54" s="4">
        <v>150</v>
      </c>
      <c r="H54" s="452">
        <v>120</v>
      </c>
      <c r="I54" s="4">
        <v>30</v>
      </c>
    </row>
    <row r="55" spans="1:9" ht="15">
      <c r="A55" s="98">
        <v>47</v>
      </c>
      <c r="B55" s="450" t="s">
        <v>685</v>
      </c>
      <c r="C55" s="450" t="s">
        <v>680</v>
      </c>
      <c r="D55" s="451" t="s">
        <v>686</v>
      </c>
      <c r="E55" s="98"/>
      <c r="F55" s="448" t="s">
        <v>334</v>
      </c>
      <c r="G55" s="4">
        <v>150</v>
      </c>
      <c r="H55" s="452">
        <v>120</v>
      </c>
      <c r="I55" s="4">
        <v>30</v>
      </c>
    </row>
    <row r="56" spans="1:9" ht="15">
      <c r="A56" s="98">
        <v>48</v>
      </c>
      <c r="B56" s="450" t="s">
        <v>687</v>
      </c>
      <c r="C56" s="450" t="s">
        <v>688</v>
      </c>
      <c r="D56" s="451" t="s">
        <v>689</v>
      </c>
      <c r="E56" s="98"/>
      <c r="F56" s="448" t="s">
        <v>334</v>
      </c>
      <c r="G56" s="4">
        <v>150</v>
      </c>
      <c r="H56" s="452">
        <v>120</v>
      </c>
      <c r="I56" s="4">
        <v>30</v>
      </c>
    </row>
    <row r="57" spans="1:9" ht="15">
      <c r="A57" s="98">
        <v>49</v>
      </c>
      <c r="B57" s="450" t="s">
        <v>690</v>
      </c>
      <c r="C57" s="450" t="s">
        <v>654</v>
      </c>
      <c r="D57" s="451" t="s">
        <v>691</v>
      </c>
      <c r="E57" s="98"/>
      <c r="F57" s="448" t="s">
        <v>334</v>
      </c>
      <c r="G57" s="4">
        <v>150</v>
      </c>
      <c r="H57" s="452">
        <v>120</v>
      </c>
      <c r="I57" s="4">
        <v>30</v>
      </c>
    </row>
    <row r="58" spans="1:9" ht="15">
      <c r="A58" s="98">
        <v>50</v>
      </c>
      <c r="B58" s="450" t="s">
        <v>692</v>
      </c>
      <c r="C58" s="450" t="s">
        <v>693</v>
      </c>
      <c r="D58" s="451" t="s">
        <v>694</v>
      </c>
      <c r="E58" s="98"/>
      <c r="F58" s="448" t="s">
        <v>334</v>
      </c>
      <c r="G58" s="4">
        <v>150</v>
      </c>
      <c r="H58" s="452">
        <v>120</v>
      </c>
      <c r="I58" s="4">
        <v>30</v>
      </c>
    </row>
    <row r="59" spans="1:9" ht="15">
      <c r="A59" s="98">
        <v>51</v>
      </c>
      <c r="B59" s="450" t="s">
        <v>695</v>
      </c>
      <c r="C59" s="450" t="s">
        <v>696</v>
      </c>
      <c r="D59" s="451" t="s">
        <v>697</v>
      </c>
      <c r="E59" s="98"/>
      <c r="F59" s="448" t="s">
        <v>334</v>
      </c>
      <c r="G59" s="4">
        <v>150</v>
      </c>
      <c r="H59" s="452">
        <v>120</v>
      </c>
      <c r="I59" s="4">
        <v>30</v>
      </c>
    </row>
    <row r="60" spans="1:9" ht="15">
      <c r="A60" s="98">
        <v>52</v>
      </c>
      <c r="B60" s="450" t="s">
        <v>656</v>
      </c>
      <c r="C60" s="450" t="s">
        <v>654</v>
      </c>
      <c r="D60" s="451" t="s">
        <v>698</v>
      </c>
      <c r="E60" s="98"/>
      <c r="F60" s="448" t="s">
        <v>334</v>
      </c>
      <c r="G60" s="4">
        <v>150</v>
      </c>
      <c r="H60" s="452">
        <v>120</v>
      </c>
      <c r="I60" s="4">
        <v>30</v>
      </c>
    </row>
    <row r="61" spans="1:9" ht="15">
      <c r="A61" s="98">
        <v>53</v>
      </c>
      <c r="B61" s="450" t="s">
        <v>699</v>
      </c>
      <c r="C61" s="450" t="s">
        <v>700</v>
      </c>
      <c r="D61" s="451" t="s">
        <v>701</v>
      </c>
      <c r="E61" s="98"/>
      <c r="F61" s="448" t="s">
        <v>334</v>
      </c>
      <c r="G61" s="4">
        <v>150</v>
      </c>
      <c r="H61" s="452">
        <v>120</v>
      </c>
      <c r="I61" s="4">
        <v>30</v>
      </c>
    </row>
    <row r="62" spans="1:9" ht="15">
      <c r="A62" s="98">
        <v>54</v>
      </c>
      <c r="B62" s="450" t="s">
        <v>702</v>
      </c>
      <c r="C62" s="450" t="s">
        <v>703</v>
      </c>
      <c r="D62" s="451" t="s">
        <v>704</v>
      </c>
      <c r="E62" s="98"/>
      <c r="F62" s="448" t="s">
        <v>334</v>
      </c>
      <c r="G62" s="4">
        <v>150</v>
      </c>
      <c r="H62" s="452">
        <v>120</v>
      </c>
      <c r="I62" s="4">
        <v>30</v>
      </c>
    </row>
    <row r="63" spans="1:9" ht="15">
      <c r="A63" s="98">
        <v>55</v>
      </c>
      <c r="B63" s="450" t="s">
        <v>705</v>
      </c>
      <c r="C63" s="450" t="s">
        <v>706</v>
      </c>
      <c r="D63" s="451" t="s">
        <v>707</v>
      </c>
      <c r="E63" s="98"/>
      <c r="F63" s="448" t="s">
        <v>334</v>
      </c>
      <c r="G63" s="4">
        <v>150</v>
      </c>
      <c r="H63" s="452">
        <v>120</v>
      </c>
      <c r="I63" s="4">
        <v>30</v>
      </c>
    </row>
    <row r="64" spans="1:9" ht="15">
      <c r="A64" s="98">
        <v>56</v>
      </c>
      <c r="B64" s="450" t="s">
        <v>708</v>
      </c>
      <c r="C64" s="450" t="s">
        <v>709</v>
      </c>
      <c r="D64" s="451" t="s">
        <v>710</v>
      </c>
      <c r="E64" s="98"/>
      <c r="F64" s="448" t="s">
        <v>334</v>
      </c>
      <c r="G64" s="4">
        <v>150</v>
      </c>
      <c r="H64" s="452">
        <v>120</v>
      </c>
      <c r="I64" s="4">
        <v>30</v>
      </c>
    </row>
    <row r="65" spans="1:9" ht="15">
      <c r="A65" s="98">
        <v>57</v>
      </c>
      <c r="B65" s="450" t="s">
        <v>711</v>
      </c>
      <c r="C65" s="450" t="s">
        <v>712</v>
      </c>
      <c r="D65" s="451" t="s">
        <v>713</v>
      </c>
      <c r="E65" s="98"/>
      <c r="F65" s="448" t="s">
        <v>334</v>
      </c>
      <c r="G65" s="4">
        <v>150</v>
      </c>
      <c r="H65" s="452">
        <v>120</v>
      </c>
      <c r="I65" s="4">
        <v>30</v>
      </c>
    </row>
    <row r="66" spans="1:9" ht="15">
      <c r="A66" s="98">
        <v>58</v>
      </c>
      <c r="B66" s="450" t="s">
        <v>714</v>
      </c>
      <c r="C66" s="450" t="s">
        <v>715</v>
      </c>
      <c r="D66" s="451" t="s">
        <v>716</v>
      </c>
      <c r="E66" s="98"/>
      <c r="F66" s="448" t="s">
        <v>334</v>
      </c>
      <c r="G66" s="4">
        <v>150</v>
      </c>
      <c r="H66" s="452">
        <v>120</v>
      </c>
      <c r="I66" s="4">
        <v>30</v>
      </c>
    </row>
    <row r="67" spans="1:9" ht="15">
      <c r="A67" s="98">
        <v>59</v>
      </c>
      <c r="B67" s="453" t="s">
        <v>717</v>
      </c>
      <c r="C67" s="453" t="s">
        <v>718</v>
      </c>
      <c r="D67" s="454" t="s">
        <v>719</v>
      </c>
      <c r="E67" s="98"/>
      <c r="F67" s="448" t="s">
        <v>334</v>
      </c>
      <c r="G67" s="4">
        <v>150</v>
      </c>
      <c r="H67" s="452">
        <v>120</v>
      </c>
      <c r="I67" s="4">
        <v>30</v>
      </c>
    </row>
    <row r="68" spans="1:9" ht="15">
      <c r="A68" s="98">
        <v>60</v>
      </c>
      <c r="B68" s="453" t="s">
        <v>720</v>
      </c>
      <c r="C68" s="453" t="s">
        <v>680</v>
      </c>
      <c r="D68" s="454" t="s">
        <v>721</v>
      </c>
      <c r="E68" s="98"/>
      <c r="F68" s="448" t="s">
        <v>334</v>
      </c>
      <c r="G68" s="4">
        <v>150</v>
      </c>
      <c r="H68" s="452">
        <v>120</v>
      </c>
      <c r="I68" s="4">
        <v>30</v>
      </c>
    </row>
    <row r="69" spans="1:9" ht="15">
      <c r="A69" s="98">
        <v>61</v>
      </c>
      <c r="B69" s="453" t="s">
        <v>722</v>
      </c>
      <c r="C69" s="453" t="s">
        <v>654</v>
      </c>
      <c r="D69" s="454" t="s">
        <v>723</v>
      </c>
      <c r="E69" s="98"/>
      <c r="F69" s="448" t="s">
        <v>334</v>
      </c>
      <c r="G69" s="4">
        <v>150</v>
      </c>
      <c r="H69" s="452">
        <v>120</v>
      </c>
      <c r="I69" s="4">
        <v>30</v>
      </c>
    </row>
    <row r="70" spans="1:9" ht="15">
      <c r="A70" s="98">
        <v>62</v>
      </c>
      <c r="B70" s="453" t="s">
        <v>724</v>
      </c>
      <c r="C70" s="453" t="s">
        <v>725</v>
      </c>
      <c r="D70" s="454" t="s">
        <v>726</v>
      </c>
      <c r="E70" s="98"/>
      <c r="F70" s="448" t="s">
        <v>334</v>
      </c>
      <c r="G70" s="4">
        <v>150</v>
      </c>
      <c r="H70" s="452">
        <v>120</v>
      </c>
      <c r="I70" s="4">
        <v>30</v>
      </c>
    </row>
    <row r="71" spans="1:9" ht="15">
      <c r="A71" s="98">
        <v>63</v>
      </c>
      <c r="B71" s="453" t="s">
        <v>727</v>
      </c>
      <c r="C71" s="453" t="s">
        <v>654</v>
      </c>
      <c r="D71" s="454" t="s">
        <v>728</v>
      </c>
      <c r="E71" s="98"/>
      <c r="F71" s="448" t="s">
        <v>334</v>
      </c>
      <c r="G71" s="4">
        <v>150</v>
      </c>
      <c r="H71" s="452">
        <v>120</v>
      </c>
      <c r="I71" s="4">
        <v>30</v>
      </c>
    </row>
    <row r="72" spans="1:9" ht="15">
      <c r="A72" s="98">
        <v>64</v>
      </c>
      <c r="B72" s="453" t="s">
        <v>729</v>
      </c>
      <c r="C72" s="453" t="s">
        <v>730</v>
      </c>
      <c r="D72" s="454" t="s">
        <v>731</v>
      </c>
      <c r="E72" s="98"/>
      <c r="F72" s="448" t="s">
        <v>334</v>
      </c>
      <c r="G72" s="4">
        <v>150</v>
      </c>
      <c r="H72" s="452">
        <v>120</v>
      </c>
      <c r="I72" s="4">
        <v>30</v>
      </c>
    </row>
    <row r="73" spans="1:9" ht="15">
      <c r="A73" s="98">
        <v>65</v>
      </c>
      <c r="B73" s="453" t="s">
        <v>732</v>
      </c>
      <c r="C73" s="453" t="s">
        <v>733</v>
      </c>
      <c r="D73" s="454" t="s">
        <v>734</v>
      </c>
      <c r="E73" s="98"/>
      <c r="F73" s="448" t="s">
        <v>334</v>
      </c>
      <c r="G73" s="4">
        <v>150</v>
      </c>
      <c r="H73" s="452">
        <v>120</v>
      </c>
      <c r="I73" s="4">
        <v>30</v>
      </c>
    </row>
    <row r="74" spans="1:9" ht="15">
      <c r="A74" s="98">
        <v>66</v>
      </c>
      <c r="B74" s="453" t="s">
        <v>735</v>
      </c>
      <c r="C74" s="453" t="s">
        <v>654</v>
      </c>
      <c r="D74" s="454" t="s">
        <v>736</v>
      </c>
      <c r="E74" s="98"/>
      <c r="F74" s="448" t="s">
        <v>334</v>
      </c>
      <c r="G74" s="4">
        <v>150</v>
      </c>
      <c r="H74" s="452">
        <v>120</v>
      </c>
      <c r="I74" s="4">
        <v>30</v>
      </c>
    </row>
    <row r="75" spans="1:9" ht="15">
      <c r="A75" s="98">
        <v>67</v>
      </c>
      <c r="B75" s="453" t="s">
        <v>650</v>
      </c>
      <c r="C75" s="453" t="s">
        <v>737</v>
      </c>
      <c r="D75" s="454" t="s">
        <v>738</v>
      </c>
      <c r="E75" s="98"/>
      <c r="F75" s="448" t="s">
        <v>334</v>
      </c>
      <c r="G75" s="4">
        <v>150</v>
      </c>
      <c r="H75" s="452">
        <v>120</v>
      </c>
      <c r="I75" s="4">
        <v>30</v>
      </c>
    </row>
    <row r="76" spans="1:9" ht="15">
      <c r="A76" s="98">
        <v>68</v>
      </c>
      <c r="B76" s="453" t="s">
        <v>739</v>
      </c>
      <c r="C76" s="453" t="s">
        <v>654</v>
      </c>
      <c r="D76" s="454" t="s">
        <v>740</v>
      </c>
      <c r="E76" s="98"/>
      <c r="F76" s="448" t="s">
        <v>334</v>
      </c>
      <c r="G76" s="4">
        <v>150</v>
      </c>
      <c r="H76" s="452">
        <v>120</v>
      </c>
      <c r="I76" s="4">
        <v>30</v>
      </c>
    </row>
    <row r="77" spans="1:9" ht="15">
      <c r="A77" s="98">
        <v>69</v>
      </c>
      <c r="B77" s="453" t="s">
        <v>656</v>
      </c>
      <c r="C77" s="453" t="s">
        <v>741</v>
      </c>
      <c r="D77" s="454" t="s">
        <v>742</v>
      </c>
      <c r="E77" s="98"/>
      <c r="F77" s="448" t="s">
        <v>334</v>
      </c>
      <c r="G77" s="4">
        <v>150</v>
      </c>
      <c r="H77" s="452">
        <v>120</v>
      </c>
      <c r="I77" s="4">
        <v>30</v>
      </c>
    </row>
    <row r="78" spans="1:9" ht="15">
      <c r="A78" s="98">
        <v>70</v>
      </c>
      <c r="B78" s="453" t="s">
        <v>743</v>
      </c>
      <c r="C78" s="453" t="s">
        <v>744</v>
      </c>
      <c r="D78" s="454" t="s">
        <v>745</v>
      </c>
      <c r="E78" s="98"/>
      <c r="F78" s="448" t="s">
        <v>334</v>
      </c>
      <c r="G78" s="4">
        <v>150</v>
      </c>
      <c r="H78" s="452">
        <v>120</v>
      </c>
      <c r="I78" s="4">
        <v>30</v>
      </c>
    </row>
    <row r="79" spans="1:9" ht="15">
      <c r="A79" s="98">
        <v>71</v>
      </c>
      <c r="B79" s="453" t="s">
        <v>746</v>
      </c>
      <c r="C79" s="453" t="s">
        <v>747</v>
      </c>
      <c r="D79" s="454" t="s">
        <v>748</v>
      </c>
      <c r="E79" s="98"/>
      <c r="F79" s="448" t="s">
        <v>334</v>
      </c>
      <c r="G79" s="4">
        <v>150</v>
      </c>
      <c r="H79" s="452">
        <v>120</v>
      </c>
      <c r="I79" s="4">
        <v>30</v>
      </c>
    </row>
    <row r="80" spans="1:9" ht="15">
      <c r="A80" s="98">
        <v>72</v>
      </c>
      <c r="B80" s="453" t="s">
        <v>674</v>
      </c>
      <c r="C80" s="453" t="s">
        <v>749</v>
      </c>
      <c r="D80" s="454" t="s">
        <v>750</v>
      </c>
      <c r="E80" s="98"/>
      <c r="F80" s="448" t="s">
        <v>334</v>
      </c>
      <c r="G80" s="4">
        <v>150</v>
      </c>
      <c r="H80" s="452">
        <v>120</v>
      </c>
      <c r="I80" s="4">
        <v>30</v>
      </c>
    </row>
    <row r="81" spans="1:9" ht="15">
      <c r="A81" s="98">
        <v>73</v>
      </c>
      <c r="B81" s="453" t="s">
        <v>751</v>
      </c>
      <c r="C81" s="453" t="s">
        <v>752</v>
      </c>
      <c r="D81" s="454" t="s">
        <v>753</v>
      </c>
      <c r="E81" s="98"/>
      <c r="F81" s="448" t="s">
        <v>334</v>
      </c>
      <c r="G81" s="4">
        <v>150</v>
      </c>
      <c r="H81" s="452">
        <v>120</v>
      </c>
      <c r="I81" s="4">
        <v>30</v>
      </c>
    </row>
    <row r="82" spans="1:9" ht="15">
      <c r="A82" s="98">
        <v>74</v>
      </c>
      <c r="B82" s="453" t="s">
        <v>754</v>
      </c>
      <c r="C82" s="453" t="s">
        <v>749</v>
      </c>
      <c r="D82" s="454" t="s">
        <v>755</v>
      </c>
      <c r="E82" s="98"/>
      <c r="F82" s="448" t="s">
        <v>334</v>
      </c>
      <c r="G82" s="4">
        <v>150</v>
      </c>
      <c r="H82" s="452">
        <v>120</v>
      </c>
      <c r="I82" s="4">
        <v>30</v>
      </c>
    </row>
    <row r="83" spans="1:9" ht="15">
      <c r="A83" s="98">
        <v>75</v>
      </c>
      <c r="B83" s="453" t="s">
        <v>724</v>
      </c>
      <c r="C83" s="453" t="s">
        <v>756</v>
      </c>
      <c r="D83" s="454" t="s">
        <v>757</v>
      </c>
      <c r="E83" s="98"/>
      <c r="F83" s="448" t="s">
        <v>334</v>
      </c>
      <c r="G83" s="4">
        <v>150</v>
      </c>
      <c r="H83" s="452">
        <v>120</v>
      </c>
      <c r="I83" s="4">
        <v>30</v>
      </c>
    </row>
    <row r="84" spans="1:9" ht="15">
      <c r="A84" s="98">
        <v>76</v>
      </c>
      <c r="B84" s="453" t="s">
        <v>653</v>
      </c>
      <c r="C84" s="453" t="s">
        <v>758</v>
      </c>
      <c r="D84" s="454" t="s">
        <v>759</v>
      </c>
      <c r="E84" s="98"/>
      <c r="F84" s="448" t="s">
        <v>334</v>
      </c>
      <c r="G84" s="4">
        <v>150</v>
      </c>
      <c r="H84" s="452">
        <v>120</v>
      </c>
      <c r="I84" s="4">
        <v>30</v>
      </c>
    </row>
    <row r="85" spans="1:9" ht="15">
      <c r="A85" s="98">
        <v>77</v>
      </c>
      <c r="B85" s="453" t="s">
        <v>653</v>
      </c>
      <c r="C85" s="453" t="s">
        <v>760</v>
      </c>
      <c r="D85" s="454" t="s">
        <v>761</v>
      </c>
      <c r="E85" s="98"/>
      <c r="F85" s="448" t="s">
        <v>334</v>
      </c>
      <c r="G85" s="4">
        <v>150</v>
      </c>
      <c r="H85" s="452">
        <v>120</v>
      </c>
      <c r="I85" s="4">
        <v>30</v>
      </c>
    </row>
    <row r="86" spans="1:9" ht="15">
      <c r="A86" s="98">
        <v>78</v>
      </c>
      <c r="B86" s="453" t="s">
        <v>762</v>
      </c>
      <c r="C86" s="453" t="s">
        <v>763</v>
      </c>
      <c r="D86" s="454" t="s">
        <v>764</v>
      </c>
      <c r="E86" s="98"/>
      <c r="F86" s="448" t="s">
        <v>334</v>
      </c>
      <c r="G86" s="4">
        <v>150</v>
      </c>
      <c r="H86" s="452">
        <v>120</v>
      </c>
      <c r="I86" s="4">
        <v>30</v>
      </c>
    </row>
    <row r="87" spans="1:9" ht="15">
      <c r="A87" s="98">
        <v>79</v>
      </c>
      <c r="B87" s="453" t="s">
        <v>765</v>
      </c>
      <c r="C87" s="453" t="s">
        <v>766</v>
      </c>
      <c r="D87" s="454" t="s">
        <v>767</v>
      </c>
      <c r="E87" s="98"/>
      <c r="F87" s="448" t="s">
        <v>334</v>
      </c>
      <c r="G87" s="4">
        <v>150</v>
      </c>
      <c r="H87" s="452">
        <v>120</v>
      </c>
      <c r="I87" s="4">
        <v>30</v>
      </c>
    </row>
    <row r="88" spans="1:9" ht="15">
      <c r="A88" s="98">
        <v>80</v>
      </c>
      <c r="B88" s="453" t="s">
        <v>768</v>
      </c>
      <c r="C88" s="453" t="s">
        <v>769</v>
      </c>
      <c r="D88" s="454" t="s">
        <v>770</v>
      </c>
      <c r="E88" s="98"/>
      <c r="F88" s="448" t="s">
        <v>334</v>
      </c>
      <c r="G88" s="4">
        <v>150</v>
      </c>
      <c r="H88" s="452">
        <v>120</v>
      </c>
      <c r="I88" s="4">
        <v>30</v>
      </c>
    </row>
    <row r="89" spans="1:9" ht="15">
      <c r="A89" s="98">
        <v>81</v>
      </c>
      <c r="B89" s="453" t="s">
        <v>771</v>
      </c>
      <c r="C89" s="453" t="s">
        <v>772</v>
      </c>
      <c r="D89" s="454" t="s">
        <v>773</v>
      </c>
      <c r="E89" s="98"/>
      <c r="F89" s="448" t="s">
        <v>334</v>
      </c>
      <c r="G89" s="4">
        <v>150</v>
      </c>
      <c r="H89" s="452">
        <v>120</v>
      </c>
      <c r="I89" s="4">
        <v>30</v>
      </c>
    </row>
    <row r="90" spans="1:9" ht="15">
      <c r="A90" s="98">
        <v>82</v>
      </c>
      <c r="B90" s="453" t="s">
        <v>774</v>
      </c>
      <c r="C90" s="453" t="s">
        <v>775</v>
      </c>
      <c r="D90" s="454" t="s">
        <v>776</v>
      </c>
      <c r="E90" s="98"/>
      <c r="F90" s="448" t="s">
        <v>334</v>
      </c>
      <c r="G90" s="4">
        <v>150</v>
      </c>
      <c r="H90" s="452">
        <v>120</v>
      </c>
      <c r="I90" s="4">
        <v>30</v>
      </c>
    </row>
    <row r="91" spans="1:9" ht="15">
      <c r="A91" s="98">
        <v>83</v>
      </c>
      <c r="B91" s="453" t="s">
        <v>682</v>
      </c>
      <c r="C91" s="453" t="s">
        <v>777</v>
      </c>
      <c r="D91" s="454" t="s">
        <v>778</v>
      </c>
      <c r="E91" s="98"/>
      <c r="F91" s="448" t="s">
        <v>334</v>
      </c>
      <c r="G91" s="4">
        <v>150</v>
      </c>
      <c r="H91" s="452">
        <v>120</v>
      </c>
      <c r="I91" s="4">
        <v>30</v>
      </c>
    </row>
    <row r="92" spans="1:9" ht="15">
      <c r="A92" s="98">
        <v>84</v>
      </c>
      <c r="B92" s="455" t="s">
        <v>779</v>
      </c>
      <c r="C92" s="455" t="s">
        <v>780</v>
      </c>
      <c r="D92" s="456" t="s">
        <v>781</v>
      </c>
      <c r="E92" s="98"/>
      <c r="F92" s="448" t="s">
        <v>334</v>
      </c>
      <c r="G92" s="4">
        <v>150</v>
      </c>
      <c r="H92" s="452">
        <v>120</v>
      </c>
      <c r="I92" s="4">
        <v>30</v>
      </c>
    </row>
    <row r="93" spans="1:9" ht="15">
      <c r="A93" s="98">
        <v>85</v>
      </c>
      <c r="B93" s="455" t="s">
        <v>782</v>
      </c>
      <c r="C93" s="455" t="s">
        <v>783</v>
      </c>
      <c r="D93" s="456" t="s">
        <v>784</v>
      </c>
      <c r="E93" s="98"/>
      <c r="F93" s="448" t="s">
        <v>334</v>
      </c>
      <c r="G93" s="4">
        <v>150</v>
      </c>
      <c r="H93" s="452">
        <v>120</v>
      </c>
      <c r="I93" s="4">
        <v>30</v>
      </c>
    </row>
    <row r="94" spans="1:9" ht="15">
      <c r="A94" s="98">
        <v>86</v>
      </c>
      <c r="B94" s="455" t="s">
        <v>785</v>
      </c>
      <c r="C94" s="455" t="s">
        <v>786</v>
      </c>
      <c r="D94" s="456" t="s">
        <v>787</v>
      </c>
      <c r="E94" s="98"/>
      <c r="F94" s="448" t="s">
        <v>334</v>
      </c>
      <c r="G94" s="4">
        <v>150</v>
      </c>
      <c r="H94" s="452">
        <v>120</v>
      </c>
      <c r="I94" s="4">
        <v>30</v>
      </c>
    </row>
    <row r="95" spans="1:9" ht="15">
      <c r="A95" s="98">
        <v>87</v>
      </c>
      <c r="B95" s="455" t="s">
        <v>788</v>
      </c>
      <c r="C95" s="455" t="s">
        <v>789</v>
      </c>
      <c r="D95" s="456" t="s">
        <v>790</v>
      </c>
      <c r="E95" s="98"/>
      <c r="F95" s="448" t="s">
        <v>334</v>
      </c>
      <c r="G95" s="4">
        <v>150</v>
      </c>
      <c r="H95" s="452">
        <v>120</v>
      </c>
      <c r="I95" s="4">
        <v>30</v>
      </c>
    </row>
    <row r="96" spans="1:9" ht="15">
      <c r="A96" s="98">
        <v>88</v>
      </c>
      <c r="B96" s="455" t="s">
        <v>661</v>
      </c>
      <c r="C96" s="455" t="s">
        <v>791</v>
      </c>
      <c r="D96" s="456" t="s">
        <v>792</v>
      </c>
      <c r="E96" s="98"/>
      <c r="F96" s="448" t="s">
        <v>334</v>
      </c>
      <c r="G96" s="4">
        <v>150</v>
      </c>
      <c r="H96" s="452">
        <v>120</v>
      </c>
      <c r="I96" s="4">
        <v>30</v>
      </c>
    </row>
    <row r="97" spans="1:9" ht="15">
      <c r="A97" s="98">
        <v>89</v>
      </c>
      <c r="B97" s="455" t="s">
        <v>793</v>
      </c>
      <c r="C97" s="455" t="s">
        <v>794</v>
      </c>
      <c r="D97" s="456" t="s">
        <v>795</v>
      </c>
      <c r="E97" s="98"/>
      <c r="F97" s="448" t="s">
        <v>334</v>
      </c>
      <c r="G97" s="4">
        <v>150</v>
      </c>
      <c r="H97" s="452">
        <v>120</v>
      </c>
      <c r="I97" s="4">
        <v>30</v>
      </c>
    </row>
    <row r="98" spans="1:9" ht="15">
      <c r="A98" s="98">
        <v>90</v>
      </c>
      <c r="B98" s="455" t="s">
        <v>796</v>
      </c>
      <c r="C98" s="455" t="s">
        <v>797</v>
      </c>
      <c r="D98" s="456" t="s">
        <v>798</v>
      </c>
      <c r="E98" s="98"/>
      <c r="F98" s="448" t="s">
        <v>334</v>
      </c>
      <c r="G98" s="4">
        <v>150</v>
      </c>
      <c r="H98" s="452">
        <v>120</v>
      </c>
      <c r="I98" s="4">
        <v>30</v>
      </c>
    </row>
    <row r="99" spans="1:9" ht="15">
      <c r="A99" s="98">
        <v>91</v>
      </c>
      <c r="B99" s="455" t="s">
        <v>799</v>
      </c>
      <c r="C99" s="455" t="s">
        <v>794</v>
      </c>
      <c r="D99" s="456" t="s">
        <v>800</v>
      </c>
      <c r="E99" s="98"/>
      <c r="F99" s="448" t="s">
        <v>334</v>
      </c>
      <c r="G99" s="4">
        <v>150</v>
      </c>
      <c r="H99" s="452">
        <v>120</v>
      </c>
      <c r="I99" s="4">
        <v>30</v>
      </c>
    </row>
    <row r="100" spans="1:9" ht="15">
      <c r="A100" s="98">
        <v>92</v>
      </c>
      <c r="B100" s="455" t="s">
        <v>801</v>
      </c>
      <c r="C100" s="455" t="s">
        <v>802</v>
      </c>
      <c r="D100" s="456" t="s">
        <v>803</v>
      </c>
      <c r="E100" s="98"/>
      <c r="F100" s="448" t="s">
        <v>334</v>
      </c>
      <c r="G100" s="4">
        <v>150</v>
      </c>
      <c r="H100" s="452">
        <v>120</v>
      </c>
      <c r="I100" s="4">
        <v>30</v>
      </c>
    </row>
    <row r="101" spans="1:9" ht="15">
      <c r="A101" s="98">
        <v>93</v>
      </c>
      <c r="B101" s="455" t="s">
        <v>804</v>
      </c>
      <c r="C101" s="455" t="s">
        <v>680</v>
      </c>
      <c r="D101" s="456" t="s">
        <v>805</v>
      </c>
      <c r="E101" s="98"/>
      <c r="F101" s="448" t="s">
        <v>334</v>
      </c>
      <c r="G101" s="4">
        <v>150</v>
      </c>
      <c r="H101" s="452">
        <v>120</v>
      </c>
      <c r="I101" s="4">
        <v>30</v>
      </c>
    </row>
    <row r="102" spans="1:9" ht="15">
      <c r="A102" s="98">
        <v>94</v>
      </c>
      <c r="B102" s="455" t="s">
        <v>674</v>
      </c>
      <c r="C102" s="455" t="s">
        <v>806</v>
      </c>
      <c r="D102" s="456" t="s">
        <v>807</v>
      </c>
      <c r="E102" s="98"/>
      <c r="F102" s="448" t="s">
        <v>334</v>
      </c>
      <c r="G102" s="4">
        <v>150</v>
      </c>
      <c r="H102" s="452">
        <v>120</v>
      </c>
      <c r="I102" s="4">
        <v>30</v>
      </c>
    </row>
    <row r="103" spans="1:9" ht="15">
      <c r="A103" s="98">
        <v>95</v>
      </c>
      <c r="B103" s="455" t="s">
        <v>808</v>
      </c>
      <c r="C103" s="455" t="s">
        <v>809</v>
      </c>
      <c r="D103" s="456" t="s">
        <v>810</v>
      </c>
      <c r="E103" s="98"/>
      <c r="F103" s="448" t="s">
        <v>334</v>
      </c>
      <c r="G103" s="4">
        <v>150</v>
      </c>
      <c r="H103" s="452">
        <v>120</v>
      </c>
      <c r="I103" s="4">
        <v>30</v>
      </c>
    </row>
    <row r="104" spans="1:9" ht="15">
      <c r="A104" s="98">
        <v>96</v>
      </c>
      <c r="B104" s="455" t="s">
        <v>811</v>
      </c>
      <c r="C104" s="455" t="s">
        <v>812</v>
      </c>
      <c r="D104" s="456" t="s">
        <v>813</v>
      </c>
      <c r="E104" s="98"/>
      <c r="F104" s="448" t="s">
        <v>334</v>
      </c>
      <c r="G104" s="4">
        <v>150</v>
      </c>
      <c r="H104" s="452">
        <v>120</v>
      </c>
      <c r="I104" s="4">
        <v>30</v>
      </c>
    </row>
    <row r="105" spans="1:9" ht="15">
      <c r="A105" s="98">
        <v>97</v>
      </c>
      <c r="B105" s="455" t="s">
        <v>801</v>
      </c>
      <c r="C105" s="455" t="s">
        <v>814</v>
      </c>
      <c r="D105" s="456" t="s">
        <v>815</v>
      </c>
      <c r="E105" s="98"/>
      <c r="F105" s="448" t="s">
        <v>334</v>
      </c>
      <c r="G105" s="4">
        <v>150</v>
      </c>
      <c r="H105" s="452">
        <v>120</v>
      </c>
      <c r="I105" s="4">
        <v>30</v>
      </c>
    </row>
    <row r="106" spans="1:9" ht="15">
      <c r="A106" s="98">
        <v>98</v>
      </c>
      <c r="B106" s="455" t="s">
        <v>816</v>
      </c>
      <c r="C106" s="455" t="s">
        <v>812</v>
      </c>
      <c r="D106" s="456" t="s">
        <v>817</v>
      </c>
      <c r="E106" s="98"/>
      <c r="F106" s="448" t="s">
        <v>334</v>
      </c>
      <c r="G106" s="4">
        <v>150</v>
      </c>
      <c r="H106" s="452">
        <v>120</v>
      </c>
      <c r="I106" s="4">
        <v>30</v>
      </c>
    </row>
    <row r="107" spans="1:9" ht="15">
      <c r="A107" s="98">
        <v>99</v>
      </c>
      <c r="B107" s="455" t="s">
        <v>818</v>
      </c>
      <c r="C107" s="455" t="s">
        <v>819</v>
      </c>
      <c r="D107" s="456" t="s">
        <v>820</v>
      </c>
      <c r="E107" s="98"/>
      <c r="F107" s="448" t="s">
        <v>334</v>
      </c>
      <c r="G107" s="4">
        <v>150</v>
      </c>
      <c r="H107" s="452">
        <v>120</v>
      </c>
      <c r="I107" s="4">
        <v>30</v>
      </c>
    </row>
    <row r="108" spans="1:9" ht="15">
      <c r="A108" s="98">
        <v>100</v>
      </c>
      <c r="B108" s="455" t="s">
        <v>653</v>
      </c>
      <c r="C108" s="455" t="s">
        <v>821</v>
      </c>
      <c r="D108" s="456" t="s">
        <v>822</v>
      </c>
      <c r="E108" s="98"/>
      <c r="F108" s="448" t="s">
        <v>334</v>
      </c>
      <c r="G108" s="4">
        <v>150</v>
      </c>
      <c r="H108" s="452">
        <v>120</v>
      </c>
      <c r="I108" s="4">
        <v>30</v>
      </c>
    </row>
    <row r="109" spans="1:9" ht="15">
      <c r="A109" s="98">
        <v>101</v>
      </c>
      <c r="B109" s="455" t="s">
        <v>823</v>
      </c>
      <c r="C109" s="455" t="s">
        <v>824</v>
      </c>
      <c r="D109" s="456" t="s">
        <v>825</v>
      </c>
      <c r="E109" s="98"/>
      <c r="F109" s="448" t="s">
        <v>334</v>
      </c>
      <c r="G109" s="4">
        <v>150</v>
      </c>
      <c r="H109" s="452">
        <v>120</v>
      </c>
      <c r="I109" s="4">
        <v>30</v>
      </c>
    </row>
    <row r="110" spans="1:9" ht="15">
      <c r="A110" s="98">
        <v>102</v>
      </c>
      <c r="B110" s="455" t="s">
        <v>826</v>
      </c>
      <c r="C110" s="455" t="s">
        <v>827</v>
      </c>
      <c r="D110" s="456" t="s">
        <v>828</v>
      </c>
      <c r="E110" s="98"/>
      <c r="F110" s="448" t="s">
        <v>334</v>
      </c>
      <c r="G110" s="4">
        <v>150</v>
      </c>
      <c r="H110" s="452">
        <v>120</v>
      </c>
      <c r="I110" s="4">
        <v>30</v>
      </c>
    </row>
    <row r="111" spans="1:9" ht="15">
      <c r="A111" s="98">
        <v>103</v>
      </c>
      <c r="B111" s="455" t="s">
        <v>653</v>
      </c>
      <c r="C111" s="455" t="s">
        <v>829</v>
      </c>
      <c r="D111" s="456" t="s">
        <v>830</v>
      </c>
      <c r="E111" s="98"/>
      <c r="F111" s="448" t="s">
        <v>334</v>
      </c>
      <c r="G111" s="4">
        <v>150</v>
      </c>
      <c r="H111" s="452">
        <v>120</v>
      </c>
      <c r="I111" s="4">
        <v>30</v>
      </c>
    </row>
    <row r="112" spans="1:9" ht="15">
      <c r="A112" s="98">
        <v>104</v>
      </c>
      <c r="B112" s="455" t="s">
        <v>771</v>
      </c>
      <c r="C112" s="455" t="s">
        <v>831</v>
      </c>
      <c r="D112" s="456" t="s">
        <v>832</v>
      </c>
      <c r="E112" s="98"/>
      <c r="F112" s="448" t="s">
        <v>334</v>
      </c>
      <c r="G112" s="4">
        <v>150</v>
      </c>
      <c r="H112" s="452">
        <v>120</v>
      </c>
      <c r="I112" s="4">
        <v>30</v>
      </c>
    </row>
    <row r="113" spans="1:9" ht="15">
      <c r="A113" s="98">
        <v>105</v>
      </c>
      <c r="B113" s="455" t="s">
        <v>833</v>
      </c>
      <c r="C113" s="455" t="s">
        <v>834</v>
      </c>
      <c r="D113" s="456" t="s">
        <v>835</v>
      </c>
      <c r="E113" s="98"/>
      <c r="F113" s="448" t="s">
        <v>334</v>
      </c>
      <c r="G113" s="4">
        <v>150</v>
      </c>
      <c r="H113" s="452">
        <v>120</v>
      </c>
      <c r="I113" s="4">
        <v>30</v>
      </c>
    </row>
    <row r="114" spans="1:9" ht="15">
      <c r="A114" s="98">
        <v>106</v>
      </c>
      <c r="B114" s="455" t="s">
        <v>674</v>
      </c>
      <c r="C114" s="455" t="s">
        <v>836</v>
      </c>
      <c r="D114" s="456" t="s">
        <v>837</v>
      </c>
      <c r="E114" s="98"/>
      <c r="F114" s="448" t="s">
        <v>334</v>
      </c>
      <c r="G114" s="4">
        <v>150</v>
      </c>
      <c r="H114" s="452">
        <v>120</v>
      </c>
      <c r="I114" s="4">
        <v>30</v>
      </c>
    </row>
    <row r="115" spans="1:9" ht="15">
      <c r="A115" s="98">
        <v>107</v>
      </c>
      <c r="B115" s="455" t="s">
        <v>653</v>
      </c>
      <c r="C115" s="455" t="s">
        <v>838</v>
      </c>
      <c r="D115" s="456" t="s">
        <v>839</v>
      </c>
      <c r="E115" s="98"/>
      <c r="F115" s="448" t="s">
        <v>334</v>
      </c>
      <c r="G115" s="4">
        <v>150</v>
      </c>
      <c r="H115" s="452">
        <v>120</v>
      </c>
      <c r="I115" s="4">
        <v>30</v>
      </c>
    </row>
    <row r="116" spans="1:9" ht="15">
      <c r="A116" s="98">
        <v>108</v>
      </c>
      <c r="B116" s="455" t="s">
        <v>751</v>
      </c>
      <c r="C116" s="455" t="s">
        <v>840</v>
      </c>
      <c r="D116" s="456" t="s">
        <v>841</v>
      </c>
      <c r="E116" s="98"/>
      <c r="F116" s="448" t="s">
        <v>334</v>
      </c>
      <c r="G116" s="4">
        <v>150</v>
      </c>
      <c r="H116" s="452">
        <v>120</v>
      </c>
      <c r="I116" s="4">
        <v>30</v>
      </c>
    </row>
    <row r="117" spans="1:9" ht="15">
      <c r="A117" s="98">
        <v>109</v>
      </c>
      <c r="B117" s="457" t="s">
        <v>818</v>
      </c>
      <c r="C117" s="457" t="s">
        <v>706</v>
      </c>
      <c r="D117" s="458" t="s">
        <v>842</v>
      </c>
      <c r="E117" s="98"/>
      <c r="F117" s="448" t="s">
        <v>334</v>
      </c>
      <c r="G117" s="4">
        <v>150</v>
      </c>
      <c r="H117" s="452">
        <v>120</v>
      </c>
      <c r="I117" s="4">
        <v>30</v>
      </c>
    </row>
    <row r="118" spans="1:9" ht="15">
      <c r="A118" s="98">
        <v>110</v>
      </c>
      <c r="B118" s="457" t="s">
        <v>843</v>
      </c>
      <c r="C118" s="457" t="s">
        <v>844</v>
      </c>
      <c r="D118" s="458" t="s">
        <v>845</v>
      </c>
      <c r="E118" s="98"/>
      <c r="F118" s="448" t="s">
        <v>334</v>
      </c>
      <c r="G118" s="4">
        <v>150</v>
      </c>
      <c r="H118" s="452">
        <v>120</v>
      </c>
      <c r="I118" s="4">
        <v>30</v>
      </c>
    </row>
    <row r="119" spans="1:9" ht="15">
      <c r="A119" s="98">
        <v>111</v>
      </c>
      <c r="B119" s="459" t="s">
        <v>818</v>
      </c>
      <c r="C119" s="460" t="s">
        <v>846</v>
      </c>
      <c r="D119" s="461" t="s">
        <v>847</v>
      </c>
      <c r="E119" s="98"/>
      <c r="F119" s="448" t="s">
        <v>334</v>
      </c>
      <c r="G119" s="4">
        <v>200</v>
      </c>
      <c r="H119" s="452">
        <v>160</v>
      </c>
      <c r="I119" s="4">
        <v>40</v>
      </c>
    </row>
    <row r="120" spans="1:9" ht="15">
      <c r="A120" s="98">
        <v>112</v>
      </c>
      <c r="B120" s="462" t="s">
        <v>848</v>
      </c>
      <c r="C120" s="462" t="s">
        <v>849</v>
      </c>
      <c r="D120" s="463" t="s">
        <v>850</v>
      </c>
      <c r="E120" s="98"/>
      <c r="F120" s="448" t="s">
        <v>334</v>
      </c>
      <c r="G120" s="4">
        <v>150</v>
      </c>
      <c r="H120" s="452">
        <v>120</v>
      </c>
      <c r="I120" s="4">
        <v>30</v>
      </c>
    </row>
    <row r="121" spans="1:9" ht="15">
      <c r="A121" s="98">
        <v>113</v>
      </c>
      <c r="B121" s="462" t="s">
        <v>818</v>
      </c>
      <c r="C121" s="462" t="s">
        <v>851</v>
      </c>
      <c r="D121" s="463" t="s">
        <v>852</v>
      </c>
      <c r="E121" s="98"/>
      <c r="F121" s="448" t="s">
        <v>334</v>
      </c>
      <c r="G121" s="4">
        <v>150</v>
      </c>
      <c r="H121" s="452">
        <v>120</v>
      </c>
      <c r="I121" s="4">
        <v>30</v>
      </c>
    </row>
    <row r="122" spans="1:9" ht="15">
      <c r="A122" s="98">
        <v>114</v>
      </c>
      <c r="B122" s="462" t="s">
        <v>708</v>
      </c>
      <c r="C122" s="462" t="s">
        <v>851</v>
      </c>
      <c r="D122" s="463" t="s">
        <v>853</v>
      </c>
      <c r="E122" s="98"/>
      <c r="F122" s="448" t="s">
        <v>334</v>
      </c>
      <c r="G122" s="4">
        <v>150</v>
      </c>
      <c r="H122" s="452">
        <v>120</v>
      </c>
      <c r="I122" s="4">
        <v>30</v>
      </c>
    </row>
    <row r="123" spans="1:9" ht="15">
      <c r="A123" s="98">
        <v>115</v>
      </c>
      <c r="B123" s="462" t="s">
        <v>854</v>
      </c>
      <c r="C123" s="462" t="s">
        <v>855</v>
      </c>
      <c r="D123" s="463" t="s">
        <v>856</v>
      </c>
      <c r="E123" s="98"/>
      <c r="F123" s="448" t="s">
        <v>334</v>
      </c>
      <c r="G123" s="4">
        <v>150</v>
      </c>
      <c r="H123" s="452">
        <v>120</v>
      </c>
      <c r="I123" s="4">
        <v>30</v>
      </c>
    </row>
    <row r="124" spans="1:9" ht="15">
      <c r="A124" s="98">
        <v>116</v>
      </c>
      <c r="B124" s="462" t="s">
        <v>857</v>
      </c>
      <c r="C124" s="462" t="s">
        <v>858</v>
      </c>
      <c r="D124" s="463" t="s">
        <v>859</v>
      </c>
      <c r="E124" s="98"/>
      <c r="F124" s="448" t="s">
        <v>334</v>
      </c>
      <c r="G124" s="4">
        <v>150</v>
      </c>
      <c r="H124" s="452">
        <v>120</v>
      </c>
      <c r="I124" s="4">
        <v>30</v>
      </c>
    </row>
    <row r="125" spans="1:9" ht="15">
      <c r="A125" s="98">
        <v>117</v>
      </c>
      <c r="B125" s="462" t="s">
        <v>860</v>
      </c>
      <c r="C125" s="462" t="s">
        <v>861</v>
      </c>
      <c r="D125" s="463" t="s">
        <v>862</v>
      </c>
      <c r="E125" s="98"/>
      <c r="F125" s="448" t="s">
        <v>334</v>
      </c>
      <c r="G125" s="4">
        <v>150</v>
      </c>
      <c r="H125" s="452">
        <v>120</v>
      </c>
      <c r="I125" s="4">
        <v>30</v>
      </c>
    </row>
    <row r="126" spans="1:9" ht="15">
      <c r="A126" s="98">
        <v>118</v>
      </c>
      <c r="B126" s="462" t="s">
        <v>863</v>
      </c>
      <c r="C126" s="462" t="s">
        <v>864</v>
      </c>
      <c r="D126" s="463" t="s">
        <v>865</v>
      </c>
      <c r="E126" s="98"/>
      <c r="F126" s="448" t="s">
        <v>334</v>
      </c>
      <c r="G126" s="4">
        <v>150</v>
      </c>
      <c r="H126" s="452">
        <v>120</v>
      </c>
      <c r="I126" s="4">
        <v>30</v>
      </c>
    </row>
    <row r="127" spans="1:9" ht="15">
      <c r="A127" s="98">
        <v>119</v>
      </c>
      <c r="B127" s="462" t="s">
        <v>866</v>
      </c>
      <c r="C127" s="462" t="s">
        <v>867</v>
      </c>
      <c r="D127" s="463" t="s">
        <v>868</v>
      </c>
      <c r="E127" s="98"/>
      <c r="F127" s="448" t="s">
        <v>334</v>
      </c>
      <c r="G127" s="4">
        <v>150</v>
      </c>
      <c r="H127" s="452">
        <v>120</v>
      </c>
      <c r="I127" s="4">
        <v>30</v>
      </c>
    </row>
    <row r="128" spans="1:9" ht="15">
      <c r="A128" s="98">
        <v>120</v>
      </c>
      <c r="B128" s="462" t="s">
        <v>818</v>
      </c>
      <c r="C128" s="462" t="s">
        <v>869</v>
      </c>
      <c r="D128" s="463" t="s">
        <v>870</v>
      </c>
      <c r="E128" s="98"/>
      <c r="F128" s="448" t="s">
        <v>334</v>
      </c>
      <c r="G128" s="4">
        <v>150</v>
      </c>
      <c r="H128" s="452">
        <v>120</v>
      </c>
      <c r="I128" s="4">
        <v>30</v>
      </c>
    </row>
    <row r="129" spans="1:9" ht="15">
      <c r="A129" s="98">
        <v>121</v>
      </c>
      <c r="B129" s="464" t="s">
        <v>674</v>
      </c>
      <c r="C129" s="462" t="s">
        <v>871</v>
      </c>
      <c r="D129" s="463" t="s">
        <v>872</v>
      </c>
      <c r="E129" s="98"/>
      <c r="F129" s="448" t="s">
        <v>334</v>
      </c>
      <c r="G129" s="4">
        <v>150</v>
      </c>
      <c r="H129" s="452">
        <v>120</v>
      </c>
      <c r="I129" s="4">
        <v>30</v>
      </c>
    </row>
    <row r="130" spans="1:9" ht="15">
      <c r="A130" s="98">
        <v>122</v>
      </c>
      <c r="B130" s="462" t="s">
        <v>873</v>
      </c>
      <c r="C130" s="462" t="s">
        <v>874</v>
      </c>
      <c r="D130" s="463" t="s">
        <v>875</v>
      </c>
      <c r="E130" s="98"/>
      <c r="F130" s="448" t="s">
        <v>334</v>
      </c>
      <c r="G130" s="4">
        <v>150</v>
      </c>
      <c r="H130" s="452">
        <v>120</v>
      </c>
      <c r="I130" s="4">
        <v>30</v>
      </c>
    </row>
    <row r="131" spans="1:9" ht="15">
      <c r="A131" s="98">
        <v>123</v>
      </c>
      <c r="B131" s="462" t="s">
        <v>876</v>
      </c>
      <c r="C131" s="462" t="s">
        <v>877</v>
      </c>
      <c r="D131" s="463" t="s">
        <v>878</v>
      </c>
      <c r="E131" s="98"/>
      <c r="F131" s="448" t="s">
        <v>334</v>
      </c>
      <c r="G131" s="4">
        <v>150</v>
      </c>
      <c r="H131" s="452">
        <v>120</v>
      </c>
      <c r="I131" s="4">
        <v>30</v>
      </c>
    </row>
    <row r="132" spans="1:9" ht="15">
      <c r="A132" s="98">
        <v>124</v>
      </c>
      <c r="B132" s="462" t="s">
        <v>656</v>
      </c>
      <c r="C132" s="462" t="s">
        <v>879</v>
      </c>
      <c r="D132" s="463" t="s">
        <v>880</v>
      </c>
      <c r="E132" s="98"/>
      <c r="F132" s="448" t="s">
        <v>334</v>
      </c>
      <c r="G132" s="4">
        <v>150</v>
      </c>
      <c r="H132" s="452">
        <v>120</v>
      </c>
      <c r="I132" s="4">
        <v>30</v>
      </c>
    </row>
    <row r="133" spans="1:9" ht="15">
      <c r="A133" s="98">
        <v>125</v>
      </c>
      <c r="B133" s="462" t="s">
        <v>818</v>
      </c>
      <c r="C133" s="462" t="s">
        <v>881</v>
      </c>
      <c r="D133" s="463" t="s">
        <v>882</v>
      </c>
      <c r="E133" s="98"/>
      <c r="F133" s="448" t="s">
        <v>334</v>
      </c>
      <c r="G133" s="4">
        <v>150</v>
      </c>
      <c r="H133" s="452">
        <v>120</v>
      </c>
      <c r="I133" s="4">
        <v>30</v>
      </c>
    </row>
    <row r="134" spans="1:9" ht="15">
      <c r="A134" s="98">
        <v>126</v>
      </c>
      <c r="B134" s="462" t="s">
        <v>883</v>
      </c>
      <c r="C134" s="462" t="s">
        <v>884</v>
      </c>
      <c r="D134" s="463" t="s">
        <v>885</v>
      </c>
      <c r="E134" s="98"/>
      <c r="F134" s="448" t="s">
        <v>334</v>
      </c>
      <c r="G134" s="4">
        <v>150</v>
      </c>
      <c r="H134" s="452">
        <v>120</v>
      </c>
      <c r="I134" s="4">
        <v>30</v>
      </c>
    </row>
    <row r="135" spans="1:9" ht="15">
      <c r="A135" s="98">
        <v>127</v>
      </c>
      <c r="B135" s="462" t="s">
        <v>860</v>
      </c>
      <c r="C135" s="462" t="s">
        <v>884</v>
      </c>
      <c r="D135" s="463" t="s">
        <v>886</v>
      </c>
      <c r="E135" s="98"/>
      <c r="F135" s="448" t="s">
        <v>334</v>
      </c>
      <c r="G135" s="4">
        <v>150</v>
      </c>
      <c r="H135" s="452">
        <v>120</v>
      </c>
      <c r="I135" s="4">
        <v>30</v>
      </c>
    </row>
    <row r="136" spans="1:9" ht="15">
      <c r="A136" s="98">
        <v>128</v>
      </c>
      <c r="B136" s="462" t="s">
        <v>887</v>
      </c>
      <c r="C136" s="462" t="s">
        <v>888</v>
      </c>
      <c r="D136" s="463" t="s">
        <v>889</v>
      </c>
      <c r="E136" s="98"/>
      <c r="F136" s="448" t="s">
        <v>334</v>
      </c>
      <c r="G136" s="4">
        <v>150</v>
      </c>
      <c r="H136" s="452">
        <v>120</v>
      </c>
      <c r="I136" s="4">
        <v>30</v>
      </c>
    </row>
    <row r="137" spans="1:9" ht="15">
      <c r="A137" s="98">
        <v>129</v>
      </c>
      <c r="B137" s="462" t="s">
        <v>890</v>
      </c>
      <c r="C137" s="462" t="s">
        <v>703</v>
      </c>
      <c r="D137" s="463" t="s">
        <v>891</v>
      </c>
      <c r="E137" s="98"/>
      <c r="F137" s="448" t="s">
        <v>334</v>
      </c>
      <c r="G137" s="4">
        <v>150</v>
      </c>
      <c r="H137" s="452">
        <v>120</v>
      </c>
      <c r="I137" s="4">
        <v>30</v>
      </c>
    </row>
    <row r="138" spans="1:9" ht="15">
      <c r="A138" s="98">
        <v>130</v>
      </c>
      <c r="B138" s="462" t="s">
        <v>860</v>
      </c>
      <c r="C138" s="462" t="s">
        <v>879</v>
      </c>
      <c r="D138" s="463" t="s">
        <v>892</v>
      </c>
      <c r="E138" s="98"/>
      <c r="F138" s="448" t="s">
        <v>334</v>
      </c>
      <c r="G138" s="4">
        <v>150</v>
      </c>
      <c r="H138" s="452">
        <v>120</v>
      </c>
      <c r="I138" s="4">
        <v>30</v>
      </c>
    </row>
    <row r="139" spans="1:9" ht="15">
      <c r="A139" s="98">
        <v>131</v>
      </c>
      <c r="B139" s="462" t="s">
        <v>754</v>
      </c>
      <c r="C139" s="462" t="s">
        <v>893</v>
      </c>
      <c r="D139" s="463" t="s">
        <v>894</v>
      </c>
      <c r="E139" s="98"/>
      <c r="F139" s="448" t="s">
        <v>334</v>
      </c>
      <c r="G139" s="4">
        <v>150</v>
      </c>
      <c r="H139" s="452">
        <v>120</v>
      </c>
      <c r="I139" s="4">
        <v>30</v>
      </c>
    </row>
    <row r="140" spans="1:9" ht="15">
      <c r="A140" s="98">
        <v>132</v>
      </c>
      <c r="B140" s="462" t="s">
        <v>895</v>
      </c>
      <c r="C140" s="462" t="s">
        <v>896</v>
      </c>
      <c r="D140" s="463" t="s">
        <v>897</v>
      </c>
      <c r="E140" s="98"/>
      <c r="F140" s="448" t="s">
        <v>334</v>
      </c>
      <c r="G140" s="4">
        <v>150</v>
      </c>
      <c r="H140" s="452">
        <v>120</v>
      </c>
      <c r="I140" s="4">
        <v>30</v>
      </c>
    </row>
    <row r="141" spans="1:9" ht="15">
      <c r="A141" s="98">
        <v>133</v>
      </c>
      <c r="B141" s="462" t="s">
        <v>898</v>
      </c>
      <c r="C141" s="462" t="s">
        <v>899</v>
      </c>
      <c r="D141" s="463" t="s">
        <v>900</v>
      </c>
      <c r="E141" s="98"/>
      <c r="F141" s="448" t="s">
        <v>334</v>
      </c>
      <c r="G141" s="4">
        <v>150</v>
      </c>
      <c r="H141" s="452">
        <v>120</v>
      </c>
      <c r="I141" s="4">
        <v>30</v>
      </c>
    </row>
    <row r="142" spans="1:9" ht="15">
      <c r="A142" s="98">
        <v>134</v>
      </c>
      <c r="B142" s="462" t="s">
        <v>901</v>
      </c>
      <c r="C142" s="462" t="s">
        <v>902</v>
      </c>
      <c r="D142" s="463" t="s">
        <v>903</v>
      </c>
      <c r="E142" s="98"/>
      <c r="F142" s="448" t="s">
        <v>334</v>
      </c>
      <c r="G142" s="4">
        <v>150</v>
      </c>
      <c r="H142" s="452">
        <v>120</v>
      </c>
      <c r="I142" s="4">
        <v>30</v>
      </c>
    </row>
    <row r="143" spans="1:9" ht="15">
      <c r="A143" s="98">
        <v>135</v>
      </c>
      <c r="B143" s="462" t="s">
        <v>653</v>
      </c>
      <c r="C143" s="462" t="s">
        <v>904</v>
      </c>
      <c r="D143" s="463" t="s">
        <v>905</v>
      </c>
      <c r="E143" s="98"/>
      <c r="F143" s="448" t="s">
        <v>334</v>
      </c>
      <c r="G143" s="4">
        <v>150</v>
      </c>
      <c r="H143" s="452">
        <v>120</v>
      </c>
      <c r="I143" s="4">
        <v>30</v>
      </c>
    </row>
    <row r="144" spans="1:9" ht="15">
      <c r="A144" s="98">
        <v>136</v>
      </c>
      <c r="B144" s="462" t="s">
        <v>906</v>
      </c>
      <c r="C144" s="462" t="s">
        <v>907</v>
      </c>
      <c r="D144" s="463" t="s">
        <v>908</v>
      </c>
      <c r="E144" s="98"/>
      <c r="F144" s="448" t="s">
        <v>334</v>
      </c>
      <c r="G144" s="4">
        <v>150</v>
      </c>
      <c r="H144" s="452">
        <v>120</v>
      </c>
      <c r="I144" s="4">
        <v>30</v>
      </c>
    </row>
    <row r="145" spans="1:9" ht="15">
      <c r="A145" s="98">
        <v>137</v>
      </c>
      <c r="B145" s="465" t="s">
        <v>909</v>
      </c>
      <c r="C145" s="465" t="s">
        <v>910</v>
      </c>
      <c r="D145" s="466" t="s">
        <v>911</v>
      </c>
      <c r="E145" s="98"/>
      <c r="F145" s="448" t="s">
        <v>334</v>
      </c>
      <c r="G145" s="4">
        <v>150</v>
      </c>
      <c r="H145" s="452">
        <v>120</v>
      </c>
      <c r="I145" s="4">
        <v>30</v>
      </c>
    </row>
    <row r="146" spans="1:9" ht="15">
      <c r="A146" s="98">
        <v>138</v>
      </c>
      <c r="B146" s="465" t="s">
        <v>679</v>
      </c>
      <c r="C146" s="465" t="s">
        <v>675</v>
      </c>
      <c r="D146" s="466" t="s">
        <v>912</v>
      </c>
      <c r="E146" s="98"/>
      <c r="F146" s="448" t="s">
        <v>334</v>
      </c>
      <c r="G146" s="4">
        <v>150</v>
      </c>
      <c r="H146" s="452">
        <v>120</v>
      </c>
      <c r="I146" s="4">
        <v>30</v>
      </c>
    </row>
    <row r="147" spans="1:9" ht="15">
      <c r="A147" s="98">
        <v>139</v>
      </c>
      <c r="B147" s="465" t="s">
        <v>913</v>
      </c>
      <c r="C147" s="465" t="s">
        <v>914</v>
      </c>
      <c r="D147" s="466" t="s">
        <v>915</v>
      </c>
      <c r="E147" s="98"/>
      <c r="F147" s="448" t="s">
        <v>334</v>
      </c>
      <c r="G147" s="4">
        <v>150</v>
      </c>
      <c r="H147" s="452">
        <v>120</v>
      </c>
      <c r="I147" s="4">
        <v>30</v>
      </c>
    </row>
    <row r="148" spans="1:9" ht="15">
      <c r="A148" s="98">
        <v>140</v>
      </c>
      <c r="B148" s="465" t="s">
        <v>818</v>
      </c>
      <c r="C148" s="465" t="s">
        <v>916</v>
      </c>
      <c r="D148" s="466" t="s">
        <v>917</v>
      </c>
      <c r="E148" s="98"/>
      <c r="F148" s="448" t="s">
        <v>334</v>
      </c>
      <c r="G148" s="4">
        <v>150</v>
      </c>
      <c r="H148" s="452">
        <v>120</v>
      </c>
      <c r="I148" s="4">
        <v>30</v>
      </c>
    </row>
    <row r="149" spans="1:9" ht="15">
      <c r="A149" s="98">
        <v>141</v>
      </c>
      <c r="B149" s="465" t="s">
        <v>918</v>
      </c>
      <c r="C149" s="465" t="s">
        <v>919</v>
      </c>
      <c r="D149" s="466" t="s">
        <v>920</v>
      </c>
      <c r="E149" s="98"/>
      <c r="F149" s="448" t="s">
        <v>334</v>
      </c>
      <c r="G149" s="4">
        <v>150</v>
      </c>
      <c r="H149" s="452">
        <v>120</v>
      </c>
      <c r="I149" s="4">
        <v>30</v>
      </c>
    </row>
    <row r="150" spans="1:9" ht="15">
      <c r="A150" s="98">
        <v>142</v>
      </c>
      <c r="B150" s="465" t="s">
        <v>901</v>
      </c>
      <c r="C150" s="465" t="s">
        <v>921</v>
      </c>
      <c r="D150" s="466" t="s">
        <v>922</v>
      </c>
      <c r="E150" s="98"/>
      <c r="F150" s="448" t="s">
        <v>334</v>
      </c>
      <c r="G150" s="4">
        <v>150</v>
      </c>
      <c r="H150" s="452">
        <v>120</v>
      </c>
      <c r="I150" s="4">
        <v>30</v>
      </c>
    </row>
    <row r="151" spans="1:9" ht="15">
      <c r="A151" s="98">
        <v>143</v>
      </c>
      <c r="B151" s="465" t="s">
        <v>923</v>
      </c>
      <c r="C151" s="465" t="s">
        <v>924</v>
      </c>
      <c r="D151" s="466" t="s">
        <v>925</v>
      </c>
      <c r="E151" s="98"/>
      <c r="F151" s="448" t="s">
        <v>334</v>
      </c>
      <c r="G151" s="4">
        <v>150</v>
      </c>
      <c r="H151" s="452">
        <v>120</v>
      </c>
      <c r="I151" s="4">
        <v>30</v>
      </c>
    </row>
    <row r="152" spans="1:9" ht="15">
      <c r="A152" s="98">
        <v>144</v>
      </c>
      <c r="B152" s="465" t="s">
        <v>926</v>
      </c>
      <c r="C152" s="465" t="s">
        <v>927</v>
      </c>
      <c r="D152" s="466" t="s">
        <v>928</v>
      </c>
      <c r="E152" s="98"/>
      <c r="F152" s="448" t="s">
        <v>334</v>
      </c>
      <c r="G152" s="4">
        <v>150</v>
      </c>
      <c r="H152" s="452">
        <v>120</v>
      </c>
      <c r="I152" s="4">
        <v>30</v>
      </c>
    </row>
    <row r="153" spans="1:9" ht="15">
      <c r="A153" s="98">
        <v>145</v>
      </c>
      <c r="B153" s="465" t="s">
        <v>929</v>
      </c>
      <c r="C153" s="465" t="s">
        <v>930</v>
      </c>
      <c r="D153" s="466" t="s">
        <v>931</v>
      </c>
      <c r="E153" s="98"/>
      <c r="F153" s="448" t="s">
        <v>334</v>
      </c>
      <c r="G153" s="4">
        <v>150</v>
      </c>
      <c r="H153" s="452">
        <v>120</v>
      </c>
      <c r="I153" s="4">
        <v>30</v>
      </c>
    </row>
    <row r="154" spans="1:9" ht="15">
      <c r="A154" s="98">
        <v>146</v>
      </c>
      <c r="B154" s="465" t="s">
        <v>932</v>
      </c>
      <c r="C154" s="465" t="s">
        <v>933</v>
      </c>
      <c r="D154" s="466" t="s">
        <v>934</v>
      </c>
      <c r="E154" s="98"/>
      <c r="F154" s="448" t="s">
        <v>334</v>
      </c>
      <c r="G154" s="4">
        <v>150</v>
      </c>
      <c r="H154" s="452">
        <v>120</v>
      </c>
      <c r="I154" s="4">
        <v>30</v>
      </c>
    </row>
    <row r="155" spans="1:9" ht="15">
      <c r="A155" s="98">
        <v>147</v>
      </c>
      <c r="B155" s="465" t="s">
        <v>932</v>
      </c>
      <c r="C155" s="465" t="s">
        <v>935</v>
      </c>
      <c r="D155" s="466" t="s">
        <v>936</v>
      </c>
      <c r="E155" s="98"/>
      <c r="F155" s="448" t="s">
        <v>334</v>
      </c>
      <c r="G155" s="4">
        <v>150</v>
      </c>
      <c r="H155" s="452">
        <v>120</v>
      </c>
      <c r="I155" s="4">
        <v>30</v>
      </c>
    </row>
    <row r="156" spans="1:9" ht="15">
      <c r="A156" s="98">
        <v>148</v>
      </c>
      <c r="B156" s="465" t="s">
        <v>818</v>
      </c>
      <c r="C156" s="465" t="s">
        <v>933</v>
      </c>
      <c r="D156" s="466" t="s">
        <v>912</v>
      </c>
      <c r="E156" s="98"/>
      <c r="F156" s="448" t="s">
        <v>334</v>
      </c>
      <c r="G156" s="4">
        <v>150</v>
      </c>
      <c r="H156" s="452">
        <v>120</v>
      </c>
      <c r="I156" s="4">
        <v>30</v>
      </c>
    </row>
    <row r="157" spans="1:9" ht="15">
      <c r="A157" s="98">
        <v>149</v>
      </c>
      <c r="B157" s="465" t="s">
        <v>656</v>
      </c>
      <c r="C157" s="467" t="s">
        <v>794</v>
      </c>
      <c r="D157" s="466" t="s">
        <v>937</v>
      </c>
      <c r="E157" s="98"/>
      <c r="F157" s="448" t="s">
        <v>334</v>
      </c>
      <c r="G157" s="4">
        <v>150</v>
      </c>
      <c r="H157" s="452">
        <v>120</v>
      </c>
      <c r="I157" s="4">
        <v>30</v>
      </c>
    </row>
    <row r="158" spans="1:9" ht="15">
      <c r="A158" s="98">
        <v>150</v>
      </c>
      <c r="B158" s="465" t="s">
        <v>938</v>
      </c>
      <c r="C158" s="465" t="s">
        <v>939</v>
      </c>
      <c r="D158" s="466" t="s">
        <v>940</v>
      </c>
      <c r="E158" s="98"/>
      <c r="F158" s="448" t="s">
        <v>334</v>
      </c>
      <c r="G158" s="4">
        <v>150</v>
      </c>
      <c r="H158" s="452">
        <v>120</v>
      </c>
      <c r="I158" s="4">
        <v>30</v>
      </c>
    </row>
    <row r="159" spans="1:9" ht="15">
      <c r="A159" s="98">
        <v>151</v>
      </c>
      <c r="B159" s="465" t="s">
        <v>848</v>
      </c>
      <c r="C159" s="465" t="s">
        <v>941</v>
      </c>
      <c r="D159" s="466" t="s">
        <v>942</v>
      </c>
      <c r="E159" s="98"/>
      <c r="F159" s="448" t="s">
        <v>334</v>
      </c>
      <c r="G159" s="4">
        <v>150</v>
      </c>
      <c r="H159" s="452">
        <v>120</v>
      </c>
      <c r="I159" s="4">
        <v>30</v>
      </c>
    </row>
    <row r="160" spans="1:9" ht="15">
      <c r="A160" s="98">
        <v>152</v>
      </c>
      <c r="B160" s="465" t="s">
        <v>923</v>
      </c>
      <c r="C160" s="467" t="s">
        <v>794</v>
      </c>
      <c r="D160" s="466" t="s">
        <v>943</v>
      </c>
      <c r="E160" s="98"/>
      <c r="F160" s="448" t="s">
        <v>334</v>
      </c>
      <c r="G160" s="4">
        <v>150</v>
      </c>
      <c r="H160" s="452">
        <v>120</v>
      </c>
      <c r="I160" s="4">
        <v>30</v>
      </c>
    </row>
    <row r="161" spans="1:9" ht="15">
      <c r="A161" s="98">
        <v>153</v>
      </c>
      <c r="B161" s="465" t="s">
        <v>860</v>
      </c>
      <c r="C161" s="465" t="s">
        <v>944</v>
      </c>
      <c r="D161" s="466" t="s">
        <v>945</v>
      </c>
      <c r="E161" s="98"/>
      <c r="F161" s="448" t="s">
        <v>334</v>
      </c>
      <c r="G161" s="4">
        <v>150</v>
      </c>
      <c r="H161" s="452">
        <v>120</v>
      </c>
      <c r="I161" s="4">
        <v>30</v>
      </c>
    </row>
    <row r="162" spans="1:9" ht="15">
      <c r="A162" s="98">
        <v>154</v>
      </c>
      <c r="B162" s="465" t="s">
        <v>732</v>
      </c>
      <c r="C162" s="465" t="s">
        <v>946</v>
      </c>
      <c r="D162" s="466" t="s">
        <v>947</v>
      </c>
      <c r="E162" s="98"/>
      <c r="F162" s="448" t="s">
        <v>334</v>
      </c>
      <c r="G162" s="4">
        <v>150</v>
      </c>
      <c r="H162" s="452">
        <v>120</v>
      </c>
      <c r="I162" s="4">
        <v>30</v>
      </c>
    </row>
    <row r="163" spans="1:9" ht="15">
      <c r="A163" s="98">
        <v>155</v>
      </c>
      <c r="B163" s="465" t="s">
        <v>664</v>
      </c>
      <c r="C163" s="465" t="s">
        <v>948</v>
      </c>
      <c r="D163" s="466" t="s">
        <v>949</v>
      </c>
      <c r="E163" s="98"/>
      <c r="F163" s="448" t="s">
        <v>334</v>
      </c>
      <c r="G163" s="4">
        <v>150</v>
      </c>
      <c r="H163" s="452">
        <v>120</v>
      </c>
      <c r="I163" s="4">
        <v>30</v>
      </c>
    </row>
    <row r="164" spans="1:9" ht="15">
      <c r="A164" s="98">
        <v>156</v>
      </c>
      <c r="B164" s="465" t="s">
        <v>950</v>
      </c>
      <c r="C164" s="465" t="s">
        <v>951</v>
      </c>
      <c r="D164" s="466" t="s">
        <v>952</v>
      </c>
      <c r="E164" s="98"/>
      <c r="F164" s="448" t="s">
        <v>334</v>
      </c>
      <c r="G164" s="4">
        <v>150</v>
      </c>
      <c r="H164" s="452">
        <v>120</v>
      </c>
      <c r="I164" s="4">
        <v>30</v>
      </c>
    </row>
    <row r="165" spans="1:9" ht="15">
      <c r="A165" s="98">
        <v>157</v>
      </c>
      <c r="B165" s="465" t="s">
        <v>953</v>
      </c>
      <c r="C165" s="465" t="s">
        <v>954</v>
      </c>
      <c r="D165" s="466" t="s">
        <v>955</v>
      </c>
      <c r="E165" s="98"/>
      <c r="F165" s="448" t="s">
        <v>334</v>
      </c>
      <c r="G165" s="4">
        <v>150</v>
      </c>
      <c r="H165" s="452">
        <v>120</v>
      </c>
      <c r="I165" s="4">
        <v>30</v>
      </c>
    </row>
    <row r="166" spans="1:9" ht="15">
      <c r="A166" s="98">
        <v>158</v>
      </c>
      <c r="B166" s="465" t="s">
        <v>679</v>
      </c>
      <c r="C166" s="465" t="s">
        <v>956</v>
      </c>
      <c r="D166" s="466" t="s">
        <v>957</v>
      </c>
      <c r="E166" s="98"/>
      <c r="F166" s="448" t="s">
        <v>334</v>
      </c>
      <c r="G166" s="4">
        <v>150</v>
      </c>
      <c r="H166" s="452">
        <v>120</v>
      </c>
      <c r="I166" s="4">
        <v>30</v>
      </c>
    </row>
    <row r="167" spans="1:9" ht="15">
      <c r="A167" s="98">
        <v>159</v>
      </c>
      <c r="B167" s="465" t="s">
        <v>873</v>
      </c>
      <c r="C167" s="465" t="s">
        <v>958</v>
      </c>
      <c r="D167" s="466" t="s">
        <v>959</v>
      </c>
      <c r="E167" s="98"/>
      <c r="F167" s="448" t="s">
        <v>334</v>
      </c>
      <c r="G167" s="4">
        <v>150</v>
      </c>
      <c r="H167" s="452">
        <v>120</v>
      </c>
      <c r="I167" s="4">
        <v>30</v>
      </c>
    </row>
    <row r="168" spans="1:9" ht="15">
      <c r="A168" s="98">
        <v>160</v>
      </c>
      <c r="B168" s="465" t="s">
        <v>960</v>
      </c>
      <c r="C168" s="465" t="s">
        <v>961</v>
      </c>
      <c r="D168" s="466" t="s">
        <v>962</v>
      </c>
      <c r="E168" s="98"/>
      <c r="F168" s="448" t="s">
        <v>334</v>
      </c>
      <c r="G168" s="4">
        <v>150</v>
      </c>
      <c r="H168" s="452">
        <v>120</v>
      </c>
      <c r="I168" s="4">
        <v>30</v>
      </c>
    </row>
    <row r="169" spans="1:9" ht="15">
      <c r="A169" s="98">
        <v>161</v>
      </c>
      <c r="B169" s="465" t="s">
        <v>808</v>
      </c>
      <c r="C169" s="465" t="s">
        <v>963</v>
      </c>
      <c r="D169" s="466" t="s">
        <v>964</v>
      </c>
      <c r="E169" s="98"/>
      <c r="F169" s="448" t="s">
        <v>334</v>
      </c>
      <c r="G169" s="4">
        <v>150</v>
      </c>
      <c r="H169" s="452">
        <v>120</v>
      </c>
      <c r="I169" s="4">
        <v>30</v>
      </c>
    </row>
    <row r="170" spans="1:9" ht="15">
      <c r="A170" s="98">
        <v>162</v>
      </c>
      <c r="B170" s="468" t="s">
        <v>965</v>
      </c>
      <c r="C170" s="468" t="s">
        <v>966</v>
      </c>
      <c r="D170" s="469" t="s">
        <v>967</v>
      </c>
      <c r="E170" s="98"/>
      <c r="F170" s="448" t="s">
        <v>334</v>
      </c>
      <c r="G170" s="4">
        <v>150</v>
      </c>
      <c r="H170" s="452">
        <v>120</v>
      </c>
      <c r="I170" s="4">
        <v>30</v>
      </c>
    </row>
    <row r="171" spans="1:9" ht="15">
      <c r="A171" s="98">
        <v>163</v>
      </c>
      <c r="B171" s="468" t="s">
        <v>968</v>
      </c>
      <c r="C171" s="468" t="s">
        <v>969</v>
      </c>
      <c r="D171" s="469" t="s">
        <v>970</v>
      </c>
      <c r="E171" s="98"/>
      <c r="F171" s="448" t="s">
        <v>334</v>
      </c>
      <c r="G171" s="4">
        <v>150</v>
      </c>
      <c r="H171" s="452">
        <v>120</v>
      </c>
      <c r="I171" s="4">
        <v>30</v>
      </c>
    </row>
    <row r="172" spans="1:9" ht="15">
      <c r="A172" s="98">
        <v>164</v>
      </c>
      <c r="B172" s="468" t="s">
        <v>953</v>
      </c>
      <c r="C172" s="468" t="s">
        <v>888</v>
      </c>
      <c r="D172" s="469" t="s">
        <v>971</v>
      </c>
      <c r="E172" s="98"/>
      <c r="F172" s="448" t="s">
        <v>334</v>
      </c>
      <c r="G172" s="4">
        <v>150</v>
      </c>
      <c r="H172" s="452">
        <v>120</v>
      </c>
      <c r="I172" s="4">
        <v>30</v>
      </c>
    </row>
    <row r="173" spans="1:9" ht="15">
      <c r="A173" s="98">
        <v>165</v>
      </c>
      <c r="B173" s="468" t="s">
        <v>972</v>
      </c>
      <c r="C173" s="468" t="s">
        <v>954</v>
      </c>
      <c r="D173" s="469" t="s">
        <v>973</v>
      </c>
      <c r="E173" s="98"/>
      <c r="F173" s="448" t="s">
        <v>334</v>
      </c>
      <c r="G173" s="4">
        <v>150</v>
      </c>
      <c r="H173" s="452">
        <v>120</v>
      </c>
      <c r="I173" s="4">
        <v>30</v>
      </c>
    </row>
    <row r="174" spans="1:9" ht="15">
      <c r="A174" s="98">
        <v>166</v>
      </c>
      <c r="B174" s="470" t="s">
        <v>974</v>
      </c>
      <c r="C174" s="471" t="s">
        <v>975</v>
      </c>
      <c r="D174" s="472" t="s">
        <v>976</v>
      </c>
      <c r="E174" s="98"/>
      <c r="F174" s="448" t="s">
        <v>334</v>
      </c>
      <c r="G174" s="4">
        <v>200</v>
      </c>
      <c r="H174" s="452">
        <v>160</v>
      </c>
      <c r="I174" s="4">
        <v>40</v>
      </c>
    </row>
    <row r="175" spans="1:9" ht="15">
      <c r="A175" s="98">
        <v>167</v>
      </c>
      <c r="B175" s="473" t="s">
        <v>977</v>
      </c>
      <c r="C175" s="474" t="s">
        <v>978</v>
      </c>
      <c r="D175" s="475" t="s">
        <v>979</v>
      </c>
      <c r="E175" s="98"/>
      <c r="F175" s="448" t="s">
        <v>334</v>
      </c>
      <c r="G175" s="4">
        <v>150</v>
      </c>
      <c r="H175" s="452">
        <v>120</v>
      </c>
      <c r="I175" s="4">
        <v>30</v>
      </c>
    </row>
    <row r="176" spans="1:9" ht="15">
      <c r="A176" s="98">
        <v>168</v>
      </c>
      <c r="B176" s="473" t="s">
        <v>811</v>
      </c>
      <c r="C176" s="474" t="s">
        <v>980</v>
      </c>
      <c r="D176" s="476" t="s">
        <v>981</v>
      </c>
      <c r="E176" s="98"/>
      <c r="F176" s="448" t="s">
        <v>334</v>
      </c>
      <c r="G176" s="4">
        <v>150</v>
      </c>
      <c r="H176" s="452">
        <v>120</v>
      </c>
      <c r="I176" s="4">
        <v>30</v>
      </c>
    </row>
    <row r="177" spans="1:9" ht="15">
      <c r="A177" s="98">
        <v>169</v>
      </c>
      <c r="B177" s="473" t="s">
        <v>953</v>
      </c>
      <c r="C177" s="474" t="s">
        <v>982</v>
      </c>
      <c r="D177" s="476" t="s">
        <v>983</v>
      </c>
      <c r="E177" s="98"/>
      <c r="F177" s="448" t="s">
        <v>334</v>
      </c>
      <c r="G177" s="4">
        <v>150</v>
      </c>
      <c r="H177" s="452">
        <v>120</v>
      </c>
      <c r="I177" s="4">
        <v>30</v>
      </c>
    </row>
    <row r="178" spans="1:9" ht="15">
      <c r="A178" s="98">
        <v>170</v>
      </c>
      <c r="B178" s="473" t="s">
        <v>984</v>
      </c>
      <c r="C178" s="474" t="s">
        <v>985</v>
      </c>
      <c r="D178" s="476" t="s">
        <v>986</v>
      </c>
      <c r="E178" s="98"/>
      <c r="F178" s="448" t="s">
        <v>334</v>
      </c>
      <c r="G178" s="4">
        <v>150</v>
      </c>
      <c r="H178" s="452">
        <v>120</v>
      </c>
      <c r="I178" s="4">
        <v>30</v>
      </c>
    </row>
    <row r="179" spans="1:9" ht="15">
      <c r="A179" s="98">
        <v>171</v>
      </c>
      <c r="B179" s="473" t="s">
        <v>987</v>
      </c>
      <c r="C179" s="474" t="s">
        <v>988</v>
      </c>
      <c r="D179" s="476" t="s">
        <v>989</v>
      </c>
      <c r="E179" s="98"/>
      <c r="F179" s="448" t="s">
        <v>334</v>
      </c>
      <c r="G179" s="4">
        <v>150</v>
      </c>
      <c r="H179" s="452">
        <v>120</v>
      </c>
      <c r="I179" s="4">
        <v>30</v>
      </c>
    </row>
    <row r="180" spans="1:9" ht="15">
      <c r="A180" s="98">
        <v>172</v>
      </c>
      <c r="B180" s="473" t="s">
        <v>990</v>
      </c>
      <c r="C180" s="474" t="s">
        <v>991</v>
      </c>
      <c r="D180" s="476" t="s">
        <v>992</v>
      </c>
      <c r="E180" s="98"/>
      <c r="F180" s="448" t="s">
        <v>334</v>
      </c>
      <c r="G180" s="4">
        <v>150</v>
      </c>
      <c r="H180" s="452">
        <v>120</v>
      </c>
      <c r="I180" s="4">
        <v>30</v>
      </c>
    </row>
    <row r="181" spans="1:9" ht="15">
      <c r="A181" s="98">
        <v>173</v>
      </c>
      <c r="B181" s="473" t="s">
        <v>993</v>
      </c>
      <c r="C181" s="474" t="s">
        <v>994</v>
      </c>
      <c r="D181" s="476" t="s">
        <v>995</v>
      </c>
      <c r="E181" s="98"/>
      <c r="F181" s="448" t="s">
        <v>334</v>
      </c>
      <c r="G181" s="4">
        <v>150</v>
      </c>
      <c r="H181" s="452">
        <v>120</v>
      </c>
      <c r="I181" s="4">
        <v>30</v>
      </c>
    </row>
    <row r="182" spans="1:9" ht="15">
      <c r="A182" s="98">
        <v>174</v>
      </c>
      <c r="B182" s="473" t="s">
        <v>996</v>
      </c>
      <c r="C182" s="474" t="s">
        <v>997</v>
      </c>
      <c r="D182" s="476" t="s">
        <v>998</v>
      </c>
      <c r="E182" s="98"/>
      <c r="F182" s="448" t="s">
        <v>334</v>
      </c>
      <c r="G182" s="4">
        <v>150</v>
      </c>
      <c r="H182" s="452">
        <v>120</v>
      </c>
      <c r="I182" s="4">
        <v>30</v>
      </c>
    </row>
    <row r="183" spans="1:9" ht="15">
      <c r="A183" s="98">
        <v>175</v>
      </c>
      <c r="B183" s="473" t="s">
        <v>999</v>
      </c>
      <c r="C183" s="474" t="s">
        <v>675</v>
      </c>
      <c r="D183" s="476" t="s">
        <v>1000</v>
      </c>
      <c r="E183" s="98"/>
      <c r="F183" s="448" t="s">
        <v>334</v>
      </c>
      <c r="G183" s="4">
        <v>150</v>
      </c>
      <c r="H183" s="452">
        <v>120</v>
      </c>
      <c r="I183" s="4">
        <v>30</v>
      </c>
    </row>
    <row r="184" spans="1:9" ht="15">
      <c r="A184" s="98">
        <v>176</v>
      </c>
      <c r="B184" s="473" t="s">
        <v>1001</v>
      </c>
      <c r="C184" s="474" t="s">
        <v>1002</v>
      </c>
      <c r="D184" s="476" t="s">
        <v>1003</v>
      </c>
      <c r="E184" s="98"/>
      <c r="F184" s="448" t="s">
        <v>334</v>
      </c>
      <c r="G184" s="4">
        <v>150</v>
      </c>
      <c r="H184" s="452">
        <v>120</v>
      </c>
      <c r="I184" s="4">
        <v>30</v>
      </c>
    </row>
    <row r="185" spans="1:9" ht="15">
      <c r="A185" s="98">
        <v>177</v>
      </c>
      <c r="B185" s="473" t="s">
        <v>1004</v>
      </c>
      <c r="C185" s="474" t="s">
        <v>1005</v>
      </c>
      <c r="D185" s="476" t="s">
        <v>1006</v>
      </c>
      <c r="E185" s="98"/>
      <c r="F185" s="448" t="s">
        <v>334</v>
      </c>
      <c r="G185" s="4">
        <v>150</v>
      </c>
      <c r="H185" s="452">
        <v>120</v>
      </c>
      <c r="I185" s="4">
        <v>30</v>
      </c>
    </row>
    <row r="186" spans="1:9" ht="15">
      <c r="A186" s="98">
        <v>178</v>
      </c>
      <c r="B186" s="473" t="s">
        <v>656</v>
      </c>
      <c r="C186" s="474" t="s">
        <v>1007</v>
      </c>
      <c r="D186" s="476" t="s">
        <v>1008</v>
      </c>
      <c r="E186" s="98"/>
      <c r="F186" s="448" t="s">
        <v>334</v>
      </c>
      <c r="G186" s="4">
        <v>150</v>
      </c>
      <c r="H186" s="452">
        <v>120</v>
      </c>
      <c r="I186" s="4">
        <v>30</v>
      </c>
    </row>
    <row r="187" spans="1:9" ht="15">
      <c r="A187" s="98">
        <v>179</v>
      </c>
      <c r="B187" s="473" t="s">
        <v>1009</v>
      </c>
      <c r="C187" s="474" t="s">
        <v>1010</v>
      </c>
      <c r="D187" s="476" t="s">
        <v>1011</v>
      </c>
      <c r="E187" s="98"/>
      <c r="F187" s="448" t="s">
        <v>334</v>
      </c>
      <c r="G187" s="4">
        <v>150</v>
      </c>
      <c r="H187" s="452">
        <v>120</v>
      </c>
      <c r="I187" s="4">
        <v>30</v>
      </c>
    </row>
    <row r="188" spans="1:9" ht="15">
      <c r="A188" s="98">
        <v>180</v>
      </c>
      <c r="B188" s="473" t="s">
        <v>818</v>
      </c>
      <c r="C188" s="474" t="s">
        <v>991</v>
      </c>
      <c r="D188" s="476" t="s">
        <v>1012</v>
      </c>
      <c r="E188" s="98"/>
      <c r="F188" s="448" t="s">
        <v>334</v>
      </c>
      <c r="G188" s="4">
        <v>150</v>
      </c>
      <c r="H188" s="452">
        <v>120</v>
      </c>
      <c r="I188" s="4">
        <v>30</v>
      </c>
    </row>
    <row r="189" spans="1:9" ht="15">
      <c r="A189" s="98">
        <v>181</v>
      </c>
      <c r="B189" s="473" t="s">
        <v>679</v>
      </c>
      <c r="C189" s="474" t="s">
        <v>1013</v>
      </c>
      <c r="D189" s="476" t="s">
        <v>1014</v>
      </c>
      <c r="E189" s="98"/>
      <c r="F189" s="448" t="s">
        <v>334</v>
      </c>
      <c r="G189" s="4">
        <v>150</v>
      </c>
      <c r="H189" s="452">
        <v>120</v>
      </c>
      <c r="I189" s="4">
        <v>30</v>
      </c>
    </row>
    <row r="190" spans="1:9" ht="15">
      <c r="A190" s="98">
        <v>182</v>
      </c>
      <c r="B190" s="473" t="s">
        <v>1015</v>
      </c>
      <c r="C190" s="474" t="s">
        <v>1016</v>
      </c>
      <c r="D190" s="476" t="s">
        <v>1017</v>
      </c>
      <c r="E190" s="98"/>
      <c r="F190" s="448" t="s">
        <v>334</v>
      </c>
      <c r="G190" s="4">
        <v>150</v>
      </c>
      <c r="H190" s="452">
        <v>120</v>
      </c>
      <c r="I190" s="4">
        <v>30</v>
      </c>
    </row>
    <row r="191" spans="1:9" ht="15">
      <c r="A191" s="98">
        <v>183</v>
      </c>
      <c r="B191" s="473" t="s">
        <v>977</v>
      </c>
      <c r="C191" s="474" t="s">
        <v>1018</v>
      </c>
      <c r="D191" s="476" t="s">
        <v>1019</v>
      </c>
      <c r="E191" s="98"/>
      <c r="F191" s="448" t="s">
        <v>334</v>
      </c>
      <c r="G191" s="4">
        <v>150</v>
      </c>
      <c r="H191" s="452">
        <v>120</v>
      </c>
      <c r="I191" s="4">
        <v>30</v>
      </c>
    </row>
    <row r="192" spans="1:9" ht="15">
      <c r="A192" s="98">
        <v>184</v>
      </c>
      <c r="B192" s="473" t="s">
        <v>953</v>
      </c>
      <c r="C192" s="474" t="s">
        <v>836</v>
      </c>
      <c r="D192" s="476" t="s">
        <v>1020</v>
      </c>
      <c r="E192" s="98"/>
      <c r="F192" s="448" t="s">
        <v>334</v>
      </c>
      <c r="G192" s="4">
        <v>150</v>
      </c>
      <c r="H192" s="452">
        <v>120</v>
      </c>
      <c r="I192" s="4">
        <v>30</v>
      </c>
    </row>
    <row r="193" spans="1:9" ht="15">
      <c r="A193" s="98">
        <v>185</v>
      </c>
      <c r="B193" s="473" t="s">
        <v>1021</v>
      </c>
      <c r="C193" s="474" t="s">
        <v>1022</v>
      </c>
      <c r="D193" s="476" t="s">
        <v>1023</v>
      </c>
      <c r="E193" s="98"/>
      <c r="F193" s="448" t="s">
        <v>334</v>
      </c>
      <c r="G193" s="4">
        <v>150</v>
      </c>
      <c r="H193" s="452">
        <v>120</v>
      </c>
      <c r="I193" s="4">
        <v>30</v>
      </c>
    </row>
    <row r="194" spans="1:9" ht="15">
      <c r="A194" s="98">
        <v>186</v>
      </c>
      <c r="B194" s="473" t="s">
        <v>816</v>
      </c>
      <c r="C194" s="474" t="s">
        <v>1024</v>
      </c>
      <c r="D194" s="475" t="s">
        <v>1025</v>
      </c>
      <c r="E194" s="98"/>
      <c r="F194" s="448" t="s">
        <v>334</v>
      </c>
      <c r="G194" s="4">
        <v>150</v>
      </c>
      <c r="H194" s="452">
        <v>120</v>
      </c>
      <c r="I194" s="4">
        <v>30</v>
      </c>
    </row>
    <row r="195" spans="1:9" ht="15">
      <c r="A195" s="98">
        <v>187</v>
      </c>
      <c r="B195" s="473" t="s">
        <v>1026</v>
      </c>
      <c r="C195" s="474" t="s">
        <v>1027</v>
      </c>
      <c r="D195" s="476" t="s">
        <v>1028</v>
      </c>
      <c r="E195" s="98"/>
      <c r="F195" s="448" t="s">
        <v>334</v>
      </c>
      <c r="G195" s="4">
        <v>150</v>
      </c>
      <c r="H195" s="452">
        <v>120</v>
      </c>
      <c r="I195" s="4">
        <v>30</v>
      </c>
    </row>
    <row r="196" spans="1:9" ht="15">
      <c r="A196" s="98">
        <v>188</v>
      </c>
      <c r="B196" s="473" t="s">
        <v>857</v>
      </c>
      <c r="C196" s="474" t="s">
        <v>1029</v>
      </c>
      <c r="D196" s="475" t="s">
        <v>1030</v>
      </c>
      <c r="E196" s="98"/>
      <c r="F196" s="448" t="s">
        <v>334</v>
      </c>
      <c r="G196" s="4">
        <v>150</v>
      </c>
      <c r="H196" s="452">
        <v>120</v>
      </c>
      <c r="I196" s="4">
        <v>30</v>
      </c>
    </row>
    <row r="197" spans="1:9" ht="15">
      <c r="A197" s="98">
        <v>189</v>
      </c>
      <c r="B197" s="473" t="s">
        <v>1031</v>
      </c>
      <c r="C197" s="474" t="s">
        <v>797</v>
      </c>
      <c r="D197" s="476" t="s">
        <v>1032</v>
      </c>
      <c r="E197" s="98"/>
      <c r="F197" s="448" t="s">
        <v>334</v>
      </c>
      <c r="G197" s="4">
        <v>150</v>
      </c>
      <c r="H197" s="452">
        <v>120</v>
      </c>
      <c r="I197" s="4">
        <v>30</v>
      </c>
    </row>
    <row r="198" spans="1:9" ht="15">
      <c r="A198" s="98">
        <v>190</v>
      </c>
      <c r="B198" s="473" t="s">
        <v>1033</v>
      </c>
      <c r="C198" s="474" t="s">
        <v>1034</v>
      </c>
      <c r="D198" s="476" t="s">
        <v>1035</v>
      </c>
      <c r="E198" s="98"/>
      <c r="F198" s="448" t="s">
        <v>334</v>
      </c>
      <c r="G198" s="4">
        <v>150</v>
      </c>
      <c r="H198" s="452">
        <v>120</v>
      </c>
      <c r="I198" s="4">
        <v>30</v>
      </c>
    </row>
    <row r="199" spans="1:9" ht="15">
      <c r="A199" s="98">
        <v>191</v>
      </c>
      <c r="B199" s="473" t="s">
        <v>1036</v>
      </c>
      <c r="C199" s="474" t="s">
        <v>1037</v>
      </c>
      <c r="D199" s="476" t="s">
        <v>1038</v>
      </c>
      <c r="E199" s="98"/>
      <c r="F199" s="448" t="s">
        <v>334</v>
      </c>
      <c r="G199" s="4">
        <v>150</v>
      </c>
      <c r="H199" s="452">
        <v>120</v>
      </c>
      <c r="I199" s="4">
        <v>30</v>
      </c>
    </row>
    <row r="200" spans="1:9" ht="15">
      <c r="A200" s="98">
        <v>192</v>
      </c>
      <c r="B200" s="477" t="s">
        <v>669</v>
      </c>
      <c r="C200" s="478" t="s">
        <v>1039</v>
      </c>
      <c r="D200" s="479" t="s">
        <v>1040</v>
      </c>
      <c r="E200" s="98"/>
      <c r="F200" s="448" t="s">
        <v>334</v>
      </c>
      <c r="G200" s="4">
        <v>150</v>
      </c>
      <c r="H200" s="452">
        <v>120</v>
      </c>
      <c r="I200" s="4">
        <v>30</v>
      </c>
    </row>
    <row r="201" spans="1:9" ht="15">
      <c r="A201" s="98">
        <v>193</v>
      </c>
      <c r="B201" s="477" t="s">
        <v>977</v>
      </c>
      <c r="C201" s="478" t="s">
        <v>1041</v>
      </c>
      <c r="D201" s="479" t="s">
        <v>1042</v>
      </c>
      <c r="E201" s="98"/>
      <c r="F201" s="448" t="s">
        <v>334</v>
      </c>
      <c r="G201" s="4">
        <v>150</v>
      </c>
      <c r="H201" s="452">
        <v>120</v>
      </c>
      <c r="I201" s="4">
        <v>30</v>
      </c>
    </row>
    <row r="202" spans="1:9" ht="15">
      <c r="A202" s="98">
        <v>194</v>
      </c>
      <c r="B202" s="477" t="s">
        <v>674</v>
      </c>
      <c r="C202" s="478" t="s">
        <v>1043</v>
      </c>
      <c r="D202" s="479" t="s">
        <v>1044</v>
      </c>
      <c r="E202" s="98"/>
      <c r="F202" s="448" t="s">
        <v>334</v>
      </c>
      <c r="G202" s="4">
        <v>150</v>
      </c>
      <c r="H202" s="452">
        <v>120</v>
      </c>
      <c r="I202" s="4">
        <v>30</v>
      </c>
    </row>
    <row r="203" spans="1:9" ht="15">
      <c r="A203" s="98">
        <v>195</v>
      </c>
      <c r="B203" s="477" t="s">
        <v>901</v>
      </c>
      <c r="C203" s="478" t="s">
        <v>1045</v>
      </c>
      <c r="D203" s="479" t="s">
        <v>1046</v>
      </c>
      <c r="E203" s="98"/>
      <c r="F203" s="448" t="s">
        <v>334</v>
      </c>
      <c r="G203" s="4">
        <v>150</v>
      </c>
      <c r="H203" s="452">
        <v>120</v>
      </c>
      <c r="I203" s="4">
        <v>30</v>
      </c>
    </row>
    <row r="204" spans="1:9" ht="15">
      <c r="A204" s="98">
        <v>196</v>
      </c>
      <c r="B204" s="477" t="s">
        <v>1047</v>
      </c>
      <c r="C204" s="478" t="s">
        <v>1048</v>
      </c>
      <c r="D204" s="479" t="s">
        <v>1049</v>
      </c>
      <c r="E204" s="98"/>
      <c r="F204" s="448" t="s">
        <v>334</v>
      </c>
      <c r="G204" s="4">
        <v>150</v>
      </c>
      <c r="H204" s="452">
        <v>120</v>
      </c>
      <c r="I204" s="4">
        <v>30</v>
      </c>
    </row>
    <row r="205" spans="1:9" ht="15">
      <c r="A205" s="98">
        <v>197</v>
      </c>
      <c r="B205" s="477" t="s">
        <v>1050</v>
      </c>
      <c r="C205" s="478" t="s">
        <v>1051</v>
      </c>
      <c r="D205" s="479" t="s">
        <v>1052</v>
      </c>
      <c r="E205" s="98"/>
      <c r="F205" s="448" t="s">
        <v>334</v>
      </c>
      <c r="G205" s="4">
        <v>150</v>
      </c>
      <c r="H205" s="452">
        <v>120</v>
      </c>
      <c r="I205" s="4">
        <v>30</v>
      </c>
    </row>
    <row r="206" spans="1:9" ht="15">
      <c r="A206" s="98">
        <v>198</v>
      </c>
      <c r="B206" s="477" t="s">
        <v>818</v>
      </c>
      <c r="C206" s="478" t="s">
        <v>1053</v>
      </c>
      <c r="D206" s="479" t="s">
        <v>1054</v>
      </c>
      <c r="E206" s="98"/>
      <c r="F206" s="448" t="s">
        <v>334</v>
      </c>
      <c r="G206" s="4">
        <v>150</v>
      </c>
      <c r="H206" s="452">
        <v>120</v>
      </c>
      <c r="I206" s="4">
        <v>30</v>
      </c>
    </row>
    <row r="207" spans="1:9" ht="15">
      <c r="A207" s="98">
        <v>199</v>
      </c>
      <c r="B207" s="477" t="s">
        <v>953</v>
      </c>
      <c r="C207" s="478" t="s">
        <v>1055</v>
      </c>
      <c r="D207" s="479" t="s">
        <v>1056</v>
      </c>
      <c r="E207" s="98"/>
      <c r="F207" s="448" t="s">
        <v>334</v>
      </c>
      <c r="G207" s="4">
        <v>150</v>
      </c>
      <c r="H207" s="452">
        <v>120</v>
      </c>
      <c r="I207" s="4">
        <v>30</v>
      </c>
    </row>
    <row r="208" spans="1:9" ht="15">
      <c r="A208" s="98">
        <v>200</v>
      </c>
      <c r="B208" s="477" t="s">
        <v>735</v>
      </c>
      <c r="C208" s="478" t="s">
        <v>1057</v>
      </c>
      <c r="D208" s="479" t="s">
        <v>1058</v>
      </c>
      <c r="E208" s="98"/>
      <c r="F208" s="448" t="s">
        <v>334</v>
      </c>
      <c r="G208" s="4">
        <v>150</v>
      </c>
      <c r="H208" s="452">
        <v>120</v>
      </c>
      <c r="I208" s="4">
        <v>30</v>
      </c>
    </row>
    <row r="209" spans="1:9" ht="15">
      <c r="A209" s="98">
        <v>201</v>
      </c>
      <c r="B209" s="477" t="s">
        <v>1059</v>
      </c>
      <c r="C209" s="478" t="s">
        <v>1060</v>
      </c>
      <c r="D209" s="479" t="s">
        <v>1061</v>
      </c>
      <c r="E209" s="98"/>
      <c r="F209" s="448" t="s">
        <v>334</v>
      </c>
      <c r="G209" s="4">
        <v>150</v>
      </c>
      <c r="H209" s="452">
        <v>120</v>
      </c>
      <c r="I209" s="4">
        <v>30</v>
      </c>
    </row>
    <row r="210" spans="1:9" ht="15">
      <c r="A210" s="98">
        <v>202</v>
      </c>
      <c r="B210" s="477" t="s">
        <v>1062</v>
      </c>
      <c r="C210" s="478" t="s">
        <v>797</v>
      </c>
      <c r="D210" s="479" t="s">
        <v>1063</v>
      </c>
      <c r="E210" s="98"/>
      <c r="F210" s="448" t="s">
        <v>334</v>
      </c>
      <c r="G210" s="4">
        <v>150</v>
      </c>
      <c r="H210" s="452">
        <v>120</v>
      </c>
      <c r="I210" s="4">
        <v>30</v>
      </c>
    </row>
    <row r="211" spans="1:9" ht="15">
      <c r="A211" s="98">
        <v>203</v>
      </c>
      <c r="B211" s="477" t="s">
        <v>1064</v>
      </c>
      <c r="C211" s="478" t="s">
        <v>1065</v>
      </c>
      <c r="D211" s="479" t="s">
        <v>1066</v>
      </c>
      <c r="E211" s="98"/>
      <c r="F211" s="448" t="s">
        <v>334</v>
      </c>
      <c r="G211" s="4">
        <v>150</v>
      </c>
      <c r="H211" s="452">
        <v>120</v>
      </c>
      <c r="I211" s="4">
        <v>30</v>
      </c>
    </row>
    <row r="212" spans="1:9" ht="15">
      <c r="A212" s="98">
        <v>204</v>
      </c>
      <c r="B212" s="477" t="s">
        <v>1067</v>
      </c>
      <c r="C212" s="478" t="s">
        <v>1068</v>
      </c>
      <c r="D212" s="480" t="s">
        <v>1069</v>
      </c>
      <c r="E212" s="98"/>
      <c r="F212" s="448" t="s">
        <v>334</v>
      </c>
      <c r="G212" s="4">
        <v>150</v>
      </c>
      <c r="H212" s="452">
        <v>120</v>
      </c>
      <c r="I212" s="4">
        <v>30</v>
      </c>
    </row>
    <row r="213" spans="1:9" ht="15">
      <c r="A213" s="98">
        <v>205</v>
      </c>
      <c r="B213" s="477" t="s">
        <v>1070</v>
      </c>
      <c r="C213" s="478" t="s">
        <v>1071</v>
      </c>
      <c r="D213" s="479" t="s">
        <v>1072</v>
      </c>
      <c r="E213" s="98"/>
      <c r="F213" s="448" t="s">
        <v>334</v>
      </c>
      <c r="G213" s="4">
        <v>150</v>
      </c>
      <c r="H213" s="452">
        <v>120</v>
      </c>
      <c r="I213" s="4">
        <v>30</v>
      </c>
    </row>
    <row r="214" spans="1:9" ht="15">
      <c r="A214" s="98">
        <v>206</v>
      </c>
      <c r="B214" s="477" t="s">
        <v>1062</v>
      </c>
      <c r="C214" s="478" t="s">
        <v>888</v>
      </c>
      <c r="D214" s="479" t="s">
        <v>1073</v>
      </c>
      <c r="E214" s="98"/>
      <c r="F214" s="448" t="s">
        <v>334</v>
      </c>
      <c r="G214" s="4">
        <v>150</v>
      </c>
      <c r="H214" s="452">
        <v>120</v>
      </c>
      <c r="I214" s="4">
        <v>30</v>
      </c>
    </row>
    <row r="215" spans="1:9" ht="15">
      <c r="A215" s="98">
        <v>207</v>
      </c>
      <c r="B215" s="477" t="s">
        <v>1074</v>
      </c>
      <c r="C215" s="478" t="s">
        <v>1075</v>
      </c>
      <c r="D215" s="479" t="s">
        <v>1076</v>
      </c>
      <c r="E215" s="98"/>
      <c r="F215" s="448" t="s">
        <v>334</v>
      </c>
      <c r="G215" s="4">
        <v>150</v>
      </c>
      <c r="H215" s="452">
        <v>120</v>
      </c>
      <c r="I215" s="4">
        <v>30</v>
      </c>
    </row>
    <row r="216" spans="1:9" ht="15">
      <c r="A216" s="98">
        <v>208</v>
      </c>
      <c r="B216" s="477" t="s">
        <v>1077</v>
      </c>
      <c r="C216" s="478" t="s">
        <v>1078</v>
      </c>
      <c r="D216" s="479" t="s">
        <v>1079</v>
      </c>
      <c r="E216" s="98"/>
      <c r="F216" s="448" t="s">
        <v>334</v>
      </c>
      <c r="G216" s="4">
        <v>150</v>
      </c>
      <c r="H216" s="452">
        <v>120</v>
      </c>
      <c r="I216" s="4">
        <v>30</v>
      </c>
    </row>
    <row r="217" spans="1:9" ht="15">
      <c r="A217" s="98">
        <v>209</v>
      </c>
      <c r="B217" s="477" t="s">
        <v>1080</v>
      </c>
      <c r="C217" s="478" t="s">
        <v>1010</v>
      </c>
      <c r="D217" s="479" t="s">
        <v>1081</v>
      </c>
      <c r="E217" s="98"/>
      <c r="F217" s="448" t="s">
        <v>334</v>
      </c>
      <c r="G217" s="4">
        <v>150</v>
      </c>
      <c r="H217" s="452">
        <v>120</v>
      </c>
      <c r="I217" s="4">
        <v>30</v>
      </c>
    </row>
    <row r="218" spans="1:9" ht="15">
      <c r="A218" s="98">
        <v>210</v>
      </c>
      <c r="B218" s="477" t="s">
        <v>1082</v>
      </c>
      <c r="C218" s="478" t="s">
        <v>1083</v>
      </c>
      <c r="D218" s="479" t="s">
        <v>1084</v>
      </c>
      <c r="E218" s="98"/>
      <c r="F218" s="448" t="s">
        <v>334</v>
      </c>
      <c r="G218" s="4">
        <v>150</v>
      </c>
      <c r="H218" s="452">
        <v>120</v>
      </c>
      <c r="I218" s="4">
        <v>30</v>
      </c>
    </row>
    <row r="219" spans="1:9" ht="15">
      <c r="A219" s="98">
        <v>211</v>
      </c>
      <c r="B219" s="477" t="s">
        <v>1050</v>
      </c>
      <c r="C219" s="478" t="s">
        <v>1085</v>
      </c>
      <c r="D219" s="479" t="s">
        <v>1086</v>
      </c>
      <c r="E219" s="98"/>
      <c r="F219" s="448" t="s">
        <v>334</v>
      </c>
      <c r="G219" s="4">
        <v>150</v>
      </c>
      <c r="H219" s="452">
        <v>120</v>
      </c>
      <c r="I219" s="4">
        <v>30</v>
      </c>
    </row>
    <row r="220" spans="1:9" ht="15">
      <c r="A220" s="98">
        <v>212</v>
      </c>
      <c r="B220" s="477" t="s">
        <v>906</v>
      </c>
      <c r="C220" s="478" t="s">
        <v>1087</v>
      </c>
      <c r="D220" s="479" t="s">
        <v>1088</v>
      </c>
      <c r="E220" s="98"/>
      <c r="F220" s="448" t="s">
        <v>334</v>
      </c>
      <c r="G220" s="4">
        <v>150</v>
      </c>
      <c r="H220" s="452">
        <v>120</v>
      </c>
      <c r="I220" s="4">
        <v>30</v>
      </c>
    </row>
    <row r="221" spans="1:9" ht="15">
      <c r="A221" s="98">
        <v>213</v>
      </c>
      <c r="B221" s="477" t="s">
        <v>727</v>
      </c>
      <c r="C221" s="478" t="s">
        <v>1089</v>
      </c>
      <c r="D221" s="479" t="s">
        <v>1090</v>
      </c>
      <c r="E221" s="98"/>
      <c r="F221" s="448" t="s">
        <v>334</v>
      </c>
      <c r="G221" s="4">
        <v>150</v>
      </c>
      <c r="H221" s="452">
        <v>120</v>
      </c>
      <c r="I221" s="4">
        <v>30</v>
      </c>
    </row>
    <row r="222" spans="1:9" ht="15">
      <c r="A222" s="98">
        <v>214</v>
      </c>
      <c r="B222" s="477" t="s">
        <v>653</v>
      </c>
      <c r="C222" s="478" t="s">
        <v>1091</v>
      </c>
      <c r="D222" s="479" t="s">
        <v>1092</v>
      </c>
      <c r="E222" s="98"/>
      <c r="F222" s="448" t="s">
        <v>334</v>
      </c>
      <c r="G222" s="4">
        <v>150</v>
      </c>
      <c r="H222" s="452">
        <v>120</v>
      </c>
      <c r="I222" s="4">
        <v>30</v>
      </c>
    </row>
    <row r="223" spans="1:9" ht="15">
      <c r="A223" s="98">
        <v>215</v>
      </c>
      <c r="B223" s="477" t="s">
        <v>895</v>
      </c>
      <c r="C223" s="478" t="s">
        <v>1093</v>
      </c>
      <c r="D223" s="479" t="s">
        <v>1094</v>
      </c>
      <c r="E223" s="98"/>
      <c r="F223" s="448" t="s">
        <v>334</v>
      </c>
      <c r="G223" s="4">
        <v>150</v>
      </c>
      <c r="H223" s="452">
        <v>120</v>
      </c>
      <c r="I223" s="4">
        <v>30</v>
      </c>
    </row>
    <row r="224" spans="1:9" ht="15">
      <c r="A224" s="98">
        <v>216</v>
      </c>
      <c r="B224" s="477" t="s">
        <v>739</v>
      </c>
      <c r="C224" s="478" t="s">
        <v>1095</v>
      </c>
      <c r="D224" s="479" t="s">
        <v>1096</v>
      </c>
      <c r="E224" s="98"/>
      <c r="F224" s="448" t="s">
        <v>334</v>
      </c>
      <c r="G224" s="4">
        <v>150</v>
      </c>
      <c r="H224" s="452">
        <v>120</v>
      </c>
      <c r="I224" s="4">
        <v>30</v>
      </c>
    </row>
    <row r="225" spans="1:9" ht="15">
      <c r="A225" s="98">
        <v>217</v>
      </c>
      <c r="B225" s="481" t="s">
        <v>818</v>
      </c>
      <c r="C225" s="482" t="s">
        <v>1097</v>
      </c>
      <c r="D225" s="483" t="s">
        <v>1098</v>
      </c>
      <c r="E225" s="98"/>
      <c r="F225" s="448" t="s">
        <v>334</v>
      </c>
      <c r="G225" s="4">
        <v>150</v>
      </c>
      <c r="H225" s="452">
        <v>120</v>
      </c>
      <c r="I225" s="4">
        <v>30</v>
      </c>
    </row>
    <row r="226" spans="1:9" ht="15">
      <c r="A226" s="98">
        <v>218</v>
      </c>
      <c r="B226" s="481" t="s">
        <v>873</v>
      </c>
      <c r="C226" s="482" t="s">
        <v>1099</v>
      </c>
      <c r="D226" s="483" t="s">
        <v>1100</v>
      </c>
      <c r="E226" s="98"/>
      <c r="F226" s="448" t="s">
        <v>334</v>
      </c>
      <c r="G226" s="4">
        <v>150</v>
      </c>
      <c r="H226" s="452">
        <v>120</v>
      </c>
      <c r="I226" s="4">
        <v>30</v>
      </c>
    </row>
    <row r="227" spans="1:9" ht="15">
      <c r="A227" s="98">
        <v>219</v>
      </c>
      <c r="B227" s="481" t="s">
        <v>1050</v>
      </c>
      <c r="C227" s="482" t="s">
        <v>1101</v>
      </c>
      <c r="D227" s="483" t="s">
        <v>1102</v>
      </c>
      <c r="E227" s="98"/>
      <c r="F227" s="448" t="s">
        <v>334</v>
      </c>
      <c r="G227" s="4">
        <v>150</v>
      </c>
      <c r="H227" s="452">
        <v>120</v>
      </c>
      <c r="I227" s="4">
        <v>30</v>
      </c>
    </row>
    <row r="228" spans="1:9" ht="15">
      <c r="A228" s="98">
        <v>220</v>
      </c>
      <c r="B228" s="481" t="s">
        <v>1103</v>
      </c>
      <c r="C228" s="482" t="s">
        <v>1104</v>
      </c>
      <c r="D228" s="483" t="s">
        <v>1105</v>
      </c>
      <c r="E228" s="98"/>
      <c r="F228" s="448" t="s">
        <v>334</v>
      </c>
      <c r="G228" s="4">
        <v>150</v>
      </c>
      <c r="H228" s="452">
        <v>120</v>
      </c>
      <c r="I228" s="4">
        <v>30</v>
      </c>
    </row>
    <row r="229" spans="1:9" ht="15">
      <c r="A229" s="98">
        <v>221</v>
      </c>
      <c r="B229" s="481" t="s">
        <v>1106</v>
      </c>
      <c r="C229" s="482" t="s">
        <v>1107</v>
      </c>
      <c r="D229" s="483" t="s">
        <v>1108</v>
      </c>
      <c r="E229" s="98"/>
      <c r="F229" s="448" t="s">
        <v>334</v>
      </c>
      <c r="G229" s="4">
        <v>150</v>
      </c>
      <c r="H229" s="452">
        <v>120</v>
      </c>
      <c r="I229" s="4">
        <v>30</v>
      </c>
    </row>
    <row r="230" spans="1:9" ht="15">
      <c r="A230" s="98">
        <v>222</v>
      </c>
      <c r="B230" s="481" t="s">
        <v>1109</v>
      </c>
      <c r="C230" s="482" t="s">
        <v>1110</v>
      </c>
      <c r="D230" s="483" t="s">
        <v>1111</v>
      </c>
      <c r="E230" s="98"/>
      <c r="F230" s="448" t="s">
        <v>334</v>
      </c>
      <c r="G230" s="4">
        <v>150</v>
      </c>
      <c r="H230" s="452">
        <v>120</v>
      </c>
      <c r="I230" s="4">
        <v>30</v>
      </c>
    </row>
    <row r="231" spans="1:9" ht="15">
      <c r="A231" s="98">
        <v>223</v>
      </c>
      <c r="B231" s="481" t="s">
        <v>938</v>
      </c>
      <c r="C231" s="482" t="s">
        <v>1112</v>
      </c>
      <c r="D231" s="484" t="s">
        <v>1113</v>
      </c>
      <c r="E231" s="98"/>
      <c r="F231" s="448" t="s">
        <v>334</v>
      </c>
      <c r="G231" s="4">
        <v>150</v>
      </c>
      <c r="H231" s="452">
        <v>120</v>
      </c>
      <c r="I231" s="4">
        <v>30</v>
      </c>
    </row>
    <row r="232" spans="1:9" ht="15">
      <c r="A232" s="98">
        <v>224</v>
      </c>
      <c r="B232" s="481" t="s">
        <v>674</v>
      </c>
      <c r="C232" s="485" t="s">
        <v>969</v>
      </c>
      <c r="D232" s="483" t="s">
        <v>1114</v>
      </c>
      <c r="E232" s="98"/>
      <c r="F232" s="448" t="s">
        <v>334</v>
      </c>
      <c r="G232" s="4">
        <v>150</v>
      </c>
      <c r="H232" s="452">
        <v>120</v>
      </c>
      <c r="I232" s="4">
        <v>30</v>
      </c>
    </row>
    <row r="233" spans="1:9" ht="15">
      <c r="A233" s="98">
        <v>225</v>
      </c>
      <c r="B233" s="481" t="s">
        <v>1115</v>
      </c>
      <c r="C233" s="485" t="s">
        <v>1116</v>
      </c>
      <c r="D233" s="484" t="s">
        <v>1117</v>
      </c>
      <c r="E233" s="98"/>
      <c r="F233" s="448" t="s">
        <v>334</v>
      </c>
      <c r="G233" s="4">
        <v>150</v>
      </c>
      <c r="H233" s="452">
        <v>120</v>
      </c>
      <c r="I233" s="4">
        <v>30</v>
      </c>
    </row>
    <row r="234" spans="1:9" ht="15">
      <c r="A234" s="98">
        <v>226</v>
      </c>
      <c r="B234" s="481" t="s">
        <v>674</v>
      </c>
      <c r="C234" s="482" t="s">
        <v>1118</v>
      </c>
      <c r="D234" s="483" t="s">
        <v>1119</v>
      </c>
      <c r="E234" s="98"/>
      <c r="F234" s="448" t="s">
        <v>334</v>
      </c>
      <c r="G234" s="4">
        <v>150</v>
      </c>
      <c r="H234" s="452">
        <v>120</v>
      </c>
      <c r="I234" s="4">
        <v>30</v>
      </c>
    </row>
    <row r="235" spans="1:9" ht="15">
      <c r="A235" s="98">
        <v>227</v>
      </c>
      <c r="B235" s="481" t="s">
        <v>674</v>
      </c>
      <c r="C235" s="486" t="s">
        <v>1120</v>
      </c>
      <c r="D235" s="483" t="s">
        <v>1121</v>
      </c>
      <c r="E235" s="98"/>
      <c r="F235" s="448" t="s">
        <v>334</v>
      </c>
      <c r="G235" s="4">
        <v>150</v>
      </c>
      <c r="H235" s="452">
        <v>120</v>
      </c>
      <c r="I235" s="4">
        <v>30</v>
      </c>
    </row>
    <row r="236" spans="1:9" ht="15">
      <c r="A236" s="98">
        <v>228</v>
      </c>
      <c r="B236" s="481" t="s">
        <v>1122</v>
      </c>
      <c r="C236" s="485" t="s">
        <v>1123</v>
      </c>
      <c r="D236" s="483" t="s">
        <v>1124</v>
      </c>
      <c r="E236" s="98"/>
      <c r="F236" s="448" t="s">
        <v>334</v>
      </c>
      <c r="G236" s="4">
        <v>150</v>
      </c>
      <c r="H236" s="452">
        <v>120</v>
      </c>
      <c r="I236" s="4">
        <v>30</v>
      </c>
    </row>
    <row r="237" spans="1:9" ht="15">
      <c r="A237" s="98">
        <v>229</v>
      </c>
      <c r="B237" s="481" t="s">
        <v>890</v>
      </c>
      <c r="C237" s="482" t="s">
        <v>1125</v>
      </c>
      <c r="D237" s="483" t="s">
        <v>1126</v>
      </c>
      <c r="E237" s="98"/>
      <c r="F237" s="448" t="s">
        <v>334</v>
      </c>
      <c r="G237" s="4">
        <v>150</v>
      </c>
      <c r="H237" s="452">
        <v>120</v>
      </c>
      <c r="I237" s="4">
        <v>30</v>
      </c>
    </row>
    <row r="238" spans="1:9" ht="15">
      <c r="A238" s="98">
        <v>230</v>
      </c>
      <c r="B238" s="481" t="s">
        <v>1127</v>
      </c>
      <c r="C238" s="482" t="s">
        <v>1128</v>
      </c>
      <c r="D238" s="483" t="s">
        <v>1129</v>
      </c>
      <c r="E238" s="98"/>
      <c r="F238" s="448" t="s">
        <v>334</v>
      </c>
      <c r="G238" s="4">
        <v>150</v>
      </c>
      <c r="H238" s="452">
        <v>120</v>
      </c>
      <c r="I238" s="4">
        <v>30</v>
      </c>
    </row>
    <row r="239" spans="1:9" ht="15">
      <c r="A239" s="98">
        <v>231</v>
      </c>
      <c r="B239" s="481" t="s">
        <v>711</v>
      </c>
      <c r="C239" s="482" t="s">
        <v>1130</v>
      </c>
      <c r="D239" s="483" t="s">
        <v>1131</v>
      </c>
      <c r="E239" s="98"/>
      <c r="F239" s="448" t="s">
        <v>334</v>
      </c>
      <c r="G239" s="4">
        <v>150</v>
      </c>
      <c r="H239" s="452">
        <v>120</v>
      </c>
      <c r="I239" s="4">
        <v>30</v>
      </c>
    </row>
    <row r="240" spans="1:9" ht="15">
      <c r="A240" s="98">
        <v>232</v>
      </c>
      <c r="B240" s="481" t="s">
        <v>1132</v>
      </c>
      <c r="C240" s="482" t="s">
        <v>1133</v>
      </c>
      <c r="D240" s="483" t="s">
        <v>1134</v>
      </c>
      <c r="E240" s="98"/>
      <c r="F240" s="448" t="s">
        <v>334</v>
      </c>
      <c r="G240" s="4">
        <v>150</v>
      </c>
      <c r="H240" s="452">
        <v>120</v>
      </c>
      <c r="I240" s="4">
        <v>30</v>
      </c>
    </row>
    <row r="241" spans="1:9" ht="15">
      <c r="A241" s="98">
        <v>233</v>
      </c>
      <c r="B241" s="481" t="s">
        <v>968</v>
      </c>
      <c r="C241" s="482" t="s">
        <v>1135</v>
      </c>
      <c r="D241" s="483" t="s">
        <v>1136</v>
      </c>
      <c r="E241" s="98"/>
      <c r="F241" s="448" t="s">
        <v>334</v>
      </c>
      <c r="G241" s="4">
        <v>150</v>
      </c>
      <c r="H241" s="452">
        <v>120</v>
      </c>
      <c r="I241" s="4">
        <v>30</v>
      </c>
    </row>
    <row r="242" spans="1:9" ht="15">
      <c r="A242" s="98">
        <v>234</v>
      </c>
      <c r="B242" s="481" t="s">
        <v>1137</v>
      </c>
      <c r="C242" s="482" t="s">
        <v>1138</v>
      </c>
      <c r="D242" s="483" t="s">
        <v>1139</v>
      </c>
      <c r="E242" s="98"/>
      <c r="F242" s="448" t="s">
        <v>334</v>
      </c>
      <c r="G242" s="4">
        <v>150</v>
      </c>
      <c r="H242" s="452">
        <v>120</v>
      </c>
      <c r="I242" s="4">
        <v>30</v>
      </c>
    </row>
    <row r="243" spans="1:9" ht="15">
      <c r="A243" s="98">
        <v>235</v>
      </c>
      <c r="B243" s="481" t="s">
        <v>1140</v>
      </c>
      <c r="C243" s="482" t="s">
        <v>1141</v>
      </c>
      <c r="D243" s="483" t="s">
        <v>1142</v>
      </c>
      <c r="E243" s="98"/>
      <c r="F243" s="448" t="s">
        <v>334</v>
      </c>
      <c r="G243" s="4">
        <v>150</v>
      </c>
      <c r="H243" s="452">
        <v>120</v>
      </c>
      <c r="I243" s="4">
        <v>30</v>
      </c>
    </row>
    <row r="244" spans="1:9" ht="15">
      <c r="A244" s="98">
        <v>236</v>
      </c>
      <c r="B244" s="481" t="s">
        <v>1143</v>
      </c>
      <c r="C244" s="482" t="s">
        <v>744</v>
      </c>
      <c r="D244" s="483" t="s">
        <v>1144</v>
      </c>
      <c r="E244" s="98"/>
      <c r="F244" s="448" t="s">
        <v>334</v>
      </c>
      <c r="G244" s="4">
        <v>150</v>
      </c>
      <c r="H244" s="452">
        <v>120</v>
      </c>
      <c r="I244" s="4">
        <v>30</v>
      </c>
    </row>
    <row r="245" spans="1:9" ht="15">
      <c r="A245" s="98">
        <v>237</v>
      </c>
      <c r="B245" s="481" t="s">
        <v>972</v>
      </c>
      <c r="C245" s="482" t="s">
        <v>1125</v>
      </c>
      <c r="D245" s="483" t="s">
        <v>1145</v>
      </c>
      <c r="E245" s="98"/>
      <c r="F245" s="448" t="s">
        <v>334</v>
      </c>
      <c r="G245" s="4">
        <v>150</v>
      </c>
      <c r="H245" s="452">
        <v>120</v>
      </c>
      <c r="I245" s="4">
        <v>30</v>
      </c>
    </row>
    <row r="246" spans="1:9" ht="15">
      <c r="A246" s="98">
        <v>238</v>
      </c>
      <c r="B246" s="481" t="s">
        <v>808</v>
      </c>
      <c r="C246" s="482" t="s">
        <v>1146</v>
      </c>
      <c r="D246" s="483" t="s">
        <v>1147</v>
      </c>
      <c r="E246" s="98"/>
      <c r="F246" s="448" t="s">
        <v>334</v>
      </c>
      <c r="G246" s="4">
        <v>150</v>
      </c>
      <c r="H246" s="452">
        <v>120</v>
      </c>
      <c r="I246" s="4">
        <v>30</v>
      </c>
    </row>
    <row r="247" spans="1:9" ht="15">
      <c r="A247" s="98">
        <v>239</v>
      </c>
      <c r="B247" s="481" t="s">
        <v>1050</v>
      </c>
      <c r="C247" s="482" t="s">
        <v>1148</v>
      </c>
      <c r="D247" s="483" t="s">
        <v>1149</v>
      </c>
      <c r="E247" s="98"/>
      <c r="F247" s="448" t="s">
        <v>334</v>
      </c>
      <c r="G247" s="4">
        <v>150</v>
      </c>
      <c r="H247" s="452">
        <v>120</v>
      </c>
      <c r="I247" s="4">
        <v>30</v>
      </c>
    </row>
    <row r="248" spans="1:9" ht="15">
      <c r="A248" s="98">
        <v>240</v>
      </c>
      <c r="B248" s="481" t="s">
        <v>1150</v>
      </c>
      <c r="C248" s="482" t="s">
        <v>1151</v>
      </c>
      <c r="D248" s="483" t="s">
        <v>1152</v>
      </c>
      <c r="E248" s="98"/>
      <c r="F248" s="448" t="s">
        <v>334</v>
      </c>
      <c r="G248" s="4">
        <v>150</v>
      </c>
      <c r="H248" s="452">
        <v>120</v>
      </c>
      <c r="I248" s="4">
        <v>30</v>
      </c>
    </row>
    <row r="249" spans="1:9" ht="15">
      <c r="A249" s="98">
        <v>241</v>
      </c>
      <c r="B249" s="481" t="s">
        <v>996</v>
      </c>
      <c r="C249" s="482" t="s">
        <v>1153</v>
      </c>
      <c r="D249" s="484" t="s">
        <v>1154</v>
      </c>
      <c r="E249" s="98"/>
      <c r="F249" s="448" t="s">
        <v>334</v>
      </c>
      <c r="G249" s="4">
        <v>150</v>
      </c>
      <c r="H249" s="452">
        <v>120</v>
      </c>
      <c r="I249" s="4">
        <v>30</v>
      </c>
    </row>
    <row r="250" spans="1:9" ht="15">
      <c r="A250" s="98">
        <v>242</v>
      </c>
      <c r="B250" s="487" t="s">
        <v>818</v>
      </c>
      <c r="C250" s="488" t="s">
        <v>1155</v>
      </c>
      <c r="D250" s="489" t="s">
        <v>1156</v>
      </c>
      <c r="E250" s="98"/>
      <c r="F250" s="448" t="s">
        <v>334</v>
      </c>
      <c r="G250" s="4">
        <v>150</v>
      </c>
      <c r="H250" s="452">
        <v>120</v>
      </c>
      <c r="I250" s="4">
        <v>30</v>
      </c>
    </row>
    <row r="251" spans="1:9" ht="15">
      <c r="A251" s="98">
        <v>243</v>
      </c>
      <c r="B251" s="487" t="s">
        <v>1050</v>
      </c>
      <c r="C251" s="488" t="s">
        <v>1157</v>
      </c>
      <c r="D251" s="489" t="s">
        <v>1158</v>
      </c>
      <c r="E251" s="98"/>
      <c r="F251" s="448" t="s">
        <v>334</v>
      </c>
      <c r="G251" s="4">
        <v>150</v>
      </c>
      <c r="H251" s="452">
        <v>120</v>
      </c>
      <c r="I251" s="4">
        <v>30</v>
      </c>
    </row>
    <row r="252" spans="1:9" ht="15">
      <c r="A252" s="98">
        <v>244</v>
      </c>
      <c r="B252" s="487" t="s">
        <v>1159</v>
      </c>
      <c r="C252" s="488" t="s">
        <v>675</v>
      </c>
      <c r="D252" s="489" t="s">
        <v>1160</v>
      </c>
      <c r="E252" s="98"/>
      <c r="F252" s="448" t="s">
        <v>334</v>
      </c>
      <c r="G252" s="4">
        <v>150</v>
      </c>
      <c r="H252" s="452">
        <v>120</v>
      </c>
      <c r="I252" s="4">
        <v>30</v>
      </c>
    </row>
    <row r="253" spans="1:9" ht="15">
      <c r="A253" s="98">
        <v>245</v>
      </c>
      <c r="B253" s="487" t="s">
        <v>1161</v>
      </c>
      <c r="C253" s="488" t="s">
        <v>1162</v>
      </c>
      <c r="D253" s="489" t="s">
        <v>1163</v>
      </c>
      <c r="E253" s="98"/>
      <c r="F253" s="448" t="s">
        <v>334</v>
      </c>
      <c r="G253" s="4">
        <v>150</v>
      </c>
      <c r="H253" s="452">
        <v>120</v>
      </c>
      <c r="I253" s="4">
        <v>30</v>
      </c>
    </row>
    <row r="254" spans="1:9" ht="15">
      <c r="A254" s="98">
        <v>246</v>
      </c>
      <c r="B254" s="487" t="s">
        <v>1164</v>
      </c>
      <c r="C254" s="488" t="s">
        <v>1165</v>
      </c>
      <c r="D254" s="489" t="s">
        <v>1166</v>
      </c>
      <c r="E254" s="98"/>
      <c r="F254" s="448" t="s">
        <v>334</v>
      </c>
      <c r="G254" s="4">
        <v>150</v>
      </c>
      <c r="H254" s="452">
        <v>120</v>
      </c>
      <c r="I254" s="4">
        <v>30</v>
      </c>
    </row>
    <row r="255" spans="1:9" ht="15">
      <c r="A255" s="98">
        <v>247</v>
      </c>
      <c r="B255" s="487" t="s">
        <v>1167</v>
      </c>
      <c r="C255" s="488" t="s">
        <v>1125</v>
      </c>
      <c r="D255" s="489" t="s">
        <v>1168</v>
      </c>
      <c r="E255" s="98"/>
      <c r="F255" s="448" t="s">
        <v>334</v>
      </c>
      <c r="G255" s="4">
        <v>150</v>
      </c>
      <c r="H255" s="452">
        <v>120</v>
      </c>
      <c r="I255" s="4">
        <v>30</v>
      </c>
    </row>
    <row r="256" spans="1:9" ht="15">
      <c r="A256" s="98">
        <v>248</v>
      </c>
      <c r="B256" s="487" t="s">
        <v>848</v>
      </c>
      <c r="C256" s="488" t="s">
        <v>1169</v>
      </c>
      <c r="D256" s="489" t="s">
        <v>1170</v>
      </c>
      <c r="E256" s="98"/>
      <c r="F256" s="448" t="s">
        <v>334</v>
      </c>
      <c r="G256" s="4">
        <v>150</v>
      </c>
      <c r="H256" s="452">
        <v>120</v>
      </c>
      <c r="I256" s="4">
        <v>30</v>
      </c>
    </row>
    <row r="257" spans="1:9" ht="15">
      <c r="A257" s="98">
        <v>249</v>
      </c>
      <c r="B257" s="487" t="s">
        <v>1171</v>
      </c>
      <c r="C257" s="488" t="s">
        <v>1172</v>
      </c>
      <c r="D257" s="489" t="s">
        <v>1173</v>
      </c>
      <c r="E257" s="98"/>
      <c r="F257" s="448" t="s">
        <v>334</v>
      </c>
      <c r="G257" s="4">
        <v>150</v>
      </c>
      <c r="H257" s="452">
        <v>120</v>
      </c>
      <c r="I257" s="4">
        <v>30</v>
      </c>
    </row>
    <row r="258" spans="1:9" ht="15">
      <c r="A258" s="98">
        <v>250</v>
      </c>
      <c r="B258" s="487" t="s">
        <v>1174</v>
      </c>
      <c r="C258" s="488" t="s">
        <v>1175</v>
      </c>
      <c r="D258" s="489" t="s">
        <v>1176</v>
      </c>
      <c r="E258" s="98"/>
      <c r="F258" s="448" t="s">
        <v>334</v>
      </c>
      <c r="G258" s="4">
        <v>150</v>
      </c>
      <c r="H258" s="452">
        <v>120</v>
      </c>
      <c r="I258" s="4">
        <v>30</v>
      </c>
    </row>
    <row r="259" spans="1:9" ht="15">
      <c r="A259" s="98">
        <v>251</v>
      </c>
      <c r="B259" s="487" t="s">
        <v>1177</v>
      </c>
      <c r="C259" s="488" t="s">
        <v>1178</v>
      </c>
      <c r="D259" s="489" t="s">
        <v>1179</v>
      </c>
      <c r="E259" s="98"/>
      <c r="F259" s="448" t="s">
        <v>334</v>
      </c>
      <c r="G259" s="4">
        <v>150</v>
      </c>
      <c r="H259" s="452">
        <v>120</v>
      </c>
      <c r="I259" s="4">
        <v>30</v>
      </c>
    </row>
    <row r="260" spans="1:9" ht="15">
      <c r="A260" s="98">
        <v>252</v>
      </c>
      <c r="B260" s="487" t="s">
        <v>1180</v>
      </c>
      <c r="C260" s="488" t="s">
        <v>1181</v>
      </c>
      <c r="D260" s="489" t="s">
        <v>1182</v>
      </c>
      <c r="E260" s="98"/>
      <c r="F260" s="448" t="s">
        <v>334</v>
      </c>
      <c r="G260" s="4">
        <v>150</v>
      </c>
      <c r="H260" s="452">
        <v>120</v>
      </c>
      <c r="I260" s="4">
        <v>30</v>
      </c>
    </row>
    <row r="261" spans="1:9" ht="15">
      <c r="A261" s="98">
        <v>253</v>
      </c>
      <c r="B261" s="487" t="s">
        <v>1183</v>
      </c>
      <c r="C261" s="488" t="s">
        <v>1184</v>
      </c>
      <c r="D261" s="490" t="s">
        <v>1185</v>
      </c>
      <c r="E261" s="98"/>
      <c r="F261" s="448" t="s">
        <v>334</v>
      </c>
      <c r="G261" s="4">
        <v>150</v>
      </c>
      <c r="H261" s="452">
        <v>120</v>
      </c>
      <c r="I261" s="4">
        <v>30</v>
      </c>
    </row>
    <row r="262" spans="1:9" ht="15">
      <c r="A262" s="98">
        <v>254</v>
      </c>
      <c r="B262" s="487" t="s">
        <v>901</v>
      </c>
      <c r="C262" s="488" t="s">
        <v>1186</v>
      </c>
      <c r="D262" s="489" t="s">
        <v>1187</v>
      </c>
      <c r="E262" s="98"/>
      <c r="F262" s="448" t="s">
        <v>334</v>
      </c>
      <c r="G262" s="4">
        <v>150</v>
      </c>
      <c r="H262" s="452">
        <v>120</v>
      </c>
      <c r="I262" s="4">
        <v>30</v>
      </c>
    </row>
    <row r="263" spans="1:9" ht="15">
      <c r="A263" s="98">
        <v>255</v>
      </c>
      <c r="B263" s="487" t="s">
        <v>1188</v>
      </c>
      <c r="C263" s="488" t="s">
        <v>1189</v>
      </c>
      <c r="D263" s="489" t="s">
        <v>1190</v>
      </c>
      <c r="E263" s="98"/>
      <c r="F263" s="448" t="s">
        <v>334</v>
      </c>
      <c r="G263" s="4">
        <v>150</v>
      </c>
      <c r="H263" s="452">
        <v>120</v>
      </c>
      <c r="I263" s="4">
        <v>30</v>
      </c>
    </row>
    <row r="264" spans="1:9" ht="15">
      <c r="A264" s="98">
        <v>256</v>
      </c>
      <c r="B264" s="487" t="s">
        <v>1191</v>
      </c>
      <c r="C264" s="488" t="s">
        <v>1192</v>
      </c>
      <c r="D264" s="489" t="s">
        <v>1193</v>
      </c>
      <c r="E264" s="98"/>
      <c r="F264" s="448" t="s">
        <v>334</v>
      </c>
      <c r="G264" s="4">
        <v>150</v>
      </c>
      <c r="H264" s="452">
        <v>120</v>
      </c>
      <c r="I264" s="4">
        <v>30</v>
      </c>
    </row>
    <row r="265" spans="1:9" ht="15">
      <c r="A265" s="98">
        <v>257</v>
      </c>
      <c r="B265" s="491" t="s">
        <v>1050</v>
      </c>
      <c r="C265" s="492" t="s">
        <v>1194</v>
      </c>
      <c r="D265" s="493" t="s">
        <v>1195</v>
      </c>
      <c r="E265" s="98"/>
      <c r="F265" s="448" t="s">
        <v>334</v>
      </c>
      <c r="G265" s="4">
        <v>200</v>
      </c>
      <c r="H265" s="452">
        <v>160</v>
      </c>
      <c r="I265" s="4">
        <v>40</v>
      </c>
    </row>
    <row r="266" spans="1:9" ht="15">
      <c r="A266" s="98">
        <v>258</v>
      </c>
      <c r="B266" s="494" t="s">
        <v>918</v>
      </c>
      <c r="C266" s="494" t="s">
        <v>1196</v>
      </c>
      <c r="D266" s="495" t="s">
        <v>1197</v>
      </c>
      <c r="E266" s="98"/>
      <c r="F266" s="448" t="s">
        <v>334</v>
      </c>
      <c r="G266" s="4">
        <v>150</v>
      </c>
      <c r="H266" s="452">
        <v>120</v>
      </c>
      <c r="I266" s="4">
        <v>30</v>
      </c>
    </row>
    <row r="267" spans="1:9" ht="15">
      <c r="A267" s="98">
        <v>259</v>
      </c>
      <c r="B267" s="496" t="s">
        <v>1174</v>
      </c>
      <c r="C267" s="496" t="s">
        <v>1198</v>
      </c>
      <c r="D267" s="495" t="s">
        <v>1199</v>
      </c>
      <c r="E267" s="98"/>
      <c r="F267" s="448" t="s">
        <v>334</v>
      </c>
      <c r="G267" s="4">
        <v>150</v>
      </c>
      <c r="H267" s="452">
        <v>120</v>
      </c>
      <c r="I267" s="4">
        <v>30</v>
      </c>
    </row>
    <row r="268" spans="1:9" ht="15">
      <c r="A268" s="98">
        <v>260</v>
      </c>
      <c r="B268" s="496" t="s">
        <v>1200</v>
      </c>
      <c r="C268" s="496" t="s">
        <v>1201</v>
      </c>
      <c r="D268" s="495" t="s">
        <v>1202</v>
      </c>
      <c r="E268" s="98"/>
      <c r="F268" s="448" t="s">
        <v>334</v>
      </c>
      <c r="G268" s="4">
        <v>150</v>
      </c>
      <c r="H268" s="452">
        <v>120</v>
      </c>
      <c r="I268" s="4">
        <v>30</v>
      </c>
    </row>
    <row r="269" spans="1:9" ht="15">
      <c r="A269" s="98">
        <v>261</v>
      </c>
      <c r="B269" s="496" t="s">
        <v>1203</v>
      </c>
      <c r="C269" s="496" t="s">
        <v>1204</v>
      </c>
      <c r="D269" s="495" t="s">
        <v>1205</v>
      </c>
      <c r="E269" s="98"/>
      <c r="F269" s="448" t="s">
        <v>334</v>
      </c>
      <c r="G269" s="4">
        <v>150</v>
      </c>
      <c r="H269" s="452">
        <v>120</v>
      </c>
      <c r="I269" s="4">
        <v>30</v>
      </c>
    </row>
    <row r="270" spans="1:9" ht="15">
      <c r="A270" s="98">
        <v>262</v>
      </c>
      <c r="B270" s="496" t="s">
        <v>996</v>
      </c>
      <c r="C270" s="496" t="s">
        <v>946</v>
      </c>
      <c r="D270" s="495">
        <v>30001003856</v>
      </c>
      <c r="E270" s="98"/>
      <c r="F270" s="448" t="s">
        <v>334</v>
      </c>
      <c r="G270" s="4">
        <v>150</v>
      </c>
      <c r="H270" s="452">
        <v>120</v>
      </c>
      <c r="I270" s="4">
        <v>30</v>
      </c>
    </row>
    <row r="271" spans="1:9" ht="15">
      <c r="A271" s="98">
        <v>263</v>
      </c>
      <c r="B271" s="496" t="s">
        <v>1200</v>
      </c>
      <c r="C271" s="496" t="s">
        <v>1206</v>
      </c>
      <c r="D271" s="495" t="s">
        <v>1207</v>
      </c>
      <c r="E271" s="98"/>
      <c r="F271" s="448" t="s">
        <v>334</v>
      </c>
      <c r="G271" s="4">
        <v>150</v>
      </c>
      <c r="H271" s="452">
        <v>120</v>
      </c>
      <c r="I271" s="4">
        <v>30</v>
      </c>
    </row>
    <row r="272" spans="1:9" ht="15">
      <c r="A272" s="98">
        <v>264</v>
      </c>
      <c r="B272" s="496" t="s">
        <v>895</v>
      </c>
      <c r="C272" s="496" t="s">
        <v>1208</v>
      </c>
      <c r="D272" s="495" t="s">
        <v>1209</v>
      </c>
      <c r="E272" s="98"/>
      <c r="F272" s="448" t="s">
        <v>334</v>
      </c>
      <c r="G272" s="4">
        <v>150</v>
      </c>
      <c r="H272" s="452">
        <v>120</v>
      </c>
      <c r="I272" s="4">
        <v>30</v>
      </c>
    </row>
    <row r="273" spans="1:9" ht="15">
      <c r="A273" s="98">
        <v>265</v>
      </c>
      <c r="B273" s="496" t="s">
        <v>1210</v>
      </c>
      <c r="C273" s="496" t="s">
        <v>1211</v>
      </c>
      <c r="D273" s="495">
        <v>60001051687</v>
      </c>
      <c r="E273" s="98"/>
      <c r="F273" s="448" t="s">
        <v>334</v>
      </c>
      <c r="G273" s="4">
        <v>150</v>
      </c>
      <c r="H273" s="452">
        <v>120</v>
      </c>
      <c r="I273" s="4">
        <v>30</v>
      </c>
    </row>
    <row r="274" spans="1:9" ht="15">
      <c r="A274" s="98">
        <v>266</v>
      </c>
      <c r="B274" s="496" t="s">
        <v>658</v>
      </c>
      <c r="C274" s="496" t="s">
        <v>1212</v>
      </c>
      <c r="D274" s="495" t="s">
        <v>1213</v>
      </c>
      <c r="E274" s="98"/>
      <c r="F274" s="448" t="s">
        <v>334</v>
      </c>
      <c r="G274" s="4">
        <v>150</v>
      </c>
      <c r="H274" s="452">
        <v>120</v>
      </c>
      <c r="I274" s="4">
        <v>30</v>
      </c>
    </row>
    <row r="275" spans="1:9" ht="15">
      <c r="A275" s="98">
        <v>267</v>
      </c>
      <c r="B275" s="496" t="s">
        <v>1214</v>
      </c>
      <c r="C275" s="496" t="s">
        <v>1215</v>
      </c>
      <c r="D275" s="495">
        <v>60001148496</v>
      </c>
      <c r="E275" s="98"/>
      <c r="F275" s="448" t="s">
        <v>334</v>
      </c>
      <c r="G275" s="4">
        <v>150</v>
      </c>
      <c r="H275" s="452">
        <v>120</v>
      </c>
      <c r="I275" s="4">
        <v>30</v>
      </c>
    </row>
    <row r="276" spans="1:9" ht="15">
      <c r="A276" s="98">
        <v>268</v>
      </c>
      <c r="B276" s="496" t="s">
        <v>1103</v>
      </c>
      <c r="C276" s="496" t="s">
        <v>1216</v>
      </c>
      <c r="D276" s="495">
        <v>27001004693</v>
      </c>
      <c r="E276" s="98"/>
      <c r="F276" s="448" t="s">
        <v>334</v>
      </c>
      <c r="G276" s="4">
        <v>150</v>
      </c>
      <c r="H276" s="452">
        <v>120</v>
      </c>
      <c r="I276" s="4">
        <v>30</v>
      </c>
    </row>
    <row r="277" spans="1:9" ht="15">
      <c r="A277" s="98">
        <v>269</v>
      </c>
      <c r="B277" s="496" t="s">
        <v>984</v>
      </c>
      <c r="C277" s="496" t="s">
        <v>1217</v>
      </c>
      <c r="D277" s="495" t="s">
        <v>1218</v>
      </c>
      <c r="E277" s="98"/>
      <c r="F277" s="448" t="s">
        <v>334</v>
      </c>
      <c r="G277" s="4">
        <v>150</v>
      </c>
      <c r="H277" s="452">
        <v>120</v>
      </c>
      <c r="I277" s="4">
        <v>30</v>
      </c>
    </row>
    <row r="278" spans="1:9" ht="15">
      <c r="A278" s="98">
        <v>270</v>
      </c>
      <c r="B278" s="496" t="s">
        <v>674</v>
      </c>
      <c r="C278" s="496" t="s">
        <v>1219</v>
      </c>
      <c r="D278" s="495" t="s">
        <v>1220</v>
      </c>
      <c r="E278" s="98"/>
      <c r="F278" s="448" t="s">
        <v>334</v>
      </c>
      <c r="G278" s="4">
        <v>150</v>
      </c>
      <c r="H278" s="452">
        <v>120</v>
      </c>
      <c r="I278" s="4">
        <v>30</v>
      </c>
    </row>
    <row r="279" spans="1:9" ht="15">
      <c r="A279" s="98">
        <v>271</v>
      </c>
      <c r="B279" s="496" t="s">
        <v>1221</v>
      </c>
      <c r="C279" s="496" t="s">
        <v>1085</v>
      </c>
      <c r="D279" s="495" t="s">
        <v>1222</v>
      </c>
      <c r="E279" s="98"/>
      <c r="F279" s="448" t="s">
        <v>334</v>
      </c>
      <c r="G279" s="4">
        <v>150</v>
      </c>
      <c r="H279" s="452">
        <v>120</v>
      </c>
      <c r="I279" s="4">
        <v>30</v>
      </c>
    </row>
    <row r="280" spans="1:9" ht="15">
      <c r="A280" s="98">
        <v>272</v>
      </c>
      <c r="B280" s="496" t="s">
        <v>860</v>
      </c>
      <c r="C280" s="496" t="s">
        <v>1219</v>
      </c>
      <c r="D280" s="495" t="s">
        <v>1223</v>
      </c>
      <c r="E280" s="98"/>
      <c r="F280" s="448" t="s">
        <v>334</v>
      </c>
      <c r="G280" s="4">
        <v>150</v>
      </c>
      <c r="H280" s="452">
        <v>120</v>
      </c>
      <c r="I280" s="4">
        <v>30</v>
      </c>
    </row>
    <row r="281" spans="1:9" ht="15">
      <c r="A281" s="98">
        <v>273</v>
      </c>
      <c r="B281" s="496" t="s">
        <v>965</v>
      </c>
      <c r="C281" s="496" t="s">
        <v>1224</v>
      </c>
      <c r="D281" s="495" t="s">
        <v>1225</v>
      </c>
      <c r="E281" s="98"/>
      <c r="F281" s="448" t="s">
        <v>334</v>
      </c>
      <c r="G281" s="4">
        <v>150</v>
      </c>
      <c r="H281" s="452">
        <v>120</v>
      </c>
      <c r="I281" s="4">
        <v>30</v>
      </c>
    </row>
    <row r="282" spans="1:9" ht="15">
      <c r="A282" s="98">
        <v>274</v>
      </c>
      <c r="B282" s="496" t="s">
        <v>816</v>
      </c>
      <c r="C282" s="496" t="s">
        <v>1226</v>
      </c>
      <c r="D282" s="495" t="s">
        <v>1227</v>
      </c>
      <c r="E282" s="98"/>
      <c r="F282" s="448" t="s">
        <v>334</v>
      </c>
      <c r="G282" s="4">
        <v>150</v>
      </c>
      <c r="H282" s="452">
        <v>120</v>
      </c>
      <c r="I282" s="4">
        <v>30</v>
      </c>
    </row>
    <row r="283" spans="1:9" ht="15">
      <c r="A283" s="98">
        <v>275</v>
      </c>
      <c r="B283" s="496" t="s">
        <v>1228</v>
      </c>
      <c r="C283" s="496" t="s">
        <v>1229</v>
      </c>
      <c r="D283" s="495" t="s">
        <v>1230</v>
      </c>
      <c r="E283" s="98"/>
      <c r="F283" s="448" t="s">
        <v>334</v>
      </c>
      <c r="G283" s="4">
        <v>150</v>
      </c>
      <c r="H283" s="452">
        <v>120</v>
      </c>
      <c r="I283" s="4">
        <v>30</v>
      </c>
    </row>
    <row r="284" spans="1:9" ht="15">
      <c r="A284" s="98">
        <v>276</v>
      </c>
      <c r="B284" s="496" t="s">
        <v>1231</v>
      </c>
      <c r="C284" s="496" t="s">
        <v>1232</v>
      </c>
      <c r="D284" s="495">
        <v>62004027858</v>
      </c>
      <c r="E284" s="98"/>
      <c r="F284" s="448" t="s">
        <v>334</v>
      </c>
      <c r="G284" s="4">
        <v>150</v>
      </c>
      <c r="H284" s="452">
        <v>120</v>
      </c>
      <c r="I284" s="4">
        <v>30</v>
      </c>
    </row>
    <row r="285" spans="1:9" ht="15">
      <c r="A285" s="98">
        <v>277</v>
      </c>
      <c r="B285" s="496" t="s">
        <v>818</v>
      </c>
      <c r="C285" s="497" t="s">
        <v>1233</v>
      </c>
      <c r="D285" s="495" t="s">
        <v>1234</v>
      </c>
      <c r="E285" s="98"/>
      <c r="F285" s="448" t="s">
        <v>334</v>
      </c>
      <c r="G285" s="4">
        <v>150</v>
      </c>
      <c r="H285" s="452">
        <v>120</v>
      </c>
      <c r="I285" s="4">
        <v>30</v>
      </c>
    </row>
    <row r="286" spans="1:9" ht="15">
      <c r="A286" s="98">
        <v>278</v>
      </c>
      <c r="B286" s="496" t="s">
        <v>1235</v>
      </c>
      <c r="C286" s="496" t="s">
        <v>1236</v>
      </c>
      <c r="D286" s="495" t="s">
        <v>1237</v>
      </c>
      <c r="E286" s="98"/>
      <c r="F286" s="448" t="s">
        <v>334</v>
      </c>
      <c r="G286" s="4">
        <v>150</v>
      </c>
      <c r="H286" s="452">
        <v>120</v>
      </c>
      <c r="I286" s="4">
        <v>30</v>
      </c>
    </row>
    <row r="287" spans="1:9" ht="15">
      <c r="A287" s="98">
        <v>279</v>
      </c>
      <c r="B287" s="496" t="s">
        <v>656</v>
      </c>
      <c r="C287" s="496" t="s">
        <v>1238</v>
      </c>
      <c r="D287" s="495" t="s">
        <v>1239</v>
      </c>
      <c r="E287" s="98"/>
      <c r="F287" s="448" t="s">
        <v>334</v>
      </c>
      <c r="G287" s="4">
        <v>150</v>
      </c>
      <c r="H287" s="452">
        <v>120</v>
      </c>
      <c r="I287" s="4">
        <v>30</v>
      </c>
    </row>
    <row r="288" spans="1:9" ht="15">
      <c r="A288" s="98">
        <v>280</v>
      </c>
      <c r="B288" s="496" t="s">
        <v>1240</v>
      </c>
      <c r="C288" s="496" t="s">
        <v>1241</v>
      </c>
      <c r="D288" s="495" t="s">
        <v>1242</v>
      </c>
      <c r="E288" s="98"/>
      <c r="F288" s="448" t="s">
        <v>334</v>
      </c>
      <c r="G288" s="4">
        <v>150</v>
      </c>
      <c r="H288" s="452">
        <v>120</v>
      </c>
      <c r="I288" s="4">
        <v>30</v>
      </c>
    </row>
    <row r="289" spans="1:9" ht="15">
      <c r="A289" s="98">
        <v>281</v>
      </c>
      <c r="B289" s="496" t="s">
        <v>1243</v>
      </c>
      <c r="C289" s="496" t="s">
        <v>1244</v>
      </c>
      <c r="D289" s="495" t="s">
        <v>1245</v>
      </c>
      <c r="E289" s="98"/>
      <c r="F289" s="448" t="s">
        <v>334</v>
      </c>
      <c r="G289" s="4">
        <v>150</v>
      </c>
      <c r="H289" s="452">
        <v>120</v>
      </c>
      <c r="I289" s="4">
        <v>30</v>
      </c>
    </row>
    <row r="290" spans="1:9" ht="15">
      <c r="A290" s="98">
        <v>282</v>
      </c>
      <c r="B290" s="496" t="s">
        <v>1077</v>
      </c>
      <c r="C290" s="496" t="s">
        <v>1246</v>
      </c>
      <c r="D290" s="495" t="s">
        <v>1247</v>
      </c>
      <c r="E290" s="98"/>
      <c r="F290" s="448" t="s">
        <v>334</v>
      </c>
      <c r="G290" s="4">
        <v>150</v>
      </c>
      <c r="H290" s="452">
        <v>120</v>
      </c>
      <c r="I290" s="4">
        <v>30</v>
      </c>
    </row>
    <row r="291" spans="1:9" ht="15">
      <c r="A291" s="98">
        <v>283</v>
      </c>
      <c r="B291" s="498" t="s">
        <v>1248</v>
      </c>
      <c r="C291" s="499" t="s">
        <v>1249</v>
      </c>
      <c r="D291" s="500" t="s">
        <v>1250</v>
      </c>
      <c r="E291" s="98"/>
      <c r="F291" s="448" t="s">
        <v>334</v>
      </c>
      <c r="G291" s="4">
        <v>150</v>
      </c>
      <c r="H291" s="452">
        <v>120</v>
      </c>
      <c r="I291" s="4">
        <v>30</v>
      </c>
    </row>
    <row r="292" spans="1:9" ht="15">
      <c r="A292" s="98">
        <v>284</v>
      </c>
      <c r="B292" s="498" t="s">
        <v>1251</v>
      </c>
      <c r="C292" s="499" t="s">
        <v>1252</v>
      </c>
      <c r="D292" s="500" t="s">
        <v>1253</v>
      </c>
      <c r="E292" s="98"/>
      <c r="F292" s="448" t="s">
        <v>334</v>
      </c>
      <c r="G292" s="4">
        <v>150</v>
      </c>
      <c r="H292" s="452">
        <v>120</v>
      </c>
      <c r="I292" s="4">
        <v>30</v>
      </c>
    </row>
    <row r="293" spans="1:9" ht="15">
      <c r="A293" s="98">
        <v>285</v>
      </c>
      <c r="B293" s="498" t="s">
        <v>818</v>
      </c>
      <c r="C293" s="499" t="s">
        <v>1254</v>
      </c>
      <c r="D293" s="500" t="s">
        <v>1255</v>
      </c>
      <c r="E293" s="98"/>
      <c r="F293" s="448" t="s">
        <v>334</v>
      </c>
      <c r="G293" s="4">
        <v>150</v>
      </c>
      <c r="H293" s="452">
        <v>120</v>
      </c>
      <c r="I293" s="4">
        <v>30</v>
      </c>
    </row>
    <row r="294" spans="1:9" ht="15">
      <c r="A294" s="98">
        <v>286</v>
      </c>
      <c r="B294" s="498" t="s">
        <v>1256</v>
      </c>
      <c r="C294" s="499" t="s">
        <v>864</v>
      </c>
      <c r="D294" s="500" t="s">
        <v>1257</v>
      </c>
      <c r="E294" s="98"/>
      <c r="F294" s="448" t="s">
        <v>334</v>
      </c>
      <c r="G294" s="4">
        <v>150</v>
      </c>
      <c r="H294" s="452">
        <v>120</v>
      </c>
      <c r="I294" s="4">
        <v>30</v>
      </c>
    </row>
    <row r="295" spans="1:9" ht="15">
      <c r="A295" s="98">
        <v>287</v>
      </c>
      <c r="B295" s="498" t="s">
        <v>1228</v>
      </c>
      <c r="C295" s="499" t="s">
        <v>864</v>
      </c>
      <c r="D295" s="500" t="s">
        <v>1258</v>
      </c>
      <c r="E295" s="98"/>
      <c r="F295" s="448" t="s">
        <v>334</v>
      </c>
      <c r="G295" s="4">
        <v>150</v>
      </c>
      <c r="H295" s="452">
        <v>120</v>
      </c>
      <c r="I295" s="4">
        <v>30</v>
      </c>
    </row>
    <row r="296" spans="1:9" ht="15">
      <c r="A296" s="98">
        <v>288</v>
      </c>
      <c r="B296" s="498" t="s">
        <v>1106</v>
      </c>
      <c r="C296" s="499" t="s">
        <v>1259</v>
      </c>
      <c r="D296" s="500" t="s">
        <v>1260</v>
      </c>
      <c r="E296" s="98"/>
      <c r="F296" s="448" t="s">
        <v>334</v>
      </c>
      <c r="G296" s="4">
        <v>150</v>
      </c>
      <c r="H296" s="452">
        <v>120</v>
      </c>
      <c r="I296" s="4">
        <v>30</v>
      </c>
    </row>
    <row r="297" spans="1:9" ht="15">
      <c r="A297" s="98">
        <v>289</v>
      </c>
      <c r="B297" s="498" t="s">
        <v>727</v>
      </c>
      <c r="C297" s="499" t="s">
        <v>1261</v>
      </c>
      <c r="D297" s="500" t="s">
        <v>1262</v>
      </c>
      <c r="E297" s="98"/>
      <c r="F297" s="448" t="s">
        <v>334</v>
      </c>
      <c r="G297" s="4">
        <v>150</v>
      </c>
      <c r="H297" s="452">
        <v>120</v>
      </c>
      <c r="I297" s="4">
        <v>30</v>
      </c>
    </row>
    <row r="298" spans="1:9" ht="15">
      <c r="A298" s="98">
        <v>290</v>
      </c>
      <c r="B298" s="499" t="s">
        <v>818</v>
      </c>
      <c r="C298" s="501" t="s">
        <v>1263</v>
      </c>
      <c r="D298" s="502" t="s">
        <v>1264</v>
      </c>
      <c r="E298" s="98"/>
      <c r="F298" s="448" t="s">
        <v>334</v>
      </c>
      <c r="G298" s="4">
        <v>200</v>
      </c>
      <c r="H298" s="452">
        <v>160</v>
      </c>
      <c r="I298" s="4">
        <v>40</v>
      </c>
    </row>
    <row r="299" spans="1:9" ht="15">
      <c r="A299" s="98">
        <v>291</v>
      </c>
      <c r="B299" s="503" t="s">
        <v>932</v>
      </c>
      <c r="C299" s="504" t="s">
        <v>1265</v>
      </c>
      <c r="D299" s="505" t="s">
        <v>1266</v>
      </c>
      <c r="E299" s="98"/>
      <c r="F299" s="448" t="s">
        <v>334</v>
      </c>
      <c r="G299" s="4">
        <v>150</v>
      </c>
      <c r="H299" s="452">
        <v>120</v>
      </c>
      <c r="I299" s="4">
        <v>30</v>
      </c>
    </row>
    <row r="300" spans="1:9" ht="15">
      <c r="A300" s="98">
        <v>292</v>
      </c>
      <c r="B300" s="503" t="s">
        <v>848</v>
      </c>
      <c r="C300" s="504" t="s">
        <v>1267</v>
      </c>
      <c r="D300" s="505" t="s">
        <v>1268</v>
      </c>
      <c r="E300" s="98"/>
      <c r="F300" s="448" t="s">
        <v>334</v>
      </c>
      <c r="G300" s="4">
        <v>150</v>
      </c>
      <c r="H300" s="452">
        <v>120</v>
      </c>
      <c r="I300" s="4">
        <v>30</v>
      </c>
    </row>
    <row r="301" spans="1:9" ht="15">
      <c r="A301" s="98">
        <v>293</v>
      </c>
      <c r="B301" s="503" t="s">
        <v>656</v>
      </c>
      <c r="C301" s="504" t="s">
        <v>1269</v>
      </c>
      <c r="D301" s="505" t="s">
        <v>1270</v>
      </c>
      <c r="E301" s="98"/>
      <c r="F301" s="448" t="s">
        <v>334</v>
      </c>
      <c r="G301" s="4">
        <v>150</v>
      </c>
      <c r="H301" s="452">
        <v>120</v>
      </c>
      <c r="I301" s="4">
        <v>30</v>
      </c>
    </row>
    <row r="302" spans="1:9" ht="15">
      <c r="A302" s="98">
        <v>294</v>
      </c>
      <c r="B302" s="503" t="s">
        <v>1064</v>
      </c>
      <c r="C302" s="504" t="s">
        <v>1271</v>
      </c>
      <c r="D302" s="505" t="s">
        <v>1272</v>
      </c>
      <c r="E302" s="98"/>
      <c r="F302" s="448" t="s">
        <v>334</v>
      </c>
      <c r="G302" s="4">
        <v>150</v>
      </c>
      <c r="H302" s="452">
        <v>120</v>
      </c>
      <c r="I302" s="4">
        <v>30</v>
      </c>
    </row>
    <row r="303" spans="1:9" ht="15">
      <c r="A303" s="98">
        <v>295</v>
      </c>
      <c r="B303" s="503" t="s">
        <v>705</v>
      </c>
      <c r="C303" s="504" t="s">
        <v>1273</v>
      </c>
      <c r="D303" s="505" t="s">
        <v>1274</v>
      </c>
      <c r="E303" s="98"/>
      <c r="F303" s="448" t="s">
        <v>334</v>
      </c>
      <c r="G303" s="4">
        <v>150</v>
      </c>
      <c r="H303" s="452">
        <v>120</v>
      </c>
      <c r="I303" s="4">
        <v>30</v>
      </c>
    </row>
    <row r="304" spans="1:9" ht="15">
      <c r="A304" s="98">
        <v>296</v>
      </c>
      <c r="B304" s="503" t="s">
        <v>1275</v>
      </c>
      <c r="C304" s="504" t="s">
        <v>1276</v>
      </c>
      <c r="D304" s="505" t="s">
        <v>1277</v>
      </c>
      <c r="E304" s="98"/>
      <c r="F304" s="448" t="s">
        <v>334</v>
      </c>
      <c r="G304" s="4">
        <v>150</v>
      </c>
      <c r="H304" s="452">
        <v>120</v>
      </c>
      <c r="I304" s="4">
        <v>30</v>
      </c>
    </row>
    <row r="305" spans="1:9" ht="15">
      <c r="A305" s="98">
        <v>297</v>
      </c>
      <c r="B305" s="503" t="s">
        <v>818</v>
      </c>
      <c r="C305" s="504" t="s">
        <v>864</v>
      </c>
      <c r="D305" s="505" t="s">
        <v>1278</v>
      </c>
      <c r="E305" s="98"/>
      <c r="F305" s="448" t="s">
        <v>334</v>
      </c>
      <c r="G305" s="4">
        <v>150</v>
      </c>
      <c r="H305" s="452">
        <v>120</v>
      </c>
      <c r="I305" s="4">
        <v>30</v>
      </c>
    </row>
    <row r="306" spans="1:9" ht="15">
      <c r="A306" s="98">
        <v>298</v>
      </c>
      <c r="B306" s="503" t="s">
        <v>818</v>
      </c>
      <c r="C306" s="504" t="s">
        <v>1279</v>
      </c>
      <c r="D306" s="505" t="s">
        <v>1280</v>
      </c>
      <c r="E306" s="98"/>
      <c r="F306" s="448" t="s">
        <v>334</v>
      </c>
      <c r="G306" s="4">
        <v>150</v>
      </c>
      <c r="H306" s="452">
        <v>120</v>
      </c>
      <c r="I306" s="4">
        <v>30</v>
      </c>
    </row>
    <row r="307" spans="1:9" ht="15">
      <c r="A307" s="98">
        <v>299</v>
      </c>
      <c r="B307" s="503" t="s">
        <v>818</v>
      </c>
      <c r="C307" s="504" t="s">
        <v>733</v>
      </c>
      <c r="D307" s="505" t="s">
        <v>1281</v>
      </c>
      <c r="E307" s="98"/>
      <c r="F307" s="448" t="s">
        <v>334</v>
      </c>
      <c r="G307" s="4">
        <v>150</v>
      </c>
      <c r="H307" s="452">
        <v>120</v>
      </c>
      <c r="I307" s="4">
        <v>30</v>
      </c>
    </row>
    <row r="308" spans="1:9" ht="15">
      <c r="A308" s="98">
        <v>300</v>
      </c>
      <c r="B308" s="503" t="s">
        <v>918</v>
      </c>
      <c r="C308" s="504" t="s">
        <v>1282</v>
      </c>
      <c r="D308" s="505">
        <v>52001025293</v>
      </c>
      <c r="E308" s="98"/>
      <c r="F308" s="448" t="s">
        <v>334</v>
      </c>
      <c r="G308" s="4">
        <v>150</v>
      </c>
      <c r="H308" s="452">
        <v>120</v>
      </c>
      <c r="I308" s="4">
        <v>30</v>
      </c>
    </row>
    <row r="309" spans="1:9" ht="15">
      <c r="A309" s="98">
        <v>301</v>
      </c>
      <c r="B309" s="503" t="s">
        <v>1283</v>
      </c>
      <c r="C309" s="504" t="s">
        <v>1284</v>
      </c>
      <c r="D309" s="505">
        <v>62014008911</v>
      </c>
      <c r="E309" s="98"/>
      <c r="F309" s="448" t="s">
        <v>334</v>
      </c>
      <c r="G309" s="4">
        <v>150</v>
      </c>
      <c r="H309" s="452">
        <v>120</v>
      </c>
      <c r="I309" s="4">
        <v>30</v>
      </c>
    </row>
    <row r="310" spans="1:9" ht="15">
      <c r="A310" s="98">
        <v>302</v>
      </c>
      <c r="B310" s="503" t="s">
        <v>873</v>
      </c>
      <c r="C310" s="504" t="s">
        <v>1285</v>
      </c>
      <c r="D310" s="505" t="s">
        <v>1286</v>
      </c>
      <c r="E310" s="98"/>
      <c r="F310" s="448" t="s">
        <v>334</v>
      </c>
      <c r="G310" s="4">
        <v>150</v>
      </c>
      <c r="H310" s="452">
        <v>120</v>
      </c>
      <c r="I310" s="4">
        <v>30</v>
      </c>
    </row>
    <row r="311" spans="1:9" ht="15">
      <c r="A311" s="98">
        <v>303</v>
      </c>
      <c r="B311" s="503" t="s">
        <v>1106</v>
      </c>
      <c r="C311" s="504" t="s">
        <v>1287</v>
      </c>
      <c r="D311" s="505" t="s">
        <v>1288</v>
      </c>
      <c r="E311" s="98"/>
      <c r="F311" s="448" t="s">
        <v>334</v>
      </c>
      <c r="G311" s="4">
        <v>150</v>
      </c>
      <c r="H311" s="452">
        <v>120</v>
      </c>
      <c r="I311" s="4">
        <v>30</v>
      </c>
    </row>
    <row r="312" spans="1:9" ht="15">
      <c r="A312" s="98">
        <v>304</v>
      </c>
      <c r="B312" s="503" t="s">
        <v>1289</v>
      </c>
      <c r="C312" s="504" t="s">
        <v>1290</v>
      </c>
      <c r="D312" s="505">
        <v>62003004182</v>
      </c>
      <c r="E312" s="98"/>
      <c r="F312" s="448" t="s">
        <v>334</v>
      </c>
      <c r="G312" s="4">
        <v>150</v>
      </c>
      <c r="H312" s="452">
        <v>120</v>
      </c>
      <c r="I312" s="4">
        <v>30</v>
      </c>
    </row>
    <row r="313" spans="1:9" ht="15">
      <c r="A313" s="98">
        <v>305</v>
      </c>
      <c r="B313" s="503" t="s">
        <v>1291</v>
      </c>
      <c r="C313" s="504" t="s">
        <v>1292</v>
      </c>
      <c r="D313" s="505" t="s">
        <v>1293</v>
      </c>
      <c r="E313" s="98"/>
      <c r="F313" s="448" t="s">
        <v>334</v>
      </c>
      <c r="G313" s="4">
        <v>150</v>
      </c>
      <c r="H313" s="452">
        <v>120</v>
      </c>
      <c r="I313" s="4">
        <v>30</v>
      </c>
    </row>
    <row r="314" spans="1:9" ht="15">
      <c r="A314" s="98">
        <v>306</v>
      </c>
      <c r="B314" s="503" t="s">
        <v>727</v>
      </c>
      <c r="C314" s="504" t="s">
        <v>1294</v>
      </c>
      <c r="D314" s="505" t="s">
        <v>1295</v>
      </c>
      <c r="E314" s="98"/>
      <c r="F314" s="448" t="s">
        <v>334</v>
      </c>
      <c r="G314" s="4">
        <v>150</v>
      </c>
      <c r="H314" s="452">
        <v>120</v>
      </c>
      <c r="I314" s="4">
        <v>30</v>
      </c>
    </row>
    <row r="315" spans="1:9" ht="15">
      <c r="A315" s="98">
        <v>307</v>
      </c>
      <c r="B315" s="503" t="s">
        <v>996</v>
      </c>
      <c r="C315" s="504" t="s">
        <v>1296</v>
      </c>
      <c r="D315" s="505" t="s">
        <v>1297</v>
      </c>
      <c r="E315" s="98"/>
      <c r="F315" s="448" t="s">
        <v>334</v>
      </c>
      <c r="G315" s="4">
        <v>150</v>
      </c>
      <c r="H315" s="452">
        <v>120</v>
      </c>
      <c r="I315" s="4">
        <v>30</v>
      </c>
    </row>
    <row r="316" spans="1:9" ht="15">
      <c r="A316" s="98">
        <v>308</v>
      </c>
      <c r="B316" s="503" t="s">
        <v>960</v>
      </c>
      <c r="C316" s="504" t="s">
        <v>1298</v>
      </c>
      <c r="D316" s="505">
        <v>62001007023</v>
      </c>
      <c r="E316" s="98"/>
      <c r="F316" s="448" t="s">
        <v>334</v>
      </c>
      <c r="G316" s="4">
        <v>150</v>
      </c>
      <c r="H316" s="452">
        <v>120</v>
      </c>
      <c r="I316" s="4">
        <v>30</v>
      </c>
    </row>
    <row r="317" spans="1:9" ht="15">
      <c r="A317" s="98">
        <v>309</v>
      </c>
      <c r="B317" s="503" t="s">
        <v>1299</v>
      </c>
      <c r="C317" s="504" t="s">
        <v>1300</v>
      </c>
      <c r="D317" s="505" t="s">
        <v>1301</v>
      </c>
      <c r="E317" s="98"/>
      <c r="F317" s="448" t="s">
        <v>334</v>
      </c>
      <c r="G317" s="4">
        <v>150</v>
      </c>
      <c r="H317" s="452">
        <v>120</v>
      </c>
      <c r="I317" s="4">
        <v>30</v>
      </c>
    </row>
    <row r="318" spans="1:9" ht="15">
      <c r="A318" s="98">
        <v>310</v>
      </c>
      <c r="B318" s="503" t="s">
        <v>658</v>
      </c>
      <c r="C318" s="504" t="s">
        <v>1302</v>
      </c>
      <c r="D318" s="505" t="s">
        <v>1303</v>
      </c>
      <c r="E318" s="98"/>
      <c r="F318" s="448" t="s">
        <v>334</v>
      </c>
      <c r="G318" s="4">
        <v>150</v>
      </c>
      <c r="H318" s="452">
        <v>120</v>
      </c>
      <c r="I318" s="4">
        <v>30</v>
      </c>
    </row>
    <row r="319" spans="1:9" ht="15">
      <c r="A319" s="98">
        <v>311</v>
      </c>
      <c r="B319" s="503" t="s">
        <v>1174</v>
      </c>
      <c r="C319" s="504" t="s">
        <v>1304</v>
      </c>
      <c r="D319" s="505">
        <v>59005000134</v>
      </c>
      <c r="E319" s="98"/>
      <c r="F319" s="448" t="s">
        <v>334</v>
      </c>
      <c r="G319" s="4">
        <v>150</v>
      </c>
      <c r="H319" s="452">
        <v>120</v>
      </c>
      <c r="I319" s="4">
        <v>30</v>
      </c>
    </row>
    <row r="320" spans="1:9" ht="15">
      <c r="A320" s="98">
        <v>312</v>
      </c>
      <c r="B320" s="503" t="s">
        <v>1305</v>
      </c>
      <c r="C320" s="504" t="s">
        <v>1306</v>
      </c>
      <c r="D320" s="505" t="s">
        <v>1307</v>
      </c>
      <c r="E320" s="98"/>
      <c r="F320" s="448" t="s">
        <v>334</v>
      </c>
      <c r="G320" s="4">
        <v>150</v>
      </c>
      <c r="H320" s="452">
        <v>120</v>
      </c>
      <c r="I320" s="4">
        <v>30</v>
      </c>
    </row>
    <row r="321" spans="1:9" ht="15">
      <c r="A321" s="98">
        <v>313</v>
      </c>
      <c r="B321" s="503" t="s">
        <v>1305</v>
      </c>
      <c r="C321" s="504" t="s">
        <v>1296</v>
      </c>
      <c r="D321" s="505" t="s">
        <v>1308</v>
      </c>
      <c r="E321" s="98"/>
      <c r="F321" s="448" t="s">
        <v>334</v>
      </c>
      <c r="G321" s="4">
        <v>150</v>
      </c>
      <c r="H321" s="452">
        <v>120</v>
      </c>
      <c r="I321" s="4">
        <v>30</v>
      </c>
    </row>
    <row r="322" spans="1:9" ht="15">
      <c r="A322" s="98">
        <v>314</v>
      </c>
      <c r="B322" s="506" t="s">
        <v>953</v>
      </c>
      <c r="C322" s="504" t="s">
        <v>1309</v>
      </c>
      <c r="D322" s="505" t="s">
        <v>1310</v>
      </c>
      <c r="E322" s="98"/>
      <c r="F322" s="448" t="s">
        <v>334</v>
      </c>
      <c r="G322" s="4">
        <v>150</v>
      </c>
      <c r="H322" s="452">
        <v>120</v>
      </c>
      <c r="I322" s="4">
        <v>30</v>
      </c>
    </row>
    <row r="323" spans="1:9" ht="15">
      <c r="A323" s="98">
        <v>315</v>
      </c>
      <c r="B323" s="507" t="s">
        <v>650</v>
      </c>
      <c r="C323" s="504" t="s">
        <v>1311</v>
      </c>
      <c r="D323" s="505" t="s">
        <v>1312</v>
      </c>
      <c r="E323" s="98"/>
      <c r="F323" s="448" t="s">
        <v>334</v>
      </c>
      <c r="G323" s="4">
        <v>150</v>
      </c>
      <c r="H323" s="452">
        <v>120</v>
      </c>
      <c r="I323" s="4">
        <v>30</v>
      </c>
    </row>
    <row r="324" spans="1:9" ht="15">
      <c r="A324" s="98">
        <v>316</v>
      </c>
      <c r="B324" s="508" t="s">
        <v>1174</v>
      </c>
      <c r="C324" s="509" t="s">
        <v>1313</v>
      </c>
      <c r="D324" s="510">
        <v>18001063144</v>
      </c>
      <c r="E324" s="98"/>
      <c r="F324" s="448" t="s">
        <v>334</v>
      </c>
      <c r="G324" s="4">
        <v>150</v>
      </c>
      <c r="H324" s="452">
        <v>120</v>
      </c>
      <c r="I324" s="4">
        <v>30</v>
      </c>
    </row>
    <row r="325" spans="1:9" ht="15">
      <c r="A325" s="98">
        <v>317</v>
      </c>
      <c r="B325" s="508" t="s">
        <v>674</v>
      </c>
      <c r="C325" s="509" t="s">
        <v>1314</v>
      </c>
      <c r="D325" s="510">
        <v>57001058567</v>
      </c>
      <c r="E325" s="98"/>
      <c r="F325" s="448" t="s">
        <v>334</v>
      </c>
      <c r="G325" s="4">
        <v>150</v>
      </c>
      <c r="H325" s="452">
        <v>120</v>
      </c>
      <c r="I325" s="4">
        <v>30</v>
      </c>
    </row>
    <row r="326" spans="1:9" ht="15">
      <c r="A326" s="98">
        <v>318</v>
      </c>
      <c r="B326" s="508" t="s">
        <v>1009</v>
      </c>
      <c r="C326" s="509" t="s">
        <v>675</v>
      </c>
      <c r="D326" s="510" t="s">
        <v>1315</v>
      </c>
      <c r="E326" s="98"/>
      <c r="F326" s="448" t="s">
        <v>334</v>
      </c>
      <c r="G326" s="4">
        <v>150</v>
      </c>
      <c r="H326" s="452">
        <v>120</v>
      </c>
      <c r="I326" s="4">
        <v>30</v>
      </c>
    </row>
    <row r="327" spans="1:9" ht="15">
      <c r="A327" s="98">
        <v>319</v>
      </c>
      <c r="B327" s="508" t="s">
        <v>895</v>
      </c>
      <c r="C327" s="509" t="s">
        <v>1316</v>
      </c>
      <c r="D327" s="510" t="s">
        <v>1317</v>
      </c>
      <c r="E327" s="98"/>
      <c r="F327" s="448" t="s">
        <v>334</v>
      </c>
      <c r="G327" s="4">
        <v>150</v>
      </c>
      <c r="H327" s="452">
        <v>120</v>
      </c>
      <c r="I327" s="4">
        <v>30</v>
      </c>
    </row>
    <row r="328" spans="1:9" ht="15">
      <c r="A328" s="98">
        <v>320</v>
      </c>
      <c r="B328" s="508" t="s">
        <v>929</v>
      </c>
      <c r="C328" s="509" t="s">
        <v>1318</v>
      </c>
      <c r="D328" s="510">
        <v>59001086069</v>
      </c>
      <c r="E328" s="98"/>
      <c r="F328" s="448" t="s">
        <v>334</v>
      </c>
      <c r="G328" s="4">
        <v>150</v>
      </c>
      <c r="H328" s="452">
        <v>120</v>
      </c>
      <c r="I328" s="4">
        <v>30</v>
      </c>
    </row>
    <row r="329" spans="1:9" ht="15">
      <c r="A329" s="98">
        <v>321</v>
      </c>
      <c r="B329" s="508" t="s">
        <v>1319</v>
      </c>
      <c r="C329" s="509" t="s">
        <v>1320</v>
      </c>
      <c r="D329" s="510">
        <v>46001001552</v>
      </c>
      <c r="E329" s="98"/>
      <c r="F329" s="448" t="s">
        <v>334</v>
      </c>
      <c r="G329" s="4">
        <v>150</v>
      </c>
      <c r="H329" s="452">
        <v>120</v>
      </c>
      <c r="I329" s="4">
        <v>30</v>
      </c>
    </row>
    <row r="330" spans="1:9" ht="15">
      <c r="A330" s="98">
        <v>322</v>
      </c>
      <c r="B330" s="508" t="s">
        <v>818</v>
      </c>
      <c r="C330" s="509" t="s">
        <v>1321</v>
      </c>
      <c r="D330" s="510" t="s">
        <v>1322</v>
      </c>
      <c r="E330" s="98"/>
      <c r="F330" s="448" t="s">
        <v>334</v>
      </c>
      <c r="G330" s="4">
        <v>150</v>
      </c>
      <c r="H330" s="452">
        <v>120</v>
      </c>
      <c r="I330" s="4">
        <v>30</v>
      </c>
    </row>
    <row r="331" spans="1:9" ht="15">
      <c r="A331" s="98">
        <v>323</v>
      </c>
      <c r="B331" s="511" t="s">
        <v>860</v>
      </c>
      <c r="C331" s="512" t="s">
        <v>1323</v>
      </c>
      <c r="D331" s="513" t="s">
        <v>1324</v>
      </c>
      <c r="E331" s="98"/>
      <c r="F331" s="448" t="s">
        <v>334</v>
      </c>
      <c r="G331" s="4">
        <v>200</v>
      </c>
      <c r="H331" s="452">
        <v>160</v>
      </c>
      <c r="I331" s="4">
        <v>40</v>
      </c>
    </row>
    <row r="332" spans="1:9" ht="15">
      <c r="A332" s="98">
        <v>324</v>
      </c>
      <c r="B332" s="514" t="s">
        <v>658</v>
      </c>
      <c r="C332" s="515" t="s">
        <v>1325</v>
      </c>
      <c r="D332" s="516" t="s">
        <v>1326</v>
      </c>
      <c r="E332" s="517"/>
      <c r="F332" s="518" t="s">
        <v>334</v>
      </c>
      <c r="G332" s="519">
        <f>H332/0.8</f>
        <v>150</v>
      </c>
      <c r="H332" s="520">
        <v>120</v>
      </c>
      <c r="I332" s="519">
        <f>H332*0.25</f>
        <v>30</v>
      </c>
    </row>
    <row r="333" spans="1:9" ht="15">
      <c r="A333" s="98">
        <v>325</v>
      </c>
      <c r="B333" s="521" t="s">
        <v>883</v>
      </c>
      <c r="C333" s="522" t="s">
        <v>1327</v>
      </c>
      <c r="D333" s="523" t="s">
        <v>1328</v>
      </c>
      <c r="E333" s="517"/>
      <c r="F333" s="518" t="s">
        <v>334</v>
      </c>
      <c r="G333" s="519">
        <f t="shared" ref="G333:G396" si="0">H333/0.8</f>
        <v>150</v>
      </c>
      <c r="H333" s="520">
        <v>120</v>
      </c>
      <c r="I333" s="519">
        <f t="shared" ref="I333:I396" si="1">H333*0.25</f>
        <v>30</v>
      </c>
    </row>
    <row r="334" spans="1:9" ht="15">
      <c r="A334" s="98">
        <v>326</v>
      </c>
      <c r="B334" s="521" t="s">
        <v>1329</v>
      </c>
      <c r="C334" s="522" t="s">
        <v>812</v>
      </c>
      <c r="D334" s="523" t="s">
        <v>1330</v>
      </c>
      <c r="E334" s="517"/>
      <c r="F334" s="518" t="s">
        <v>334</v>
      </c>
      <c r="G334" s="519">
        <f t="shared" si="0"/>
        <v>150</v>
      </c>
      <c r="H334" s="520">
        <v>120</v>
      </c>
      <c r="I334" s="519">
        <f t="shared" si="1"/>
        <v>30</v>
      </c>
    </row>
    <row r="335" spans="1:9" ht="15">
      <c r="A335" s="98">
        <v>327</v>
      </c>
      <c r="B335" s="524" t="s">
        <v>953</v>
      </c>
      <c r="C335" s="522" t="s">
        <v>877</v>
      </c>
      <c r="D335" s="523" t="s">
        <v>1331</v>
      </c>
      <c r="E335" s="517"/>
      <c r="F335" s="518" t="s">
        <v>334</v>
      </c>
      <c r="G335" s="519">
        <f t="shared" si="0"/>
        <v>150</v>
      </c>
      <c r="H335" s="520">
        <v>120</v>
      </c>
      <c r="I335" s="519">
        <f t="shared" si="1"/>
        <v>30</v>
      </c>
    </row>
    <row r="336" spans="1:9" ht="15">
      <c r="A336" s="98">
        <v>328</v>
      </c>
      <c r="B336" s="525" t="s">
        <v>860</v>
      </c>
      <c r="C336" s="522" t="s">
        <v>1332</v>
      </c>
      <c r="D336" s="526" t="s">
        <v>1333</v>
      </c>
      <c r="E336" s="517"/>
      <c r="F336" s="518" t="s">
        <v>334</v>
      </c>
      <c r="G336" s="519">
        <f t="shared" si="0"/>
        <v>200</v>
      </c>
      <c r="H336" s="520">
        <v>160</v>
      </c>
      <c r="I336" s="519">
        <f t="shared" si="1"/>
        <v>40</v>
      </c>
    </row>
    <row r="337" spans="1:9" ht="15">
      <c r="A337" s="98">
        <v>329</v>
      </c>
      <c r="B337" s="527" t="s">
        <v>901</v>
      </c>
      <c r="C337" s="527" t="s">
        <v>1334</v>
      </c>
      <c r="D337" s="528" t="s">
        <v>1335</v>
      </c>
      <c r="E337" s="517"/>
      <c r="F337" s="518" t="s">
        <v>334</v>
      </c>
      <c r="G337" s="519">
        <f t="shared" si="0"/>
        <v>150</v>
      </c>
      <c r="H337" s="520">
        <v>120</v>
      </c>
      <c r="I337" s="519">
        <f t="shared" si="1"/>
        <v>30</v>
      </c>
    </row>
    <row r="338" spans="1:9" ht="15">
      <c r="A338" s="98">
        <v>330</v>
      </c>
      <c r="B338" s="527" t="s">
        <v>901</v>
      </c>
      <c r="C338" s="527" t="s">
        <v>1045</v>
      </c>
      <c r="D338" s="528" t="s">
        <v>1336</v>
      </c>
      <c r="E338" s="517"/>
      <c r="F338" s="518" t="s">
        <v>334</v>
      </c>
      <c r="G338" s="519">
        <f t="shared" si="0"/>
        <v>150</v>
      </c>
      <c r="H338" s="520">
        <v>120</v>
      </c>
      <c r="I338" s="519">
        <f t="shared" si="1"/>
        <v>30</v>
      </c>
    </row>
    <row r="339" spans="1:9" ht="15">
      <c r="A339" s="98">
        <v>331</v>
      </c>
      <c r="B339" s="527" t="s">
        <v>901</v>
      </c>
      <c r="C339" s="527" t="s">
        <v>1337</v>
      </c>
      <c r="D339" s="528" t="s">
        <v>1338</v>
      </c>
      <c r="E339" s="517"/>
      <c r="F339" s="518" t="s">
        <v>334</v>
      </c>
      <c r="G339" s="519">
        <f t="shared" si="0"/>
        <v>150</v>
      </c>
      <c r="H339" s="520">
        <v>120</v>
      </c>
      <c r="I339" s="519">
        <f t="shared" si="1"/>
        <v>30</v>
      </c>
    </row>
    <row r="340" spans="1:9" ht="15">
      <c r="A340" s="98">
        <v>332</v>
      </c>
      <c r="B340" s="527" t="s">
        <v>1339</v>
      </c>
      <c r="C340" s="527" t="s">
        <v>1340</v>
      </c>
      <c r="D340" s="529" t="s">
        <v>1341</v>
      </c>
      <c r="E340" s="517"/>
      <c r="F340" s="518" t="s">
        <v>334</v>
      </c>
      <c r="G340" s="519">
        <f t="shared" si="0"/>
        <v>150</v>
      </c>
      <c r="H340" s="520">
        <v>120</v>
      </c>
      <c r="I340" s="519">
        <f t="shared" si="1"/>
        <v>30</v>
      </c>
    </row>
    <row r="341" spans="1:9" ht="15">
      <c r="A341" s="98">
        <v>333</v>
      </c>
      <c r="B341" s="527" t="s">
        <v>1342</v>
      </c>
      <c r="C341" s="527" t="s">
        <v>1005</v>
      </c>
      <c r="D341" s="529" t="s">
        <v>1343</v>
      </c>
      <c r="E341" s="517"/>
      <c r="F341" s="518" t="s">
        <v>334</v>
      </c>
      <c r="G341" s="519">
        <f t="shared" si="0"/>
        <v>150</v>
      </c>
      <c r="H341" s="520">
        <v>120</v>
      </c>
      <c r="I341" s="519">
        <f t="shared" si="1"/>
        <v>30</v>
      </c>
    </row>
    <row r="342" spans="1:9" ht="15">
      <c r="A342" s="98">
        <v>334</v>
      </c>
      <c r="B342" s="527" t="s">
        <v>1344</v>
      </c>
      <c r="C342" s="527" t="s">
        <v>1345</v>
      </c>
      <c r="D342" s="529" t="s">
        <v>1346</v>
      </c>
      <c r="E342" s="517"/>
      <c r="F342" s="518" t="s">
        <v>334</v>
      </c>
      <c r="G342" s="519">
        <f t="shared" si="0"/>
        <v>150</v>
      </c>
      <c r="H342" s="520">
        <v>120</v>
      </c>
      <c r="I342" s="519">
        <f t="shared" si="1"/>
        <v>30</v>
      </c>
    </row>
    <row r="343" spans="1:9" ht="15">
      <c r="A343" s="98">
        <v>335</v>
      </c>
      <c r="B343" s="527" t="s">
        <v>1347</v>
      </c>
      <c r="C343" s="527" t="s">
        <v>1348</v>
      </c>
      <c r="D343" s="529" t="s">
        <v>1349</v>
      </c>
      <c r="E343" s="517"/>
      <c r="F343" s="518" t="s">
        <v>334</v>
      </c>
      <c r="G343" s="519">
        <f t="shared" si="0"/>
        <v>150</v>
      </c>
      <c r="H343" s="520">
        <v>120</v>
      </c>
      <c r="I343" s="519">
        <f t="shared" si="1"/>
        <v>30</v>
      </c>
    </row>
    <row r="344" spans="1:9" ht="15">
      <c r="A344" s="98">
        <v>336</v>
      </c>
      <c r="B344" s="527" t="s">
        <v>1350</v>
      </c>
      <c r="C344" s="527" t="s">
        <v>1351</v>
      </c>
      <c r="D344" s="529" t="s">
        <v>1352</v>
      </c>
      <c r="E344" s="517"/>
      <c r="F344" s="518" t="s">
        <v>334</v>
      </c>
      <c r="G344" s="519">
        <f t="shared" si="0"/>
        <v>150</v>
      </c>
      <c r="H344" s="520">
        <v>120</v>
      </c>
      <c r="I344" s="519">
        <f t="shared" si="1"/>
        <v>30</v>
      </c>
    </row>
    <row r="345" spans="1:9" ht="15">
      <c r="A345" s="98">
        <v>337</v>
      </c>
      <c r="B345" s="527" t="s">
        <v>808</v>
      </c>
      <c r="C345" s="527" t="s">
        <v>1353</v>
      </c>
      <c r="D345" s="529" t="s">
        <v>1354</v>
      </c>
      <c r="E345" s="517"/>
      <c r="F345" s="518" t="s">
        <v>334</v>
      </c>
      <c r="G345" s="519">
        <f t="shared" si="0"/>
        <v>150</v>
      </c>
      <c r="H345" s="520">
        <v>120</v>
      </c>
      <c r="I345" s="519">
        <f t="shared" si="1"/>
        <v>30</v>
      </c>
    </row>
    <row r="346" spans="1:9" ht="15">
      <c r="A346" s="98">
        <v>338</v>
      </c>
      <c r="B346" s="527" t="s">
        <v>1355</v>
      </c>
      <c r="C346" s="527" t="s">
        <v>1089</v>
      </c>
      <c r="D346" s="529" t="s">
        <v>1356</v>
      </c>
      <c r="E346" s="517"/>
      <c r="F346" s="518" t="s">
        <v>334</v>
      </c>
      <c r="G346" s="519">
        <f t="shared" si="0"/>
        <v>150</v>
      </c>
      <c r="H346" s="520">
        <v>120</v>
      </c>
      <c r="I346" s="519">
        <f t="shared" si="1"/>
        <v>30</v>
      </c>
    </row>
    <row r="347" spans="1:9" ht="15">
      <c r="A347" s="98">
        <v>339</v>
      </c>
      <c r="B347" s="527" t="s">
        <v>972</v>
      </c>
      <c r="C347" s="527" t="s">
        <v>1357</v>
      </c>
      <c r="D347" s="529" t="s">
        <v>1358</v>
      </c>
      <c r="E347" s="517"/>
      <c r="F347" s="518" t="s">
        <v>334</v>
      </c>
      <c r="G347" s="519">
        <f t="shared" si="0"/>
        <v>150</v>
      </c>
      <c r="H347" s="520">
        <v>120</v>
      </c>
      <c r="I347" s="519">
        <f t="shared" si="1"/>
        <v>30</v>
      </c>
    </row>
    <row r="348" spans="1:9" ht="15">
      <c r="A348" s="98">
        <v>340</v>
      </c>
      <c r="B348" s="527" t="s">
        <v>972</v>
      </c>
      <c r="C348" s="527" t="s">
        <v>1359</v>
      </c>
      <c r="D348" s="529" t="s">
        <v>1360</v>
      </c>
      <c r="E348" s="517"/>
      <c r="F348" s="518" t="s">
        <v>334</v>
      </c>
      <c r="G348" s="519">
        <f t="shared" si="0"/>
        <v>150</v>
      </c>
      <c r="H348" s="520">
        <v>120</v>
      </c>
      <c r="I348" s="519">
        <f t="shared" si="1"/>
        <v>30</v>
      </c>
    </row>
    <row r="349" spans="1:9" ht="15">
      <c r="A349" s="98">
        <v>341</v>
      </c>
      <c r="B349" s="527" t="s">
        <v>972</v>
      </c>
      <c r="C349" s="527" t="s">
        <v>1361</v>
      </c>
      <c r="D349" s="529" t="s">
        <v>1362</v>
      </c>
      <c r="E349" s="517"/>
      <c r="F349" s="518" t="s">
        <v>334</v>
      </c>
      <c r="G349" s="519">
        <f t="shared" si="0"/>
        <v>150</v>
      </c>
      <c r="H349" s="520">
        <v>120</v>
      </c>
      <c r="I349" s="519">
        <f t="shared" si="1"/>
        <v>30</v>
      </c>
    </row>
    <row r="350" spans="1:9" ht="15">
      <c r="A350" s="98">
        <v>342</v>
      </c>
      <c r="B350" s="527" t="s">
        <v>1228</v>
      </c>
      <c r="C350" s="527" t="s">
        <v>1095</v>
      </c>
      <c r="D350" s="529" t="s">
        <v>1363</v>
      </c>
      <c r="E350" s="517"/>
      <c r="F350" s="518" t="s">
        <v>334</v>
      </c>
      <c r="G350" s="519">
        <f t="shared" si="0"/>
        <v>150</v>
      </c>
      <c r="H350" s="520">
        <v>120</v>
      </c>
      <c r="I350" s="519">
        <f t="shared" si="1"/>
        <v>30</v>
      </c>
    </row>
    <row r="351" spans="1:9" ht="15">
      <c r="A351" s="98">
        <v>343</v>
      </c>
      <c r="B351" s="527" t="s">
        <v>674</v>
      </c>
      <c r="C351" s="527" t="s">
        <v>1364</v>
      </c>
      <c r="D351" s="529" t="s">
        <v>1365</v>
      </c>
      <c r="E351" s="517"/>
      <c r="F351" s="518" t="s">
        <v>334</v>
      </c>
      <c r="G351" s="519">
        <f t="shared" si="0"/>
        <v>150</v>
      </c>
      <c r="H351" s="520">
        <v>120</v>
      </c>
      <c r="I351" s="519">
        <f t="shared" si="1"/>
        <v>30</v>
      </c>
    </row>
    <row r="352" spans="1:9" ht="15">
      <c r="A352" s="98">
        <v>344</v>
      </c>
      <c r="B352" s="527" t="s">
        <v>674</v>
      </c>
      <c r="C352" s="527" t="s">
        <v>1366</v>
      </c>
      <c r="D352" s="529" t="s">
        <v>1367</v>
      </c>
      <c r="E352" s="517"/>
      <c r="F352" s="518" t="s">
        <v>334</v>
      </c>
      <c r="G352" s="519">
        <f t="shared" si="0"/>
        <v>150</v>
      </c>
      <c r="H352" s="520">
        <v>120</v>
      </c>
      <c r="I352" s="519">
        <f t="shared" si="1"/>
        <v>30</v>
      </c>
    </row>
    <row r="353" spans="1:9" ht="15">
      <c r="A353" s="98">
        <v>345</v>
      </c>
      <c r="B353" s="527" t="s">
        <v>674</v>
      </c>
      <c r="C353" s="527" t="s">
        <v>1368</v>
      </c>
      <c r="D353" s="529" t="s">
        <v>1369</v>
      </c>
      <c r="E353" s="517"/>
      <c r="F353" s="518" t="s">
        <v>334</v>
      </c>
      <c r="G353" s="519">
        <f t="shared" si="0"/>
        <v>150</v>
      </c>
      <c r="H353" s="520">
        <v>120</v>
      </c>
      <c r="I353" s="519">
        <f t="shared" si="1"/>
        <v>30</v>
      </c>
    </row>
    <row r="354" spans="1:9" ht="15">
      <c r="A354" s="98">
        <v>346</v>
      </c>
      <c r="B354" s="527" t="s">
        <v>1370</v>
      </c>
      <c r="C354" s="527" t="s">
        <v>1353</v>
      </c>
      <c r="D354" s="529" t="s">
        <v>1371</v>
      </c>
      <c r="E354" s="517"/>
      <c r="F354" s="518" t="s">
        <v>334</v>
      </c>
      <c r="G354" s="519">
        <f t="shared" si="0"/>
        <v>150</v>
      </c>
      <c r="H354" s="520">
        <v>120</v>
      </c>
      <c r="I354" s="519">
        <f t="shared" si="1"/>
        <v>30</v>
      </c>
    </row>
    <row r="355" spans="1:9" ht="15">
      <c r="A355" s="98">
        <v>347</v>
      </c>
      <c r="B355" s="527" t="s">
        <v>1372</v>
      </c>
      <c r="C355" s="527" t="s">
        <v>1373</v>
      </c>
      <c r="D355" s="529" t="s">
        <v>1374</v>
      </c>
      <c r="E355" s="517"/>
      <c r="F355" s="518" t="s">
        <v>334</v>
      </c>
      <c r="G355" s="519">
        <f t="shared" si="0"/>
        <v>150</v>
      </c>
      <c r="H355" s="520">
        <v>120</v>
      </c>
      <c r="I355" s="519">
        <f t="shared" si="1"/>
        <v>30</v>
      </c>
    </row>
    <row r="356" spans="1:9" ht="15">
      <c r="A356" s="98">
        <v>348</v>
      </c>
      <c r="B356" s="527" t="s">
        <v>653</v>
      </c>
      <c r="C356" s="527" t="s">
        <v>730</v>
      </c>
      <c r="D356" s="529" t="s">
        <v>1375</v>
      </c>
      <c r="E356" s="517"/>
      <c r="F356" s="518" t="s">
        <v>334</v>
      </c>
      <c r="G356" s="519">
        <f t="shared" si="0"/>
        <v>150</v>
      </c>
      <c r="H356" s="520">
        <v>120</v>
      </c>
      <c r="I356" s="519">
        <f t="shared" si="1"/>
        <v>30</v>
      </c>
    </row>
    <row r="357" spans="1:9" ht="15">
      <c r="A357" s="98">
        <v>349</v>
      </c>
      <c r="B357" s="527" t="s">
        <v>1009</v>
      </c>
      <c r="C357" s="527" t="s">
        <v>1376</v>
      </c>
      <c r="D357" s="529" t="s">
        <v>1377</v>
      </c>
      <c r="E357" s="517"/>
      <c r="F357" s="518" t="s">
        <v>334</v>
      </c>
      <c r="G357" s="519">
        <f t="shared" si="0"/>
        <v>150</v>
      </c>
      <c r="H357" s="520">
        <v>120</v>
      </c>
      <c r="I357" s="519">
        <f t="shared" si="1"/>
        <v>30</v>
      </c>
    </row>
    <row r="358" spans="1:9" ht="15">
      <c r="A358" s="98">
        <v>350</v>
      </c>
      <c r="B358" s="527" t="s">
        <v>1009</v>
      </c>
      <c r="C358" s="527" t="s">
        <v>1378</v>
      </c>
      <c r="D358" s="529" t="s">
        <v>1379</v>
      </c>
      <c r="E358" s="517"/>
      <c r="F358" s="518" t="s">
        <v>334</v>
      </c>
      <c r="G358" s="519">
        <f t="shared" si="0"/>
        <v>150</v>
      </c>
      <c r="H358" s="520">
        <v>120</v>
      </c>
      <c r="I358" s="519">
        <f t="shared" si="1"/>
        <v>30</v>
      </c>
    </row>
    <row r="359" spans="1:9" ht="15">
      <c r="A359" s="98">
        <v>351</v>
      </c>
      <c r="B359" s="527" t="s">
        <v>768</v>
      </c>
      <c r="C359" s="527" t="s">
        <v>834</v>
      </c>
      <c r="D359" s="529" t="s">
        <v>1380</v>
      </c>
      <c r="E359" s="517"/>
      <c r="F359" s="518" t="s">
        <v>334</v>
      </c>
      <c r="G359" s="519">
        <f t="shared" si="0"/>
        <v>150</v>
      </c>
      <c r="H359" s="520">
        <v>120</v>
      </c>
      <c r="I359" s="519">
        <f t="shared" si="1"/>
        <v>30</v>
      </c>
    </row>
    <row r="360" spans="1:9" ht="15">
      <c r="A360" s="98">
        <v>352</v>
      </c>
      <c r="B360" s="527" t="s">
        <v>1381</v>
      </c>
      <c r="C360" s="527" t="s">
        <v>1382</v>
      </c>
      <c r="D360" s="529" t="s">
        <v>1383</v>
      </c>
      <c r="E360" s="517"/>
      <c r="F360" s="518" t="s">
        <v>334</v>
      </c>
      <c r="G360" s="519">
        <f t="shared" si="0"/>
        <v>150</v>
      </c>
      <c r="H360" s="520">
        <v>120</v>
      </c>
      <c r="I360" s="519">
        <f t="shared" si="1"/>
        <v>30</v>
      </c>
    </row>
    <row r="361" spans="1:9" ht="15">
      <c r="A361" s="98">
        <v>353</v>
      </c>
      <c r="B361" s="527" t="s">
        <v>735</v>
      </c>
      <c r="C361" s="527" t="s">
        <v>1384</v>
      </c>
      <c r="D361" s="529" t="s">
        <v>1385</v>
      </c>
      <c r="E361" s="517"/>
      <c r="F361" s="518" t="s">
        <v>334</v>
      </c>
      <c r="G361" s="519">
        <f t="shared" si="0"/>
        <v>150</v>
      </c>
      <c r="H361" s="520">
        <v>120</v>
      </c>
      <c r="I361" s="519">
        <f t="shared" si="1"/>
        <v>30</v>
      </c>
    </row>
    <row r="362" spans="1:9" ht="15">
      <c r="A362" s="98">
        <v>354</v>
      </c>
      <c r="B362" s="527" t="s">
        <v>1386</v>
      </c>
      <c r="C362" s="527" t="s">
        <v>1387</v>
      </c>
      <c r="D362" s="529" t="s">
        <v>1388</v>
      </c>
      <c r="E362" s="517"/>
      <c r="F362" s="518" t="s">
        <v>334</v>
      </c>
      <c r="G362" s="519">
        <f t="shared" si="0"/>
        <v>150</v>
      </c>
      <c r="H362" s="520">
        <v>120</v>
      </c>
      <c r="I362" s="519">
        <f t="shared" si="1"/>
        <v>30</v>
      </c>
    </row>
    <row r="363" spans="1:9" ht="15">
      <c r="A363" s="98">
        <v>355</v>
      </c>
      <c r="B363" s="527" t="s">
        <v>1389</v>
      </c>
      <c r="C363" s="527" t="s">
        <v>1390</v>
      </c>
      <c r="D363" s="529" t="s">
        <v>1391</v>
      </c>
      <c r="E363" s="517"/>
      <c r="F363" s="518" t="s">
        <v>334</v>
      </c>
      <c r="G363" s="519">
        <f t="shared" si="0"/>
        <v>150</v>
      </c>
      <c r="H363" s="520">
        <v>120</v>
      </c>
      <c r="I363" s="519">
        <f t="shared" si="1"/>
        <v>30</v>
      </c>
    </row>
    <row r="364" spans="1:9" ht="15">
      <c r="A364" s="98">
        <v>356</v>
      </c>
      <c r="B364" s="527" t="s">
        <v>1392</v>
      </c>
      <c r="C364" s="527" t="s">
        <v>1095</v>
      </c>
      <c r="D364" s="529" t="s">
        <v>1393</v>
      </c>
      <c r="E364" s="517"/>
      <c r="F364" s="518" t="s">
        <v>334</v>
      </c>
      <c r="G364" s="519">
        <f t="shared" si="0"/>
        <v>150</v>
      </c>
      <c r="H364" s="520">
        <v>120</v>
      </c>
      <c r="I364" s="519">
        <f t="shared" si="1"/>
        <v>30</v>
      </c>
    </row>
    <row r="365" spans="1:9" ht="15">
      <c r="A365" s="98">
        <v>357</v>
      </c>
      <c r="B365" s="527" t="s">
        <v>1392</v>
      </c>
      <c r="C365" s="527" t="s">
        <v>1394</v>
      </c>
      <c r="D365" s="529" t="s">
        <v>1395</v>
      </c>
      <c r="E365" s="517"/>
      <c r="F365" s="518" t="s">
        <v>334</v>
      </c>
      <c r="G365" s="519">
        <f t="shared" si="0"/>
        <v>150</v>
      </c>
      <c r="H365" s="520">
        <v>120</v>
      </c>
      <c r="I365" s="519">
        <f t="shared" si="1"/>
        <v>30</v>
      </c>
    </row>
    <row r="366" spans="1:9" ht="15">
      <c r="A366" s="98">
        <v>358</v>
      </c>
      <c r="B366" s="527" t="s">
        <v>968</v>
      </c>
      <c r="C366" s="527" t="s">
        <v>1396</v>
      </c>
      <c r="D366" s="529" t="s">
        <v>1397</v>
      </c>
      <c r="E366" s="517"/>
      <c r="F366" s="518" t="s">
        <v>334</v>
      </c>
      <c r="G366" s="519">
        <f t="shared" si="0"/>
        <v>150</v>
      </c>
      <c r="H366" s="520">
        <v>120</v>
      </c>
      <c r="I366" s="519">
        <f t="shared" si="1"/>
        <v>30</v>
      </c>
    </row>
    <row r="367" spans="1:9" ht="15">
      <c r="A367" s="98">
        <v>359</v>
      </c>
      <c r="B367" s="527" t="s">
        <v>656</v>
      </c>
      <c r="C367" s="527" t="s">
        <v>1398</v>
      </c>
      <c r="D367" s="529" t="s">
        <v>1399</v>
      </c>
      <c r="E367" s="517"/>
      <c r="F367" s="518" t="s">
        <v>334</v>
      </c>
      <c r="G367" s="519">
        <f t="shared" si="0"/>
        <v>150</v>
      </c>
      <c r="H367" s="520">
        <v>120</v>
      </c>
      <c r="I367" s="519">
        <f t="shared" si="1"/>
        <v>30</v>
      </c>
    </row>
    <row r="368" spans="1:9" ht="15">
      <c r="A368" s="98">
        <v>360</v>
      </c>
      <c r="B368" s="527" t="s">
        <v>656</v>
      </c>
      <c r="C368" s="527" t="s">
        <v>1400</v>
      </c>
      <c r="D368" s="529" t="s">
        <v>1401</v>
      </c>
      <c r="E368" s="517"/>
      <c r="F368" s="518" t="s">
        <v>334</v>
      </c>
      <c r="G368" s="519">
        <f t="shared" si="0"/>
        <v>150</v>
      </c>
      <c r="H368" s="520">
        <v>120</v>
      </c>
      <c r="I368" s="519">
        <f t="shared" si="1"/>
        <v>30</v>
      </c>
    </row>
    <row r="369" spans="1:9" ht="15">
      <c r="A369" s="98">
        <v>361</v>
      </c>
      <c r="B369" s="527" t="s">
        <v>656</v>
      </c>
      <c r="C369" s="527" t="s">
        <v>1402</v>
      </c>
      <c r="D369" s="529" t="s">
        <v>1403</v>
      </c>
      <c r="E369" s="517"/>
      <c r="F369" s="518" t="s">
        <v>334</v>
      </c>
      <c r="G369" s="519">
        <f t="shared" si="0"/>
        <v>150</v>
      </c>
      <c r="H369" s="520">
        <v>120</v>
      </c>
      <c r="I369" s="519">
        <f t="shared" si="1"/>
        <v>30</v>
      </c>
    </row>
    <row r="370" spans="1:9" ht="15">
      <c r="A370" s="98">
        <v>362</v>
      </c>
      <c r="B370" s="527" t="s">
        <v>918</v>
      </c>
      <c r="C370" s="527" t="s">
        <v>1404</v>
      </c>
      <c r="D370" s="529" t="s">
        <v>1405</v>
      </c>
      <c r="E370" s="517"/>
      <c r="F370" s="518" t="s">
        <v>334</v>
      </c>
      <c r="G370" s="519">
        <f t="shared" si="0"/>
        <v>150</v>
      </c>
      <c r="H370" s="520">
        <v>120</v>
      </c>
      <c r="I370" s="519">
        <f t="shared" si="1"/>
        <v>30</v>
      </c>
    </row>
    <row r="371" spans="1:9" ht="15">
      <c r="A371" s="98">
        <v>363</v>
      </c>
      <c r="B371" s="527" t="s">
        <v>1291</v>
      </c>
      <c r="C371" s="527" t="s">
        <v>1406</v>
      </c>
      <c r="D371" s="529" t="s">
        <v>1407</v>
      </c>
      <c r="E371" s="517"/>
      <c r="F371" s="518" t="s">
        <v>334</v>
      </c>
      <c r="G371" s="519">
        <f t="shared" si="0"/>
        <v>150</v>
      </c>
      <c r="H371" s="520">
        <v>120</v>
      </c>
      <c r="I371" s="519">
        <f t="shared" si="1"/>
        <v>30</v>
      </c>
    </row>
    <row r="372" spans="1:9" ht="15">
      <c r="A372" s="98">
        <v>364</v>
      </c>
      <c r="B372" s="527" t="s">
        <v>1291</v>
      </c>
      <c r="C372" s="527" t="s">
        <v>1406</v>
      </c>
      <c r="D372" s="529" t="s">
        <v>1407</v>
      </c>
      <c r="E372" s="517"/>
      <c r="F372" s="518" t="s">
        <v>334</v>
      </c>
      <c r="G372" s="519">
        <f t="shared" si="0"/>
        <v>150</v>
      </c>
      <c r="H372" s="520">
        <v>120</v>
      </c>
      <c r="I372" s="519">
        <f t="shared" si="1"/>
        <v>30</v>
      </c>
    </row>
    <row r="373" spans="1:9" ht="15">
      <c r="A373" s="98">
        <v>365</v>
      </c>
      <c r="B373" s="527" t="s">
        <v>1408</v>
      </c>
      <c r="C373" s="527" t="s">
        <v>1409</v>
      </c>
      <c r="D373" s="529" t="s">
        <v>1410</v>
      </c>
      <c r="E373" s="517"/>
      <c r="F373" s="518" t="s">
        <v>334</v>
      </c>
      <c r="G373" s="519">
        <f t="shared" si="0"/>
        <v>150</v>
      </c>
      <c r="H373" s="520">
        <v>120</v>
      </c>
      <c r="I373" s="519">
        <f t="shared" si="1"/>
        <v>30</v>
      </c>
    </row>
    <row r="374" spans="1:9" ht="15">
      <c r="A374" s="98">
        <v>366</v>
      </c>
      <c r="B374" s="527" t="s">
        <v>1408</v>
      </c>
      <c r="C374" s="527" t="s">
        <v>1409</v>
      </c>
      <c r="D374" s="529" t="s">
        <v>1410</v>
      </c>
      <c r="E374" s="517"/>
      <c r="F374" s="518" t="s">
        <v>334</v>
      </c>
      <c r="G374" s="519">
        <f t="shared" si="0"/>
        <v>150</v>
      </c>
      <c r="H374" s="520">
        <v>120</v>
      </c>
      <c r="I374" s="519">
        <f t="shared" si="1"/>
        <v>30</v>
      </c>
    </row>
    <row r="375" spans="1:9" ht="15">
      <c r="A375" s="98">
        <v>367</v>
      </c>
      <c r="B375" s="527" t="s">
        <v>1174</v>
      </c>
      <c r="C375" s="527" t="s">
        <v>1411</v>
      </c>
      <c r="D375" s="529" t="s">
        <v>1412</v>
      </c>
      <c r="E375" s="517"/>
      <c r="F375" s="518" t="s">
        <v>334</v>
      </c>
      <c r="G375" s="519">
        <f t="shared" si="0"/>
        <v>150</v>
      </c>
      <c r="H375" s="520">
        <v>120</v>
      </c>
      <c r="I375" s="519">
        <f t="shared" si="1"/>
        <v>30</v>
      </c>
    </row>
    <row r="376" spans="1:9" ht="15">
      <c r="A376" s="98">
        <v>368</v>
      </c>
      <c r="B376" s="527" t="s">
        <v>923</v>
      </c>
      <c r="C376" s="527" t="s">
        <v>1413</v>
      </c>
      <c r="D376" s="529" t="s">
        <v>1414</v>
      </c>
      <c r="E376" s="517"/>
      <c r="F376" s="518" t="s">
        <v>334</v>
      </c>
      <c r="G376" s="519">
        <f t="shared" si="0"/>
        <v>150</v>
      </c>
      <c r="H376" s="520">
        <v>120</v>
      </c>
      <c r="I376" s="519">
        <f t="shared" si="1"/>
        <v>30</v>
      </c>
    </row>
    <row r="377" spans="1:9" ht="15">
      <c r="A377" s="98">
        <v>369</v>
      </c>
      <c r="B377" s="527" t="s">
        <v>923</v>
      </c>
      <c r="C377" s="527" t="s">
        <v>1415</v>
      </c>
      <c r="D377" s="529" t="s">
        <v>1416</v>
      </c>
      <c r="E377" s="517"/>
      <c r="F377" s="518" t="s">
        <v>334</v>
      </c>
      <c r="G377" s="519">
        <f t="shared" si="0"/>
        <v>150</v>
      </c>
      <c r="H377" s="520">
        <v>120</v>
      </c>
      <c r="I377" s="519">
        <f t="shared" si="1"/>
        <v>30</v>
      </c>
    </row>
    <row r="378" spans="1:9" ht="15">
      <c r="A378" s="98">
        <v>370</v>
      </c>
      <c r="B378" s="527" t="s">
        <v>923</v>
      </c>
      <c r="C378" s="527" t="s">
        <v>1398</v>
      </c>
      <c r="D378" s="529" t="s">
        <v>1417</v>
      </c>
      <c r="E378" s="517"/>
      <c r="F378" s="518" t="s">
        <v>334</v>
      </c>
      <c r="G378" s="519">
        <f t="shared" si="0"/>
        <v>150</v>
      </c>
      <c r="H378" s="520">
        <v>120</v>
      </c>
      <c r="I378" s="519">
        <f t="shared" si="1"/>
        <v>30</v>
      </c>
    </row>
    <row r="379" spans="1:9" ht="15">
      <c r="A379" s="98">
        <v>371</v>
      </c>
      <c r="B379" s="527" t="s">
        <v>895</v>
      </c>
      <c r="C379" s="527" t="s">
        <v>1418</v>
      </c>
      <c r="D379" s="529" t="s">
        <v>1419</v>
      </c>
      <c r="E379" s="517"/>
      <c r="F379" s="518" t="s">
        <v>334</v>
      </c>
      <c r="G379" s="519">
        <f t="shared" si="0"/>
        <v>150</v>
      </c>
      <c r="H379" s="520">
        <v>120</v>
      </c>
      <c r="I379" s="519">
        <f t="shared" si="1"/>
        <v>30</v>
      </c>
    </row>
    <row r="380" spans="1:9" ht="15">
      <c r="A380" s="98">
        <v>372</v>
      </c>
      <c r="B380" s="527" t="s">
        <v>1420</v>
      </c>
      <c r="C380" s="527" t="s">
        <v>1421</v>
      </c>
      <c r="D380" s="529" t="s">
        <v>1422</v>
      </c>
      <c r="E380" s="517"/>
      <c r="F380" s="518" t="s">
        <v>334</v>
      </c>
      <c r="G380" s="519">
        <f t="shared" si="0"/>
        <v>150</v>
      </c>
      <c r="H380" s="520">
        <v>120</v>
      </c>
      <c r="I380" s="519">
        <f t="shared" si="1"/>
        <v>30</v>
      </c>
    </row>
    <row r="381" spans="1:9" ht="15">
      <c r="A381" s="98">
        <v>373</v>
      </c>
      <c r="B381" s="527" t="s">
        <v>720</v>
      </c>
      <c r="C381" s="527" t="s">
        <v>1423</v>
      </c>
      <c r="D381" s="529" t="s">
        <v>1424</v>
      </c>
      <c r="E381" s="517"/>
      <c r="F381" s="518" t="s">
        <v>334</v>
      </c>
      <c r="G381" s="519">
        <f t="shared" si="0"/>
        <v>150</v>
      </c>
      <c r="H381" s="520">
        <v>120</v>
      </c>
      <c r="I381" s="519">
        <f t="shared" si="1"/>
        <v>30</v>
      </c>
    </row>
    <row r="382" spans="1:9" ht="15">
      <c r="A382" s="98">
        <v>374</v>
      </c>
      <c r="B382" s="527" t="s">
        <v>720</v>
      </c>
      <c r="C382" s="527" t="s">
        <v>1425</v>
      </c>
      <c r="D382" s="529" t="s">
        <v>1426</v>
      </c>
      <c r="E382" s="517"/>
      <c r="F382" s="518" t="s">
        <v>334</v>
      </c>
      <c r="G382" s="519">
        <f t="shared" si="0"/>
        <v>150</v>
      </c>
      <c r="H382" s="520">
        <v>120</v>
      </c>
      <c r="I382" s="519">
        <f t="shared" si="1"/>
        <v>30</v>
      </c>
    </row>
    <row r="383" spans="1:9" ht="15">
      <c r="A383" s="98">
        <v>375</v>
      </c>
      <c r="B383" s="527" t="s">
        <v>705</v>
      </c>
      <c r="C383" s="527" t="s">
        <v>733</v>
      </c>
      <c r="D383" s="529" t="s">
        <v>1427</v>
      </c>
      <c r="E383" s="517"/>
      <c r="F383" s="518" t="s">
        <v>334</v>
      </c>
      <c r="G383" s="519">
        <f t="shared" si="0"/>
        <v>150</v>
      </c>
      <c r="H383" s="520">
        <v>120</v>
      </c>
      <c r="I383" s="519">
        <f t="shared" si="1"/>
        <v>30</v>
      </c>
    </row>
    <row r="384" spans="1:9" ht="15">
      <c r="A384" s="98">
        <v>376</v>
      </c>
      <c r="B384" s="527" t="s">
        <v>1031</v>
      </c>
      <c r="C384" s="527" t="s">
        <v>1428</v>
      </c>
      <c r="D384" s="529" t="s">
        <v>1429</v>
      </c>
      <c r="E384" s="517"/>
      <c r="F384" s="518" t="s">
        <v>334</v>
      </c>
      <c r="G384" s="519">
        <f t="shared" si="0"/>
        <v>150</v>
      </c>
      <c r="H384" s="520">
        <v>120</v>
      </c>
      <c r="I384" s="519">
        <f t="shared" si="1"/>
        <v>30</v>
      </c>
    </row>
    <row r="385" spans="1:9" ht="15">
      <c r="A385" s="98">
        <v>377</v>
      </c>
      <c r="B385" s="527" t="s">
        <v>1031</v>
      </c>
      <c r="C385" s="527" t="s">
        <v>1211</v>
      </c>
      <c r="D385" s="529" t="s">
        <v>1430</v>
      </c>
      <c r="E385" s="517"/>
      <c r="F385" s="518" t="s">
        <v>334</v>
      </c>
      <c r="G385" s="519">
        <f t="shared" si="0"/>
        <v>150</v>
      </c>
      <c r="H385" s="520">
        <v>120</v>
      </c>
      <c r="I385" s="519">
        <f t="shared" si="1"/>
        <v>30</v>
      </c>
    </row>
    <row r="386" spans="1:9" ht="15">
      <c r="A386" s="98">
        <v>378</v>
      </c>
      <c r="B386" s="527" t="s">
        <v>729</v>
      </c>
      <c r="C386" s="527" t="s">
        <v>867</v>
      </c>
      <c r="D386" s="529" t="s">
        <v>1431</v>
      </c>
      <c r="E386" s="517"/>
      <c r="F386" s="518" t="s">
        <v>334</v>
      </c>
      <c r="G386" s="519">
        <f t="shared" si="0"/>
        <v>150</v>
      </c>
      <c r="H386" s="520">
        <v>120</v>
      </c>
      <c r="I386" s="519">
        <f t="shared" si="1"/>
        <v>30</v>
      </c>
    </row>
    <row r="387" spans="1:9" ht="15">
      <c r="A387" s="98">
        <v>379</v>
      </c>
      <c r="B387" s="527" t="s">
        <v>682</v>
      </c>
      <c r="C387" s="527" t="s">
        <v>703</v>
      </c>
      <c r="D387" s="529" t="s">
        <v>1432</v>
      </c>
      <c r="E387" s="517"/>
      <c r="F387" s="518" t="s">
        <v>334</v>
      </c>
      <c r="G387" s="519">
        <f t="shared" si="0"/>
        <v>150</v>
      </c>
      <c r="H387" s="520">
        <v>120</v>
      </c>
      <c r="I387" s="519">
        <f t="shared" si="1"/>
        <v>30</v>
      </c>
    </row>
    <row r="388" spans="1:9" ht="15">
      <c r="A388" s="98">
        <v>380</v>
      </c>
      <c r="B388" s="527" t="s">
        <v>708</v>
      </c>
      <c r="C388" s="527" t="s">
        <v>1361</v>
      </c>
      <c r="D388" s="529" t="s">
        <v>1433</v>
      </c>
      <c r="E388" s="517"/>
      <c r="F388" s="518" t="s">
        <v>334</v>
      </c>
      <c r="G388" s="519">
        <f t="shared" si="0"/>
        <v>150</v>
      </c>
      <c r="H388" s="520">
        <v>120</v>
      </c>
      <c r="I388" s="519">
        <f t="shared" si="1"/>
        <v>30</v>
      </c>
    </row>
    <row r="389" spans="1:9" ht="15">
      <c r="A389" s="98">
        <v>381</v>
      </c>
      <c r="B389" s="527" t="s">
        <v>708</v>
      </c>
      <c r="C389" s="527" t="s">
        <v>1434</v>
      </c>
      <c r="D389" s="529" t="s">
        <v>1435</v>
      </c>
      <c r="E389" s="517"/>
      <c r="F389" s="518" t="s">
        <v>334</v>
      </c>
      <c r="G389" s="519">
        <f t="shared" si="0"/>
        <v>150</v>
      </c>
      <c r="H389" s="520">
        <v>120</v>
      </c>
      <c r="I389" s="519">
        <f t="shared" si="1"/>
        <v>30</v>
      </c>
    </row>
    <row r="390" spans="1:9" ht="15">
      <c r="A390" s="98">
        <v>382</v>
      </c>
      <c r="B390" s="527" t="s">
        <v>1050</v>
      </c>
      <c r="C390" s="527" t="s">
        <v>1436</v>
      </c>
      <c r="D390" s="529" t="s">
        <v>1437</v>
      </c>
      <c r="E390" s="517"/>
      <c r="F390" s="518" t="s">
        <v>334</v>
      </c>
      <c r="G390" s="519">
        <f t="shared" si="0"/>
        <v>150</v>
      </c>
      <c r="H390" s="520">
        <v>120</v>
      </c>
      <c r="I390" s="519">
        <f t="shared" si="1"/>
        <v>30</v>
      </c>
    </row>
    <row r="391" spans="1:9" ht="15">
      <c r="A391" s="98">
        <v>383</v>
      </c>
      <c r="B391" s="527" t="s">
        <v>996</v>
      </c>
      <c r="C391" s="527" t="s">
        <v>1438</v>
      </c>
      <c r="D391" s="529" t="s">
        <v>1439</v>
      </c>
      <c r="E391" s="517"/>
      <c r="F391" s="518" t="s">
        <v>334</v>
      </c>
      <c r="G391" s="519">
        <f t="shared" si="0"/>
        <v>150</v>
      </c>
      <c r="H391" s="520">
        <v>120</v>
      </c>
      <c r="I391" s="519">
        <f t="shared" si="1"/>
        <v>30</v>
      </c>
    </row>
    <row r="392" spans="1:9" ht="15">
      <c r="A392" s="98">
        <v>384</v>
      </c>
      <c r="B392" s="527" t="s">
        <v>996</v>
      </c>
      <c r="C392" s="527" t="s">
        <v>1440</v>
      </c>
      <c r="D392" s="529" t="s">
        <v>1441</v>
      </c>
      <c r="E392" s="517"/>
      <c r="F392" s="518" t="s">
        <v>334</v>
      </c>
      <c r="G392" s="519">
        <f t="shared" si="0"/>
        <v>150</v>
      </c>
      <c r="H392" s="520">
        <v>120</v>
      </c>
      <c r="I392" s="519">
        <f t="shared" si="1"/>
        <v>30</v>
      </c>
    </row>
    <row r="393" spans="1:9" ht="15">
      <c r="A393" s="98">
        <v>385</v>
      </c>
      <c r="B393" s="527" t="s">
        <v>996</v>
      </c>
      <c r="C393" s="527" t="s">
        <v>802</v>
      </c>
      <c r="D393" s="529" t="s">
        <v>1442</v>
      </c>
      <c r="E393" s="517"/>
      <c r="F393" s="518" t="s">
        <v>334</v>
      </c>
      <c r="G393" s="519">
        <f t="shared" si="0"/>
        <v>150</v>
      </c>
      <c r="H393" s="520">
        <v>120</v>
      </c>
      <c r="I393" s="519">
        <f t="shared" si="1"/>
        <v>30</v>
      </c>
    </row>
    <row r="394" spans="1:9" ht="15">
      <c r="A394" s="98">
        <v>386</v>
      </c>
      <c r="B394" s="527" t="s">
        <v>679</v>
      </c>
      <c r="C394" s="527" t="s">
        <v>1413</v>
      </c>
      <c r="D394" s="529" t="s">
        <v>1443</v>
      </c>
      <c r="E394" s="517"/>
      <c r="F394" s="518" t="s">
        <v>334</v>
      </c>
      <c r="G394" s="519">
        <f t="shared" si="0"/>
        <v>150</v>
      </c>
      <c r="H394" s="520">
        <v>120</v>
      </c>
      <c r="I394" s="519">
        <f t="shared" si="1"/>
        <v>30</v>
      </c>
    </row>
    <row r="395" spans="1:9" ht="15">
      <c r="A395" s="98">
        <v>387</v>
      </c>
      <c r="B395" s="527" t="s">
        <v>679</v>
      </c>
      <c r="C395" s="527" t="s">
        <v>1444</v>
      </c>
      <c r="D395" s="529" t="s">
        <v>1445</v>
      </c>
      <c r="E395" s="517"/>
      <c r="F395" s="518" t="s">
        <v>334</v>
      </c>
      <c r="G395" s="519">
        <f t="shared" si="0"/>
        <v>150</v>
      </c>
      <c r="H395" s="520">
        <v>120</v>
      </c>
      <c r="I395" s="519">
        <f t="shared" si="1"/>
        <v>30</v>
      </c>
    </row>
    <row r="396" spans="1:9" ht="15">
      <c r="A396" s="98">
        <v>388</v>
      </c>
      <c r="B396" s="527" t="s">
        <v>679</v>
      </c>
      <c r="C396" s="527" t="s">
        <v>1153</v>
      </c>
      <c r="D396" s="529" t="s">
        <v>1446</v>
      </c>
      <c r="E396" s="517"/>
      <c r="F396" s="518" t="s">
        <v>334</v>
      </c>
      <c r="G396" s="519">
        <f t="shared" si="0"/>
        <v>150</v>
      </c>
      <c r="H396" s="520">
        <v>120</v>
      </c>
      <c r="I396" s="519">
        <f t="shared" si="1"/>
        <v>30</v>
      </c>
    </row>
    <row r="397" spans="1:9" ht="15">
      <c r="A397" s="98">
        <v>389</v>
      </c>
      <c r="B397" s="527" t="s">
        <v>679</v>
      </c>
      <c r="C397" s="527" t="s">
        <v>1447</v>
      </c>
      <c r="D397" s="529" t="s">
        <v>1448</v>
      </c>
      <c r="E397" s="517"/>
      <c r="F397" s="518" t="s">
        <v>334</v>
      </c>
      <c r="G397" s="519">
        <f t="shared" ref="G397:G460" si="2">H397/0.8</f>
        <v>150</v>
      </c>
      <c r="H397" s="520">
        <v>120</v>
      </c>
      <c r="I397" s="519">
        <f t="shared" ref="I397:I460" si="3">H397*0.25</f>
        <v>30</v>
      </c>
    </row>
    <row r="398" spans="1:9" ht="15">
      <c r="A398" s="98">
        <v>390</v>
      </c>
      <c r="B398" s="527" t="s">
        <v>679</v>
      </c>
      <c r="C398" s="527" t="s">
        <v>1449</v>
      </c>
      <c r="D398" s="529" t="s">
        <v>1450</v>
      </c>
      <c r="E398" s="517"/>
      <c r="F398" s="518" t="s">
        <v>334</v>
      </c>
      <c r="G398" s="519">
        <f t="shared" si="2"/>
        <v>150</v>
      </c>
      <c r="H398" s="520">
        <v>120</v>
      </c>
      <c r="I398" s="519">
        <f t="shared" si="3"/>
        <v>30</v>
      </c>
    </row>
    <row r="399" spans="1:9" ht="15">
      <c r="A399" s="98">
        <v>391</v>
      </c>
      <c r="B399" s="527" t="s">
        <v>679</v>
      </c>
      <c r="C399" s="527" t="s">
        <v>1394</v>
      </c>
      <c r="D399" s="529" t="s">
        <v>1451</v>
      </c>
      <c r="E399" s="517"/>
      <c r="F399" s="518" t="s">
        <v>334</v>
      </c>
      <c r="G399" s="519">
        <f t="shared" si="2"/>
        <v>150</v>
      </c>
      <c r="H399" s="520">
        <v>120</v>
      </c>
      <c r="I399" s="519">
        <f t="shared" si="3"/>
        <v>30</v>
      </c>
    </row>
    <row r="400" spans="1:9" ht="15">
      <c r="A400" s="98">
        <v>392</v>
      </c>
      <c r="B400" s="527" t="s">
        <v>679</v>
      </c>
      <c r="C400" s="527" t="s">
        <v>978</v>
      </c>
      <c r="D400" s="529" t="s">
        <v>1452</v>
      </c>
      <c r="E400" s="517"/>
      <c r="F400" s="518" t="s">
        <v>334</v>
      </c>
      <c r="G400" s="519">
        <f t="shared" si="2"/>
        <v>150</v>
      </c>
      <c r="H400" s="520">
        <v>120</v>
      </c>
      <c r="I400" s="519">
        <f t="shared" si="3"/>
        <v>30</v>
      </c>
    </row>
    <row r="401" spans="1:9" ht="15">
      <c r="A401" s="98">
        <v>393</v>
      </c>
      <c r="B401" s="527" t="s">
        <v>788</v>
      </c>
      <c r="C401" s="527" t="s">
        <v>1453</v>
      </c>
      <c r="D401" s="529" t="s">
        <v>1454</v>
      </c>
      <c r="E401" s="517"/>
      <c r="F401" s="518" t="s">
        <v>334</v>
      </c>
      <c r="G401" s="519">
        <f t="shared" si="2"/>
        <v>150</v>
      </c>
      <c r="H401" s="520">
        <v>120</v>
      </c>
      <c r="I401" s="519">
        <f t="shared" si="3"/>
        <v>30</v>
      </c>
    </row>
    <row r="402" spans="1:9" ht="15">
      <c r="A402" s="98">
        <v>394</v>
      </c>
      <c r="B402" s="527" t="s">
        <v>732</v>
      </c>
      <c r="C402" s="527" t="s">
        <v>1455</v>
      </c>
      <c r="D402" s="529" t="s">
        <v>1456</v>
      </c>
      <c r="E402" s="517"/>
      <c r="F402" s="518" t="s">
        <v>334</v>
      </c>
      <c r="G402" s="519">
        <f t="shared" si="2"/>
        <v>150</v>
      </c>
      <c r="H402" s="520">
        <v>120</v>
      </c>
      <c r="I402" s="519">
        <f t="shared" si="3"/>
        <v>30</v>
      </c>
    </row>
    <row r="403" spans="1:9" ht="15">
      <c r="A403" s="98">
        <v>395</v>
      </c>
      <c r="B403" s="527" t="s">
        <v>732</v>
      </c>
      <c r="C403" s="527" t="s">
        <v>1457</v>
      </c>
      <c r="D403" s="529" t="s">
        <v>1458</v>
      </c>
      <c r="E403" s="517"/>
      <c r="F403" s="518" t="s">
        <v>334</v>
      </c>
      <c r="G403" s="519">
        <f t="shared" si="2"/>
        <v>150</v>
      </c>
      <c r="H403" s="520">
        <v>120</v>
      </c>
      <c r="I403" s="519">
        <f t="shared" si="3"/>
        <v>30</v>
      </c>
    </row>
    <row r="404" spans="1:9" ht="15">
      <c r="A404" s="98">
        <v>396</v>
      </c>
      <c r="B404" s="527" t="s">
        <v>1459</v>
      </c>
      <c r="C404" s="527" t="s">
        <v>1460</v>
      </c>
      <c r="D404" s="529" t="s">
        <v>1461</v>
      </c>
      <c r="E404" s="517"/>
      <c r="F404" s="518" t="s">
        <v>334</v>
      </c>
      <c r="G404" s="519">
        <f t="shared" si="2"/>
        <v>150</v>
      </c>
      <c r="H404" s="520">
        <v>120</v>
      </c>
      <c r="I404" s="519">
        <f t="shared" si="3"/>
        <v>30</v>
      </c>
    </row>
    <row r="405" spans="1:9" ht="15">
      <c r="A405" s="98">
        <v>397</v>
      </c>
      <c r="B405" s="527" t="s">
        <v>717</v>
      </c>
      <c r="C405" s="527" t="s">
        <v>1462</v>
      </c>
      <c r="D405" s="529" t="s">
        <v>1463</v>
      </c>
      <c r="E405" s="517"/>
      <c r="F405" s="518" t="s">
        <v>334</v>
      </c>
      <c r="G405" s="519">
        <f t="shared" si="2"/>
        <v>150</v>
      </c>
      <c r="H405" s="520">
        <v>120</v>
      </c>
      <c r="I405" s="519">
        <f t="shared" si="3"/>
        <v>30</v>
      </c>
    </row>
    <row r="406" spans="1:9" ht="15">
      <c r="A406" s="98">
        <v>398</v>
      </c>
      <c r="B406" s="527" t="s">
        <v>717</v>
      </c>
      <c r="C406" s="527" t="s">
        <v>1211</v>
      </c>
      <c r="D406" s="529" t="s">
        <v>1464</v>
      </c>
      <c r="E406" s="517"/>
      <c r="F406" s="518" t="s">
        <v>334</v>
      </c>
      <c r="G406" s="519">
        <f t="shared" si="2"/>
        <v>150</v>
      </c>
      <c r="H406" s="520">
        <v>120</v>
      </c>
      <c r="I406" s="519">
        <f t="shared" si="3"/>
        <v>30</v>
      </c>
    </row>
    <row r="407" spans="1:9" ht="15">
      <c r="A407" s="98">
        <v>399</v>
      </c>
      <c r="B407" s="527" t="s">
        <v>1465</v>
      </c>
      <c r="C407" s="527" t="s">
        <v>1466</v>
      </c>
      <c r="D407" s="529" t="s">
        <v>1467</v>
      </c>
      <c r="E407" s="517"/>
      <c r="F407" s="518" t="s">
        <v>334</v>
      </c>
      <c r="G407" s="519">
        <f t="shared" si="2"/>
        <v>150</v>
      </c>
      <c r="H407" s="520">
        <v>120</v>
      </c>
      <c r="I407" s="519">
        <f t="shared" si="3"/>
        <v>30</v>
      </c>
    </row>
    <row r="408" spans="1:9" ht="15">
      <c r="A408" s="98">
        <v>400</v>
      </c>
      <c r="B408" s="527" t="s">
        <v>1468</v>
      </c>
      <c r="C408" s="527" t="s">
        <v>1469</v>
      </c>
      <c r="D408" s="529" t="s">
        <v>1470</v>
      </c>
      <c r="E408" s="517"/>
      <c r="F408" s="518" t="s">
        <v>334</v>
      </c>
      <c r="G408" s="519">
        <f t="shared" si="2"/>
        <v>150</v>
      </c>
      <c r="H408" s="520">
        <v>120</v>
      </c>
      <c r="I408" s="519">
        <f t="shared" si="3"/>
        <v>30</v>
      </c>
    </row>
    <row r="409" spans="1:9" ht="15">
      <c r="A409" s="98">
        <v>401</v>
      </c>
      <c r="B409" s="527" t="s">
        <v>953</v>
      </c>
      <c r="C409" s="527" t="s">
        <v>1471</v>
      </c>
      <c r="D409" s="529" t="s">
        <v>1472</v>
      </c>
      <c r="E409" s="517"/>
      <c r="F409" s="518" t="s">
        <v>334</v>
      </c>
      <c r="G409" s="519">
        <f t="shared" si="2"/>
        <v>150</v>
      </c>
      <c r="H409" s="520">
        <v>120</v>
      </c>
      <c r="I409" s="519">
        <f t="shared" si="3"/>
        <v>30</v>
      </c>
    </row>
    <row r="410" spans="1:9" ht="15">
      <c r="A410" s="98">
        <v>402</v>
      </c>
      <c r="B410" s="527" t="s">
        <v>953</v>
      </c>
      <c r="C410" s="527" t="s">
        <v>846</v>
      </c>
      <c r="D410" s="529" t="s">
        <v>1473</v>
      </c>
      <c r="E410" s="517"/>
      <c r="F410" s="518" t="s">
        <v>334</v>
      </c>
      <c r="G410" s="519">
        <f t="shared" si="2"/>
        <v>150</v>
      </c>
      <c r="H410" s="520">
        <v>120</v>
      </c>
      <c r="I410" s="519">
        <f t="shared" si="3"/>
        <v>30</v>
      </c>
    </row>
    <row r="411" spans="1:9" ht="15">
      <c r="A411" s="98">
        <v>403</v>
      </c>
      <c r="B411" s="527" t="s">
        <v>953</v>
      </c>
      <c r="C411" s="527" t="s">
        <v>846</v>
      </c>
      <c r="D411" s="529" t="s">
        <v>1474</v>
      </c>
      <c r="E411" s="517"/>
      <c r="F411" s="518" t="s">
        <v>334</v>
      </c>
      <c r="G411" s="519">
        <f t="shared" si="2"/>
        <v>150</v>
      </c>
      <c r="H411" s="520">
        <v>120</v>
      </c>
      <c r="I411" s="519">
        <f t="shared" si="3"/>
        <v>30</v>
      </c>
    </row>
    <row r="412" spans="1:9" ht="15">
      <c r="A412" s="98">
        <v>404</v>
      </c>
      <c r="B412" s="527" t="s">
        <v>974</v>
      </c>
      <c r="C412" s="527" t="s">
        <v>1475</v>
      </c>
      <c r="D412" s="529" t="s">
        <v>1476</v>
      </c>
      <c r="E412" s="517"/>
      <c r="F412" s="518" t="s">
        <v>334</v>
      </c>
      <c r="G412" s="519">
        <f t="shared" si="2"/>
        <v>150</v>
      </c>
      <c r="H412" s="520">
        <v>120</v>
      </c>
      <c r="I412" s="519">
        <f t="shared" si="3"/>
        <v>30</v>
      </c>
    </row>
    <row r="413" spans="1:9" ht="15">
      <c r="A413" s="98">
        <v>405</v>
      </c>
      <c r="B413" s="527" t="s">
        <v>974</v>
      </c>
      <c r="C413" s="527" t="s">
        <v>1477</v>
      </c>
      <c r="D413" s="529" t="s">
        <v>1478</v>
      </c>
      <c r="E413" s="517"/>
      <c r="F413" s="518" t="s">
        <v>334</v>
      </c>
      <c r="G413" s="519">
        <f t="shared" si="2"/>
        <v>150</v>
      </c>
      <c r="H413" s="520">
        <v>120</v>
      </c>
      <c r="I413" s="519">
        <f t="shared" si="3"/>
        <v>30</v>
      </c>
    </row>
    <row r="414" spans="1:9" ht="15">
      <c r="A414" s="98">
        <v>406</v>
      </c>
      <c r="B414" s="527" t="s">
        <v>938</v>
      </c>
      <c r="C414" s="527" t="s">
        <v>1479</v>
      </c>
      <c r="D414" s="529" t="s">
        <v>1480</v>
      </c>
      <c r="E414" s="517"/>
      <c r="F414" s="518" t="s">
        <v>334</v>
      </c>
      <c r="G414" s="519">
        <f t="shared" si="2"/>
        <v>150</v>
      </c>
      <c r="H414" s="520">
        <v>120</v>
      </c>
      <c r="I414" s="519">
        <f t="shared" si="3"/>
        <v>30</v>
      </c>
    </row>
    <row r="415" spans="1:9" ht="15">
      <c r="A415" s="98">
        <v>407</v>
      </c>
      <c r="B415" s="527" t="s">
        <v>1481</v>
      </c>
      <c r="C415" s="527" t="s">
        <v>1482</v>
      </c>
      <c r="D415" s="529" t="s">
        <v>1483</v>
      </c>
      <c r="E415" s="517"/>
      <c r="F415" s="518" t="s">
        <v>334</v>
      </c>
      <c r="G415" s="519">
        <f t="shared" si="2"/>
        <v>150</v>
      </c>
      <c r="H415" s="520">
        <v>120</v>
      </c>
      <c r="I415" s="519">
        <f t="shared" si="3"/>
        <v>30</v>
      </c>
    </row>
    <row r="416" spans="1:9" ht="15">
      <c r="A416" s="98">
        <v>408</v>
      </c>
      <c r="B416" s="527" t="s">
        <v>818</v>
      </c>
      <c r="C416" s="527" t="s">
        <v>1484</v>
      </c>
      <c r="D416" s="529" t="s">
        <v>1485</v>
      </c>
      <c r="E416" s="517"/>
      <c r="F416" s="518" t="s">
        <v>334</v>
      </c>
      <c r="G416" s="519">
        <f t="shared" si="2"/>
        <v>150</v>
      </c>
      <c r="H416" s="520">
        <v>120</v>
      </c>
      <c r="I416" s="519">
        <f t="shared" si="3"/>
        <v>30</v>
      </c>
    </row>
    <row r="417" spans="1:9" ht="15">
      <c r="A417" s="98">
        <v>409</v>
      </c>
      <c r="B417" s="527" t="s">
        <v>818</v>
      </c>
      <c r="C417" s="527" t="s">
        <v>1486</v>
      </c>
      <c r="D417" s="529" t="s">
        <v>1487</v>
      </c>
      <c r="E417" s="517"/>
      <c r="F417" s="518" t="s">
        <v>334</v>
      </c>
      <c r="G417" s="519">
        <f t="shared" si="2"/>
        <v>150</v>
      </c>
      <c r="H417" s="520">
        <v>120</v>
      </c>
      <c r="I417" s="519">
        <f t="shared" si="3"/>
        <v>30</v>
      </c>
    </row>
    <row r="418" spans="1:9" ht="15">
      <c r="A418" s="98">
        <v>410</v>
      </c>
      <c r="B418" s="527" t="s">
        <v>818</v>
      </c>
      <c r="C418" s="527" t="s">
        <v>1488</v>
      </c>
      <c r="D418" s="529" t="s">
        <v>1489</v>
      </c>
      <c r="E418" s="517"/>
      <c r="F418" s="518" t="s">
        <v>334</v>
      </c>
      <c r="G418" s="519">
        <f t="shared" si="2"/>
        <v>150</v>
      </c>
      <c r="H418" s="520">
        <v>120</v>
      </c>
      <c r="I418" s="519">
        <f t="shared" si="3"/>
        <v>30</v>
      </c>
    </row>
    <row r="419" spans="1:9" ht="15">
      <c r="A419" s="98">
        <v>411</v>
      </c>
      <c r="B419" s="527" t="s">
        <v>1490</v>
      </c>
      <c r="C419" s="527" t="s">
        <v>1491</v>
      </c>
      <c r="D419" s="529" t="s">
        <v>1492</v>
      </c>
      <c r="E419" s="517"/>
      <c r="F419" s="518" t="s">
        <v>334</v>
      </c>
      <c r="G419" s="519">
        <f t="shared" si="2"/>
        <v>150</v>
      </c>
      <c r="H419" s="520">
        <v>120</v>
      </c>
      <c r="I419" s="519">
        <f t="shared" si="3"/>
        <v>30</v>
      </c>
    </row>
    <row r="420" spans="1:9" ht="15">
      <c r="A420" s="98">
        <v>412</v>
      </c>
      <c r="B420" s="527" t="s">
        <v>1493</v>
      </c>
      <c r="C420" s="527" t="s">
        <v>1348</v>
      </c>
      <c r="D420" s="529" t="s">
        <v>1494</v>
      </c>
      <c r="E420" s="517"/>
      <c r="F420" s="518" t="s">
        <v>334</v>
      </c>
      <c r="G420" s="519">
        <f t="shared" si="2"/>
        <v>150</v>
      </c>
      <c r="H420" s="520">
        <v>120</v>
      </c>
      <c r="I420" s="519">
        <f t="shared" si="3"/>
        <v>30</v>
      </c>
    </row>
    <row r="421" spans="1:9" ht="15">
      <c r="A421" s="98">
        <v>413</v>
      </c>
      <c r="B421" s="527" t="s">
        <v>1495</v>
      </c>
      <c r="C421" s="527" t="s">
        <v>1496</v>
      </c>
      <c r="D421" s="529" t="s">
        <v>1497</v>
      </c>
      <c r="E421" s="517"/>
      <c r="F421" s="518" t="s">
        <v>334</v>
      </c>
      <c r="G421" s="519">
        <f t="shared" si="2"/>
        <v>150</v>
      </c>
      <c r="H421" s="520">
        <v>120</v>
      </c>
      <c r="I421" s="519">
        <f t="shared" si="3"/>
        <v>30</v>
      </c>
    </row>
    <row r="422" spans="1:9" ht="15">
      <c r="A422" s="98">
        <v>414</v>
      </c>
      <c r="B422" s="527" t="s">
        <v>1498</v>
      </c>
      <c r="C422" s="527" t="s">
        <v>1475</v>
      </c>
      <c r="D422" s="529" t="s">
        <v>1499</v>
      </c>
      <c r="E422" s="517"/>
      <c r="F422" s="518" t="s">
        <v>334</v>
      </c>
      <c r="G422" s="519">
        <f t="shared" si="2"/>
        <v>150</v>
      </c>
      <c r="H422" s="520">
        <v>120</v>
      </c>
      <c r="I422" s="519">
        <f t="shared" si="3"/>
        <v>30</v>
      </c>
    </row>
    <row r="423" spans="1:9" ht="15">
      <c r="A423" s="98">
        <v>415</v>
      </c>
      <c r="B423" s="527" t="s">
        <v>1500</v>
      </c>
      <c r="C423" s="527" t="s">
        <v>797</v>
      </c>
      <c r="D423" s="529" t="s">
        <v>1501</v>
      </c>
      <c r="E423" s="517"/>
      <c r="F423" s="518" t="s">
        <v>334</v>
      </c>
      <c r="G423" s="519">
        <f t="shared" si="2"/>
        <v>150</v>
      </c>
      <c r="H423" s="520">
        <v>120</v>
      </c>
      <c r="I423" s="519">
        <f t="shared" si="3"/>
        <v>30</v>
      </c>
    </row>
    <row r="424" spans="1:9" ht="15">
      <c r="A424" s="98">
        <v>416</v>
      </c>
      <c r="B424" s="527" t="s">
        <v>1502</v>
      </c>
      <c r="C424" s="527" t="s">
        <v>1503</v>
      </c>
      <c r="D424" s="529" t="s">
        <v>1504</v>
      </c>
      <c r="E424" s="517"/>
      <c r="F424" s="518" t="s">
        <v>334</v>
      </c>
      <c r="G424" s="519">
        <f t="shared" si="2"/>
        <v>150</v>
      </c>
      <c r="H424" s="520">
        <v>120</v>
      </c>
      <c r="I424" s="519">
        <f t="shared" si="3"/>
        <v>30</v>
      </c>
    </row>
    <row r="425" spans="1:9" ht="15">
      <c r="A425" s="98">
        <v>417</v>
      </c>
      <c r="B425" s="527" t="s">
        <v>876</v>
      </c>
      <c r="C425" s="527" t="s">
        <v>1404</v>
      </c>
      <c r="D425" s="529" t="s">
        <v>1505</v>
      </c>
      <c r="E425" s="517"/>
      <c r="F425" s="518" t="s">
        <v>334</v>
      </c>
      <c r="G425" s="519">
        <f t="shared" si="2"/>
        <v>150</v>
      </c>
      <c r="H425" s="520">
        <v>120</v>
      </c>
      <c r="I425" s="519">
        <f t="shared" si="3"/>
        <v>30</v>
      </c>
    </row>
    <row r="426" spans="1:9" ht="15">
      <c r="A426" s="98">
        <v>418</v>
      </c>
      <c r="B426" s="527" t="s">
        <v>1106</v>
      </c>
      <c r="C426" s="527" t="s">
        <v>1146</v>
      </c>
      <c r="D426" s="529" t="s">
        <v>1506</v>
      </c>
      <c r="E426" s="517"/>
      <c r="F426" s="518" t="s">
        <v>334</v>
      </c>
      <c r="G426" s="519">
        <f t="shared" si="2"/>
        <v>150</v>
      </c>
      <c r="H426" s="520">
        <v>120</v>
      </c>
      <c r="I426" s="519">
        <f t="shared" si="3"/>
        <v>30</v>
      </c>
    </row>
    <row r="427" spans="1:9" ht="15">
      <c r="A427" s="98">
        <v>419</v>
      </c>
      <c r="B427" s="527" t="s">
        <v>1507</v>
      </c>
      <c r="C427" s="527" t="s">
        <v>1508</v>
      </c>
      <c r="D427" s="529" t="s">
        <v>1509</v>
      </c>
      <c r="E427" s="517"/>
      <c r="F427" s="518" t="s">
        <v>334</v>
      </c>
      <c r="G427" s="519">
        <f t="shared" si="2"/>
        <v>150</v>
      </c>
      <c r="H427" s="520">
        <v>120</v>
      </c>
      <c r="I427" s="519">
        <f t="shared" si="3"/>
        <v>30</v>
      </c>
    </row>
    <row r="428" spans="1:9" ht="15">
      <c r="A428" s="98">
        <v>420</v>
      </c>
      <c r="B428" s="527" t="s">
        <v>906</v>
      </c>
      <c r="C428" s="527" t="s">
        <v>1510</v>
      </c>
      <c r="D428" s="529" t="s">
        <v>1511</v>
      </c>
      <c r="E428" s="517"/>
      <c r="F428" s="518" t="s">
        <v>334</v>
      </c>
      <c r="G428" s="519">
        <f t="shared" si="2"/>
        <v>150</v>
      </c>
      <c r="H428" s="520">
        <v>120</v>
      </c>
      <c r="I428" s="519">
        <f t="shared" si="3"/>
        <v>30</v>
      </c>
    </row>
    <row r="429" spans="1:9" ht="15">
      <c r="A429" s="98">
        <v>421</v>
      </c>
      <c r="B429" s="527" t="s">
        <v>711</v>
      </c>
      <c r="C429" s="527" t="s">
        <v>1512</v>
      </c>
      <c r="D429" s="529" t="s">
        <v>1513</v>
      </c>
      <c r="E429" s="517"/>
      <c r="F429" s="518" t="s">
        <v>334</v>
      </c>
      <c r="G429" s="519">
        <f t="shared" si="2"/>
        <v>150</v>
      </c>
      <c r="H429" s="520">
        <v>120</v>
      </c>
      <c r="I429" s="519">
        <f t="shared" si="3"/>
        <v>30</v>
      </c>
    </row>
    <row r="430" spans="1:9" ht="15">
      <c r="A430" s="98">
        <v>422</v>
      </c>
      <c r="B430" s="527" t="s">
        <v>1514</v>
      </c>
      <c r="C430" s="527" t="s">
        <v>1515</v>
      </c>
      <c r="D430" s="529" t="s">
        <v>1432</v>
      </c>
      <c r="E430" s="517"/>
      <c r="F430" s="518" t="s">
        <v>334</v>
      </c>
      <c r="G430" s="519">
        <f t="shared" si="2"/>
        <v>150</v>
      </c>
      <c r="H430" s="520">
        <v>120</v>
      </c>
      <c r="I430" s="519">
        <f t="shared" si="3"/>
        <v>30</v>
      </c>
    </row>
    <row r="431" spans="1:9" ht="15">
      <c r="A431" s="98">
        <v>423</v>
      </c>
      <c r="B431" s="527" t="s">
        <v>1516</v>
      </c>
      <c r="C431" s="527" t="s">
        <v>1517</v>
      </c>
      <c r="D431" s="529" t="s">
        <v>1518</v>
      </c>
      <c r="E431" s="517"/>
      <c r="F431" s="518" t="s">
        <v>334</v>
      </c>
      <c r="G431" s="519">
        <f t="shared" si="2"/>
        <v>150</v>
      </c>
      <c r="H431" s="520">
        <v>120</v>
      </c>
      <c r="I431" s="519">
        <f t="shared" si="3"/>
        <v>30</v>
      </c>
    </row>
    <row r="432" spans="1:9" ht="15">
      <c r="A432" s="98">
        <v>424</v>
      </c>
      <c r="B432" s="527" t="s">
        <v>1519</v>
      </c>
      <c r="C432" s="527" t="s">
        <v>1413</v>
      </c>
      <c r="D432" s="529" t="s">
        <v>1520</v>
      </c>
      <c r="E432" s="517"/>
      <c r="F432" s="518" t="s">
        <v>334</v>
      </c>
      <c r="G432" s="519">
        <f t="shared" si="2"/>
        <v>150</v>
      </c>
      <c r="H432" s="520">
        <v>120</v>
      </c>
      <c r="I432" s="519">
        <f t="shared" si="3"/>
        <v>30</v>
      </c>
    </row>
    <row r="433" spans="1:9" ht="15">
      <c r="A433" s="98">
        <v>425</v>
      </c>
      <c r="B433" s="527" t="s">
        <v>932</v>
      </c>
      <c r="C433" s="527" t="s">
        <v>1521</v>
      </c>
      <c r="D433" s="529" t="s">
        <v>1522</v>
      </c>
      <c r="E433" s="517"/>
      <c r="F433" s="518" t="s">
        <v>334</v>
      </c>
      <c r="G433" s="519">
        <f t="shared" si="2"/>
        <v>150</v>
      </c>
      <c r="H433" s="520">
        <v>120</v>
      </c>
      <c r="I433" s="519">
        <f t="shared" si="3"/>
        <v>30</v>
      </c>
    </row>
    <row r="434" spans="1:9" ht="15">
      <c r="A434" s="98">
        <v>426</v>
      </c>
      <c r="B434" s="527" t="s">
        <v>729</v>
      </c>
      <c r="C434" s="527" t="s">
        <v>1523</v>
      </c>
      <c r="D434" s="529" t="s">
        <v>1524</v>
      </c>
      <c r="E434" s="517"/>
      <c r="F434" s="518" t="s">
        <v>334</v>
      </c>
      <c r="G434" s="519">
        <f t="shared" si="2"/>
        <v>200</v>
      </c>
      <c r="H434" s="520">
        <v>160</v>
      </c>
      <c r="I434" s="519">
        <f t="shared" si="3"/>
        <v>40</v>
      </c>
    </row>
    <row r="435" spans="1:9" ht="15">
      <c r="A435" s="98">
        <v>427</v>
      </c>
      <c r="B435" s="530" t="s">
        <v>996</v>
      </c>
      <c r="C435" s="530" t="s">
        <v>1525</v>
      </c>
      <c r="D435" s="531" t="s">
        <v>1526</v>
      </c>
      <c r="E435" s="517"/>
      <c r="F435" s="518" t="s">
        <v>334</v>
      </c>
      <c r="G435" s="519">
        <f t="shared" si="2"/>
        <v>150</v>
      </c>
      <c r="H435" s="520">
        <v>120</v>
      </c>
      <c r="I435" s="519">
        <f t="shared" si="3"/>
        <v>30</v>
      </c>
    </row>
    <row r="436" spans="1:9" ht="15">
      <c r="A436" s="98">
        <v>428</v>
      </c>
      <c r="B436" s="530" t="s">
        <v>1527</v>
      </c>
      <c r="C436" s="530" t="s">
        <v>1528</v>
      </c>
      <c r="D436" s="531" t="s">
        <v>1529</v>
      </c>
      <c r="E436" s="517"/>
      <c r="F436" s="518" t="s">
        <v>334</v>
      </c>
      <c r="G436" s="519">
        <f t="shared" si="2"/>
        <v>150</v>
      </c>
      <c r="H436" s="520">
        <v>120</v>
      </c>
      <c r="I436" s="519">
        <f t="shared" si="3"/>
        <v>30</v>
      </c>
    </row>
    <row r="437" spans="1:9" ht="15">
      <c r="A437" s="98">
        <v>429</v>
      </c>
      <c r="B437" s="530" t="s">
        <v>1530</v>
      </c>
      <c r="C437" s="530" t="s">
        <v>1531</v>
      </c>
      <c r="D437" s="531" t="s">
        <v>1532</v>
      </c>
      <c r="E437" s="517"/>
      <c r="F437" s="518" t="s">
        <v>334</v>
      </c>
      <c r="G437" s="519">
        <f t="shared" si="2"/>
        <v>150</v>
      </c>
      <c r="H437" s="520">
        <v>120</v>
      </c>
      <c r="I437" s="519">
        <f t="shared" si="3"/>
        <v>30</v>
      </c>
    </row>
    <row r="438" spans="1:9" ht="15">
      <c r="A438" s="98">
        <v>430</v>
      </c>
      <c r="B438" s="530" t="s">
        <v>1256</v>
      </c>
      <c r="C438" s="530" t="s">
        <v>1533</v>
      </c>
      <c r="D438" s="531" t="s">
        <v>1534</v>
      </c>
      <c r="E438" s="517"/>
      <c r="F438" s="518" t="s">
        <v>334</v>
      </c>
      <c r="G438" s="519">
        <f t="shared" si="2"/>
        <v>150</v>
      </c>
      <c r="H438" s="520">
        <v>120</v>
      </c>
      <c r="I438" s="519">
        <f t="shared" si="3"/>
        <v>30</v>
      </c>
    </row>
    <row r="439" spans="1:9" ht="15">
      <c r="A439" s="98">
        <v>431</v>
      </c>
      <c r="B439" s="530" t="s">
        <v>653</v>
      </c>
      <c r="C439" s="530" t="s">
        <v>1535</v>
      </c>
      <c r="D439" s="531" t="s">
        <v>1536</v>
      </c>
      <c r="E439" s="517"/>
      <c r="F439" s="518" t="s">
        <v>334</v>
      </c>
      <c r="G439" s="519">
        <f t="shared" si="2"/>
        <v>150</v>
      </c>
      <c r="H439" s="520">
        <v>120</v>
      </c>
      <c r="I439" s="519">
        <f t="shared" si="3"/>
        <v>30</v>
      </c>
    </row>
    <row r="440" spans="1:9" ht="15">
      <c r="A440" s="98">
        <v>432</v>
      </c>
      <c r="B440" s="530" t="s">
        <v>1537</v>
      </c>
      <c r="C440" s="530" t="s">
        <v>1528</v>
      </c>
      <c r="D440" s="531" t="s">
        <v>1538</v>
      </c>
      <c r="E440" s="517"/>
      <c r="F440" s="518" t="s">
        <v>334</v>
      </c>
      <c r="G440" s="519">
        <f t="shared" si="2"/>
        <v>150</v>
      </c>
      <c r="H440" s="520">
        <v>120</v>
      </c>
      <c r="I440" s="519">
        <f t="shared" si="3"/>
        <v>30</v>
      </c>
    </row>
    <row r="441" spans="1:9" ht="15">
      <c r="A441" s="98">
        <v>433</v>
      </c>
      <c r="B441" s="530" t="s">
        <v>1539</v>
      </c>
      <c r="C441" s="530" t="s">
        <v>1540</v>
      </c>
      <c r="D441" s="531" t="s">
        <v>1541</v>
      </c>
      <c r="E441" s="517"/>
      <c r="F441" s="518" t="s">
        <v>334</v>
      </c>
      <c r="G441" s="519">
        <f t="shared" si="2"/>
        <v>150</v>
      </c>
      <c r="H441" s="520">
        <v>120</v>
      </c>
      <c r="I441" s="519">
        <f t="shared" si="3"/>
        <v>30</v>
      </c>
    </row>
    <row r="442" spans="1:9" ht="15">
      <c r="A442" s="98">
        <v>434</v>
      </c>
      <c r="B442" s="530" t="s">
        <v>1070</v>
      </c>
      <c r="C442" s="530" t="s">
        <v>1528</v>
      </c>
      <c r="D442" s="531" t="s">
        <v>1542</v>
      </c>
      <c r="E442" s="517"/>
      <c r="F442" s="518" t="s">
        <v>334</v>
      </c>
      <c r="G442" s="519">
        <f t="shared" si="2"/>
        <v>150</v>
      </c>
      <c r="H442" s="520">
        <v>120</v>
      </c>
      <c r="I442" s="519">
        <f t="shared" si="3"/>
        <v>30</v>
      </c>
    </row>
    <row r="443" spans="1:9" ht="15">
      <c r="A443" s="98">
        <v>435</v>
      </c>
      <c r="B443" s="530" t="s">
        <v>1174</v>
      </c>
      <c r="C443" s="530" t="s">
        <v>1543</v>
      </c>
      <c r="D443" s="531" t="s">
        <v>1544</v>
      </c>
      <c r="E443" s="517"/>
      <c r="F443" s="518" t="s">
        <v>334</v>
      </c>
      <c r="G443" s="519">
        <f t="shared" si="2"/>
        <v>150</v>
      </c>
      <c r="H443" s="520">
        <v>120</v>
      </c>
      <c r="I443" s="519">
        <f t="shared" si="3"/>
        <v>30</v>
      </c>
    </row>
    <row r="444" spans="1:9" ht="15">
      <c r="A444" s="98">
        <v>436</v>
      </c>
      <c r="B444" s="530" t="s">
        <v>724</v>
      </c>
      <c r="C444" s="530" t="s">
        <v>1545</v>
      </c>
      <c r="D444" s="531" t="s">
        <v>1546</v>
      </c>
      <c r="E444" s="517"/>
      <c r="F444" s="518" t="s">
        <v>334</v>
      </c>
      <c r="G444" s="519">
        <f t="shared" si="2"/>
        <v>150</v>
      </c>
      <c r="H444" s="520">
        <v>120</v>
      </c>
      <c r="I444" s="519">
        <f t="shared" si="3"/>
        <v>30</v>
      </c>
    </row>
    <row r="445" spans="1:9" ht="15">
      <c r="A445" s="98">
        <v>437</v>
      </c>
      <c r="B445" s="530" t="s">
        <v>714</v>
      </c>
      <c r="C445" s="530" t="s">
        <v>1547</v>
      </c>
      <c r="D445" s="531" t="s">
        <v>1548</v>
      </c>
      <c r="E445" s="517"/>
      <c r="F445" s="518" t="s">
        <v>334</v>
      </c>
      <c r="G445" s="519">
        <f t="shared" si="2"/>
        <v>150</v>
      </c>
      <c r="H445" s="520">
        <v>120</v>
      </c>
      <c r="I445" s="519">
        <f t="shared" si="3"/>
        <v>30</v>
      </c>
    </row>
    <row r="446" spans="1:9" ht="15">
      <c r="A446" s="98">
        <v>438</v>
      </c>
      <c r="B446" s="530" t="s">
        <v>996</v>
      </c>
      <c r="C446" s="530" t="s">
        <v>1549</v>
      </c>
      <c r="D446" s="531" t="s">
        <v>1550</v>
      </c>
      <c r="E446" s="517"/>
      <c r="F446" s="518" t="s">
        <v>334</v>
      </c>
      <c r="G446" s="519">
        <f t="shared" si="2"/>
        <v>150</v>
      </c>
      <c r="H446" s="520">
        <v>120</v>
      </c>
      <c r="I446" s="519">
        <f t="shared" si="3"/>
        <v>30</v>
      </c>
    </row>
    <row r="447" spans="1:9" ht="15">
      <c r="A447" s="98">
        <v>439</v>
      </c>
      <c r="B447" s="530" t="s">
        <v>1551</v>
      </c>
      <c r="C447" s="530" t="s">
        <v>1552</v>
      </c>
      <c r="D447" s="531" t="s">
        <v>1553</v>
      </c>
      <c r="E447" s="517"/>
      <c r="F447" s="518" t="s">
        <v>334</v>
      </c>
      <c r="G447" s="519">
        <f t="shared" si="2"/>
        <v>150</v>
      </c>
      <c r="H447" s="520">
        <v>120</v>
      </c>
      <c r="I447" s="519">
        <f t="shared" si="3"/>
        <v>30</v>
      </c>
    </row>
    <row r="448" spans="1:9" ht="15">
      <c r="A448" s="98">
        <v>440</v>
      </c>
      <c r="B448" s="532" t="s">
        <v>1554</v>
      </c>
      <c r="C448" s="532" t="s">
        <v>1555</v>
      </c>
      <c r="D448" s="533" t="s">
        <v>1556</v>
      </c>
      <c r="E448" s="517"/>
      <c r="F448" s="518" t="s">
        <v>334</v>
      </c>
      <c r="G448" s="519">
        <f t="shared" si="2"/>
        <v>200</v>
      </c>
      <c r="H448" s="520">
        <v>160</v>
      </c>
      <c r="I448" s="519">
        <f t="shared" si="3"/>
        <v>40</v>
      </c>
    </row>
    <row r="449" spans="1:9" ht="15">
      <c r="A449" s="98">
        <v>441</v>
      </c>
      <c r="B449" s="534" t="s">
        <v>1557</v>
      </c>
      <c r="C449" s="525" t="s">
        <v>1558</v>
      </c>
      <c r="D449" s="533" t="s">
        <v>1559</v>
      </c>
      <c r="E449" s="517"/>
      <c r="F449" s="518" t="s">
        <v>334</v>
      </c>
      <c r="G449" s="519">
        <f t="shared" si="2"/>
        <v>200</v>
      </c>
      <c r="H449" s="520">
        <v>160</v>
      </c>
      <c r="I449" s="519">
        <f t="shared" si="3"/>
        <v>40</v>
      </c>
    </row>
    <row r="450" spans="1:9" ht="15">
      <c r="A450" s="98">
        <v>442</v>
      </c>
      <c r="B450" s="535" t="s">
        <v>1560</v>
      </c>
      <c r="C450" s="522" t="s">
        <v>814</v>
      </c>
      <c r="D450" s="536" t="s">
        <v>1561</v>
      </c>
      <c r="E450" s="517"/>
      <c r="F450" s="518" t="s">
        <v>334</v>
      </c>
      <c r="G450" s="519">
        <f t="shared" si="2"/>
        <v>200</v>
      </c>
      <c r="H450" s="520">
        <v>160</v>
      </c>
      <c r="I450" s="519">
        <f t="shared" si="3"/>
        <v>40</v>
      </c>
    </row>
    <row r="451" spans="1:9" ht="15">
      <c r="A451" s="98">
        <v>443</v>
      </c>
      <c r="B451" s="537" t="s">
        <v>938</v>
      </c>
      <c r="C451" s="525" t="s">
        <v>1562</v>
      </c>
      <c r="D451" s="533" t="s">
        <v>1556</v>
      </c>
      <c r="E451" s="517"/>
      <c r="F451" s="518" t="s">
        <v>334</v>
      </c>
      <c r="G451" s="519">
        <f t="shared" si="2"/>
        <v>200</v>
      </c>
      <c r="H451" s="520">
        <v>160</v>
      </c>
      <c r="I451" s="519">
        <f t="shared" si="3"/>
        <v>40</v>
      </c>
    </row>
    <row r="452" spans="1:9" ht="15">
      <c r="A452" s="98">
        <v>444</v>
      </c>
      <c r="B452" s="534" t="s">
        <v>1563</v>
      </c>
      <c r="C452" s="525" t="s">
        <v>1564</v>
      </c>
      <c r="D452" s="533" t="s">
        <v>1565</v>
      </c>
      <c r="E452" s="517"/>
      <c r="F452" s="518" t="s">
        <v>334</v>
      </c>
      <c r="G452" s="519">
        <f t="shared" si="2"/>
        <v>200</v>
      </c>
      <c r="H452" s="520">
        <v>160</v>
      </c>
      <c r="I452" s="519">
        <f t="shared" si="3"/>
        <v>40</v>
      </c>
    </row>
    <row r="453" spans="1:9" ht="15">
      <c r="A453" s="98">
        <v>445</v>
      </c>
      <c r="B453" s="538" t="s">
        <v>1563</v>
      </c>
      <c r="C453" s="539" t="s">
        <v>1566</v>
      </c>
      <c r="D453" s="540">
        <v>13001027628</v>
      </c>
      <c r="E453" s="517"/>
      <c r="F453" s="518" t="s">
        <v>334</v>
      </c>
      <c r="G453" s="519">
        <f t="shared" si="2"/>
        <v>200</v>
      </c>
      <c r="H453" s="520">
        <v>160</v>
      </c>
      <c r="I453" s="519">
        <f t="shared" si="3"/>
        <v>40</v>
      </c>
    </row>
    <row r="454" spans="1:9" ht="15">
      <c r="A454" s="98">
        <v>446</v>
      </c>
      <c r="B454" s="541" t="s">
        <v>1567</v>
      </c>
      <c r="C454" s="525" t="s">
        <v>1568</v>
      </c>
      <c r="D454" s="542" t="s">
        <v>1569</v>
      </c>
      <c r="E454" s="517"/>
      <c r="F454" s="518" t="s">
        <v>334</v>
      </c>
      <c r="G454" s="519">
        <f t="shared" si="2"/>
        <v>150</v>
      </c>
      <c r="H454" s="520">
        <v>120</v>
      </c>
      <c r="I454" s="519">
        <f t="shared" si="3"/>
        <v>30</v>
      </c>
    </row>
    <row r="455" spans="1:9" ht="15">
      <c r="A455" s="98">
        <v>447</v>
      </c>
      <c r="B455" s="541" t="s">
        <v>1570</v>
      </c>
      <c r="C455" s="525" t="s">
        <v>1571</v>
      </c>
      <c r="D455" s="542" t="s">
        <v>1572</v>
      </c>
      <c r="E455" s="517"/>
      <c r="F455" s="518" t="s">
        <v>334</v>
      </c>
      <c r="G455" s="519">
        <f t="shared" si="2"/>
        <v>150</v>
      </c>
      <c r="H455" s="520">
        <v>120</v>
      </c>
      <c r="I455" s="519">
        <f t="shared" si="3"/>
        <v>30</v>
      </c>
    </row>
    <row r="456" spans="1:9" ht="15">
      <c r="A456" s="98">
        <v>448</v>
      </c>
      <c r="B456" s="541" t="s">
        <v>1573</v>
      </c>
      <c r="C456" s="525" t="s">
        <v>1479</v>
      </c>
      <c r="D456" s="542" t="s">
        <v>1574</v>
      </c>
      <c r="E456" s="517"/>
      <c r="F456" s="518" t="s">
        <v>334</v>
      </c>
      <c r="G456" s="519">
        <f t="shared" si="2"/>
        <v>150</v>
      </c>
      <c r="H456" s="520">
        <v>120</v>
      </c>
      <c r="I456" s="519">
        <f t="shared" si="3"/>
        <v>30</v>
      </c>
    </row>
    <row r="457" spans="1:9" ht="15">
      <c r="A457" s="98">
        <v>449</v>
      </c>
      <c r="B457" s="534" t="s">
        <v>1350</v>
      </c>
      <c r="C457" s="525" t="s">
        <v>1575</v>
      </c>
      <c r="D457" s="533" t="s">
        <v>1576</v>
      </c>
      <c r="E457" s="517"/>
      <c r="F457" s="518" t="s">
        <v>334</v>
      </c>
      <c r="G457" s="519">
        <f t="shared" si="2"/>
        <v>200</v>
      </c>
      <c r="H457" s="520">
        <v>160</v>
      </c>
      <c r="I457" s="519">
        <f t="shared" si="3"/>
        <v>40</v>
      </c>
    </row>
    <row r="458" spans="1:9" ht="15">
      <c r="A458" s="98">
        <v>450</v>
      </c>
      <c r="B458" s="543" t="s">
        <v>1577</v>
      </c>
      <c r="C458" s="525" t="s">
        <v>1578</v>
      </c>
      <c r="D458" s="536" t="s">
        <v>1579</v>
      </c>
      <c r="E458" s="517"/>
      <c r="F458" s="518" t="s">
        <v>334</v>
      </c>
      <c r="G458" s="519">
        <f t="shared" si="2"/>
        <v>200</v>
      </c>
      <c r="H458" s="520">
        <v>160</v>
      </c>
      <c r="I458" s="519">
        <f t="shared" si="3"/>
        <v>40</v>
      </c>
    </row>
    <row r="459" spans="1:9" ht="15">
      <c r="A459" s="98">
        <v>451</v>
      </c>
      <c r="B459" s="544" t="s">
        <v>816</v>
      </c>
      <c r="C459" s="522" t="s">
        <v>1580</v>
      </c>
      <c r="D459" s="545">
        <v>35001053739</v>
      </c>
      <c r="E459" s="517"/>
      <c r="F459" s="518" t="s">
        <v>334</v>
      </c>
      <c r="G459" s="519">
        <f t="shared" si="2"/>
        <v>150</v>
      </c>
      <c r="H459" s="520">
        <v>120</v>
      </c>
      <c r="I459" s="519">
        <f t="shared" si="3"/>
        <v>30</v>
      </c>
    </row>
    <row r="460" spans="1:9" ht="15">
      <c r="A460" s="98">
        <v>452</v>
      </c>
      <c r="B460" s="544" t="s">
        <v>1581</v>
      </c>
      <c r="C460" s="522" t="s">
        <v>1582</v>
      </c>
      <c r="D460" s="545">
        <v>35001090375</v>
      </c>
      <c r="E460" s="517"/>
      <c r="F460" s="518" t="s">
        <v>334</v>
      </c>
      <c r="G460" s="519">
        <f t="shared" si="2"/>
        <v>150</v>
      </c>
      <c r="H460" s="520">
        <v>120</v>
      </c>
      <c r="I460" s="519">
        <f t="shared" si="3"/>
        <v>30</v>
      </c>
    </row>
    <row r="461" spans="1:9" ht="15">
      <c r="A461" s="98">
        <v>453</v>
      </c>
      <c r="B461" s="544" t="s">
        <v>1583</v>
      </c>
      <c r="C461" s="522" t="s">
        <v>1584</v>
      </c>
      <c r="D461" s="545">
        <v>35001070536</v>
      </c>
      <c r="E461" s="517"/>
      <c r="F461" s="518" t="s">
        <v>334</v>
      </c>
      <c r="G461" s="519">
        <f t="shared" ref="G461:G524" si="4">H461/0.8</f>
        <v>150</v>
      </c>
      <c r="H461" s="520">
        <v>120</v>
      </c>
      <c r="I461" s="519">
        <f t="shared" ref="I461:I524" si="5">H461*0.25</f>
        <v>30</v>
      </c>
    </row>
    <row r="462" spans="1:9" ht="15">
      <c r="A462" s="98">
        <v>454</v>
      </c>
      <c r="B462" s="544" t="s">
        <v>1585</v>
      </c>
      <c r="C462" s="522" t="s">
        <v>1586</v>
      </c>
      <c r="D462" s="545">
        <v>40001016084</v>
      </c>
      <c r="E462" s="517"/>
      <c r="F462" s="518" t="s">
        <v>334</v>
      </c>
      <c r="G462" s="519">
        <f t="shared" si="4"/>
        <v>150</v>
      </c>
      <c r="H462" s="520">
        <v>120</v>
      </c>
      <c r="I462" s="519">
        <f t="shared" si="5"/>
        <v>30</v>
      </c>
    </row>
    <row r="463" spans="1:9" ht="15">
      <c r="A463" s="98">
        <v>455</v>
      </c>
      <c r="B463" s="544" t="s">
        <v>1587</v>
      </c>
      <c r="C463" s="522" t="s">
        <v>1588</v>
      </c>
      <c r="D463" s="545">
        <v>35001116475</v>
      </c>
      <c r="E463" s="517"/>
      <c r="F463" s="518" t="s">
        <v>334</v>
      </c>
      <c r="G463" s="519">
        <f t="shared" si="4"/>
        <v>150</v>
      </c>
      <c r="H463" s="520">
        <v>120</v>
      </c>
      <c r="I463" s="519">
        <f t="shared" si="5"/>
        <v>30</v>
      </c>
    </row>
    <row r="464" spans="1:9" ht="15">
      <c r="A464" s="98">
        <v>456</v>
      </c>
      <c r="B464" s="544" t="s">
        <v>1589</v>
      </c>
      <c r="C464" s="522" t="s">
        <v>1590</v>
      </c>
      <c r="D464" s="545">
        <v>35001095767</v>
      </c>
      <c r="E464" s="517"/>
      <c r="F464" s="518" t="s">
        <v>334</v>
      </c>
      <c r="G464" s="519">
        <f t="shared" si="4"/>
        <v>150</v>
      </c>
      <c r="H464" s="520">
        <v>120</v>
      </c>
      <c r="I464" s="519">
        <f t="shared" si="5"/>
        <v>30</v>
      </c>
    </row>
    <row r="465" spans="1:9" ht="15">
      <c r="A465" s="98">
        <v>457</v>
      </c>
      <c r="B465" s="544" t="s">
        <v>1591</v>
      </c>
      <c r="C465" s="522" t="s">
        <v>1592</v>
      </c>
      <c r="D465" s="545">
        <v>35001117779</v>
      </c>
      <c r="E465" s="517"/>
      <c r="F465" s="518" t="s">
        <v>334</v>
      </c>
      <c r="G465" s="519">
        <f t="shared" si="4"/>
        <v>150</v>
      </c>
      <c r="H465" s="520">
        <v>120</v>
      </c>
      <c r="I465" s="519">
        <f t="shared" si="5"/>
        <v>30</v>
      </c>
    </row>
    <row r="466" spans="1:9" ht="15">
      <c r="A466" s="98">
        <v>458</v>
      </c>
      <c r="B466" s="544" t="s">
        <v>1593</v>
      </c>
      <c r="C466" s="522" t="s">
        <v>715</v>
      </c>
      <c r="D466" s="545">
        <v>35001002357</v>
      </c>
      <c r="E466" s="517"/>
      <c r="F466" s="518" t="s">
        <v>334</v>
      </c>
      <c r="G466" s="519">
        <f t="shared" si="4"/>
        <v>150</v>
      </c>
      <c r="H466" s="520">
        <v>120</v>
      </c>
      <c r="I466" s="519">
        <f t="shared" si="5"/>
        <v>30</v>
      </c>
    </row>
    <row r="467" spans="1:9" ht="15">
      <c r="A467" s="98">
        <v>459</v>
      </c>
      <c r="B467" s="544" t="s">
        <v>1594</v>
      </c>
      <c r="C467" s="522" t="s">
        <v>1595</v>
      </c>
      <c r="D467" s="545">
        <v>35001128937</v>
      </c>
      <c r="E467" s="517"/>
      <c r="F467" s="518" t="s">
        <v>334</v>
      </c>
      <c r="G467" s="519">
        <f t="shared" si="4"/>
        <v>150</v>
      </c>
      <c r="H467" s="520">
        <v>120</v>
      </c>
      <c r="I467" s="519">
        <f t="shared" si="5"/>
        <v>30</v>
      </c>
    </row>
    <row r="468" spans="1:9" ht="15">
      <c r="A468" s="98">
        <v>460</v>
      </c>
      <c r="B468" s="544" t="s">
        <v>1596</v>
      </c>
      <c r="C468" s="522" t="s">
        <v>1597</v>
      </c>
      <c r="D468" s="545">
        <v>35001061090</v>
      </c>
      <c r="E468" s="517"/>
      <c r="F468" s="518" t="s">
        <v>334</v>
      </c>
      <c r="G468" s="519">
        <f t="shared" si="4"/>
        <v>150</v>
      </c>
      <c r="H468" s="520">
        <v>120</v>
      </c>
      <c r="I468" s="519">
        <f t="shared" si="5"/>
        <v>30</v>
      </c>
    </row>
    <row r="469" spans="1:9" ht="15">
      <c r="A469" s="98">
        <v>461</v>
      </c>
      <c r="B469" s="544" t="s">
        <v>1598</v>
      </c>
      <c r="C469" s="522" t="s">
        <v>1599</v>
      </c>
      <c r="D469" s="545">
        <v>35001030110</v>
      </c>
      <c r="E469" s="517"/>
      <c r="F469" s="518" t="s">
        <v>334</v>
      </c>
      <c r="G469" s="519">
        <f t="shared" si="4"/>
        <v>150</v>
      </c>
      <c r="H469" s="520">
        <v>120</v>
      </c>
      <c r="I469" s="519">
        <f t="shared" si="5"/>
        <v>30</v>
      </c>
    </row>
    <row r="470" spans="1:9" ht="15">
      <c r="A470" s="98">
        <v>462</v>
      </c>
      <c r="B470" s="544" t="s">
        <v>1600</v>
      </c>
      <c r="C470" s="522" t="s">
        <v>1601</v>
      </c>
      <c r="D470" s="545">
        <v>35001061915</v>
      </c>
      <c r="E470" s="517"/>
      <c r="F470" s="518" t="s">
        <v>334</v>
      </c>
      <c r="G470" s="519">
        <f t="shared" si="4"/>
        <v>150</v>
      </c>
      <c r="H470" s="520">
        <v>120</v>
      </c>
      <c r="I470" s="519">
        <f t="shared" si="5"/>
        <v>30</v>
      </c>
    </row>
    <row r="471" spans="1:9" ht="15">
      <c r="A471" s="98">
        <v>463</v>
      </c>
      <c r="B471" s="544" t="s">
        <v>1602</v>
      </c>
      <c r="C471" s="522" t="s">
        <v>1603</v>
      </c>
      <c r="D471" s="545">
        <v>35001069216</v>
      </c>
      <c r="E471" s="517"/>
      <c r="F471" s="518" t="s">
        <v>334</v>
      </c>
      <c r="G471" s="519">
        <f t="shared" si="4"/>
        <v>150</v>
      </c>
      <c r="H471" s="520">
        <v>120</v>
      </c>
      <c r="I471" s="519">
        <f t="shared" si="5"/>
        <v>30</v>
      </c>
    </row>
    <row r="472" spans="1:9" ht="15">
      <c r="A472" s="98">
        <v>464</v>
      </c>
      <c r="B472" s="544" t="s">
        <v>1604</v>
      </c>
      <c r="C472" s="522" t="s">
        <v>1605</v>
      </c>
      <c r="D472" s="545">
        <v>35001046348</v>
      </c>
      <c r="E472" s="517"/>
      <c r="F472" s="518" t="s">
        <v>334</v>
      </c>
      <c r="G472" s="519">
        <f t="shared" si="4"/>
        <v>150</v>
      </c>
      <c r="H472" s="520">
        <v>120</v>
      </c>
      <c r="I472" s="519">
        <f t="shared" si="5"/>
        <v>30</v>
      </c>
    </row>
    <row r="473" spans="1:9" ht="15">
      <c r="A473" s="98">
        <v>465</v>
      </c>
      <c r="B473" s="544" t="s">
        <v>1606</v>
      </c>
      <c r="C473" s="522" t="s">
        <v>1607</v>
      </c>
      <c r="D473" s="545">
        <v>35001026489</v>
      </c>
      <c r="E473" s="517"/>
      <c r="F473" s="518" t="s">
        <v>334</v>
      </c>
      <c r="G473" s="519">
        <f t="shared" si="4"/>
        <v>150</v>
      </c>
      <c r="H473" s="520">
        <v>120</v>
      </c>
      <c r="I473" s="519">
        <f t="shared" si="5"/>
        <v>30</v>
      </c>
    </row>
    <row r="474" spans="1:9" ht="15">
      <c r="A474" s="98">
        <v>466</v>
      </c>
      <c r="B474" s="544" t="s">
        <v>1608</v>
      </c>
      <c r="C474" s="522" t="s">
        <v>1609</v>
      </c>
      <c r="D474" s="545">
        <v>14001013770</v>
      </c>
      <c r="E474" s="517"/>
      <c r="F474" s="518" t="s">
        <v>334</v>
      </c>
      <c r="G474" s="519">
        <f t="shared" si="4"/>
        <v>150</v>
      </c>
      <c r="H474" s="520">
        <v>120</v>
      </c>
      <c r="I474" s="519">
        <f t="shared" si="5"/>
        <v>30</v>
      </c>
    </row>
    <row r="475" spans="1:9" ht="15">
      <c r="A475" s="98">
        <v>467</v>
      </c>
      <c r="B475" s="544" t="s">
        <v>1610</v>
      </c>
      <c r="C475" s="522" t="s">
        <v>1611</v>
      </c>
      <c r="D475" s="545">
        <v>35001107926</v>
      </c>
      <c r="E475" s="517"/>
      <c r="F475" s="518" t="s">
        <v>334</v>
      </c>
      <c r="G475" s="519">
        <f t="shared" si="4"/>
        <v>150</v>
      </c>
      <c r="H475" s="520">
        <v>120</v>
      </c>
      <c r="I475" s="519">
        <f t="shared" si="5"/>
        <v>30</v>
      </c>
    </row>
    <row r="476" spans="1:9" ht="15">
      <c r="A476" s="98">
        <v>468</v>
      </c>
      <c r="B476" s="544" t="s">
        <v>1612</v>
      </c>
      <c r="C476" s="522" t="s">
        <v>1613</v>
      </c>
      <c r="D476" s="545">
        <v>35001051194</v>
      </c>
      <c r="E476" s="517"/>
      <c r="F476" s="518" t="s">
        <v>334</v>
      </c>
      <c r="G476" s="519">
        <f t="shared" si="4"/>
        <v>150</v>
      </c>
      <c r="H476" s="520">
        <v>120</v>
      </c>
      <c r="I476" s="519">
        <f t="shared" si="5"/>
        <v>30</v>
      </c>
    </row>
    <row r="477" spans="1:9" ht="15">
      <c r="A477" s="98">
        <v>469</v>
      </c>
      <c r="B477" s="544" t="s">
        <v>1614</v>
      </c>
      <c r="C477" s="522" t="s">
        <v>1615</v>
      </c>
      <c r="D477" s="545">
        <v>35001040111</v>
      </c>
      <c r="E477" s="517"/>
      <c r="F477" s="518" t="s">
        <v>334</v>
      </c>
      <c r="G477" s="519">
        <f t="shared" si="4"/>
        <v>150</v>
      </c>
      <c r="H477" s="520">
        <v>120</v>
      </c>
      <c r="I477" s="519">
        <f t="shared" si="5"/>
        <v>30</v>
      </c>
    </row>
    <row r="478" spans="1:9" ht="15">
      <c r="A478" s="98">
        <v>470</v>
      </c>
      <c r="B478" s="544" t="s">
        <v>1616</v>
      </c>
      <c r="C478" s="522" t="s">
        <v>1617</v>
      </c>
      <c r="D478" s="545">
        <v>35001128842</v>
      </c>
      <c r="E478" s="517"/>
      <c r="F478" s="518" t="s">
        <v>334</v>
      </c>
      <c r="G478" s="519">
        <f t="shared" si="4"/>
        <v>150</v>
      </c>
      <c r="H478" s="520">
        <v>120</v>
      </c>
      <c r="I478" s="519">
        <f t="shared" si="5"/>
        <v>30</v>
      </c>
    </row>
    <row r="479" spans="1:9" ht="15">
      <c r="A479" s="98">
        <v>471</v>
      </c>
      <c r="B479" s="544" t="s">
        <v>1618</v>
      </c>
      <c r="C479" s="522" t="s">
        <v>1619</v>
      </c>
      <c r="D479" s="545">
        <v>35001015414</v>
      </c>
      <c r="E479" s="517"/>
      <c r="F479" s="518" t="s">
        <v>334</v>
      </c>
      <c r="G479" s="519">
        <f t="shared" si="4"/>
        <v>150</v>
      </c>
      <c r="H479" s="520">
        <v>120</v>
      </c>
      <c r="I479" s="519">
        <f t="shared" si="5"/>
        <v>30</v>
      </c>
    </row>
    <row r="480" spans="1:9" ht="15">
      <c r="A480" s="98">
        <v>472</v>
      </c>
      <c r="B480" s="544" t="s">
        <v>972</v>
      </c>
      <c r="C480" s="522" t="s">
        <v>1620</v>
      </c>
      <c r="D480" s="545">
        <v>35001105189</v>
      </c>
      <c r="E480" s="517"/>
      <c r="F480" s="518" t="s">
        <v>334</v>
      </c>
      <c r="G480" s="519">
        <f t="shared" si="4"/>
        <v>150</v>
      </c>
      <c r="H480" s="520">
        <v>120</v>
      </c>
      <c r="I480" s="519">
        <f t="shared" si="5"/>
        <v>30</v>
      </c>
    </row>
    <row r="481" spans="1:9" ht="15">
      <c r="A481" s="98">
        <v>473</v>
      </c>
      <c r="B481" s="544" t="s">
        <v>1621</v>
      </c>
      <c r="C481" s="522" t="s">
        <v>1622</v>
      </c>
      <c r="D481" s="545">
        <v>35001093074</v>
      </c>
      <c r="E481" s="517"/>
      <c r="F481" s="518" t="s">
        <v>334</v>
      </c>
      <c r="G481" s="519">
        <f t="shared" si="4"/>
        <v>150</v>
      </c>
      <c r="H481" s="520">
        <v>120</v>
      </c>
      <c r="I481" s="519">
        <f t="shared" si="5"/>
        <v>30</v>
      </c>
    </row>
    <row r="482" spans="1:9" ht="15">
      <c r="A482" s="98">
        <v>474</v>
      </c>
      <c r="B482" s="544" t="s">
        <v>1623</v>
      </c>
      <c r="C482" s="522" t="s">
        <v>1624</v>
      </c>
      <c r="D482" s="545">
        <v>35001011996</v>
      </c>
      <c r="E482" s="517"/>
      <c r="F482" s="518" t="s">
        <v>334</v>
      </c>
      <c r="G482" s="519">
        <f t="shared" si="4"/>
        <v>150</v>
      </c>
      <c r="H482" s="520">
        <v>120</v>
      </c>
      <c r="I482" s="519">
        <f t="shared" si="5"/>
        <v>30</v>
      </c>
    </row>
    <row r="483" spans="1:9" ht="15">
      <c r="A483" s="98">
        <v>475</v>
      </c>
      <c r="B483" s="544" t="s">
        <v>1625</v>
      </c>
      <c r="C483" s="522" t="s">
        <v>1626</v>
      </c>
      <c r="D483" s="545">
        <v>31001012703</v>
      </c>
      <c r="E483" s="517"/>
      <c r="F483" s="518" t="s">
        <v>334</v>
      </c>
      <c r="G483" s="519">
        <f t="shared" si="4"/>
        <v>150</v>
      </c>
      <c r="H483" s="520">
        <v>120</v>
      </c>
      <c r="I483" s="519">
        <f t="shared" si="5"/>
        <v>30</v>
      </c>
    </row>
    <row r="484" spans="1:9" ht="15">
      <c r="A484" s="98">
        <v>476</v>
      </c>
      <c r="B484" s="544" t="s">
        <v>1627</v>
      </c>
      <c r="C484" s="522" t="s">
        <v>675</v>
      </c>
      <c r="D484" s="545">
        <v>35001100750</v>
      </c>
      <c r="E484" s="517"/>
      <c r="F484" s="518" t="s">
        <v>334</v>
      </c>
      <c r="G484" s="519">
        <f t="shared" si="4"/>
        <v>150</v>
      </c>
      <c r="H484" s="520">
        <v>120</v>
      </c>
      <c r="I484" s="519">
        <f t="shared" si="5"/>
        <v>30</v>
      </c>
    </row>
    <row r="485" spans="1:9" ht="15">
      <c r="A485" s="98">
        <v>477</v>
      </c>
      <c r="B485" s="544" t="s">
        <v>1628</v>
      </c>
      <c r="C485" s="522" t="s">
        <v>1629</v>
      </c>
      <c r="D485" s="545">
        <v>35001068547</v>
      </c>
      <c r="E485" s="517"/>
      <c r="F485" s="518" t="s">
        <v>334</v>
      </c>
      <c r="G485" s="519">
        <f t="shared" si="4"/>
        <v>150</v>
      </c>
      <c r="H485" s="520">
        <v>120</v>
      </c>
      <c r="I485" s="519">
        <f t="shared" si="5"/>
        <v>30</v>
      </c>
    </row>
    <row r="486" spans="1:9" ht="15">
      <c r="A486" s="98">
        <v>478</v>
      </c>
      <c r="B486" s="544" t="s">
        <v>1577</v>
      </c>
      <c r="C486" s="522" t="s">
        <v>954</v>
      </c>
      <c r="D486" s="545">
        <v>35001119766</v>
      </c>
      <c r="E486" s="517"/>
      <c r="F486" s="518" t="s">
        <v>334</v>
      </c>
      <c r="G486" s="519">
        <f t="shared" si="4"/>
        <v>150</v>
      </c>
      <c r="H486" s="520">
        <v>120</v>
      </c>
      <c r="I486" s="519">
        <f t="shared" si="5"/>
        <v>30</v>
      </c>
    </row>
    <row r="487" spans="1:9" ht="15">
      <c r="A487" s="98">
        <v>479</v>
      </c>
      <c r="B487" s="544" t="s">
        <v>1630</v>
      </c>
      <c r="C487" s="522" t="s">
        <v>1169</v>
      </c>
      <c r="D487" s="545">
        <v>62005001093</v>
      </c>
      <c r="E487" s="517"/>
      <c r="F487" s="518" t="s">
        <v>334</v>
      </c>
      <c r="G487" s="519">
        <f t="shared" si="4"/>
        <v>150</v>
      </c>
      <c r="H487" s="520">
        <v>120</v>
      </c>
      <c r="I487" s="519">
        <f t="shared" si="5"/>
        <v>30</v>
      </c>
    </row>
    <row r="488" spans="1:9" ht="15">
      <c r="A488" s="98">
        <v>480</v>
      </c>
      <c r="B488" s="544" t="s">
        <v>1577</v>
      </c>
      <c r="C488" s="522" t="s">
        <v>1629</v>
      </c>
      <c r="D488" s="545">
        <v>35001119863</v>
      </c>
      <c r="E488" s="517"/>
      <c r="F488" s="518" t="s">
        <v>334</v>
      </c>
      <c r="G488" s="519">
        <f t="shared" si="4"/>
        <v>150</v>
      </c>
      <c r="H488" s="520">
        <v>120</v>
      </c>
      <c r="I488" s="519">
        <f t="shared" si="5"/>
        <v>30</v>
      </c>
    </row>
    <row r="489" spans="1:9" ht="15">
      <c r="A489" s="98">
        <v>481</v>
      </c>
      <c r="B489" s="544" t="s">
        <v>1631</v>
      </c>
      <c r="C489" s="522" t="s">
        <v>1629</v>
      </c>
      <c r="D489" s="545">
        <v>35001081304</v>
      </c>
      <c r="E489" s="517"/>
      <c r="F489" s="518" t="s">
        <v>334</v>
      </c>
      <c r="G489" s="519">
        <f t="shared" si="4"/>
        <v>150</v>
      </c>
      <c r="H489" s="520">
        <v>120</v>
      </c>
      <c r="I489" s="519">
        <f t="shared" si="5"/>
        <v>30</v>
      </c>
    </row>
    <row r="490" spans="1:9" ht="15">
      <c r="A490" s="98">
        <v>482</v>
      </c>
      <c r="B490" s="544" t="s">
        <v>1632</v>
      </c>
      <c r="C490" s="522" t="s">
        <v>1619</v>
      </c>
      <c r="D490" s="545">
        <v>35001017048</v>
      </c>
      <c r="E490" s="517"/>
      <c r="F490" s="518" t="s">
        <v>334</v>
      </c>
      <c r="G490" s="519">
        <f t="shared" si="4"/>
        <v>150</v>
      </c>
      <c r="H490" s="520">
        <v>120</v>
      </c>
      <c r="I490" s="519">
        <f t="shared" si="5"/>
        <v>30</v>
      </c>
    </row>
    <row r="491" spans="1:9" ht="15">
      <c r="A491" s="98">
        <v>483</v>
      </c>
      <c r="B491" s="544" t="s">
        <v>1633</v>
      </c>
      <c r="C491" s="522" t="s">
        <v>1624</v>
      </c>
      <c r="D491" s="545">
        <v>35001026336</v>
      </c>
      <c r="E491" s="517"/>
      <c r="F491" s="518" t="s">
        <v>334</v>
      </c>
      <c r="G491" s="519">
        <f t="shared" si="4"/>
        <v>150</v>
      </c>
      <c r="H491" s="520">
        <v>120</v>
      </c>
      <c r="I491" s="519">
        <f t="shared" si="5"/>
        <v>30</v>
      </c>
    </row>
    <row r="492" spans="1:9" ht="15">
      <c r="A492" s="98">
        <v>484</v>
      </c>
      <c r="B492" s="544" t="s">
        <v>1634</v>
      </c>
      <c r="C492" s="522" t="s">
        <v>1635</v>
      </c>
      <c r="D492" s="545">
        <v>35001128936</v>
      </c>
      <c r="E492" s="517"/>
      <c r="F492" s="518" t="s">
        <v>334</v>
      </c>
      <c r="G492" s="519">
        <f t="shared" si="4"/>
        <v>150</v>
      </c>
      <c r="H492" s="520">
        <v>120</v>
      </c>
      <c r="I492" s="519">
        <f t="shared" si="5"/>
        <v>30</v>
      </c>
    </row>
    <row r="493" spans="1:9" ht="15">
      <c r="A493" s="98">
        <v>485</v>
      </c>
      <c r="B493" s="544" t="s">
        <v>653</v>
      </c>
      <c r="C493" s="522" t="s">
        <v>715</v>
      </c>
      <c r="D493" s="545">
        <v>35101129872</v>
      </c>
      <c r="E493" s="517"/>
      <c r="F493" s="518" t="s">
        <v>334</v>
      </c>
      <c r="G493" s="519">
        <f t="shared" si="4"/>
        <v>150</v>
      </c>
      <c r="H493" s="520">
        <v>120</v>
      </c>
      <c r="I493" s="519">
        <f t="shared" si="5"/>
        <v>30</v>
      </c>
    </row>
    <row r="494" spans="1:9" ht="15">
      <c r="A494" s="98">
        <v>486</v>
      </c>
      <c r="B494" s="544" t="s">
        <v>679</v>
      </c>
      <c r="C494" s="522" t="s">
        <v>1636</v>
      </c>
      <c r="D494" s="545">
        <v>35001001873</v>
      </c>
      <c r="E494" s="517"/>
      <c r="F494" s="518" t="s">
        <v>334</v>
      </c>
      <c r="G494" s="519">
        <f t="shared" si="4"/>
        <v>150</v>
      </c>
      <c r="H494" s="520">
        <v>120</v>
      </c>
      <c r="I494" s="519">
        <f t="shared" si="5"/>
        <v>30</v>
      </c>
    </row>
    <row r="495" spans="1:9" ht="15">
      <c r="A495" s="98">
        <v>487</v>
      </c>
      <c r="B495" s="544" t="s">
        <v>1342</v>
      </c>
      <c r="C495" s="522" t="s">
        <v>1637</v>
      </c>
      <c r="D495" s="545">
        <v>35001119757</v>
      </c>
      <c r="E495" s="517"/>
      <c r="F495" s="518" t="s">
        <v>334</v>
      </c>
      <c r="G495" s="519">
        <f t="shared" si="4"/>
        <v>150</v>
      </c>
      <c r="H495" s="520">
        <v>120</v>
      </c>
      <c r="I495" s="519">
        <f t="shared" si="5"/>
        <v>30</v>
      </c>
    </row>
    <row r="496" spans="1:9" ht="15">
      <c r="A496" s="98">
        <v>488</v>
      </c>
      <c r="B496" s="544" t="s">
        <v>674</v>
      </c>
      <c r="C496" s="522" t="s">
        <v>1619</v>
      </c>
      <c r="D496" s="545">
        <v>35001120007</v>
      </c>
      <c r="E496" s="517"/>
      <c r="F496" s="518" t="s">
        <v>334</v>
      </c>
      <c r="G496" s="519">
        <f t="shared" si="4"/>
        <v>150</v>
      </c>
      <c r="H496" s="520">
        <v>120</v>
      </c>
      <c r="I496" s="519">
        <f t="shared" si="5"/>
        <v>30</v>
      </c>
    </row>
    <row r="497" spans="1:9" ht="15">
      <c r="A497" s="98">
        <v>489</v>
      </c>
      <c r="B497" s="544" t="s">
        <v>674</v>
      </c>
      <c r="C497" s="522" t="s">
        <v>1638</v>
      </c>
      <c r="D497" s="545">
        <v>35001075059</v>
      </c>
      <c r="E497" s="517"/>
      <c r="F497" s="518" t="s">
        <v>334</v>
      </c>
      <c r="G497" s="519">
        <f t="shared" si="4"/>
        <v>150</v>
      </c>
      <c r="H497" s="520">
        <v>120</v>
      </c>
      <c r="I497" s="519">
        <f t="shared" si="5"/>
        <v>30</v>
      </c>
    </row>
    <row r="498" spans="1:9" ht="15">
      <c r="A498" s="98">
        <v>490</v>
      </c>
      <c r="B498" s="544" t="s">
        <v>768</v>
      </c>
      <c r="C498" s="522" t="s">
        <v>1639</v>
      </c>
      <c r="D498" s="523" t="s">
        <v>1640</v>
      </c>
      <c r="E498" s="517"/>
      <c r="F498" s="518" t="s">
        <v>334</v>
      </c>
      <c r="G498" s="519">
        <f t="shared" si="4"/>
        <v>150</v>
      </c>
      <c r="H498" s="520">
        <v>120</v>
      </c>
      <c r="I498" s="519">
        <f t="shared" si="5"/>
        <v>30</v>
      </c>
    </row>
    <row r="499" spans="1:9" ht="15">
      <c r="A499" s="98">
        <v>491</v>
      </c>
      <c r="B499" s="544" t="s">
        <v>984</v>
      </c>
      <c r="C499" s="522" t="s">
        <v>1267</v>
      </c>
      <c r="D499" s="523" t="s">
        <v>1641</v>
      </c>
      <c r="E499" s="517"/>
      <c r="F499" s="518" t="s">
        <v>334</v>
      </c>
      <c r="G499" s="519">
        <f t="shared" si="4"/>
        <v>150</v>
      </c>
      <c r="H499" s="520">
        <v>120</v>
      </c>
      <c r="I499" s="519">
        <f t="shared" si="5"/>
        <v>30</v>
      </c>
    </row>
    <row r="500" spans="1:9" ht="15">
      <c r="A500" s="98">
        <v>492</v>
      </c>
      <c r="B500" s="544" t="s">
        <v>909</v>
      </c>
      <c r="C500" s="522" t="s">
        <v>1290</v>
      </c>
      <c r="D500" s="523" t="s">
        <v>1642</v>
      </c>
      <c r="E500" s="517"/>
      <c r="F500" s="518" t="s">
        <v>334</v>
      </c>
      <c r="G500" s="519">
        <f t="shared" si="4"/>
        <v>150</v>
      </c>
      <c r="H500" s="520">
        <v>120</v>
      </c>
      <c r="I500" s="519">
        <f t="shared" si="5"/>
        <v>30</v>
      </c>
    </row>
    <row r="501" spans="1:9" ht="15">
      <c r="A501" s="98">
        <v>493</v>
      </c>
      <c r="B501" s="544" t="s">
        <v>1631</v>
      </c>
      <c r="C501" s="522" t="s">
        <v>1643</v>
      </c>
      <c r="D501" s="523" t="s">
        <v>1644</v>
      </c>
      <c r="E501" s="517"/>
      <c r="F501" s="518" t="s">
        <v>334</v>
      </c>
      <c r="G501" s="519">
        <f t="shared" si="4"/>
        <v>150</v>
      </c>
      <c r="H501" s="520">
        <v>120</v>
      </c>
      <c r="I501" s="519">
        <f t="shared" si="5"/>
        <v>30</v>
      </c>
    </row>
    <row r="502" spans="1:9" ht="15">
      <c r="A502" s="98">
        <v>494</v>
      </c>
      <c r="B502" s="544" t="s">
        <v>1291</v>
      </c>
      <c r="C502" s="522" t="s">
        <v>1645</v>
      </c>
      <c r="D502" s="523" t="s">
        <v>1646</v>
      </c>
      <c r="E502" s="517"/>
      <c r="F502" s="518" t="s">
        <v>334</v>
      </c>
      <c r="G502" s="519">
        <f t="shared" si="4"/>
        <v>150</v>
      </c>
      <c r="H502" s="520">
        <v>120</v>
      </c>
      <c r="I502" s="519">
        <f t="shared" si="5"/>
        <v>30</v>
      </c>
    </row>
    <row r="503" spans="1:9" ht="15">
      <c r="A503" s="98">
        <v>495</v>
      </c>
      <c r="B503" s="544" t="s">
        <v>999</v>
      </c>
      <c r="C503" s="522" t="s">
        <v>1421</v>
      </c>
      <c r="D503" s="523" t="s">
        <v>1647</v>
      </c>
      <c r="E503" s="517"/>
      <c r="F503" s="518" t="s">
        <v>334</v>
      </c>
      <c r="G503" s="519">
        <f t="shared" si="4"/>
        <v>150</v>
      </c>
      <c r="H503" s="520">
        <v>120</v>
      </c>
      <c r="I503" s="519">
        <f t="shared" si="5"/>
        <v>30</v>
      </c>
    </row>
    <row r="504" spans="1:9" ht="15">
      <c r="A504" s="98">
        <v>496</v>
      </c>
      <c r="B504" s="544" t="s">
        <v>1064</v>
      </c>
      <c r="C504" s="522" t="s">
        <v>1648</v>
      </c>
      <c r="D504" s="523" t="s">
        <v>1649</v>
      </c>
      <c r="E504" s="517"/>
      <c r="F504" s="518" t="s">
        <v>334</v>
      </c>
      <c r="G504" s="519">
        <f t="shared" si="4"/>
        <v>150</v>
      </c>
      <c r="H504" s="520">
        <v>120</v>
      </c>
      <c r="I504" s="519">
        <f t="shared" si="5"/>
        <v>30</v>
      </c>
    </row>
    <row r="505" spans="1:9" ht="15">
      <c r="A505" s="98">
        <v>497</v>
      </c>
      <c r="B505" s="544" t="s">
        <v>682</v>
      </c>
      <c r="C505" s="522" t="s">
        <v>1638</v>
      </c>
      <c r="D505" s="523" t="s">
        <v>1650</v>
      </c>
      <c r="E505" s="517"/>
      <c r="F505" s="518" t="s">
        <v>334</v>
      </c>
      <c r="G505" s="519">
        <f t="shared" si="4"/>
        <v>150</v>
      </c>
      <c r="H505" s="520">
        <v>120</v>
      </c>
      <c r="I505" s="519">
        <f t="shared" si="5"/>
        <v>30</v>
      </c>
    </row>
    <row r="506" spans="1:9" ht="15">
      <c r="A506" s="98">
        <v>498</v>
      </c>
      <c r="B506" s="544" t="s">
        <v>1651</v>
      </c>
      <c r="C506" s="522" t="s">
        <v>1364</v>
      </c>
      <c r="D506" s="523" t="s">
        <v>1652</v>
      </c>
      <c r="E506" s="517"/>
      <c r="F506" s="518" t="s">
        <v>334</v>
      </c>
      <c r="G506" s="519">
        <f t="shared" si="4"/>
        <v>150</v>
      </c>
      <c r="H506" s="520">
        <v>120</v>
      </c>
      <c r="I506" s="519">
        <f t="shared" si="5"/>
        <v>30</v>
      </c>
    </row>
    <row r="507" spans="1:9" ht="15">
      <c r="A507" s="98">
        <v>499</v>
      </c>
      <c r="B507" s="544" t="s">
        <v>816</v>
      </c>
      <c r="C507" s="522" t="s">
        <v>1638</v>
      </c>
      <c r="D507" s="523" t="s">
        <v>1653</v>
      </c>
      <c r="E507" s="517"/>
      <c r="F507" s="518" t="s">
        <v>334</v>
      </c>
      <c r="G507" s="519">
        <f t="shared" si="4"/>
        <v>150</v>
      </c>
      <c r="H507" s="520">
        <v>120</v>
      </c>
      <c r="I507" s="519">
        <f t="shared" si="5"/>
        <v>30</v>
      </c>
    </row>
    <row r="508" spans="1:9" ht="15">
      <c r="A508" s="98">
        <v>500</v>
      </c>
      <c r="B508" s="546" t="s">
        <v>735</v>
      </c>
      <c r="C508" s="522" t="s">
        <v>1629</v>
      </c>
      <c r="D508" s="547" t="s">
        <v>1654</v>
      </c>
      <c r="E508" s="517"/>
      <c r="F508" s="518" t="s">
        <v>334</v>
      </c>
      <c r="G508" s="519">
        <f t="shared" si="4"/>
        <v>150</v>
      </c>
      <c r="H508" s="520">
        <v>120</v>
      </c>
      <c r="I508" s="519">
        <f t="shared" si="5"/>
        <v>30</v>
      </c>
    </row>
    <row r="509" spans="1:9" ht="15">
      <c r="A509" s="98">
        <v>501</v>
      </c>
      <c r="B509" s="544" t="s">
        <v>1655</v>
      </c>
      <c r="C509" s="522" t="s">
        <v>1656</v>
      </c>
      <c r="D509" s="545">
        <v>35001121925</v>
      </c>
      <c r="E509" s="517"/>
      <c r="F509" s="518" t="s">
        <v>334</v>
      </c>
      <c r="G509" s="519">
        <f t="shared" si="4"/>
        <v>150</v>
      </c>
      <c r="H509" s="520">
        <v>120</v>
      </c>
      <c r="I509" s="519">
        <f t="shared" si="5"/>
        <v>30</v>
      </c>
    </row>
    <row r="510" spans="1:9" ht="15">
      <c r="A510" s="98">
        <v>502</v>
      </c>
      <c r="B510" s="544" t="s">
        <v>679</v>
      </c>
      <c r="C510" s="522" t="s">
        <v>1657</v>
      </c>
      <c r="D510" s="545">
        <v>35001059966</v>
      </c>
      <c r="E510" s="517"/>
      <c r="F510" s="518" t="s">
        <v>334</v>
      </c>
      <c r="G510" s="519">
        <f t="shared" si="4"/>
        <v>150</v>
      </c>
      <c r="H510" s="520">
        <v>120</v>
      </c>
      <c r="I510" s="519">
        <f t="shared" si="5"/>
        <v>30</v>
      </c>
    </row>
    <row r="511" spans="1:9" ht="15">
      <c r="A511" s="98">
        <v>503</v>
      </c>
      <c r="B511" s="544" t="s">
        <v>1658</v>
      </c>
      <c r="C511" s="522" t="s">
        <v>1659</v>
      </c>
      <c r="D511" s="545">
        <v>35001065148</v>
      </c>
      <c r="E511" s="517"/>
      <c r="F511" s="518" t="s">
        <v>334</v>
      </c>
      <c r="G511" s="519">
        <f t="shared" si="4"/>
        <v>200</v>
      </c>
      <c r="H511" s="520">
        <v>160</v>
      </c>
      <c r="I511" s="519">
        <f t="shared" si="5"/>
        <v>40</v>
      </c>
    </row>
    <row r="512" spans="1:9" ht="15">
      <c r="A512" s="98">
        <v>504</v>
      </c>
      <c r="B512" s="534" t="s">
        <v>1660</v>
      </c>
      <c r="C512" s="525" t="s">
        <v>1661</v>
      </c>
      <c r="D512" s="548">
        <v>35001121739</v>
      </c>
      <c r="E512" s="517"/>
      <c r="F512" s="518" t="s">
        <v>334</v>
      </c>
      <c r="G512" s="519">
        <f t="shared" si="4"/>
        <v>150</v>
      </c>
      <c r="H512" s="520">
        <v>120</v>
      </c>
      <c r="I512" s="519">
        <f t="shared" si="5"/>
        <v>30</v>
      </c>
    </row>
    <row r="513" spans="1:9" ht="15">
      <c r="A513" s="98">
        <v>505</v>
      </c>
      <c r="B513" s="534" t="s">
        <v>1662</v>
      </c>
      <c r="C513" s="525" t="s">
        <v>1165</v>
      </c>
      <c r="D513" s="548">
        <v>12001046556</v>
      </c>
      <c r="E513" s="517"/>
      <c r="F513" s="518" t="s">
        <v>334</v>
      </c>
      <c r="G513" s="519">
        <f t="shared" si="4"/>
        <v>150</v>
      </c>
      <c r="H513" s="520">
        <v>120</v>
      </c>
      <c r="I513" s="519">
        <f t="shared" si="5"/>
        <v>30</v>
      </c>
    </row>
    <row r="514" spans="1:9" ht="15">
      <c r="A514" s="98">
        <v>506</v>
      </c>
      <c r="B514" s="534" t="s">
        <v>1663</v>
      </c>
      <c r="C514" s="525" t="s">
        <v>1664</v>
      </c>
      <c r="D514" s="548">
        <v>12001088237</v>
      </c>
      <c r="E514" s="517"/>
      <c r="F514" s="518" t="s">
        <v>334</v>
      </c>
      <c r="G514" s="519">
        <f t="shared" si="4"/>
        <v>150</v>
      </c>
      <c r="H514" s="520">
        <v>120</v>
      </c>
      <c r="I514" s="519">
        <f t="shared" si="5"/>
        <v>30</v>
      </c>
    </row>
    <row r="515" spans="1:9" ht="15">
      <c r="A515" s="98">
        <v>507</v>
      </c>
      <c r="B515" s="534" t="s">
        <v>1665</v>
      </c>
      <c r="C515" s="525" t="s">
        <v>1666</v>
      </c>
      <c r="D515" s="548">
        <v>12001082443</v>
      </c>
      <c r="E515" s="517"/>
      <c r="F515" s="518" t="s">
        <v>334</v>
      </c>
      <c r="G515" s="519">
        <f t="shared" si="4"/>
        <v>150</v>
      </c>
      <c r="H515" s="520">
        <v>120</v>
      </c>
      <c r="I515" s="519">
        <f t="shared" si="5"/>
        <v>30</v>
      </c>
    </row>
    <row r="516" spans="1:9" ht="15">
      <c r="A516" s="98">
        <v>508</v>
      </c>
      <c r="B516" s="534" t="s">
        <v>1667</v>
      </c>
      <c r="C516" s="525" t="s">
        <v>1668</v>
      </c>
      <c r="D516" s="533" t="s">
        <v>1669</v>
      </c>
      <c r="E516" s="517"/>
      <c r="F516" s="518" t="s">
        <v>334</v>
      </c>
      <c r="G516" s="519">
        <f t="shared" si="4"/>
        <v>200</v>
      </c>
      <c r="H516" s="520">
        <v>160</v>
      </c>
      <c r="I516" s="519">
        <f t="shared" si="5"/>
        <v>40</v>
      </c>
    </row>
    <row r="517" spans="1:9" ht="15">
      <c r="A517" s="98">
        <v>509</v>
      </c>
      <c r="B517" s="534" t="s">
        <v>1468</v>
      </c>
      <c r="C517" s="525" t="s">
        <v>1670</v>
      </c>
      <c r="D517" s="548">
        <v>11001004345</v>
      </c>
      <c r="E517" s="517"/>
      <c r="F517" s="518" t="s">
        <v>334</v>
      </c>
      <c r="G517" s="519">
        <f t="shared" si="4"/>
        <v>150</v>
      </c>
      <c r="H517" s="520">
        <v>120</v>
      </c>
      <c r="I517" s="519">
        <f t="shared" si="5"/>
        <v>30</v>
      </c>
    </row>
    <row r="518" spans="1:9" ht="15">
      <c r="A518" s="98">
        <v>510</v>
      </c>
      <c r="B518" s="534" t="s">
        <v>1248</v>
      </c>
      <c r="C518" s="525" t="s">
        <v>1671</v>
      </c>
      <c r="D518" s="533" t="s">
        <v>1672</v>
      </c>
      <c r="E518" s="517"/>
      <c r="F518" s="518" t="s">
        <v>334</v>
      </c>
      <c r="G518" s="519">
        <f t="shared" si="4"/>
        <v>150</v>
      </c>
      <c r="H518" s="520">
        <v>120</v>
      </c>
      <c r="I518" s="519">
        <f t="shared" si="5"/>
        <v>30</v>
      </c>
    </row>
    <row r="519" spans="1:9" ht="15">
      <c r="A519" s="98">
        <v>511</v>
      </c>
      <c r="B519" s="534" t="s">
        <v>1673</v>
      </c>
      <c r="C519" s="525" t="s">
        <v>1674</v>
      </c>
      <c r="D519" s="533" t="s">
        <v>1675</v>
      </c>
      <c r="E519" s="517"/>
      <c r="F519" s="518" t="s">
        <v>334</v>
      </c>
      <c r="G519" s="519">
        <f t="shared" si="4"/>
        <v>150</v>
      </c>
      <c r="H519" s="520">
        <v>120</v>
      </c>
      <c r="I519" s="519">
        <f t="shared" si="5"/>
        <v>30</v>
      </c>
    </row>
    <row r="520" spans="1:9" ht="15">
      <c r="A520" s="98">
        <v>512</v>
      </c>
      <c r="B520" s="534" t="s">
        <v>1676</v>
      </c>
      <c r="C520" s="525" t="s">
        <v>1677</v>
      </c>
      <c r="D520" s="533" t="s">
        <v>1678</v>
      </c>
      <c r="E520" s="517"/>
      <c r="F520" s="518" t="s">
        <v>334</v>
      </c>
      <c r="G520" s="519">
        <f t="shared" si="4"/>
        <v>150</v>
      </c>
      <c r="H520" s="520">
        <v>120</v>
      </c>
      <c r="I520" s="519">
        <f t="shared" si="5"/>
        <v>30</v>
      </c>
    </row>
    <row r="521" spans="1:9" ht="15">
      <c r="A521" s="98">
        <v>513</v>
      </c>
      <c r="B521" s="534" t="s">
        <v>932</v>
      </c>
      <c r="C521" s="525" t="s">
        <v>675</v>
      </c>
      <c r="D521" s="533" t="s">
        <v>1679</v>
      </c>
      <c r="E521" s="517"/>
      <c r="F521" s="518" t="s">
        <v>334</v>
      </c>
      <c r="G521" s="519">
        <f t="shared" si="4"/>
        <v>150</v>
      </c>
      <c r="H521" s="520">
        <v>120</v>
      </c>
      <c r="I521" s="519">
        <f t="shared" si="5"/>
        <v>30</v>
      </c>
    </row>
    <row r="522" spans="1:9" ht="15">
      <c r="A522" s="98">
        <v>514</v>
      </c>
      <c r="B522" s="534" t="s">
        <v>656</v>
      </c>
      <c r="C522" s="525" t="s">
        <v>1680</v>
      </c>
      <c r="D522" s="533" t="s">
        <v>1681</v>
      </c>
      <c r="E522" s="517"/>
      <c r="F522" s="518" t="s">
        <v>334</v>
      </c>
      <c r="G522" s="519">
        <f t="shared" si="4"/>
        <v>150</v>
      </c>
      <c r="H522" s="520">
        <v>120</v>
      </c>
      <c r="I522" s="519">
        <f t="shared" si="5"/>
        <v>30</v>
      </c>
    </row>
    <row r="523" spans="1:9" ht="15">
      <c r="A523" s="98">
        <v>515</v>
      </c>
      <c r="B523" s="534" t="s">
        <v>1682</v>
      </c>
      <c r="C523" s="525" t="s">
        <v>1683</v>
      </c>
      <c r="D523" s="533" t="s">
        <v>1684</v>
      </c>
      <c r="E523" s="517"/>
      <c r="F523" s="518" t="s">
        <v>334</v>
      </c>
      <c r="G523" s="519">
        <f t="shared" si="4"/>
        <v>150</v>
      </c>
      <c r="H523" s="520">
        <v>120</v>
      </c>
      <c r="I523" s="519">
        <f t="shared" si="5"/>
        <v>30</v>
      </c>
    </row>
    <row r="524" spans="1:9" ht="15">
      <c r="A524" s="98">
        <v>516</v>
      </c>
      <c r="B524" s="534" t="s">
        <v>953</v>
      </c>
      <c r="C524" s="525" t="s">
        <v>797</v>
      </c>
      <c r="D524" s="533" t="s">
        <v>1685</v>
      </c>
      <c r="E524" s="517"/>
      <c r="F524" s="518" t="s">
        <v>334</v>
      </c>
      <c r="G524" s="519">
        <f t="shared" si="4"/>
        <v>150</v>
      </c>
      <c r="H524" s="520">
        <v>120</v>
      </c>
      <c r="I524" s="519">
        <f t="shared" si="5"/>
        <v>30</v>
      </c>
    </row>
    <row r="525" spans="1:9" ht="15">
      <c r="A525" s="98">
        <v>517</v>
      </c>
      <c r="B525" s="534" t="s">
        <v>762</v>
      </c>
      <c r="C525" s="525" t="s">
        <v>1364</v>
      </c>
      <c r="D525" s="533" t="s">
        <v>1686</v>
      </c>
      <c r="E525" s="517"/>
      <c r="F525" s="518" t="s">
        <v>334</v>
      </c>
      <c r="G525" s="519">
        <f t="shared" ref="G525:G588" si="6">H525/0.8</f>
        <v>150</v>
      </c>
      <c r="H525" s="520">
        <v>120</v>
      </c>
      <c r="I525" s="519">
        <f t="shared" ref="I525:I588" si="7">H525*0.25</f>
        <v>30</v>
      </c>
    </row>
    <row r="526" spans="1:9" ht="15">
      <c r="A526" s="98">
        <v>518</v>
      </c>
      <c r="B526" s="534" t="s">
        <v>735</v>
      </c>
      <c r="C526" s="525" t="s">
        <v>1491</v>
      </c>
      <c r="D526" s="533" t="s">
        <v>1687</v>
      </c>
      <c r="E526" s="517"/>
      <c r="F526" s="518" t="s">
        <v>334</v>
      </c>
      <c r="G526" s="519">
        <f t="shared" si="6"/>
        <v>150</v>
      </c>
      <c r="H526" s="520">
        <v>120</v>
      </c>
      <c r="I526" s="519">
        <f t="shared" si="7"/>
        <v>30</v>
      </c>
    </row>
    <row r="527" spans="1:9" ht="15">
      <c r="A527" s="98">
        <v>519</v>
      </c>
      <c r="B527" s="534" t="s">
        <v>656</v>
      </c>
      <c r="C527" s="525" t="s">
        <v>775</v>
      </c>
      <c r="D527" s="533" t="s">
        <v>1688</v>
      </c>
      <c r="E527" s="517"/>
      <c r="F527" s="518" t="s">
        <v>334</v>
      </c>
      <c r="G527" s="519">
        <f t="shared" si="6"/>
        <v>150</v>
      </c>
      <c r="H527" s="520">
        <v>120</v>
      </c>
      <c r="I527" s="519">
        <f t="shared" si="7"/>
        <v>30</v>
      </c>
    </row>
    <row r="528" spans="1:9" ht="15">
      <c r="A528" s="98">
        <v>520</v>
      </c>
      <c r="B528" s="534" t="s">
        <v>717</v>
      </c>
      <c r="C528" s="525" t="s">
        <v>1689</v>
      </c>
      <c r="D528" s="533" t="s">
        <v>1690</v>
      </c>
      <c r="E528" s="517"/>
      <c r="F528" s="518" t="s">
        <v>334</v>
      </c>
      <c r="G528" s="519">
        <f t="shared" si="6"/>
        <v>150</v>
      </c>
      <c r="H528" s="520">
        <v>120</v>
      </c>
      <c r="I528" s="519">
        <f t="shared" si="7"/>
        <v>30</v>
      </c>
    </row>
    <row r="529" spans="1:9" ht="15">
      <c r="A529" s="98">
        <v>521</v>
      </c>
      <c r="B529" s="534" t="s">
        <v>1682</v>
      </c>
      <c r="C529" s="525" t="s">
        <v>1691</v>
      </c>
      <c r="D529" s="533" t="s">
        <v>1692</v>
      </c>
      <c r="E529" s="517"/>
      <c r="F529" s="518" t="s">
        <v>334</v>
      </c>
      <c r="G529" s="519">
        <f t="shared" si="6"/>
        <v>200</v>
      </c>
      <c r="H529" s="520">
        <v>160</v>
      </c>
      <c r="I529" s="519">
        <f t="shared" si="7"/>
        <v>40</v>
      </c>
    </row>
    <row r="530" spans="1:9" ht="15">
      <c r="A530" s="98">
        <v>522</v>
      </c>
      <c r="B530" s="537" t="s">
        <v>1693</v>
      </c>
      <c r="C530" s="522" t="s">
        <v>1694</v>
      </c>
      <c r="D530" s="533" t="s">
        <v>1695</v>
      </c>
      <c r="E530" s="517"/>
      <c r="F530" s="518" t="s">
        <v>334</v>
      </c>
      <c r="G530" s="519">
        <f t="shared" si="6"/>
        <v>200</v>
      </c>
      <c r="H530" s="520">
        <v>160</v>
      </c>
      <c r="I530" s="519">
        <f t="shared" si="7"/>
        <v>40</v>
      </c>
    </row>
    <row r="531" spans="1:9" ht="15">
      <c r="A531" s="98">
        <v>523</v>
      </c>
      <c r="B531" s="549" t="s">
        <v>1696</v>
      </c>
      <c r="C531" s="522" t="s">
        <v>1697</v>
      </c>
      <c r="D531" s="536" t="s">
        <v>1698</v>
      </c>
      <c r="E531" s="517"/>
      <c r="F531" s="518" t="s">
        <v>334</v>
      </c>
      <c r="G531" s="519">
        <f t="shared" si="6"/>
        <v>200</v>
      </c>
      <c r="H531" s="520">
        <v>160</v>
      </c>
      <c r="I531" s="519">
        <f t="shared" si="7"/>
        <v>40</v>
      </c>
    </row>
    <row r="532" spans="1:9" ht="15">
      <c r="A532" s="98">
        <v>524</v>
      </c>
      <c r="B532" s="546" t="s">
        <v>679</v>
      </c>
      <c r="C532" s="522" t="s">
        <v>1699</v>
      </c>
      <c r="D532" s="550" t="s">
        <v>1700</v>
      </c>
      <c r="E532" s="517"/>
      <c r="F532" s="518" t="s">
        <v>334</v>
      </c>
      <c r="G532" s="519">
        <f t="shared" si="6"/>
        <v>200</v>
      </c>
      <c r="H532" s="520">
        <v>160</v>
      </c>
      <c r="I532" s="519">
        <f t="shared" si="7"/>
        <v>40</v>
      </c>
    </row>
    <row r="533" spans="1:9" ht="15">
      <c r="A533" s="98">
        <v>525</v>
      </c>
      <c r="B533" s="546" t="s">
        <v>658</v>
      </c>
      <c r="C533" s="522" t="s">
        <v>1701</v>
      </c>
      <c r="D533" s="536" t="s">
        <v>1702</v>
      </c>
      <c r="E533" s="517"/>
      <c r="F533" s="518" t="s">
        <v>334</v>
      </c>
      <c r="G533" s="519">
        <f t="shared" si="6"/>
        <v>150</v>
      </c>
      <c r="H533" s="520">
        <v>120</v>
      </c>
      <c r="I533" s="519">
        <f t="shared" si="7"/>
        <v>30</v>
      </c>
    </row>
    <row r="534" spans="1:9" ht="15">
      <c r="A534" s="98">
        <v>526</v>
      </c>
      <c r="B534" s="546" t="s">
        <v>818</v>
      </c>
      <c r="C534" s="522" t="s">
        <v>1703</v>
      </c>
      <c r="D534" s="536" t="s">
        <v>1704</v>
      </c>
      <c r="E534" s="517"/>
      <c r="F534" s="518" t="s">
        <v>334</v>
      </c>
      <c r="G534" s="519">
        <f t="shared" si="6"/>
        <v>150</v>
      </c>
      <c r="H534" s="520">
        <v>120</v>
      </c>
      <c r="I534" s="519">
        <f t="shared" si="7"/>
        <v>30</v>
      </c>
    </row>
    <row r="535" spans="1:9" ht="15">
      <c r="A535" s="98">
        <v>527</v>
      </c>
      <c r="B535" s="551" t="s">
        <v>653</v>
      </c>
      <c r="C535" s="552" t="s">
        <v>1705</v>
      </c>
      <c r="D535" s="553">
        <v>1008059299</v>
      </c>
      <c r="E535" s="15"/>
      <c r="F535" s="554" t="s">
        <v>334</v>
      </c>
      <c r="G535" s="4">
        <f t="shared" si="6"/>
        <v>150</v>
      </c>
      <c r="H535" s="555">
        <v>120</v>
      </c>
      <c r="I535" s="4">
        <f t="shared" si="7"/>
        <v>30</v>
      </c>
    </row>
    <row r="536" spans="1:9" ht="15">
      <c r="A536" s="98">
        <v>528</v>
      </c>
      <c r="B536" s="551" t="s">
        <v>808</v>
      </c>
      <c r="C536" s="552" t="s">
        <v>1706</v>
      </c>
      <c r="D536" s="556">
        <v>60001055016</v>
      </c>
      <c r="E536" s="15"/>
      <c r="F536" s="554" t="s">
        <v>334</v>
      </c>
      <c r="G536" s="4">
        <f t="shared" si="6"/>
        <v>150</v>
      </c>
      <c r="H536" s="555">
        <v>120</v>
      </c>
      <c r="I536" s="4">
        <f t="shared" si="7"/>
        <v>30</v>
      </c>
    </row>
    <row r="537" spans="1:9" ht="15">
      <c r="A537" s="98">
        <v>529</v>
      </c>
      <c r="B537" s="551" t="s">
        <v>1468</v>
      </c>
      <c r="C537" s="552" t="s">
        <v>1707</v>
      </c>
      <c r="D537" s="553">
        <v>1027064860</v>
      </c>
      <c r="E537" s="15"/>
      <c r="F537" s="554" t="s">
        <v>334</v>
      </c>
      <c r="G537" s="4">
        <f t="shared" si="6"/>
        <v>150</v>
      </c>
      <c r="H537" s="555">
        <v>120</v>
      </c>
      <c r="I537" s="4">
        <f t="shared" si="7"/>
        <v>30</v>
      </c>
    </row>
    <row r="538" spans="1:9" ht="15">
      <c r="A538" s="98">
        <v>530</v>
      </c>
      <c r="B538" s="551" t="s">
        <v>1514</v>
      </c>
      <c r="C538" s="552" t="s">
        <v>1708</v>
      </c>
      <c r="D538" s="556">
        <v>65002010703</v>
      </c>
      <c r="E538" s="15"/>
      <c r="F538" s="554" t="s">
        <v>334</v>
      </c>
      <c r="G538" s="4">
        <f t="shared" si="6"/>
        <v>150</v>
      </c>
      <c r="H538" s="555">
        <v>120</v>
      </c>
      <c r="I538" s="4">
        <f t="shared" si="7"/>
        <v>30</v>
      </c>
    </row>
    <row r="539" spans="1:9" ht="15">
      <c r="A539" s="98">
        <v>531</v>
      </c>
      <c r="B539" s="551" t="s">
        <v>1709</v>
      </c>
      <c r="C539" s="552" t="s">
        <v>1316</v>
      </c>
      <c r="D539" s="553">
        <v>1024064685</v>
      </c>
      <c r="E539" s="15"/>
      <c r="F539" s="554" t="s">
        <v>334</v>
      </c>
      <c r="G539" s="4">
        <f t="shared" si="6"/>
        <v>150</v>
      </c>
      <c r="H539" s="555">
        <v>120</v>
      </c>
      <c r="I539" s="4">
        <f t="shared" si="7"/>
        <v>30</v>
      </c>
    </row>
    <row r="540" spans="1:9" ht="15">
      <c r="A540" s="98">
        <v>532</v>
      </c>
      <c r="B540" s="551" t="s">
        <v>679</v>
      </c>
      <c r="C540" s="552" t="s">
        <v>1710</v>
      </c>
      <c r="D540" s="553">
        <v>1009005920</v>
      </c>
      <c r="E540" s="15"/>
      <c r="F540" s="554" t="s">
        <v>334</v>
      </c>
      <c r="G540" s="4">
        <f t="shared" si="6"/>
        <v>150</v>
      </c>
      <c r="H540" s="555">
        <v>120</v>
      </c>
      <c r="I540" s="4">
        <f t="shared" si="7"/>
        <v>30</v>
      </c>
    </row>
    <row r="541" spans="1:9" ht="15">
      <c r="A541" s="98">
        <v>533</v>
      </c>
      <c r="B541" s="551" t="s">
        <v>1329</v>
      </c>
      <c r="C541" s="552" t="s">
        <v>1711</v>
      </c>
      <c r="D541" s="553">
        <v>1008061906</v>
      </c>
      <c r="E541" s="15"/>
      <c r="F541" s="554" t="s">
        <v>334</v>
      </c>
      <c r="G541" s="4">
        <f t="shared" si="6"/>
        <v>150</v>
      </c>
      <c r="H541" s="555">
        <v>120</v>
      </c>
      <c r="I541" s="4">
        <f t="shared" si="7"/>
        <v>30</v>
      </c>
    </row>
    <row r="542" spans="1:9" ht="15">
      <c r="A542" s="98">
        <v>534</v>
      </c>
      <c r="B542" s="551" t="s">
        <v>818</v>
      </c>
      <c r="C542" s="552" t="s">
        <v>1712</v>
      </c>
      <c r="D542" s="553">
        <v>1008062629</v>
      </c>
      <c r="E542" s="15"/>
      <c r="F542" s="554" t="s">
        <v>334</v>
      </c>
      <c r="G542" s="4">
        <f t="shared" si="6"/>
        <v>150</v>
      </c>
      <c r="H542" s="555">
        <v>120</v>
      </c>
      <c r="I542" s="4">
        <f t="shared" si="7"/>
        <v>30</v>
      </c>
    </row>
    <row r="543" spans="1:9" ht="15">
      <c r="A543" s="98">
        <v>535</v>
      </c>
      <c r="B543" s="551" t="s">
        <v>873</v>
      </c>
      <c r="C543" s="552" t="s">
        <v>1713</v>
      </c>
      <c r="D543" s="553">
        <v>1008037512</v>
      </c>
      <c r="E543" s="15"/>
      <c r="F543" s="554" t="s">
        <v>334</v>
      </c>
      <c r="G543" s="4">
        <f t="shared" si="6"/>
        <v>150</v>
      </c>
      <c r="H543" s="555">
        <v>120</v>
      </c>
      <c r="I543" s="4">
        <f t="shared" si="7"/>
        <v>30</v>
      </c>
    </row>
    <row r="544" spans="1:9" ht="15">
      <c r="A544" s="98">
        <v>536</v>
      </c>
      <c r="B544" s="551" t="s">
        <v>923</v>
      </c>
      <c r="C544" s="552" t="s">
        <v>1714</v>
      </c>
      <c r="D544" s="553">
        <v>1010019439</v>
      </c>
      <c r="E544" s="15"/>
      <c r="F544" s="554" t="s">
        <v>334</v>
      </c>
      <c r="G544" s="4">
        <f t="shared" si="6"/>
        <v>150</v>
      </c>
      <c r="H544" s="555">
        <v>120</v>
      </c>
      <c r="I544" s="4">
        <f t="shared" si="7"/>
        <v>30</v>
      </c>
    </row>
    <row r="545" spans="1:9" ht="15">
      <c r="A545" s="98">
        <v>537</v>
      </c>
      <c r="B545" s="551" t="s">
        <v>873</v>
      </c>
      <c r="C545" s="552" t="s">
        <v>1715</v>
      </c>
      <c r="D545" s="553">
        <v>1008037174</v>
      </c>
      <c r="E545" s="15"/>
      <c r="F545" s="554" t="s">
        <v>334</v>
      </c>
      <c r="G545" s="4">
        <f t="shared" si="6"/>
        <v>150</v>
      </c>
      <c r="H545" s="555">
        <v>120</v>
      </c>
      <c r="I545" s="4">
        <f t="shared" si="7"/>
        <v>30</v>
      </c>
    </row>
    <row r="546" spans="1:9" ht="15">
      <c r="A546" s="98">
        <v>538</v>
      </c>
      <c r="B546" s="551" t="s">
        <v>702</v>
      </c>
      <c r="C546" s="552" t="s">
        <v>1716</v>
      </c>
      <c r="D546" s="553">
        <v>1008057042</v>
      </c>
      <c r="E546" s="15"/>
      <c r="F546" s="554" t="s">
        <v>334</v>
      </c>
      <c r="G546" s="4">
        <f t="shared" si="6"/>
        <v>150</v>
      </c>
      <c r="H546" s="555">
        <v>120</v>
      </c>
      <c r="I546" s="4">
        <f t="shared" si="7"/>
        <v>30</v>
      </c>
    </row>
    <row r="547" spans="1:9" ht="15">
      <c r="A547" s="98">
        <v>539</v>
      </c>
      <c r="B547" s="551" t="s">
        <v>1143</v>
      </c>
      <c r="C547" s="552" t="s">
        <v>1717</v>
      </c>
      <c r="D547" s="553">
        <v>1010019201</v>
      </c>
      <c r="E547" s="15"/>
      <c r="F547" s="554" t="s">
        <v>334</v>
      </c>
      <c r="G547" s="4">
        <f t="shared" si="6"/>
        <v>150</v>
      </c>
      <c r="H547" s="555">
        <v>120</v>
      </c>
      <c r="I547" s="4">
        <f t="shared" si="7"/>
        <v>30</v>
      </c>
    </row>
    <row r="548" spans="1:9" ht="15">
      <c r="A548" s="98">
        <v>540</v>
      </c>
      <c r="B548" s="551" t="s">
        <v>923</v>
      </c>
      <c r="C548" s="552" t="s">
        <v>1718</v>
      </c>
      <c r="D548" s="553">
        <v>1008040714</v>
      </c>
      <c r="E548" s="15"/>
      <c r="F548" s="554" t="s">
        <v>334</v>
      </c>
      <c r="G548" s="4">
        <f t="shared" si="6"/>
        <v>150</v>
      </c>
      <c r="H548" s="555">
        <v>120</v>
      </c>
      <c r="I548" s="4">
        <f t="shared" si="7"/>
        <v>30</v>
      </c>
    </row>
    <row r="549" spans="1:9" ht="15">
      <c r="A549" s="98">
        <v>541</v>
      </c>
      <c r="B549" s="551" t="s">
        <v>1106</v>
      </c>
      <c r="C549" s="552" t="s">
        <v>1719</v>
      </c>
      <c r="D549" s="553">
        <v>4001015233</v>
      </c>
      <c r="E549" s="15"/>
      <c r="F549" s="554" t="s">
        <v>334</v>
      </c>
      <c r="G549" s="4">
        <f t="shared" si="6"/>
        <v>150</v>
      </c>
      <c r="H549" s="555">
        <v>120</v>
      </c>
      <c r="I549" s="4">
        <f t="shared" si="7"/>
        <v>30</v>
      </c>
    </row>
    <row r="550" spans="1:9" ht="15">
      <c r="A550" s="98">
        <v>542</v>
      </c>
      <c r="B550" s="551" t="s">
        <v>1720</v>
      </c>
      <c r="C550" s="552" t="s">
        <v>1721</v>
      </c>
      <c r="D550" s="553">
        <v>1008057298</v>
      </c>
      <c r="E550" s="15"/>
      <c r="F550" s="554" t="s">
        <v>334</v>
      </c>
      <c r="G550" s="4">
        <f t="shared" si="6"/>
        <v>150</v>
      </c>
      <c r="H550" s="555">
        <v>120</v>
      </c>
      <c r="I550" s="4">
        <f t="shared" si="7"/>
        <v>30</v>
      </c>
    </row>
    <row r="551" spans="1:9" ht="15">
      <c r="A551" s="98">
        <v>543</v>
      </c>
      <c r="B551" s="557" t="s">
        <v>679</v>
      </c>
      <c r="C551" s="552" t="s">
        <v>1285</v>
      </c>
      <c r="D551" s="553">
        <v>1001030231</v>
      </c>
      <c r="E551" s="15"/>
      <c r="F551" s="554" t="s">
        <v>334</v>
      </c>
      <c r="G551" s="4">
        <f t="shared" si="6"/>
        <v>150</v>
      </c>
      <c r="H551" s="555">
        <v>120</v>
      </c>
      <c r="I551" s="4">
        <f t="shared" si="7"/>
        <v>30</v>
      </c>
    </row>
    <row r="552" spans="1:9" ht="15">
      <c r="A552" s="98">
        <v>544</v>
      </c>
      <c r="B552" s="558" t="s">
        <v>801</v>
      </c>
      <c r="C552" s="552" t="s">
        <v>1722</v>
      </c>
      <c r="D552" s="553">
        <v>1008026092</v>
      </c>
      <c r="E552" s="15"/>
      <c r="F552" s="554" t="s">
        <v>334</v>
      </c>
      <c r="G552" s="4">
        <f t="shared" si="6"/>
        <v>150</v>
      </c>
      <c r="H552" s="555">
        <v>120</v>
      </c>
      <c r="I552" s="4">
        <f t="shared" si="7"/>
        <v>30</v>
      </c>
    </row>
    <row r="553" spans="1:9" ht="15">
      <c r="A553" s="98">
        <v>545</v>
      </c>
      <c r="B553" s="559" t="s">
        <v>873</v>
      </c>
      <c r="C553" s="560" t="s">
        <v>1723</v>
      </c>
      <c r="D553" s="553">
        <v>4001001616</v>
      </c>
      <c r="E553" s="15"/>
      <c r="F553" s="554" t="s">
        <v>334</v>
      </c>
      <c r="G553" s="4">
        <f t="shared" si="6"/>
        <v>150</v>
      </c>
      <c r="H553" s="555">
        <v>120</v>
      </c>
      <c r="I553" s="4">
        <f t="shared" si="7"/>
        <v>30</v>
      </c>
    </row>
    <row r="554" spans="1:9" ht="15">
      <c r="A554" s="98">
        <v>546</v>
      </c>
      <c r="B554" s="559" t="s">
        <v>1724</v>
      </c>
      <c r="C554" s="560" t="s">
        <v>1725</v>
      </c>
      <c r="D554" s="553">
        <v>1008023529</v>
      </c>
      <c r="E554" s="15"/>
      <c r="F554" s="554" t="s">
        <v>334</v>
      </c>
      <c r="G554" s="4">
        <f t="shared" si="6"/>
        <v>150</v>
      </c>
      <c r="H554" s="555">
        <v>120</v>
      </c>
      <c r="I554" s="4">
        <f t="shared" si="7"/>
        <v>30</v>
      </c>
    </row>
    <row r="555" spans="1:9" ht="15">
      <c r="A555" s="98">
        <v>547</v>
      </c>
      <c r="B555" s="559" t="s">
        <v>653</v>
      </c>
      <c r="C555" s="560" t="s">
        <v>1726</v>
      </c>
      <c r="D555" s="553">
        <v>1024085629</v>
      </c>
      <c r="E555" s="15"/>
      <c r="F555" s="554" t="s">
        <v>334</v>
      </c>
      <c r="G555" s="4">
        <f t="shared" si="6"/>
        <v>150</v>
      </c>
      <c r="H555" s="555">
        <v>120</v>
      </c>
      <c r="I555" s="4">
        <f t="shared" si="7"/>
        <v>30</v>
      </c>
    </row>
    <row r="556" spans="1:9" ht="15">
      <c r="A556" s="98">
        <v>548</v>
      </c>
      <c r="B556" s="559" t="s">
        <v>1140</v>
      </c>
      <c r="C556" s="560" t="s">
        <v>1727</v>
      </c>
      <c r="D556" s="556">
        <v>57001056865</v>
      </c>
      <c r="E556" s="15"/>
      <c r="F556" s="554" t="s">
        <v>334</v>
      </c>
      <c r="G556" s="4">
        <f t="shared" si="6"/>
        <v>150</v>
      </c>
      <c r="H556" s="555">
        <v>120</v>
      </c>
      <c r="I556" s="4">
        <f t="shared" si="7"/>
        <v>30</v>
      </c>
    </row>
    <row r="557" spans="1:9" ht="15">
      <c r="A557" s="98">
        <v>549</v>
      </c>
      <c r="B557" s="559" t="s">
        <v>876</v>
      </c>
      <c r="C557" s="560" t="s">
        <v>1728</v>
      </c>
      <c r="D557" s="556">
        <v>60001147045</v>
      </c>
      <c r="E557" s="15"/>
      <c r="F557" s="554" t="s">
        <v>334</v>
      </c>
      <c r="G557" s="4">
        <f t="shared" si="6"/>
        <v>150</v>
      </c>
      <c r="H557" s="555">
        <v>120</v>
      </c>
      <c r="I557" s="4">
        <f t="shared" si="7"/>
        <v>30</v>
      </c>
    </row>
    <row r="558" spans="1:9" ht="15">
      <c r="A558" s="98">
        <v>550</v>
      </c>
      <c r="B558" s="559" t="s">
        <v>1729</v>
      </c>
      <c r="C558" s="560" t="s">
        <v>1730</v>
      </c>
      <c r="D558" s="553">
        <v>1010002469</v>
      </c>
      <c r="E558" s="15"/>
      <c r="F558" s="554" t="s">
        <v>334</v>
      </c>
      <c r="G558" s="4">
        <f t="shared" si="6"/>
        <v>150</v>
      </c>
      <c r="H558" s="555">
        <v>120</v>
      </c>
      <c r="I558" s="4">
        <f t="shared" si="7"/>
        <v>30</v>
      </c>
    </row>
    <row r="559" spans="1:9" ht="15">
      <c r="A559" s="98">
        <v>551</v>
      </c>
      <c r="B559" s="559" t="s">
        <v>860</v>
      </c>
      <c r="C559" s="560" t="s">
        <v>1731</v>
      </c>
      <c r="D559" s="553">
        <v>1008051122</v>
      </c>
      <c r="E559" s="15"/>
      <c r="F559" s="554" t="s">
        <v>334</v>
      </c>
      <c r="G559" s="4">
        <f t="shared" si="6"/>
        <v>150</v>
      </c>
      <c r="H559" s="555">
        <v>120</v>
      </c>
      <c r="I559" s="4">
        <f t="shared" si="7"/>
        <v>30</v>
      </c>
    </row>
    <row r="560" spans="1:9" ht="15">
      <c r="A560" s="98">
        <v>552</v>
      </c>
      <c r="B560" s="559" t="s">
        <v>1732</v>
      </c>
      <c r="C560" s="560" t="s">
        <v>1712</v>
      </c>
      <c r="D560" s="553">
        <v>1010004476</v>
      </c>
      <c r="E560" s="15"/>
      <c r="F560" s="554" t="s">
        <v>334</v>
      </c>
      <c r="G560" s="4">
        <f t="shared" si="6"/>
        <v>150</v>
      </c>
      <c r="H560" s="555">
        <v>120</v>
      </c>
      <c r="I560" s="4">
        <f t="shared" si="7"/>
        <v>30</v>
      </c>
    </row>
    <row r="561" spans="1:9" ht="15">
      <c r="A561" s="98">
        <v>553</v>
      </c>
      <c r="B561" s="559" t="s">
        <v>762</v>
      </c>
      <c r="C561" s="560" t="s">
        <v>1733</v>
      </c>
      <c r="D561" s="553">
        <v>1008058530</v>
      </c>
      <c r="E561" s="15"/>
      <c r="F561" s="554" t="s">
        <v>334</v>
      </c>
      <c r="G561" s="4">
        <f t="shared" si="6"/>
        <v>150</v>
      </c>
      <c r="H561" s="555">
        <v>120</v>
      </c>
      <c r="I561" s="4">
        <f t="shared" si="7"/>
        <v>30</v>
      </c>
    </row>
    <row r="562" spans="1:9" ht="15">
      <c r="A562" s="98">
        <v>554</v>
      </c>
      <c r="B562" s="559" t="s">
        <v>1372</v>
      </c>
      <c r="C562" s="560" t="s">
        <v>1734</v>
      </c>
      <c r="D562" s="553">
        <v>1008059763</v>
      </c>
      <c r="E562" s="15"/>
      <c r="F562" s="554" t="s">
        <v>334</v>
      </c>
      <c r="G562" s="4">
        <f t="shared" si="6"/>
        <v>150</v>
      </c>
      <c r="H562" s="555">
        <v>120</v>
      </c>
      <c r="I562" s="4">
        <f t="shared" si="7"/>
        <v>30</v>
      </c>
    </row>
    <row r="563" spans="1:9" ht="15">
      <c r="A563" s="98">
        <v>555</v>
      </c>
      <c r="B563" s="559" t="s">
        <v>1106</v>
      </c>
      <c r="C563" s="560" t="s">
        <v>1735</v>
      </c>
      <c r="D563" s="556">
        <v>19001080904</v>
      </c>
      <c r="E563" s="15"/>
      <c r="F563" s="554" t="s">
        <v>334</v>
      </c>
      <c r="G563" s="4">
        <f t="shared" si="6"/>
        <v>150</v>
      </c>
      <c r="H563" s="555">
        <v>120</v>
      </c>
      <c r="I563" s="4">
        <f t="shared" si="7"/>
        <v>30</v>
      </c>
    </row>
    <row r="564" spans="1:9" ht="15">
      <c r="A564" s="98">
        <v>556</v>
      </c>
      <c r="B564" s="559" t="s">
        <v>732</v>
      </c>
      <c r="C564" s="560" t="s">
        <v>1736</v>
      </c>
      <c r="D564" s="553">
        <v>1011089168</v>
      </c>
      <c r="E564" s="15"/>
      <c r="F564" s="554" t="s">
        <v>334</v>
      </c>
      <c r="G564" s="4">
        <f t="shared" si="6"/>
        <v>150</v>
      </c>
      <c r="H564" s="555">
        <v>120</v>
      </c>
      <c r="I564" s="4">
        <f t="shared" si="7"/>
        <v>30</v>
      </c>
    </row>
    <row r="565" spans="1:9" ht="15">
      <c r="A565" s="98">
        <v>557</v>
      </c>
      <c r="B565" s="559" t="s">
        <v>664</v>
      </c>
      <c r="C565" s="560" t="s">
        <v>1737</v>
      </c>
      <c r="D565" s="556">
        <v>57801063936</v>
      </c>
      <c r="E565" s="15"/>
      <c r="F565" s="554" t="s">
        <v>334</v>
      </c>
      <c r="G565" s="4">
        <f t="shared" si="6"/>
        <v>150</v>
      </c>
      <c r="H565" s="555">
        <v>120</v>
      </c>
      <c r="I565" s="4">
        <f t="shared" si="7"/>
        <v>30</v>
      </c>
    </row>
    <row r="566" spans="1:9" ht="15">
      <c r="A566" s="98">
        <v>558</v>
      </c>
      <c r="B566" s="559" t="s">
        <v>816</v>
      </c>
      <c r="C566" s="560" t="s">
        <v>893</v>
      </c>
      <c r="D566" s="556">
        <v>61010019780</v>
      </c>
      <c r="E566" s="15"/>
      <c r="F566" s="554" t="s">
        <v>334</v>
      </c>
      <c r="G566" s="4">
        <f t="shared" si="6"/>
        <v>150</v>
      </c>
      <c r="H566" s="555">
        <v>120</v>
      </c>
      <c r="I566" s="4">
        <f t="shared" si="7"/>
        <v>30</v>
      </c>
    </row>
    <row r="567" spans="1:9" ht="15">
      <c r="A567" s="98">
        <v>559</v>
      </c>
      <c r="B567" s="559" t="s">
        <v>653</v>
      </c>
      <c r="C567" s="560" t="s">
        <v>1738</v>
      </c>
      <c r="D567" s="553">
        <v>1013016816</v>
      </c>
      <c r="E567" s="15"/>
      <c r="F567" s="554" t="s">
        <v>334</v>
      </c>
      <c r="G567" s="4">
        <f t="shared" si="6"/>
        <v>150</v>
      </c>
      <c r="H567" s="555">
        <v>120</v>
      </c>
      <c r="I567" s="4">
        <f t="shared" si="7"/>
        <v>30</v>
      </c>
    </row>
    <row r="568" spans="1:9" ht="15">
      <c r="A568" s="98">
        <v>560</v>
      </c>
      <c r="B568" s="559" t="s">
        <v>996</v>
      </c>
      <c r="C568" s="560" t="s">
        <v>1739</v>
      </c>
      <c r="D568" s="553">
        <v>1008030440</v>
      </c>
      <c r="E568" s="15"/>
      <c r="F568" s="554" t="s">
        <v>334</v>
      </c>
      <c r="G568" s="4">
        <f t="shared" si="6"/>
        <v>150</v>
      </c>
      <c r="H568" s="555">
        <v>120</v>
      </c>
      <c r="I568" s="4">
        <f t="shared" si="7"/>
        <v>30</v>
      </c>
    </row>
    <row r="569" spans="1:9" ht="15">
      <c r="A569" s="98">
        <v>561</v>
      </c>
      <c r="B569" s="559" t="s">
        <v>818</v>
      </c>
      <c r="C569" s="560" t="s">
        <v>1740</v>
      </c>
      <c r="D569" s="553">
        <v>1010010144</v>
      </c>
      <c r="E569" s="15"/>
      <c r="F569" s="554" t="s">
        <v>334</v>
      </c>
      <c r="G569" s="4">
        <f t="shared" si="6"/>
        <v>150</v>
      </c>
      <c r="H569" s="555">
        <v>120</v>
      </c>
      <c r="I569" s="4">
        <f t="shared" si="7"/>
        <v>30</v>
      </c>
    </row>
    <row r="570" spans="1:9" ht="15">
      <c r="A570" s="98">
        <v>562</v>
      </c>
      <c r="B570" s="559" t="s">
        <v>732</v>
      </c>
      <c r="C570" s="560" t="s">
        <v>1741</v>
      </c>
      <c r="D570" s="556">
        <v>62002002538</v>
      </c>
      <c r="E570" s="15"/>
      <c r="F570" s="554" t="s">
        <v>334</v>
      </c>
      <c r="G570" s="4">
        <f t="shared" si="6"/>
        <v>150</v>
      </c>
      <c r="H570" s="555">
        <v>120</v>
      </c>
      <c r="I570" s="4">
        <f t="shared" si="7"/>
        <v>30</v>
      </c>
    </row>
    <row r="571" spans="1:9" ht="15">
      <c r="A571" s="98">
        <v>563</v>
      </c>
      <c r="B571" s="559" t="s">
        <v>768</v>
      </c>
      <c r="C571" s="560" t="s">
        <v>1742</v>
      </c>
      <c r="D571" s="553">
        <v>1035000653</v>
      </c>
      <c r="E571" s="15"/>
      <c r="F571" s="554" t="s">
        <v>334</v>
      </c>
      <c r="G571" s="4">
        <f t="shared" si="6"/>
        <v>150</v>
      </c>
      <c r="H571" s="555">
        <v>120</v>
      </c>
      <c r="I571" s="4">
        <f t="shared" si="7"/>
        <v>30</v>
      </c>
    </row>
    <row r="572" spans="1:9" ht="15">
      <c r="A572" s="98">
        <v>564</v>
      </c>
      <c r="B572" s="559" t="s">
        <v>1743</v>
      </c>
      <c r="C572" s="560" t="s">
        <v>1284</v>
      </c>
      <c r="D572" s="556">
        <v>62001001324</v>
      </c>
      <c r="E572" s="15"/>
      <c r="F572" s="554" t="s">
        <v>334</v>
      </c>
      <c r="G572" s="4">
        <f t="shared" si="6"/>
        <v>150</v>
      </c>
      <c r="H572" s="555">
        <v>120</v>
      </c>
      <c r="I572" s="4">
        <f t="shared" si="7"/>
        <v>30</v>
      </c>
    </row>
    <row r="573" spans="1:9" ht="15">
      <c r="A573" s="98">
        <v>565</v>
      </c>
      <c r="B573" s="559" t="s">
        <v>1132</v>
      </c>
      <c r="C573" s="560" t="s">
        <v>1744</v>
      </c>
      <c r="D573" s="553">
        <v>1008060125</v>
      </c>
      <c r="E573" s="15"/>
      <c r="F573" s="554" t="s">
        <v>334</v>
      </c>
      <c r="G573" s="4">
        <f t="shared" si="6"/>
        <v>150</v>
      </c>
      <c r="H573" s="555">
        <v>120</v>
      </c>
      <c r="I573" s="4">
        <f t="shared" si="7"/>
        <v>30</v>
      </c>
    </row>
    <row r="574" spans="1:9" ht="15">
      <c r="A574" s="98">
        <v>566</v>
      </c>
      <c r="B574" s="559" t="s">
        <v>717</v>
      </c>
      <c r="C574" s="560" t="s">
        <v>1745</v>
      </c>
      <c r="D574" s="553">
        <v>1010004081</v>
      </c>
      <c r="E574" s="15"/>
      <c r="F574" s="554" t="s">
        <v>334</v>
      </c>
      <c r="G574" s="4">
        <f t="shared" si="6"/>
        <v>150</v>
      </c>
      <c r="H574" s="555">
        <v>120</v>
      </c>
      <c r="I574" s="4">
        <f t="shared" si="7"/>
        <v>30</v>
      </c>
    </row>
    <row r="575" spans="1:9" ht="15">
      <c r="A575" s="98">
        <v>567</v>
      </c>
      <c r="B575" s="559" t="s">
        <v>774</v>
      </c>
      <c r="C575" s="560" t="s">
        <v>1746</v>
      </c>
      <c r="D575" s="553">
        <v>1009013505</v>
      </c>
      <c r="E575" s="15"/>
      <c r="F575" s="554" t="s">
        <v>334</v>
      </c>
      <c r="G575" s="4">
        <f t="shared" si="6"/>
        <v>150</v>
      </c>
      <c r="H575" s="555">
        <v>120</v>
      </c>
      <c r="I575" s="4">
        <f t="shared" si="7"/>
        <v>30</v>
      </c>
    </row>
    <row r="576" spans="1:9" ht="15">
      <c r="A576" s="98">
        <v>568</v>
      </c>
      <c r="B576" s="561" t="s">
        <v>1747</v>
      </c>
      <c r="C576" s="560" t="s">
        <v>1748</v>
      </c>
      <c r="D576" s="553">
        <v>1008062288</v>
      </c>
      <c r="E576" s="15"/>
      <c r="F576" s="554" t="s">
        <v>334</v>
      </c>
      <c r="G576" s="4">
        <f t="shared" si="6"/>
        <v>150</v>
      </c>
      <c r="H576" s="555">
        <v>120</v>
      </c>
      <c r="I576" s="4">
        <f t="shared" si="7"/>
        <v>30</v>
      </c>
    </row>
    <row r="577" spans="1:9" ht="15">
      <c r="A577" s="98">
        <v>569</v>
      </c>
      <c r="B577" s="562" t="s">
        <v>1749</v>
      </c>
      <c r="C577" s="560" t="s">
        <v>1750</v>
      </c>
      <c r="D577" s="553">
        <v>1008047063</v>
      </c>
      <c r="E577" s="15"/>
      <c r="F577" s="554" t="s">
        <v>334</v>
      </c>
      <c r="G577" s="4">
        <f t="shared" si="6"/>
        <v>150</v>
      </c>
      <c r="H577" s="555">
        <v>120</v>
      </c>
      <c r="I577" s="4">
        <f t="shared" si="7"/>
        <v>30</v>
      </c>
    </row>
    <row r="578" spans="1:9" ht="15">
      <c r="A578" s="98">
        <v>570</v>
      </c>
      <c r="B578" s="563" t="s">
        <v>860</v>
      </c>
      <c r="C578" s="564" t="s">
        <v>1751</v>
      </c>
      <c r="D578" s="553">
        <v>1008062805</v>
      </c>
      <c r="E578" s="15"/>
      <c r="F578" s="554" t="s">
        <v>334</v>
      </c>
      <c r="G578" s="4">
        <f t="shared" si="6"/>
        <v>150</v>
      </c>
      <c r="H578" s="555">
        <v>120</v>
      </c>
      <c r="I578" s="4">
        <f t="shared" si="7"/>
        <v>30</v>
      </c>
    </row>
    <row r="579" spans="1:9" ht="15">
      <c r="A579" s="98">
        <v>571</v>
      </c>
      <c r="B579" s="563" t="s">
        <v>653</v>
      </c>
      <c r="C579" s="564" t="s">
        <v>1752</v>
      </c>
      <c r="D579" s="556">
        <v>62006036003</v>
      </c>
      <c r="E579" s="15"/>
      <c r="F579" s="554" t="s">
        <v>334</v>
      </c>
      <c r="G579" s="4">
        <f t="shared" si="6"/>
        <v>150</v>
      </c>
      <c r="H579" s="555">
        <v>120</v>
      </c>
      <c r="I579" s="4">
        <f t="shared" si="7"/>
        <v>30</v>
      </c>
    </row>
    <row r="580" spans="1:9" ht="15">
      <c r="A580" s="98">
        <v>572</v>
      </c>
      <c r="B580" s="563" t="s">
        <v>1329</v>
      </c>
      <c r="C580" s="564" t="s">
        <v>1753</v>
      </c>
      <c r="D580" s="556">
        <v>57001042649</v>
      </c>
      <c r="E580" s="15"/>
      <c r="F580" s="554" t="s">
        <v>334</v>
      </c>
      <c r="G580" s="4">
        <f t="shared" si="6"/>
        <v>150</v>
      </c>
      <c r="H580" s="555">
        <v>120</v>
      </c>
      <c r="I580" s="4">
        <f t="shared" si="7"/>
        <v>30</v>
      </c>
    </row>
    <row r="581" spans="1:9" ht="15">
      <c r="A581" s="98">
        <v>573</v>
      </c>
      <c r="B581" s="565" t="s">
        <v>860</v>
      </c>
      <c r="C581" s="566" t="s">
        <v>1323</v>
      </c>
      <c r="D581" s="567" t="s">
        <v>1324</v>
      </c>
      <c r="E581" s="15"/>
      <c r="F581" s="554" t="s">
        <v>334</v>
      </c>
      <c r="G581" s="4">
        <f t="shared" si="6"/>
        <v>200</v>
      </c>
      <c r="H581" s="555">
        <v>160</v>
      </c>
      <c r="I581" s="4">
        <f t="shared" si="7"/>
        <v>40</v>
      </c>
    </row>
    <row r="582" spans="1:9" ht="15">
      <c r="A582" s="98">
        <v>574</v>
      </c>
      <c r="B582" s="568" t="s">
        <v>720</v>
      </c>
      <c r="C582" s="568" t="s">
        <v>1754</v>
      </c>
      <c r="D582" s="569">
        <v>65002002511</v>
      </c>
      <c r="E582" s="15"/>
      <c r="F582" s="554" t="s">
        <v>334</v>
      </c>
      <c r="G582" s="4">
        <f t="shared" si="6"/>
        <v>150</v>
      </c>
      <c r="H582" s="555">
        <v>120</v>
      </c>
      <c r="I582" s="4">
        <f t="shared" si="7"/>
        <v>30</v>
      </c>
    </row>
    <row r="583" spans="1:9" ht="15">
      <c r="A583" s="98">
        <v>575</v>
      </c>
      <c r="B583" s="568" t="s">
        <v>918</v>
      </c>
      <c r="C583" s="568" t="s">
        <v>1755</v>
      </c>
      <c r="D583" s="570" t="s">
        <v>1756</v>
      </c>
      <c r="E583" s="15"/>
      <c r="F583" s="554" t="s">
        <v>334</v>
      </c>
      <c r="G583" s="4">
        <f t="shared" si="6"/>
        <v>150</v>
      </c>
      <c r="H583" s="555">
        <v>120</v>
      </c>
      <c r="I583" s="4">
        <f t="shared" si="7"/>
        <v>30</v>
      </c>
    </row>
    <row r="584" spans="1:9" ht="15">
      <c r="A584" s="98">
        <v>576</v>
      </c>
      <c r="B584" s="568" t="s">
        <v>1392</v>
      </c>
      <c r="C584" s="568" t="s">
        <v>1757</v>
      </c>
      <c r="D584" s="570" t="s">
        <v>1758</v>
      </c>
      <c r="E584" s="15"/>
      <c r="F584" s="554" t="s">
        <v>334</v>
      </c>
      <c r="G584" s="4">
        <f t="shared" si="6"/>
        <v>150</v>
      </c>
      <c r="H584" s="555">
        <v>120</v>
      </c>
      <c r="I584" s="4">
        <f t="shared" si="7"/>
        <v>30</v>
      </c>
    </row>
    <row r="585" spans="1:9" ht="15">
      <c r="A585" s="98">
        <v>577</v>
      </c>
      <c r="B585" s="568" t="s">
        <v>818</v>
      </c>
      <c r="C585" s="568" t="s">
        <v>1759</v>
      </c>
      <c r="D585" s="570" t="s">
        <v>1760</v>
      </c>
      <c r="E585" s="15"/>
      <c r="F585" s="554" t="s">
        <v>334</v>
      </c>
      <c r="G585" s="4">
        <f t="shared" si="6"/>
        <v>150</v>
      </c>
      <c r="H585" s="555">
        <v>120</v>
      </c>
      <c r="I585" s="4">
        <f t="shared" si="7"/>
        <v>30</v>
      </c>
    </row>
    <row r="586" spans="1:9" ht="15">
      <c r="A586" s="98">
        <v>578</v>
      </c>
      <c r="B586" s="568" t="s">
        <v>1761</v>
      </c>
      <c r="C586" s="568" t="s">
        <v>1762</v>
      </c>
      <c r="D586" s="570" t="s">
        <v>1763</v>
      </c>
      <c r="E586" s="15"/>
      <c r="F586" s="554" t="s">
        <v>334</v>
      </c>
      <c r="G586" s="4">
        <f t="shared" si="6"/>
        <v>150</v>
      </c>
      <c r="H586" s="555">
        <v>120</v>
      </c>
      <c r="I586" s="4">
        <f t="shared" si="7"/>
        <v>30</v>
      </c>
    </row>
    <row r="587" spans="1:9" ht="15">
      <c r="A587" s="98">
        <v>579</v>
      </c>
      <c r="B587" s="568" t="s">
        <v>1764</v>
      </c>
      <c r="C587" s="568" t="s">
        <v>1765</v>
      </c>
      <c r="D587" s="570" t="s">
        <v>1766</v>
      </c>
      <c r="E587" s="15"/>
      <c r="F587" s="554" t="s">
        <v>334</v>
      </c>
      <c r="G587" s="4">
        <f t="shared" si="6"/>
        <v>150</v>
      </c>
      <c r="H587" s="555">
        <v>120</v>
      </c>
      <c r="I587" s="4">
        <f t="shared" si="7"/>
        <v>30</v>
      </c>
    </row>
    <row r="588" spans="1:9" ht="15">
      <c r="A588" s="98">
        <v>580</v>
      </c>
      <c r="B588" s="568" t="s">
        <v>818</v>
      </c>
      <c r="C588" s="568" t="s">
        <v>1767</v>
      </c>
      <c r="D588" s="570" t="s">
        <v>1768</v>
      </c>
      <c r="E588" s="15"/>
      <c r="F588" s="554" t="s">
        <v>334</v>
      </c>
      <c r="G588" s="4">
        <f t="shared" si="6"/>
        <v>150</v>
      </c>
      <c r="H588" s="555">
        <v>120</v>
      </c>
      <c r="I588" s="4">
        <f t="shared" si="7"/>
        <v>30</v>
      </c>
    </row>
    <row r="589" spans="1:9" ht="15">
      <c r="A589" s="98">
        <v>581</v>
      </c>
      <c r="B589" s="568" t="s">
        <v>754</v>
      </c>
      <c r="C589" s="568" t="s">
        <v>1769</v>
      </c>
      <c r="D589" s="570">
        <v>54001004022</v>
      </c>
      <c r="E589" s="15"/>
      <c r="F589" s="554" t="s">
        <v>334</v>
      </c>
      <c r="G589" s="4">
        <f t="shared" ref="G589:G652" si="8">H589/0.8</f>
        <v>150</v>
      </c>
      <c r="H589" s="555">
        <v>120</v>
      </c>
      <c r="I589" s="4">
        <f t="shared" ref="I589:I652" si="9">H589*0.25</f>
        <v>30</v>
      </c>
    </row>
    <row r="590" spans="1:9" ht="15">
      <c r="A590" s="98">
        <v>582</v>
      </c>
      <c r="B590" s="568" t="s">
        <v>909</v>
      </c>
      <c r="C590" s="568" t="s">
        <v>1770</v>
      </c>
      <c r="D590" s="570">
        <v>60001151325</v>
      </c>
      <c r="E590" s="15"/>
      <c r="F590" s="554" t="s">
        <v>334</v>
      </c>
      <c r="G590" s="4">
        <f t="shared" si="8"/>
        <v>150</v>
      </c>
      <c r="H590" s="555">
        <v>120</v>
      </c>
      <c r="I590" s="4">
        <f t="shared" si="9"/>
        <v>30</v>
      </c>
    </row>
    <row r="591" spans="1:9" ht="15">
      <c r="A591" s="98">
        <v>583</v>
      </c>
      <c r="B591" s="568" t="s">
        <v>674</v>
      </c>
      <c r="C591" s="568" t="s">
        <v>1771</v>
      </c>
      <c r="D591" s="570" t="s">
        <v>1772</v>
      </c>
      <c r="E591" s="15"/>
      <c r="F591" s="554" t="s">
        <v>334</v>
      </c>
      <c r="G591" s="4">
        <f t="shared" si="8"/>
        <v>150</v>
      </c>
      <c r="H591" s="555">
        <v>120</v>
      </c>
      <c r="I591" s="4">
        <f t="shared" si="9"/>
        <v>30</v>
      </c>
    </row>
    <row r="592" spans="1:9" ht="15">
      <c r="A592" s="98">
        <v>584</v>
      </c>
      <c r="B592" s="568" t="s">
        <v>1031</v>
      </c>
      <c r="C592" s="568" t="s">
        <v>1773</v>
      </c>
      <c r="D592" s="570" t="s">
        <v>1774</v>
      </c>
      <c r="E592" s="15"/>
      <c r="F592" s="554" t="s">
        <v>334</v>
      </c>
      <c r="G592" s="4">
        <f t="shared" si="8"/>
        <v>150</v>
      </c>
      <c r="H592" s="555">
        <v>120</v>
      </c>
      <c r="I592" s="4">
        <f t="shared" si="9"/>
        <v>30</v>
      </c>
    </row>
    <row r="593" spans="1:9" ht="15">
      <c r="A593" s="98">
        <v>585</v>
      </c>
      <c r="B593" s="568" t="s">
        <v>1519</v>
      </c>
      <c r="C593" s="568" t="s">
        <v>1775</v>
      </c>
      <c r="D593" s="570" t="s">
        <v>1776</v>
      </c>
      <c r="E593" s="15"/>
      <c r="F593" s="554" t="s">
        <v>334</v>
      </c>
      <c r="G593" s="4">
        <f t="shared" si="8"/>
        <v>150</v>
      </c>
      <c r="H593" s="555">
        <v>120</v>
      </c>
      <c r="I593" s="4">
        <f t="shared" si="9"/>
        <v>30</v>
      </c>
    </row>
    <row r="594" spans="1:9" ht="15">
      <c r="A594" s="98">
        <v>586</v>
      </c>
      <c r="B594" s="568" t="s">
        <v>1777</v>
      </c>
      <c r="C594" s="568" t="s">
        <v>1778</v>
      </c>
      <c r="D594" s="570" t="s">
        <v>1779</v>
      </c>
      <c r="E594" s="15"/>
      <c r="F594" s="554" t="s">
        <v>334</v>
      </c>
      <c r="G594" s="4">
        <f t="shared" si="8"/>
        <v>150</v>
      </c>
      <c r="H594" s="555">
        <v>120</v>
      </c>
      <c r="I594" s="4">
        <f t="shared" si="9"/>
        <v>30</v>
      </c>
    </row>
    <row r="595" spans="1:9" ht="15">
      <c r="A595" s="98">
        <v>587</v>
      </c>
      <c r="B595" s="568" t="s">
        <v>732</v>
      </c>
      <c r="C595" s="568" t="s">
        <v>1780</v>
      </c>
      <c r="D595" s="570">
        <v>61001087550</v>
      </c>
      <c r="E595" s="15"/>
      <c r="F595" s="554" t="s">
        <v>334</v>
      </c>
      <c r="G595" s="4">
        <f t="shared" si="8"/>
        <v>150</v>
      </c>
      <c r="H595" s="555">
        <v>120</v>
      </c>
      <c r="I595" s="4">
        <f t="shared" si="9"/>
        <v>30</v>
      </c>
    </row>
    <row r="596" spans="1:9" ht="15">
      <c r="A596" s="98">
        <v>588</v>
      </c>
      <c r="B596" s="568" t="s">
        <v>1537</v>
      </c>
      <c r="C596" s="568" t="s">
        <v>1781</v>
      </c>
      <c r="D596" s="570" t="s">
        <v>1782</v>
      </c>
      <c r="E596" s="15"/>
      <c r="F596" s="554" t="s">
        <v>334</v>
      </c>
      <c r="G596" s="4">
        <f t="shared" si="8"/>
        <v>150</v>
      </c>
      <c r="H596" s="555">
        <v>120</v>
      </c>
      <c r="I596" s="4">
        <f t="shared" si="9"/>
        <v>30</v>
      </c>
    </row>
    <row r="597" spans="1:9" ht="15">
      <c r="A597" s="98">
        <v>589</v>
      </c>
      <c r="B597" s="568" t="s">
        <v>860</v>
      </c>
      <c r="C597" s="568" t="s">
        <v>1781</v>
      </c>
      <c r="D597" s="570">
        <v>14001027219</v>
      </c>
      <c r="E597" s="15"/>
      <c r="F597" s="554" t="s">
        <v>334</v>
      </c>
      <c r="G597" s="4">
        <f t="shared" si="8"/>
        <v>150</v>
      </c>
      <c r="H597" s="555">
        <v>120</v>
      </c>
      <c r="I597" s="4">
        <f t="shared" si="9"/>
        <v>30</v>
      </c>
    </row>
    <row r="598" spans="1:9" ht="15">
      <c r="A598" s="98">
        <v>590</v>
      </c>
      <c r="B598" s="568" t="s">
        <v>1783</v>
      </c>
      <c r="C598" s="568" t="s">
        <v>1784</v>
      </c>
      <c r="D598" s="570">
        <v>57001025127</v>
      </c>
      <c r="E598" s="15"/>
      <c r="F598" s="554" t="s">
        <v>334</v>
      </c>
      <c r="G598" s="4">
        <f t="shared" si="8"/>
        <v>150</v>
      </c>
      <c r="H598" s="555">
        <v>120</v>
      </c>
      <c r="I598" s="4">
        <f t="shared" si="9"/>
        <v>30</v>
      </c>
    </row>
    <row r="599" spans="1:9" ht="15">
      <c r="A599" s="98">
        <v>591</v>
      </c>
      <c r="B599" s="568" t="s">
        <v>818</v>
      </c>
      <c r="C599" s="568" t="s">
        <v>1785</v>
      </c>
      <c r="D599" s="570" t="s">
        <v>1786</v>
      </c>
      <c r="E599" s="15"/>
      <c r="F599" s="554" t="s">
        <v>334</v>
      </c>
      <c r="G599" s="4">
        <f t="shared" si="8"/>
        <v>150</v>
      </c>
      <c r="H599" s="555">
        <v>120</v>
      </c>
      <c r="I599" s="4">
        <f t="shared" si="9"/>
        <v>30</v>
      </c>
    </row>
    <row r="600" spans="1:9" ht="15">
      <c r="A600" s="98">
        <v>592</v>
      </c>
      <c r="B600" s="568" t="s">
        <v>1787</v>
      </c>
      <c r="C600" s="568" t="s">
        <v>1788</v>
      </c>
      <c r="D600" s="570" t="s">
        <v>1789</v>
      </c>
      <c r="E600" s="15"/>
      <c r="F600" s="554" t="s">
        <v>334</v>
      </c>
      <c r="G600" s="4">
        <f t="shared" si="8"/>
        <v>150</v>
      </c>
      <c r="H600" s="555">
        <v>120</v>
      </c>
      <c r="I600" s="4">
        <f t="shared" si="9"/>
        <v>30</v>
      </c>
    </row>
    <row r="601" spans="1:9" ht="15">
      <c r="A601" s="98">
        <v>593</v>
      </c>
      <c r="B601" s="568" t="s">
        <v>1790</v>
      </c>
      <c r="C601" s="568" t="s">
        <v>1791</v>
      </c>
      <c r="D601" s="570">
        <v>24001007160</v>
      </c>
      <c r="E601" s="15"/>
      <c r="F601" s="554" t="s">
        <v>334</v>
      </c>
      <c r="G601" s="4">
        <f t="shared" si="8"/>
        <v>150</v>
      </c>
      <c r="H601" s="555">
        <v>120</v>
      </c>
      <c r="I601" s="4">
        <f t="shared" si="9"/>
        <v>30</v>
      </c>
    </row>
    <row r="602" spans="1:9" ht="15">
      <c r="A602" s="98">
        <v>594</v>
      </c>
      <c r="B602" s="568" t="s">
        <v>1792</v>
      </c>
      <c r="C602" s="568" t="s">
        <v>1793</v>
      </c>
      <c r="D602" s="570" t="s">
        <v>1794</v>
      </c>
      <c r="E602" s="15"/>
      <c r="F602" s="554" t="s">
        <v>334</v>
      </c>
      <c r="G602" s="4">
        <f t="shared" si="8"/>
        <v>150</v>
      </c>
      <c r="H602" s="555">
        <v>120</v>
      </c>
      <c r="I602" s="4">
        <f t="shared" si="9"/>
        <v>30</v>
      </c>
    </row>
    <row r="603" spans="1:9" ht="15">
      <c r="A603" s="98">
        <v>595</v>
      </c>
      <c r="B603" s="568" t="s">
        <v>918</v>
      </c>
      <c r="C603" s="568" t="s">
        <v>1793</v>
      </c>
      <c r="D603" s="570" t="s">
        <v>1795</v>
      </c>
      <c r="E603" s="15"/>
      <c r="F603" s="554" t="s">
        <v>334</v>
      </c>
      <c r="G603" s="4">
        <f t="shared" si="8"/>
        <v>150</v>
      </c>
      <c r="H603" s="555">
        <v>120</v>
      </c>
      <c r="I603" s="4">
        <f t="shared" si="9"/>
        <v>30</v>
      </c>
    </row>
    <row r="604" spans="1:9" ht="15">
      <c r="A604" s="98">
        <v>596</v>
      </c>
      <c r="B604" s="568" t="s">
        <v>658</v>
      </c>
      <c r="C604" s="568" t="s">
        <v>1796</v>
      </c>
      <c r="D604" s="570">
        <v>58001007716</v>
      </c>
      <c r="E604" s="15"/>
      <c r="F604" s="554" t="s">
        <v>334</v>
      </c>
      <c r="G604" s="4">
        <f t="shared" si="8"/>
        <v>150</v>
      </c>
      <c r="H604" s="555">
        <v>120</v>
      </c>
      <c r="I604" s="4">
        <f t="shared" si="9"/>
        <v>30</v>
      </c>
    </row>
    <row r="605" spans="1:9" ht="15">
      <c r="A605" s="98">
        <v>597</v>
      </c>
      <c r="B605" s="568" t="s">
        <v>674</v>
      </c>
      <c r="C605" s="568" t="s">
        <v>1797</v>
      </c>
      <c r="D605" s="570">
        <v>58001032928</v>
      </c>
      <c r="E605" s="15"/>
      <c r="F605" s="554" t="s">
        <v>334</v>
      </c>
      <c r="G605" s="4">
        <f t="shared" si="8"/>
        <v>150</v>
      </c>
      <c r="H605" s="555">
        <v>120</v>
      </c>
      <c r="I605" s="4">
        <f t="shared" si="9"/>
        <v>30</v>
      </c>
    </row>
    <row r="606" spans="1:9" ht="15">
      <c r="A606" s="98">
        <v>598</v>
      </c>
      <c r="B606" s="568" t="s">
        <v>901</v>
      </c>
      <c r="C606" s="568" t="s">
        <v>1798</v>
      </c>
      <c r="D606" s="570" t="s">
        <v>1799</v>
      </c>
      <c r="E606" s="15"/>
      <c r="F606" s="554" t="s">
        <v>334</v>
      </c>
      <c r="G606" s="4">
        <f t="shared" si="8"/>
        <v>150</v>
      </c>
      <c r="H606" s="555">
        <v>120</v>
      </c>
      <c r="I606" s="4">
        <f t="shared" si="9"/>
        <v>30</v>
      </c>
    </row>
    <row r="607" spans="1:9" ht="15">
      <c r="A607" s="98">
        <v>599</v>
      </c>
      <c r="B607" s="568" t="s">
        <v>720</v>
      </c>
      <c r="C607" s="568" t="s">
        <v>1800</v>
      </c>
      <c r="D607" s="570" t="s">
        <v>1801</v>
      </c>
      <c r="E607" s="15"/>
      <c r="F607" s="554" t="s">
        <v>334</v>
      </c>
      <c r="G607" s="4">
        <f t="shared" si="8"/>
        <v>150</v>
      </c>
      <c r="H607" s="555">
        <v>120</v>
      </c>
      <c r="I607" s="4">
        <f t="shared" si="9"/>
        <v>30</v>
      </c>
    </row>
    <row r="608" spans="1:9" ht="15">
      <c r="A608" s="98">
        <v>600</v>
      </c>
      <c r="B608" s="568" t="s">
        <v>1537</v>
      </c>
      <c r="C608" s="568" t="s">
        <v>1744</v>
      </c>
      <c r="D608" s="571" t="s">
        <v>1802</v>
      </c>
      <c r="E608" s="15"/>
      <c r="F608" s="554" t="s">
        <v>334</v>
      </c>
      <c r="G608" s="4">
        <f t="shared" si="8"/>
        <v>150</v>
      </c>
      <c r="H608" s="555">
        <v>120</v>
      </c>
      <c r="I608" s="4">
        <f t="shared" si="9"/>
        <v>30</v>
      </c>
    </row>
    <row r="609" spans="1:9" ht="15">
      <c r="A609" s="98">
        <v>601</v>
      </c>
      <c r="B609" s="568" t="s">
        <v>1803</v>
      </c>
      <c r="C609" s="568" t="s">
        <v>1804</v>
      </c>
      <c r="D609" s="570" t="s">
        <v>1805</v>
      </c>
      <c r="E609" s="15"/>
      <c r="F609" s="554" t="s">
        <v>334</v>
      </c>
      <c r="G609" s="4">
        <f t="shared" si="8"/>
        <v>150</v>
      </c>
      <c r="H609" s="555">
        <v>120</v>
      </c>
      <c r="I609" s="4">
        <f t="shared" si="9"/>
        <v>30</v>
      </c>
    </row>
    <row r="610" spans="1:9" ht="15">
      <c r="A610" s="98">
        <v>602</v>
      </c>
      <c r="B610" s="568" t="s">
        <v>1806</v>
      </c>
      <c r="C610" s="568" t="s">
        <v>1807</v>
      </c>
      <c r="D610" s="570">
        <v>61001038670</v>
      </c>
      <c r="E610" s="15"/>
      <c r="F610" s="554" t="s">
        <v>334</v>
      </c>
      <c r="G610" s="4">
        <f t="shared" si="8"/>
        <v>150</v>
      </c>
      <c r="H610" s="555">
        <v>120</v>
      </c>
      <c r="I610" s="4">
        <f t="shared" si="9"/>
        <v>30</v>
      </c>
    </row>
    <row r="611" spans="1:9" ht="15">
      <c r="A611" s="98">
        <v>603</v>
      </c>
      <c r="B611" s="568" t="s">
        <v>1009</v>
      </c>
      <c r="C611" s="568" t="s">
        <v>1808</v>
      </c>
      <c r="D611" s="570" t="s">
        <v>1809</v>
      </c>
      <c r="E611" s="15"/>
      <c r="F611" s="554" t="s">
        <v>334</v>
      </c>
      <c r="G611" s="4">
        <f t="shared" si="8"/>
        <v>150</v>
      </c>
      <c r="H611" s="555">
        <v>120</v>
      </c>
      <c r="I611" s="4">
        <f t="shared" si="9"/>
        <v>30</v>
      </c>
    </row>
    <row r="612" spans="1:9" ht="15">
      <c r="A612" s="98">
        <v>604</v>
      </c>
      <c r="B612" s="568" t="s">
        <v>682</v>
      </c>
      <c r="C612" s="568" t="s">
        <v>1810</v>
      </c>
      <c r="D612" s="570" t="s">
        <v>1811</v>
      </c>
      <c r="E612" s="15"/>
      <c r="F612" s="554" t="s">
        <v>334</v>
      </c>
      <c r="G612" s="4">
        <f t="shared" si="8"/>
        <v>150</v>
      </c>
      <c r="H612" s="555">
        <v>120</v>
      </c>
      <c r="I612" s="4">
        <f t="shared" si="9"/>
        <v>30</v>
      </c>
    </row>
    <row r="613" spans="1:9" ht="15">
      <c r="A613" s="98">
        <v>605</v>
      </c>
      <c r="B613" s="568" t="s">
        <v>1031</v>
      </c>
      <c r="C613" s="568" t="s">
        <v>1812</v>
      </c>
      <c r="D613" s="570">
        <v>24001032182</v>
      </c>
      <c r="E613" s="15"/>
      <c r="F613" s="554" t="s">
        <v>334</v>
      </c>
      <c r="G613" s="4">
        <f t="shared" si="8"/>
        <v>150</v>
      </c>
      <c r="H613" s="555">
        <v>120</v>
      </c>
      <c r="I613" s="4">
        <f t="shared" si="9"/>
        <v>30</v>
      </c>
    </row>
    <row r="614" spans="1:9" ht="15">
      <c r="A614" s="98">
        <v>606</v>
      </c>
      <c r="B614" s="568" t="s">
        <v>918</v>
      </c>
      <c r="C614" s="568" t="s">
        <v>1813</v>
      </c>
      <c r="D614" s="570" t="s">
        <v>1814</v>
      </c>
      <c r="E614" s="15"/>
      <c r="F614" s="554" t="s">
        <v>334</v>
      </c>
      <c r="G614" s="4">
        <f t="shared" si="8"/>
        <v>150</v>
      </c>
      <c r="H614" s="555">
        <v>120</v>
      </c>
      <c r="I614" s="4">
        <f t="shared" si="9"/>
        <v>30</v>
      </c>
    </row>
    <row r="615" spans="1:9" ht="15">
      <c r="A615" s="98">
        <v>607</v>
      </c>
      <c r="B615" s="568" t="s">
        <v>727</v>
      </c>
      <c r="C615" s="568" t="s">
        <v>1815</v>
      </c>
      <c r="D615" s="570">
        <v>62004006850</v>
      </c>
      <c r="E615" s="15"/>
      <c r="F615" s="554" t="s">
        <v>334</v>
      </c>
      <c r="G615" s="4">
        <f t="shared" si="8"/>
        <v>150</v>
      </c>
      <c r="H615" s="555">
        <v>120</v>
      </c>
      <c r="I615" s="4">
        <f t="shared" si="9"/>
        <v>30</v>
      </c>
    </row>
    <row r="616" spans="1:9" ht="15">
      <c r="A616" s="98">
        <v>608</v>
      </c>
      <c r="B616" s="568" t="s">
        <v>1389</v>
      </c>
      <c r="C616" s="568" t="s">
        <v>1816</v>
      </c>
      <c r="D616" s="570" t="s">
        <v>1817</v>
      </c>
      <c r="E616" s="15"/>
      <c r="F616" s="554" t="s">
        <v>334</v>
      </c>
      <c r="G616" s="4">
        <f t="shared" si="8"/>
        <v>150</v>
      </c>
      <c r="H616" s="555">
        <v>120</v>
      </c>
      <c r="I616" s="4">
        <f t="shared" si="9"/>
        <v>30</v>
      </c>
    </row>
    <row r="617" spans="1:9" ht="15">
      <c r="A617" s="98">
        <v>609</v>
      </c>
      <c r="B617" s="568" t="s">
        <v>674</v>
      </c>
      <c r="C617" s="568" t="s">
        <v>1754</v>
      </c>
      <c r="D617" s="570" t="s">
        <v>1818</v>
      </c>
      <c r="E617" s="15"/>
      <c r="F617" s="554" t="s">
        <v>334</v>
      </c>
      <c r="G617" s="4">
        <f t="shared" si="8"/>
        <v>150</v>
      </c>
      <c r="H617" s="555">
        <v>120</v>
      </c>
      <c r="I617" s="4">
        <f t="shared" si="9"/>
        <v>30</v>
      </c>
    </row>
    <row r="618" spans="1:9" ht="15">
      <c r="A618" s="98">
        <v>610</v>
      </c>
      <c r="B618" s="568" t="s">
        <v>754</v>
      </c>
      <c r="C618" s="568" t="s">
        <v>1819</v>
      </c>
      <c r="D618" s="570">
        <v>12001053127</v>
      </c>
      <c r="E618" s="15"/>
      <c r="F618" s="554" t="s">
        <v>334</v>
      </c>
      <c r="G618" s="4">
        <f t="shared" si="8"/>
        <v>150</v>
      </c>
      <c r="H618" s="555">
        <v>120</v>
      </c>
      <c r="I618" s="4">
        <f t="shared" si="9"/>
        <v>30</v>
      </c>
    </row>
    <row r="619" spans="1:9" ht="15">
      <c r="A619" s="98">
        <v>611</v>
      </c>
      <c r="B619" s="568" t="s">
        <v>1820</v>
      </c>
      <c r="C619" s="568" t="s">
        <v>1821</v>
      </c>
      <c r="D619" s="570">
        <v>12001042697</v>
      </c>
      <c r="E619" s="15"/>
      <c r="F619" s="554" t="s">
        <v>334</v>
      </c>
      <c r="G619" s="4">
        <f t="shared" si="8"/>
        <v>150</v>
      </c>
      <c r="H619" s="555">
        <v>120</v>
      </c>
      <c r="I619" s="4">
        <f t="shared" si="9"/>
        <v>30</v>
      </c>
    </row>
    <row r="620" spans="1:9" ht="15">
      <c r="A620" s="98">
        <v>612</v>
      </c>
      <c r="B620" s="572" t="s">
        <v>953</v>
      </c>
      <c r="C620" s="572" t="s">
        <v>1812</v>
      </c>
      <c r="D620" s="573" t="s">
        <v>1822</v>
      </c>
      <c r="E620" s="15"/>
      <c r="F620" s="554" t="s">
        <v>334</v>
      </c>
      <c r="G620" s="4">
        <f t="shared" si="8"/>
        <v>200</v>
      </c>
      <c r="H620" s="555">
        <v>160</v>
      </c>
      <c r="I620" s="4">
        <f t="shared" si="9"/>
        <v>40</v>
      </c>
    </row>
    <row r="621" spans="1:9" ht="15">
      <c r="A621" s="98">
        <v>613</v>
      </c>
      <c r="B621" s="574" t="s">
        <v>1823</v>
      </c>
      <c r="C621" s="575" t="s">
        <v>1824</v>
      </c>
      <c r="D621" s="576" t="s">
        <v>1825</v>
      </c>
      <c r="E621" s="15"/>
      <c r="F621" s="554" t="s">
        <v>334</v>
      </c>
      <c r="G621" s="4">
        <f t="shared" si="8"/>
        <v>150</v>
      </c>
      <c r="H621" s="555">
        <v>120</v>
      </c>
      <c r="I621" s="4">
        <f t="shared" si="9"/>
        <v>30</v>
      </c>
    </row>
    <row r="622" spans="1:9" ht="15">
      <c r="A622" s="98">
        <v>614</v>
      </c>
      <c r="B622" s="574" t="s">
        <v>1826</v>
      </c>
      <c r="C622" s="575" t="s">
        <v>1827</v>
      </c>
      <c r="D622" s="576" t="s">
        <v>1828</v>
      </c>
      <c r="E622" s="15"/>
      <c r="F622" s="554" t="s">
        <v>334</v>
      </c>
      <c r="G622" s="4">
        <f t="shared" si="8"/>
        <v>150</v>
      </c>
      <c r="H622" s="555">
        <v>120</v>
      </c>
      <c r="I622" s="4">
        <f t="shared" si="9"/>
        <v>30</v>
      </c>
    </row>
    <row r="623" spans="1:9" ht="15">
      <c r="A623" s="98">
        <v>615</v>
      </c>
      <c r="B623" s="574" t="s">
        <v>1693</v>
      </c>
      <c r="C623" s="575" t="s">
        <v>1829</v>
      </c>
      <c r="D623" s="576" t="s">
        <v>1830</v>
      </c>
      <c r="E623" s="15"/>
      <c r="F623" s="554" t="s">
        <v>334</v>
      </c>
      <c r="G623" s="4">
        <f t="shared" si="8"/>
        <v>150</v>
      </c>
      <c r="H623" s="555">
        <v>120</v>
      </c>
      <c r="I623" s="4">
        <f t="shared" si="9"/>
        <v>30</v>
      </c>
    </row>
    <row r="624" spans="1:9" ht="15">
      <c r="A624" s="98">
        <v>616</v>
      </c>
      <c r="B624" s="574" t="s">
        <v>1831</v>
      </c>
      <c r="C624" s="575" t="s">
        <v>1832</v>
      </c>
      <c r="D624" s="576" t="s">
        <v>1833</v>
      </c>
      <c r="E624" s="15"/>
      <c r="F624" s="554" t="s">
        <v>334</v>
      </c>
      <c r="G624" s="4">
        <f t="shared" si="8"/>
        <v>150</v>
      </c>
      <c r="H624" s="555">
        <v>120</v>
      </c>
      <c r="I624" s="4">
        <f t="shared" si="9"/>
        <v>30</v>
      </c>
    </row>
    <row r="625" spans="1:9" ht="15">
      <c r="A625" s="98">
        <v>617</v>
      </c>
      <c r="B625" s="574" t="s">
        <v>674</v>
      </c>
      <c r="C625" s="575" t="s">
        <v>1834</v>
      </c>
      <c r="D625" s="576" t="s">
        <v>1835</v>
      </c>
      <c r="E625" s="15"/>
      <c r="F625" s="554" t="s">
        <v>334</v>
      </c>
      <c r="G625" s="4">
        <f t="shared" si="8"/>
        <v>150</v>
      </c>
      <c r="H625" s="555">
        <v>120</v>
      </c>
      <c r="I625" s="4">
        <f t="shared" si="9"/>
        <v>30</v>
      </c>
    </row>
    <row r="626" spans="1:9" ht="15">
      <c r="A626" s="98">
        <v>618</v>
      </c>
      <c r="B626" s="574" t="s">
        <v>1836</v>
      </c>
      <c r="C626" s="575" t="s">
        <v>775</v>
      </c>
      <c r="D626" s="576" t="s">
        <v>1837</v>
      </c>
      <c r="E626" s="15"/>
      <c r="F626" s="554" t="s">
        <v>334</v>
      </c>
      <c r="G626" s="4">
        <f t="shared" si="8"/>
        <v>150</v>
      </c>
      <c r="H626" s="555">
        <v>120</v>
      </c>
      <c r="I626" s="4">
        <f t="shared" si="9"/>
        <v>30</v>
      </c>
    </row>
    <row r="627" spans="1:9" ht="15">
      <c r="A627" s="98">
        <v>619</v>
      </c>
      <c r="B627" s="574" t="s">
        <v>1838</v>
      </c>
      <c r="C627" s="575" t="s">
        <v>1839</v>
      </c>
      <c r="D627" s="576" t="s">
        <v>1840</v>
      </c>
      <c r="E627" s="15"/>
      <c r="F627" s="554" t="s">
        <v>334</v>
      </c>
      <c r="G627" s="4">
        <f t="shared" si="8"/>
        <v>150</v>
      </c>
      <c r="H627" s="555">
        <v>120</v>
      </c>
      <c r="I627" s="4">
        <f t="shared" si="9"/>
        <v>30</v>
      </c>
    </row>
    <row r="628" spans="1:9" ht="15">
      <c r="A628" s="98">
        <v>620</v>
      </c>
      <c r="B628" s="574" t="s">
        <v>1841</v>
      </c>
      <c r="C628" s="575" t="s">
        <v>1842</v>
      </c>
      <c r="D628" s="576" t="s">
        <v>1843</v>
      </c>
      <c r="E628" s="15"/>
      <c r="F628" s="554" t="s">
        <v>334</v>
      </c>
      <c r="G628" s="4">
        <f t="shared" si="8"/>
        <v>150</v>
      </c>
      <c r="H628" s="555">
        <v>120</v>
      </c>
      <c r="I628" s="4">
        <f t="shared" si="9"/>
        <v>30</v>
      </c>
    </row>
    <row r="629" spans="1:9" ht="15">
      <c r="A629" s="98">
        <v>621</v>
      </c>
      <c r="B629" s="574" t="s">
        <v>1844</v>
      </c>
      <c r="C629" s="575" t="s">
        <v>1845</v>
      </c>
      <c r="D629" s="576" t="s">
        <v>1846</v>
      </c>
      <c r="E629" s="15"/>
      <c r="F629" s="554" t="s">
        <v>334</v>
      </c>
      <c r="G629" s="4">
        <f t="shared" si="8"/>
        <v>150</v>
      </c>
      <c r="H629" s="555">
        <v>120</v>
      </c>
      <c r="I629" s="4">
        <f t="shared" si="9"/>
        <v>30</v>
      </c>
    </row>
    <row r="630" spans="1:9" ht="15">
      <c r="A630" s="98">
        <v>622</v>
      </c>
      <c r="B630" s="574" t="s">
        <v>1847</v>
      </c>
      <c r="C630" s="575" t="s">
        <v>1848</v>
      </c>
      <c r="D630" s="576" t="s">
        <v>1849</v>
      </c>
      <c r="E630" s="15"/>
      <c r="F630" s="554" t="s">
        <v>334</v>
      </c>
      <c r="G630" s="4">
        <f t="shared" si="8"/>
        <v>150</v>
      </c>
      <c r="H630" s="555">
        <v>120</v>
      </c>
      <c r="I630" s="4">
        <f t="shared" si="9"/>
        <v>30</v>
      </c>
    </row>
    <row r="631" spans="1:9" ht="15">
      <c r="A631" s="98">
        <v>623</v>
      </c>
      <c r="B631" s="574" t="s">
        <v>1530</v>
      </c>
      <c r="C631" s="575" t="s">
        <v>1850</v>
      </c>
      <c r="D631" s="576" t="s">
        <v>1851</v>
      </c>
      <c r="E631" s="15"/>
      <c r="F631" s="554" t="s">
        <v>334</v>
      </c>
      <c r="G631" s="4">
        <f t="shared" si="8"/>
        <v>150</v>
      </c>
      <c r="H631" s="555">
        <v>120</v>
      </c>
      <c r="I631" s="4">
        <f t="shared" si="9"/>
        <v>30</v>
      </c>
    </row>
    <row r="632" spans="1:9" ht="15">
      <c r="A632" s="98">
        <v>624</v>
      </c>
      <c r="B632" s="574" t="s">
        <v>1852</v>
      </c>
      <c r="C632" s="575" t="s">
        <v>1853</v>
      </c>
      <c r="D632" s="576" t="s">
        <v>1854</v>
      </c>
      <c r="E632" s="15"/>
      <c r="F632" s="554" t="s">
        <v>334</v>
      </c>
      <c r="G632" s="4">
        <f t="shared" si="8"/>
        <v>150</v>
      </c>
      <c r="H632" s="555">
        <v>120</v>
      </c>
      <c r="I632" s="4">
        <f t="shared" si="9"/>
        <v>30</v>
      </c>
    </row>
    <row r="633" spans="1:9" ht="15">
      <c r="A633" s="98">
        <v>625</v>
      </c>
      <c r="B633" s="574" t="s">
        <v>1581</v>
      </c>
      <c r="C633" s="575" t="s">
        <v>1045</v>
      </c>
      <c r="D633" s="576" t="s">
        <v>1855</v>
      </c>
      <c r="E633" s="15"/>
      <c r="F633" s="554" t="s">
        <v>334</v>
      </c>
      <c r="G633" s="4">
        <f t="shared" si="8"/>
        <v>150</v>
      </c>
      <c r="H633" s="555">
        <v>120</v>
      </c>
      <c r="I633" s="4">
        <f t="shared" si="9"/>
        <v>30</v>
      </c>
    </row>
    <row r="634" spans="1:9" ht="15">
      <c r="A634" s="98">
        <v>626</v>
      </c>
      <c r="B634" s="574" t="s">
        <v>1831</v>
      </c>
      <c r="C634" s="575" t="s">
        <v>1856</v>
      </c>
      <c r="D634" s="576" t="s">
        <v>1857</v>
      </c>
      <c r="E634" s="15"/>
      <c r="F634" s="554" t="s">
        <v>334</v>
      </c>
      <c r="G634" s="4">
        <f t="shared" si="8"/>
        <v>150</v>
      </c>
      <c r="H634" s="555">
        <v>120</v>
      </c>
      <c r="I634" s="4">
        <f t="shared" si="9"/>
        <v>30</v>
      </c>
    </row>
    <row r="635" spans="1:9" ht="15">
      <c r="A635" s="98">
        <v>627</v>
      </c>
      <c r="B635" s="574" t="s">
        <v>1610</v>
      </c>
      <c r="C635" s="575" t="s">
        <v>1858</v>
      </c>
      <c r="D635" s="576" t="s">
        <v>1859</v>
      </c>
      <c r="E635" s="15"/>
      <c r="F635" s="554" t="s">
        <v>334</v>
      </c>
      <c r="G635" s="4">
        <f t="shared" si="8"/>
        <v>150</v>
      </c>
      <c r="H635" s="555">
        <v>120</v>
      </c>
      <c r="I635" s="4">
        <f t="shared" si="9"/>
        <v>30</v>
      </c>
    </row>
    <row r="636" spans="1:9" ht="15">
      <c r="A636" s="98">
        <v>628</v>
      </c>
      <c r="B636" s="574" t="s">
        <v>1860</v>
      </c>
      <c r="C636" s="575" t="s">
        <v>1861</v>
      </c>
      <c r="D636" s="576" t="s">
        <v>1862</v>
      </c>
      <c r="E636" s="15"/>
      <c r="F636" s="554" t="s">
        <v>334</v>
      </c>
      <c r="G636" s="4">
        <f t="shared" si="8"/>
        <v>150</v>
      </c>
      <c r="H636" s="555">
        <v>120</v>
      </c>
      <c r="I636" s="4">
        <f t="shared" si="9"/>
        <v>30</v>
      </c>
    </row>
    <row r="637" spans="1:9" ht="15">
      <c r="A637" s="98">
        <v>629</v>
      </c>
      <c r="B637" s="574" t="s">
        <v>1863</v>
      </c>
      <c r="C637" s="575" t="s">
        <v>1586</v>
      </c>
      <c r="D637" s="576" t="s">
        <v>1864</v>
      </c>
      <c r="E637" s="15"/>
      <c r="F637" s="554" t="s">
        <v>334</v>
      </c>
      <c r="G637" s="4">
        <f t="shared" si="8"/>
        <v>150</v>
      </c>
      <c r="H637" s="555">
        <v>120</v>
      </c>
      <c r="I637" s="4">
        <f t="shared" si="9"/>
        <v>30</v>
      </c>
    </row>
    <row r="638" spans="1:9" ht="15">
      <c r="A638" s="98">
        <v>630</v>
      </c>
      <c r="B638" s="574" t="s">
        <v>1865</v>
      </c>
      <c r="C638" s="575" t="s">
        <v>1866</v>
      </c>
      <c r="D638" s="576" t="s">
        <v>1867</v>
      </c>
      <c r="E638" s="15"/>
      <c r="F638" s="554" t="s">
        <v>334</v>
      </c>
      <c r="G638" s="4">
        <f t="shared" si="8"/>
        <v>150</v>
      </c>
      <c r="H638" s="555">
        <v>120</v>
      </c>
      <c r="I638" s="4">
        <f t="shared" si="9"/>
        <v>30</v>
      </c>
    </row>
    <row r="639" spans="1:9" ht="15">
      <c r="A639" s="98">
        <v>631</v>
      </c>
      <c r="B639" s="574" t="s">
        <v>1610</v>
      </c>
      <c r="C639" s="575" t="s">
        <v>1868</v>
      </c>
      <c r="D639" s="576" t="s">
        <v>1869</v>
      </c>
      <c r="E639" s="15"/>
      <c r="F639" s="554" t="s">
        <v>334</v>
      </c>
      <c r="G639" s="4">
        <f t="shared" si="8"/>
        <v>150</v>
      </c>
      <c r="H639" s="555">
        <v>120</v>
      </c>
      <c r="I639" s="4">
        <f t="shared" si="9"/>
        <v>30</v>
      </c>
    </row>
    <row r="640" spans="1:9" ht="15">
      <c r="A640" s="98">
        <v>632</v>
      </c>
      <c r="B640" s="574" t="s">
        <v>1870</v>
      </c>
      <c r="C640" s="575" t="s">
        <v>1039</v>
      </c>
      <c r="D640" s="576" t="s">
        <v>1871</v>
      </c>
      <c r="E640" s="15"/>
      <c r="F640" s="554" t="s">
        <v>334</v>
      </c>
      <c r="G640" s="4">
        <f t="shared" si="8"/>
        <v>150</v>
      </c>
      <c r="H640" s="555">
        <v>120</v>
      </c>
      <c r="I640" s="4">
        <f t="shared" si="9"/>
        <v>30</v>
      </c>
    </row>
    <row r="641" spans="1:9" ht="15">
      <c r="A641" s="98">
        <v>633</v>
      </c>
      <c r="B641" s="574" t="s">
        <v>1610</v>
      </c>
      <c r="C641" s="575" t="s">
        <v>1872</v>
      </c>
      <c r="D641" s="576" t="s">
        <v>1873</v>
      </c>
      <c r="E641" s="15"/>
      <c r="F641" s="554" t="s">
        <v>334</v>
      </c>
      <c r="G641" s="4">
        <f t="shared" si="8"/>
        <v>150</v>
      </c>
      <c r="H641" s="555">
        <v>120</v>
      </c>
      <c r="I641" s="4">
        <f t="shared" si="9"/>
        <v>30</v>
      </c>
    </row>
    <row r="642" spans="1:9" ht="15">
      <c r="A642" s="98">
        <v>634</v>
      </c>
      <c r="B642" s="574" t="s">
        <v>1865</v>
      </c>
      <c r="C642" s="575" t="s">
        <v>1874</v>
      </c>
      <c r="D642" s="576" t="s">
        <v>1875</v>
      </c>
      <c r="E642" s="15"/>
      <c r="F642" s="554" t="s">
        <v>334</v>
      </c>
      <c r="G642" s="4">
        <f t="shared" si="8"/>
        <v>150</v>
      </c>
      <c r="H642" s="555">
        <v>120</v>
      </c>
      <c r="I642" s="4">
        <f t="shared" si="9"/>
        <v>30</v>
      </c>
    </row>
    <row r="643" spans="1:9" ht="15">
      <c r="A643" s="98">
        <v>635</v>
      </c>
      <c r="B643" s="574" t="s">
        <v>674</v>
      </c>
      <c r="C643" s="575" t="s">
        <v>1824</v>
      </c>
      <c r="D643" s="576" t="s">
        <v>1876</v>
      </c>
      <c r="E643" s="15"/>
      <c r="F643" s="554" t="s">
        <v>334</v>
      </c>
      <c r="G643" s="4">
        <f t="shared" si="8"/>
        <v>150</v>
      </c>
      <c r="H643" s="555">
        <v>120</v>
      </c>
      <c r="I643" s="4">
        <f t="shared" si="9"/>
        <v>30</v>
      </c>
    </row>
    <row r="644" spans="1:9" ht="15">
      <c r="A644" s="98">
        <v>636</v>
      </c>
      <c r="B644" s="574" t="s">
        <v>1616</v>
      </c>
      <c r="C644" s="575" t="s">
        <v>1877</v>
      </c>
      <c r="D644" s="576" t="s">
        <v>1878</v>
      </c>
      <c r="E644" s="15"/>
      <c r="F644" s="554" t="s">
        <v>334</v>
      </c>
      <c r="G644" s="4">
        <f t="shared" si="8"/>
        <v>150</v>
      </c>
      <c r="H644" s="555">
        <v>120</v>
      </c>
      <c r="I644" s="4">
        <f t="shared" si="9"/>
        <v>30</v>
      </c>
    </row>
    <row r="645" spans="1:9" ht="15">
      <c r="A645" s="98">
        <v>637</v>
      </c>
      <c r="B645" s="574" t="s">
        <v>1879</v>
      </c>
      <c r="C645" s="575" t="s">
        <v>1842</v>
      </c>
      <c r="D645" s="576" t="s">
        <v>1880</v>
      </c>
      <c r="E645" s="15"/>
      <c r="F645" s="554" t="s">
        <v>334</v>
      </c>
      <c r="G645" s="4">
        <f t="shared" si="8"/>
        <v>150</v>
      </c>
      <c r="H645" s="555">
        <v>120</v>
      </c>
      <c r="I645" s="4">
        <f t="shared" si="9"/>
        <v>30</v>
      </c>
    </row>
    <row r="646" spans="1:9" ht="15">
      <c r="A646" s="98">
        <v>638</v>
      </c>
      <c r="B646" s="574" t="s">
        <v>1577</v>
      </c>
      <c r="C646" s="575" t="s">
        <v>1881</v>
      </c>
      <c r="D646" s="576" t="s">
        <v>1882</v>
      </c>
      <c r="E646" s="15"/>
      <c r="F646" s="554" t="s">
        <v>334</v>
      </c>
      <c r="G646" s="4">
        <f t="shared" si="8"/>
        <v>150</v>
      </c>
      <c r="H646" s="555">
        <v>120</v>
      </c>
      <c r="I646" s="4">
        <f t="shared" si="9"/>
        <v>30</v>
      </c>
    </row>
    <row r="647" spans="1:9" ht="15">
      <c r="A647" s="98">
        <v>639</v>
      </c>
      <c r="B647" s="574" t="s">
        <v>1836</v>
      </c>
      <c r="C647" s="575" t="s">
        <v>1883</v>
      </c>
      <c r="D647" s="576" t="s">
        <v>1884</v>
      </c>
      <c r="E647" s="15"/>
      <c r="F647" s="554" t="s">
        <v>334</v>
      </c>
      <c r="G647" s="4">
        <f t="shared" si="8"/>
        <v>150</v>
      </c>
      <c r="H647" s="555">
        <v>120</v>
      </c>
      <c r="I647" s="4">
        <f t="shared" si="9"/>
        <v>30</v>
      </c>
    </row>
    <row r="648" spans="1:9" ht="15">
      <c r="A648" s="98">
        <v>640</v>
      </c>
      <c r="B648" s="574" t="s">
        <v>1610</v>
      </c>
      <c r="C648" s="575" t="s">
        <v>978</v>
      </c>
      <c r="D648" s="576" t="s">
        <v>1885</v>
      </c>
      <c r="E648" s="15"/>
      <c r="F648" s="554" t="s">
        <v>334</v>
      </c>
      <c r="G648" s="4">
        <f t="shared" si="8"/>
        <v>150</v>
      </c>
      <c r="H648" s="555">
        <v>120</v>
      </c>
      <c r="I648" s="4">
        <f t="shared" si="9"/>
        <v>30</v>
      </c>
    </row>
    <row r="649" spans="1:9" ht="15">
      <c r="A649" s="98">
        <v>641</v>
      </c>
      <c r="B649" s="574" t="s">
        <v>932</v>
      </c>
      <c r="C649" s="575" t="s">
        <v>1886</v>
      </c>
      <c r="D649" s="576" t="s">
        <v>1887</v>
      </c>
      <c r="E649" s="15"/>
      <c r="F649" s="554" t="s">
        <v>334</v>
      </c>
      <c r="G649" s="4">
        <f t="shared" si="8"/>
        <v>150</v>
      </c>
      <c r="H649" s="555">
        <v>120</v>
      </c>
      <c r="I649" s="4">
        <f t="shared" si="9"/>
        <v>30</v>
      </c>
    </row>
    <row r="650" spans="1:9" ht="15">
      <c r="A650" s="98">
        <v>642</v>
      </c>
      <c r="B650" s="574" t="s">
        <v>1888</v>
      </c>
      <c r="C650" s="575" t="s">
        <v>1889</v>
      </c>
      <c r="D650" s="576" t="s">
        <v>1890</v>
      </c>
      <c r="E650" s="15"/>
      <c r="F650" s="554" t="s">
        <v>334</v>
      </c>
      <c r="G650" s="4">
        <f t="shared" si="8"/>
        <v>150</v>
      </c>
      <c r="H650" s="555">
        <v>120</v>
      </c>
      <c r="I650" s="4">
        <f t="shared" si="9"/>
        <v>30</v>
      </c>
    </row>
    <row r="651" spans="1:9" ht="15">
      <c r="A651" s="98">
        <v>643</v>
      </c>
      <c r="B651" s="574" t="s">
        <v>1891</v>
      </c>
      <c r="C651" s="575" t="s">
        <v>1892</v>
      </c>
      <c r="D651" s="576" t="s">
        <v>1893</v>
      </c>
      <c r="E651" s="15"/>
      <c r="F651" s="554" t="s">
        <v>334</v>
      </c>
      <c r="G651" s="4">
        <f t="shared" si="8"/>
        <v>150</v>
      </c>
      <c r="H651" s="555">
        <v>120</v>
      </c>
      <c r="I651" s="4">
        <f t="shared" si="9"/>
        <v>30</v>
      </c>
    </row>
    <row r="652" spans="1:9" ht="15">
      <c r="A652" s="98">
        <v>644</v>
      </c>
      <c r="B652" s="574" t="s">
        <v>1894</v>
      </c>
      <c r="C652" s="575" t="s">
        <v>1895</v>
      </c>
      <c r="D652" s="576" t="s">
        <v>1896</v>
      </c>
      <c r="E652" s="15"/>
      <c r="F652" s="554" t="s">
        <v>334</v>
      </c>
      <c r="G652" s="4">
        <f t="shared" si="8"/>
        <v>150</v>
      </c>
      <c r="H652" s="555">
        <v>120</v>
      </c>
      <c r="I652" s="4">
        <f t="shared" si="9"/>
        <v>30</v>
      </c>
    </row>
    <row r="653" spans="1:9" ht="15">
      <c r="A653" s="98">
        <v>645</v>
      </c>
      <c r="B653" s="574" t="s">
        <v>1570</v>
      </c>
      <c r="C653" s="575" t="s">
        <v>1586</v>
      </c>
      <c r="D653" s="576" t="s">
        <v>1897</v>
      </c>
      <c r="E653" s="15"/>
      <c r="F653" s="554" t="s">
        <v>334</v>
      </c>
      <c r="G653" s="4">
        <f t="shared" ref="G653:G716" si="10">H653/0.8</f>
        <v>150</v>
      </c>
      <c r="H653" s="555">
        <v>120</v>
      </c>
      <c r="I653" s="4">
        <f t="shared" ref="I653:I716" si="11">H653*0.25</f>
        <v>30</v>
      </c>
    </row>
    <row r="654" spans="1:9" ht="15">
      <c r="A654" s="98">
        <v>646</v>
      </c>
      <c r="B654" s="574" t="s">
        <v>1898</v>
      </c>
      <c r="C654" s="575" t="s">
        <v>1899</v>
      </c>
      <c r="D654" s="576" t="s">
        <v>1900</v>
      </c>
      <c r="E654" s="15"/>
      <c r="F654" s="554" t="s">
        <v>334</v>
      </c>
      <c r="G654" s="4">
        <f t="shared" si="10"/>
        <v>150</v>
      </c>
      <c r="H654" s="555">
        <v>120</v>
      </c>
      <c r="I654" s="4">
        <f t="shared" si="11"/>
        <v>30</v>
      </c>
    </row>
    <row r="655" spans="1:9" ht="15">
      <c r="A655" s="98">
        <v>647</v>
      </c>
      <c r="B655" s="574" t="s">
        <v>1901</v>
      </c>
      <c r="C655" s="575" t="s">
        <v>1902</v>
      </c>
      <c r="D655" s="576" t="s">
        <v>1903</v>
      </c>
      <c r="E655" s="15"/>
      <c r="F655" s="554" t="s">
        <v>334</v>
      </c>
      <c r="G655" s="4">
        <f t="shared" si="10"/>
        <v>150</v>
      </c>
      <c r="H655" s="555">
        <v>120</v>
      </c>
      <c r="I655" s="4">
        <f t="shared" si="11"/>
        <v>30</v>
      </c>
    </row>
    <row r="656" spans="1:9" ht="15">
      <c r="A656" s="98">
        <v>648</v>
      </c>
      <c r="B656" s="574" t="s">
        <v>1904</v>
      </c>
      <c r="C656" s="575" t="s">
        <v>1829</v>
      </c>
      <c r="D656" s="576" t="s">
        <v>1905</v>
      </c>
      <c r="E656" s="15"/>
      <c r="F656" s="554" t="s">
        <v>334</v>
      </c>
      <c r="G656" s="4">
        <f t="shared" si="10"/>
        <v>150</v>
      </c>
      <c r="H656" s="555">
        <v>120</v>
      </c>
      <c r="I656" s="4">
        <f t="shared" si="11"/>
        <v>30</v>
      </c>
    </row>
    <row r="657" spans="1:9" ht="15">
      <c r="A657" s="98">
        <v>649</v>
      </c>
      <c r="B657" s="574" t="s">
        <v>1906</v>
      </c>
      <c r="C657" s="575" t="s">
        <v>1238</v>
      </c>
      <c r="D657" s="576" t="s">
        <v>1907</v>
      </c>
      <c r="E657" s="15"/>
      <c r="F657" s="554" t="s">
        <v>334</v>
      </c>
      <c r="G657" s="4">
        <f t="shared" si="10"/>
        <v>150</v>
      </c>
      <c r="H657" s="555">
        <v>120</v>
      </c>
      <c r="I657" s="4">
        <f t="shared" si="11"/>
        <v>30</v>
      </c>
    </row>
    <row r="658" spans="1:9" ht="15">
      <c r="A658" s="98">
        <v>650</v>
      </c>
      <c r="B658" s="574" t="s">
        <v>1908</v>
      </c>
      <c r="C658" s="575" t="s">
        <v>1829</v>
      </c>
      <c r="D658" s="576" t="s">
        <v>1909</v>
      </c>
      <c r="E658" s="15"/>
      <c r="F658" s="554" t="s">
        <v>334</v>
      </c>
      <c r="G658" s="4">
        <f t="shared" si="10"/>
        <v>150</v>
      </c>
      <c r="H658" s="555">
        <v>120</v>
      </c>
      <c r="I658" s="4">
        <f t="shared" si="11"/>
        <v>30</v>
      </c>
    </row>
    <row r="659" spans="1:9" ht="15">
      <c r="A659" s="98">
        <v>651</v>
      </c>
      <c r="B659" s="574" t="s">
        <v>1910</v>
      </c>
      <c r="C659" s="575" t="s">
        <v>1911</v>
      </c>
      <c r="D659" s="576" t="s">
        <v>1912</v>
      </c>
      <c r="E659" s="15"/>
      <c r="F659" s="554" t="s">
        <v>334</v>
      </c>
      <c r="G659" s="4">
        <f t="shared" si="10"/>
        <v>150</v>
      </c>
      <c r="H659" s="555">
        <v>120</v>
      </c>
      <c r="I659" s="4">
        <f t="shared" si="11"/>
        <v>30</v>
      </c>
    </row>
    <row r="660" spans="1:9" ht="15">
      <c r="A660" s="98">
        <v>652</v>
      </c>
      <c r="B660" s="574" t="s">
        <v>1913</v>
      </c>
      <c r="C660" s="575" t="s">
        <v>1829</v>
      </c>
      <c r="D660" s="576" t="s">
        <v>1914</v>
      </c>
      <c r="E660" s="15"/>
      <c r="F660" s="554" t="s">
        <v>334</v>
      </c>
      <c r="G660" s="4">
        <f t="shared" si="10"/>
        <v>150</v>
      </c>
      <c r="H660" s="555">
        <v>120</v>
      </c>
      <c r="I660" s="4">
        <f t="shared" si="11"/>
        <v>30</v>
      </c>
    </row>
    <row r="661" spans="1:9" ht="15">
      <c r="A661" s="98">
        <v>653</v>
      </c>
      <c r="B661" s="574" t="s">
        <v>1915</v>
      </c>
      <c r="C661" s="575" t="s">
        <v>1484</v>
      </c>
      <c r="D661" s="576" t="s">
        <v>1916</v>
      </c>
      <c r="E661" s="15"/>
      <c r="F661" s="554" t="s">
        <v>334</v>
      </c>
      <c r="G661" s="4">
        <f t="shared" si="10"/>
        <v>150</v>
      </c>
      <c r="H661" s="555">
        <v>120</v>
      </c>
      <c r="I661" s="4">
        <f t="shared" si="11"/>
        <v>30</v>
      </c>
    </row>
    <row r="662" spans="1:9" ht="15">
      <c r="A662" s="98">
        <v>654</v>
      </c>
      <c r="B662" s="574" t="s">
        <v>1917</v>
      </c>
      <c r="C662" s="575" t="s">
        <v>1918</v>
      </c>
      <c r="D662" s="576" t="s">
        <v>1919</v>
      </c>
      <c r="E662" s="15"/>
      <c r="F662" s="554" t="s">
        <v>334</v>
      </c>
      <c r="G662" s="4">
        <f t="shared" si="10"/>
        <v>150</v>
      </c>
      <c r="H662" s="555">
        <v>120</v>
      </c>
      <c r="I662" s="4">
        <f t="shared" si="11"/>
        <v>30</v>
      </c>
    </row>
    <row r="663" spans="1:9" ht="15">
      <c r="A663" s="98">
        <v>655</v>
      </c>
      <c r="B663" s="574" t="s">
        <v>1920</v>
      </c>
      <c r="C663" s="575" t="s">
        <v>1921</v>
      </c>
      <c r="D663" s="576" t="s">
        <v>1922</v>
      </c>
      <c r="E663" s="15"/>
      <c r="F663" s="554" t="s">
        <v>334</v>
      </c>
      <c r="G663" s="4">
        <f t="shared" si="10"/>
        <v>150</v>
      </c>
      <c r="H663" s="555">
        <v>120</v>
      </c>
      <c r="I663" s="4">
        <f t="shared" si="11"/>
        <v>30</v>
      </c>
    </row>
    <row r="664" spans="1:9" ht="15">
      <c r="A664" s="98">
        <v>656</v>
      </c>
      <c r="B664" s="577" t="s">
        <v>929</v>
      </c>
      <c r="C664" s="575" t="s">
        <v>1923</v>
      </c>
      <c r="D664" s="578" t="s">
        <v>1924</v>
      </c>
      <c r="E664" s="15"/>
      <c r="F664" s="554" t="s">
        <v>334</v>
      </c>
      <c r="G664" s="4">
        <f t="shared" si="10"/>
        <v>200</v>
      </c>
      <c r="H664" s="555">
        <v>160</v>
      </c>
      <c r="I664" s="4">
        <f t="shared" si="11"/>
        <v>40</v>
      </c>
    </row>
    <row r="665" spans="1:9" ht="15">
      <c r="A665" s="98">
        <v>657</v>
      </c>
      <c r="B665" s="579" t="s">
        <v>1627</v>
      </c>
      <c r="C665" s="580" t="s">
        <v>1925</v>
      </c>
      <c r="D665" s="581" t="s">
        <v>1926</v>
      </c>
      <c r="E665" s="15"/>
      <c r="F665" s="554" t="s">
        <v>334</v>
      </c>
      <c r="G665" s="4">
        <f t="shared" si="10"/>
        <v>150</v>
      </c>
      <c r="H665" s="555">
        <v>120</v>
      </c>
      <c r="I665" s="4">
        <f t="shared" si="11"/>
        <v>30</v>
      </c>
    </row>
    <row r="666" spans="1:9" ht="15">
      <c r="A666" s="98">
        <v>658</v>
      </c>
      <c r="B666" s="579" t="s">
        <v>1927</v>
      </c>
      <c r="C666" s="580" t="s">
        <v>1928</v>
      </c>
      <c r="D666" s="581" t="s">
        <v>1929</v>
      </c>
      <c r="E666" s="15"/>
      <c r="F666" s="554" t="s">
        <v>334</v>
      </c>
      <c r="G666" s="4">
        <f t="shared" si="10"/>
        <v>150</v>
      </c>
      <c r="H666" s="555">
        <v>120</v>
      </c>
      <c r="I666" s="4">
        <f t="shared" si="11"/>
        <v>30</v>
      </c>
    </row>
    <row r="667" spans="1:9" ht="15">
      <c r="A667" s="98">
        <v>659</v>
      </c>
      <c r="B667" s="579" t="s">
        <v>965</v>
      </c>
      <c r="C667" s="580" t="s">
        <v>1930</v>
      </c>
      <c r="D667" s="581" t="s">
        <v>1931</v>
      </c>
      <c r="E667" s="15"/>
      <c r="F667" s="554" t="s">
        <v>334</v>
      </c>
      <c r="G667" s="4">
        <f t="shared" si="10"/>
        <v>150</v>
      </c>
      <c r="H667" s="555">
        <v>120</v>
      </c>
      <c r="I667" s="4">
        <f t="shared" si="11"/>
        <v>30</v>
      </c>
    </row>
    <row r="668" spans="1:9" ht="15">
      <c r="A668" s="98">
        <v>660</v>
      </c>
      <c r="B668" s="579" t="s">
        <v>1932</v>
      </c>
      <c r="C668" s="580" t="s">
        <v>1933</v>
      </c>
      <c r="D668" s="581" t="s">
        <v>1934</v>
      </c>
      <c r="E668" s="15"/>
      <c r="F668" s="554" t="s">
        <v>334</v>
      </c>
      <c r="G668" s="4">
        <f t="shared" si="10"/>
        <v>150</v>
      </c>
      <c r="H668" s="555">
        <v>120</v>
      </c>
      <c r="I668" s="4">
        <f t="shared" si="11"/>
        <v>30</v>
      </c>
    </row>
    <row r="669" spans="1:9" ht="15">
      <c r="A669" s="98">
        <v>661</v>
      </c>
      <c r="B669" s="579" t="s">
        <v>1610</v>
      </c>
      <c r="C669" s="580" t="s">
        <v>1935</v>
      </c>
      <c r="D669" s="581" t="s">
        <v>1936</v>
      </c>
      <c r="E669" s="15"/>
      <c r="F669" s="554" t="s">
        <v>334</v>
      </c>
      <c r="G669" s="4">
        <f t="shared" si="10"/>
        <v>150</v>
      </c>
      <c r="H669" s="555">
        <v>120</v>
      </c>
      <c r="I669" s="4">
        <f t="shared" si="11"/>
        <v>30</v>
      </c>
    </row>
    <row r="670" spans="1:9" ht="15">
      <c r="A670" s="98">
        <v>662</v>
      </c>
      <c r="B670" s="579" t="s">
        <v>1870</v>
      </c>
      <c r="C670" s="580" t="s">
        <v>1937</v>
      </c>
      <c r="D670" s="581" t="s">
        <v>1938</v>
      </c>
      <c r="E670" s="15"/>
      <c r="F670" s="554" t="s">
        <v>334</v>
      </c>
      <c r="G670" s="4">
        <f t="shared" si="10"/>
        <v>150</v>
      </c>
      <c r="H670" s="555">
        <v>120</v>
      </c>
      <c r="I670" s="4">
        <f t="shared" si="11"/>
        <v>30</v>
      </c>
    </row>
    <row r="671" spans="1:9" ht="15">
      <c r="A671" s="98">
        <v>663</v>
      </c>
      <c r="B671" s="579" t="s">
        <v>1939</v>
      </c>
      <c r="C671" s="580" t="s">
        <v>1935</v>
      </c>
      <c r="D671" s="581" t="s">
        <v>1940</v>
      </c>
      <c r="E671" s="15"/>
      <c r="F671" s="554" t="s">
        <v>334</v>
      </c>
      <c r="G671" s="4">
        <f t="shared" si="10"/>
        <v>150</v>
      </c>
      <c r="H671" s="555">
        <v>120</v>
      </c>
      <c r="I671" s="4">
        <f t="shared" si="11"/>
        <v>30</v>
      </c>
    </row>
    <row r="672" spans="1:9" ht="15">
      <c r="A672" s="98">
        <v>664</v>
      </c>
      <c r="B672" s="579" t="s">
        <v>1941</v>
      </c>
      <c r="C672" s="580" t="s">
        <v>1942</v>
      </c>
      <c r="D672" s="582" t="s">
        <v>1943</v>
      </c>
      <c r="E672" s="15"/>
      <c r="F672" s="554" t="s">
        <v>334</v>
      </c>
      <c r="G672" s="4">
        <f t="shared" si="10"/>
        <v>150</v>
      </c>
      <c r="H672" s="555">
        <v>120</v>
      </c>
      <c r="I672" s="4">
        <f t="shared" si="11"/>
        <v>30</v>
      </c>
    </row>
    <row r="673" spans="1:9" ht="15">
      <c r="A673" s="98">
        <v>665</v>
      </c>
      <c r="B673" s="579" t="s">
        <v>679</v>
      </c>
      <c r="C673" s="580" t="s">
        <v>1944</v>
      </c>
      <c r="D673" s="581" t="s">
        <v>1945</v>
      </c>
      <c r="E673" s="15"/>
      <c r="F673" s="554" t="s">
        <v>334</v>
      </c>
      <c r="G673" s="4">
        <f t="shared" si="10"/>
        <v>150</v>
      </c>
      <c r="H673" s="555">
        <v>120</v>
      </c>
      <c r="I673" s="4">
        <f t="shared" si="11"/>
        <v>30</v>
      </c>
    </row>
    <row r="674" spans="1:9" ht="15">
      <c r="A674" s="98">
        <v>666</v>
      </c>
      <c r="B674" s="579" t="s">
        <v>1946</v>
      </c>
      <c r="C674" s="580" t="s">
        <v>1935</v>
      </c>
      <c r="D674" s="581" t="s">
        <v>1947</v>
      </c>
      <c r="E674" s="15"/>
      <c r="F674" s="554" t="s">
        <v>334</v>
      </c>
      <c r="G674" s="4">
        <f t="shared" si="10"/>
        <v>150</v>
      </c>
      <c r="H674" s="555">
        <v>120</v>
      </c>
      <c r="I674" s="4">
        <f t="shared" si="11"/>
        <v>30</v>
      </c>
    </row>
    <row r="675" spans="1:9" ht="15">
      <c r="A675" s="98">
        <v>667</v>
      </c>
      <c r="B675" s="579" t="s">
        <v>1948</v>
      </c>
      <c r="C675" s="580" t="s">
        <v>1949</v>
      </c>
      <c r="D675" s="581" t="s">
        <v>1950</v>
      </c>
      <c r="E675" s="15"/>
      <c r="F675" s="554" t="s">
        <v>334</v>
      </c>
      <c r="G675" s="4">
        <f t="shared" si="10"/>
        <v>150</v>
      </c>
      <c r="H675" s="555">
        <v>120</v>
      </c>
      <c r="I675" s="4">
        <f t="shared" si="11"/>
        <v>30</v>
      </c>
    </row>
    <row r="676" spans="1:9" ht="15">
      <c r="A676" s="98">
        <v>668</v>
      </c>
      <c r="B676" s="579" t="s">
        <v>1530</v>
      </c>
      <c r="C676" s="580" t="s">
        <v>1951</v>
      </c>
      <c r="D676" s="581" t="s">
        <v>1952</v>
      </c>
      <c r="E676" s="15"/>
      <c r="F676" s="554" t="s">
        <v>334</v>
      </c>
      <c r="G676" s="4">
        <f t="shared" si="10"/>
        <v>150</v>
      </c>
      <c r="H676" s="555">
        <v>120</v>
      </c>
      <c r="I676" s="4">
        <f t="shared" si="11"/>
        <v>30</v>
      </c>
    </row>
    <row r="677" spans="1:9" ht="15">
      <c r="A677" s="98">
        <v>669</v>
      </c>
      <c r="B677" s="579" t="s">
        <v>1953</v>
      </c>
      <c r="C677" s="580" t="s">
        <v>1935</v>
      </c>
      <c r="D677" s="581" t="s">
        <v>1954</v>
      </c>
      <c r="E677" s="15"/>
      <c r="F677" s="554" t="s">
        <v>334</v>
      </c>
      <c r="G677" s="4">
        <f t="shared" si="10"/>
        <v>150</v>
      </c>
      <c r="H677" s="555">
        <v>120</v>
      </c>
      <c r="I677" s="4">
        <f t="shared" si="11"/>
        <v>30</v>
      </c>
    </row>
    <row r="678" spans="1:9" ht="15">
      <c r="A678" s="98">
        <v>670</v>
      </c>
      <c r="B678" s="579" t="s">
        <v>1948</v>
      </c>
      <c r="C678" s="580" t="s">
        <v>806</v>
      </c>
      <c r="D678" s="581" t="s">
        <v>1955</v>
      </c>
      <c r="E678" s="15"/>
      <c r="F678" s="554" t="s">
        <v>334</v>
      </c>
      <c r="G678" s="4">
        <f t="shared" si="10"/>
        <v>150</v>
      </c>
      <c r="H678" s="555">
        <v>120</v>
      </c>
      <c r="I678" s="4">
        <f t="shared" si="11"/>
        <v>30</v>
      </c>
    </row>
    <row r="679" spans="1:9" ht="15">
      <c r="A679" s="98">
        <v>671</v>
      </c>
      <c r="B679" s="579" t="s">
        <v>1633</v>
      </c>
      <c r="C679" s="580" t="s">
        <v>1956</v>
      </c>
      <c r="D679" s="581" t="s">
        <v>1957</v>
      </c>
      <c r="E679" s="15"/>
      <c r="F679" s="554" t="s">
        <v>334</v>
      </c>
      <c r="G679" s="4">
        <f t="shared" si="10"/>
        <v>150</v>
      </c>
      <c r="H679" s="555">
        <v>120</v>
      </c>
      <c r="I679" s="4">
        <f t="shared" si="11"/>
        <v>30</v>
      </c>
    </row>
    <row r="680" spans="1:9" ht="15">
      <c r="A680" s="98">
        <v>672</v>
      </c>
      <c r="B680" s="579" t="s">
        <v>1958</v>
      </c>
      <c r="C680" s="580" t="s">
        <v>1949</v>
      </c>
      <c r="D680" s="581" t="s">
        <v>1959</v>
      </c>
      <c r="E680" s="15"/>
      <c r="F680" s="554" t="s">
        <v>334</v>
      </c>
      <c r="G680" s="4">
        <f t="shared" si="10"/>
        <v>150</v>
      </c>
      <c r="H680" s="555">
        <v>120</v>
      </c>
      <c r="I680" s="4">
        <f t="shared" si="11"/>
        <v>30</v>
      </c>
    </row>
    <row r="681" spans="1:9" ht="15">
      <c r="A681" s="98">
        <v>673</v>
      </c>
      <c r="B681" s="579" t="s">
        <v>1960</v>
      </c>
      <c r="C681" s="580" t="s">
        <v>1935</v>
      </c>
      <c r="D681" s="581" t="s">
        <v>1961</v>
      </c>
      <c r="E681" s="15"/>
      <c r="F681" s="554" t="s">
        <v>334</v>
      </c>
      <c r="G681" s="4">
        <f t="shared" si="10"/>
        <v>150</v>
      </c>
      <c r="H681" s="555">
        <v>120</v>
      </c>
      <c r="I681" s="4">
        <f t="shared" si="11"/>
        <v>30</v>
      </c>
    </row>
    <row r="682" spans="1:9" ht="15">
      <c r="A682" s="98">
        <v>674</v>
      </c>
      <c r="B682" s="579" t="s">
        <v>1962</v>
      </c>
      <c r="C682" s="580" t="s">
        <v>1558</v>
      </c>
      <c r="D682" s="581" t="s">
        <v>1963</v>
      </c>
      <c r="E682" s="15"/>
      <c r="F682" s="554" t="s">
        <v>334</v>
      </c>
      <c r="G682" s="4">
        <f t="shared" si="10"/>
        <v>150</v>
      </c>
      <c r="H682" s="555">
        <v>120</v>
      </c>
      <c r="I682" s="4">
        <f t="shared" si="11"/>
        <v>30</v>
      </c>
    </row>
    <row r="683" spans="1:9" ht="15">
      <c r="A683" s="98">
        <v>675</v>
      </c>
      <c r="B683" s="579" t="s">
        <v>1616</v>
      </c>
      <c r="C683" s="580" t="s">
        <v>1949</v>
      </c>
      <c r="D683" s="581" t="s">
        <v>1964</v>
      </c>
      <c r="E683" s="15"/>
      <c r="F683" s="554" t="s">
        <v>334</v>
      </c>
      <c r="G683" s="4">
        <f t="shared" si="10"/>
        <v>150</v>
      </c>
      <c r="H683" s="555">
        <v>120</v>
      </c>
      <c r="I683" s="4">
        <f t="shared" si="11"/>
        <v>30</v>
      </c>
    </row>
    <row r="684" spans="1:9" ht="15">
      <c r="A684" s="98">
        <v>676</v>
      </c>
      <c r="B684" s="579" t="s">
        <v>1904</v>
      </c>
      <c r="C684" s="580" t="s">
        <v>1965</v>
      </c>
      <c r="D684" s="581" t="s">
        <v>1966</v>
      </c>
      <c r="E684" s="15"/>
      <c r="F684" s="554" t="s">
        <v>334</v>
      </c>
      <c r="G684" s="4">
        <f t="shared" si="10"/>
        <v>150</v>
      </c>
      <c r="H684" s="555">
        <v>120</v>
      </c>
      <c r="I684" s="4">
        <f t="shared" si="11"/>
        <v>30</v>
      </c>
    </row>
    <row r="685" spans="1:9" ht="15">
      <c r="A685" s="98">
        <v>677</v>
      </c>
      <c r="B685" s="579" t="s">
        <v>1616</v>
      </c>
      <c r="C685" s="580" t="s">
        <v>1967</v>
      </c>
      <c r="D685" s="581" t="s">
        <v>1968</v>
      </c>
      <c r="E685" s="15"/>
      <c r="F685" s="554" t="s">
        <v>334</v>
      </c>
      <c r="G685" s="4">
        <f t="shared" si="10"/>
        <v>150</v>
      </c>
      <c r="H685" s="555">
        <v>120</v>
      </c>
      <c r="I685" s="4">
        <f t="shared" si="11"/>
        <v>30</v>
      </c>
    </row>
    <row r="686" spans="1:9" ht="15">
      <c r="A686" s="98">
        <v>678</v>
      </c>
      <c r="B686" s="579" t="s">
        <v>1969</v>
      </c>
      <c r="C686" s="580" t="s">
        <v>1970</v>
      </c>
      <c r="D686" s="582" t="s">
        <v>1971</v>
      </c>
      <c r="E686" s="15"/>
      <c r="F686" s="554" t="s">
        <v>334</v>
      </c>
      <c r="G686" s="4">
        <f t="shared" si="10"/>
        <v>150</v>
      </c>
      <c r="H686" s="555">
        <v>120</v>
      </c>
      <c r="I686" s="4">
        <f t="shared" si="11"/>
        <v>30</v>
      </c>
    </row>
    <row r="687" spans="1:9" ht="15">
      <c r="A687" s="98">
        <v>679</v>
      </c>
      <c r="B687" s="579" t="s">
        <v>1906</v>
      </c>
      <c r="C687" s="580" t="s">
        <v>1972</v>
      </c>
      <c r="D687" s="581" t="s">
        <v>1973</v>
      </c>
      <c r="E687" s="15"/>
      <c r="F687" s="554" t="s">
        <v>334</v>
      </c>
      <c r="G687" s="4">
        <f t="shared" si="10"/>
        <v>150</v>
      </c>
      <c r="H687" s="555">
        <v>120</v>
      </c>
      <c r="I687" s="4">
        <f t="shared" si="11"/>
        <v>30</v>
      </c>
    </row>
    <row r="688" spans="1:9" ht="15">
      <c r="A688" s="98">
        <v>680</v>
      </c>
      <c r="B688" s="579" t="s">
        <v>1974</v>
      </c>
      <c r="C688" s="580" t="s">
        <v>1975</v>
      </c>
      <c r="D688" s="583" t="s">
        <v>1976</v>
      </c>
      <c r="E688" s="15"/>
      <c r="F688" s="554" t="s">
        <v>334</v>
      </c>
      <c r="G688" s="4">
        <f t="shared" si="10"/>
        <v>150</v>
      </c>
      <c r="H688" s="555">
        <v>120</v>
      </c>
      <c r="I688" s="4">
        <f t="shared" si="11"/>
        <v>30</v>
      </c>
    </row>
    <row r="689" spans="1:9" ht="15">
      <c r="A689" s="98">
        <v>681</v>
      </c>
      <c r="B689" s="579" t="s">
        <v>1977</v>
      </c>
      <c r="C689" s="580" t="s">
        <v>1978</v>
      </c>
      <c r="D689" s="582" t="s">
        <v>1979</v>
      </c>
      <c r="E689" s="15"/>
      <c r="F689" s="554" t="s">
        <v>334</v>
      </c>
      <c r="G689" s="4">
        <f t="shared" si="10"/>
        <v>150</v>
      </c>
      <c r="H689" s="555">
        <v>120</v>
      </c>
      <c r="I689" s="4">
        <f t="shared" si="11"/>
        <v>30</v>
      </c>
    </row>
    <row r="690" spans="1:9" ht="15">
      <c r="A690" s="98">
        <v>682</v>
      </c>
      <c r="B690" s="579" t="s">
        <v>1980</v>
      </c>
      <c r="C690" s="580" t="s">
        <v>1981</v>
      </c>
      <c r="D690" s="581" t="s">
        <v>1982</v>
      </c>
      <c r="E690" s="15"/>
      <c r="F690" s="554" t="s">
        <v>334</v>
      </c>
      <c r="G690" s="4">
        <f t="shared" si="10"/>
        <v>150</v>
      </c>
      <c r="H690" s="555">
        <v>120</v>
      </c>
      <c r="I690" s="4">
        <f t="shared" si="11"/>
        <v>30</v>
      </c>
    </row>
    <row r="691" spans="1:9" ht="15">
      <c r="A691" s="98">
        <v>683</v>
      </c>
      <c r="B691" s="579" t="s">
        <v>1983</v>
      </c>
      <c r="C691" s="580" t="s">
        <v>1984</v>
      </c>
      <c r="D691" s="581" t="s">
        <v>1985</v>
      </c>
      <c r="E691" s="15"/>
      <c r="F691" s="554" t="s">
        <v>334</v>
      </c>
      <c r="G691" s="4">
        <f t="shared" si="10"/>
        <v>150</v>
      </c>
      <c r="H691" s="555">
        <v>120</v>
      </c>
      <c r="I691" s="4">
        <f t="shared" si="11"/>
        <v>30</v>
      </c>
    </row>
    <row r="692" spans="1:9" ht="15">
      <c r="A692" s="98">
        <v>684</v>
      </c>
      <c r="B692" s="579" t="s">
        <v>1986</v>
      </c>
      <c r="C692" s="580" t="s">
        <v>1645</v>
      </c>
      <c r="D692" s="581" t="s">
        <v>1987</v>
      </c>
      <c r="E692" s="15"/>
      <c r="F692" s="554" t="s">
        <v>334</v>
      </c>
      <c r="G692" s="4">
        <f t="shared" si="10"/>
        <v>150</v>
      </c>
      <c r="H692" s="555">
        <v>120</v>
      </c>
      <c r="I692" s="4">
        <f t="shared" si="11"/>
        <v>30</v>
      </c>
    </row>
    <row r="693" spans="1:9" ht="15">
      <c r="A693" s="98">
        <v>685</v>
      </c>
      <c r="B693" s="579" t="s">
        <v>1610</v>
      </c>
      <c r="C693" s="580" t="s">
        <v>1595</v>
      </c>
      <c r="D693" s="581" t="s">
        <v>1988</v>
      </c>
      <c r="E693" s="15"/>
      <c r="F693" s="554" t="s">
        <v>334</v>
      </c>
      <c r="G693" s="4">
        <f t="shared" si="10"/>
        <v>150</v>
      </c>
      <c r="H693" s="555">
        <v>120</v>
      </c>
      <c r="I693" s="4">
        <f t="shared" si="11"/>
        <v>30</v>
      </c>
    </row>
    <row r="694" spans="1:9" ht="15">
      <c r="A694" s="98">
        <v>686</v>
      </c>
      <c r="B694" s="579" t="s">
        <v>1836</v>
      </c>
      <c r="C694" s="580" t="s">
        <v>797</v>
      </c>
      <c r="D694" s="581" t="s">
        <v>1989</v>
      </c>
      <c r="E694" s="15"/>
      <c r="F694" s="554" t="s">
        <v>334</v>
      </c>
      <c r="G694" s="4">
        <f t="shared" si="10"/>
        <v>150</v>
      </c>
      <c r="H694" s="555">
        <v>120</v>
      </c>
      <c r="I694" s="4">
        <f t="shared" si="11"/>
        <v>30</v>
      </c>
    </row>
    <row r="695" spans="1:9" ht="15">
      <c r="A695" s="98">
        <v>687</v>
      </c>
      <c r="B695" s="579" t="s">
        <v>1610</v>
      </c>
      <c r="C695" s="580" t="s">
        <v>1990</v>
      </c>
      <c r="D695" s="581" t="s">
        <v>1991</v>
      </c>
      <c r="E695" s="15"/>
      <c r="F695" s="554" t="s">
        <v>334</v>
      </c>
      <c r="G695" s="4">
        <f t="shared" si="10"/>
        <v>150</v>
      </c>
      <c r="H695" s="555">
        <v>120</v>
      </c>
      <c r="I695" s="4">
        <f t="shared" si="11"/>
        <v>30</v>
      </c>
    </row>
    <row r="696" spans="1:9" ht="15">
      <c r="A696" s="98">
        <v>688</v>
      </c>
      <c r="B696" s="579" t="s">
        <v>1932</v>
      </c>
      <c r="C696" s="580" t="s">
        <v>1992</v>
      </c>
      <c r="D696" s="581" t="s">
        <v>1993</v>
      </c>
      <c r="E696" s="15"/>
      <c r="F696" s="554" t="s">
        <v>334</v>
      </c>
      <c r="G696" s="4">
        <f t="shared" si="10"/>
        <v>150</v>
      </c>
      <c r="H696" s="555">
        <v>120</v>
      </c>
      <c r="I696" s="4">
        <f t="shared" si="11"/>
        <v>30</v>
      </c>
    </row>
    <row r="697" spans="1:9" ht="15">
      <c r="A697" s="98">
        <v>689</v>
      </c>
      <c r="B697" s="579" t="s">
        <v>1994</v>
      </c>
      <c r="C697" s="580" t="s">
        <v>1995</v>
      </c>
      <c r="D697" s="581" t="s">
        <v>1996</v>
      </c>
      <c r="E697" s="15"/>
      <c r="F697" s="554" t="s">
        <v>334</v>
      </c>
      <c r="G697" s="4">
        <f t="shared" si="10"/>
        <v>150</v>
      </c>
      <c r="H697" s="555">
        <v>120</v>
      </c>
      <c r="I697" s="4">
        <f t="shared" si="11"/>
        <v>30</v>
      </c>
    </row>
    <row r="698" spans="1:9" ht="15">
      <c r="A698" s="98">
        <v>690</v>
      </c>
      <c r="B698" s="579" t="s">
        <v>1823</v>
      </c>
      <c r="C698" s="580" t="s">
        <v>1997</v>
      </c>
      <c r="D698" s="581" t="s">
        <v>1998</v>
      </c>
      <c r="E698" s="15"/>
      <c r="F698" s="554" t="s">
        <v>334</v>
      </c>
      <c r="G698" s="4">
        <f t="shared" si="10"/>
        <v>150</v>
      </c>
      <c r="H698" s="555">
        <v>120</v>
      </c>
      <c r="I698" s="4">
        <f t="shared" si="11"/>
        <v>30</v>
      </c>
    </row>
    <row r="699" spans="1:9" ht="15">
      <c r="A699" s="98">
        <v>691</v>
      </c>
      <c r="B699" s="579" t="s">
        <v>1915</v>
      </c>
      <c r="C699" s="580" t="s">
        <v>1999</v>
      </c>
      <c r="D699" s="581" t="s">
        <v>2000</v>
      </c>
      <c r="E699" s="15"/>
      <c r="F699" s="554" t="s">
        <v>334</v>
      </c>
      <c r="G699" s="4">
        <f t="shared" si="10"/>
        <v>150</v>
      </c>
      <c r="H699" s="555">
        <v>120</v>
      </c>
      <c r="I699" s="4">
        <f t="shared" si="11"/>
        <v>30</v>
      </c>
    </row>
    <row r="700" spans="1:9" ht="15">
      <c r="A700" s="98">
        <v>692</v>
      </c>
      <c r="B700" s="579" t="s">
        <v>2001</v>
      </c>
      <c r="C700" s="580" t="s">
        <v>2002</v>
      </c>
      <c r="D700" s="581" t="s">
        <v>2003</v>
      </c>
      <c r="E700" s="15"/>
      <c r="F700" s="554" t="s">
        <v>334</v>
      </c>
      <c r="G700" s="4">
        <f t="shared" si="10"/>
        <v>150</v>
      </c>
      <c r="H700" s="555">
        <v>120</v>
      </c>
      <c r="I700" s="4">
        <f t="shared" si="11"/>
        <v>30</v>
      </c>
    </row>
    <row r="701" spans="1:9" ht="15">
      <c r="A701" s="98">
        <v>693</v>
      </c>
      <c r="B701" s="579" t="s">
        <v>1616</v>
      </c>
      <c r="C701" s="580" t="s">
        <v>1997</v>
      </c>
      <c r="D701" s="581" t="s">
        <v>2004</v>
      </c>
      <c r="E701" s="15"/>
      <c r="F701" s="554" t="s">
        <v>334</v>
      </c>
      <c r="G701" s="4">
        <f t="shared" si="10"/>
        <v>150</v>
      </c>
      <c r="H701" s="555">
        <v>120</v>
      </c>
      <c r="I701" s="4">
        <f t="shared" si="11"/>
        <v>30</v>
      </c>
    </row>
    <row r="702" spans="1:9" ht="15">
      <c r="A702" s="98">
        <v>694</v>
      </c>
      <c r="B702" s="579" t="s">
        <v>1625</v>
      </c>
      <c r="C702" s="580" t="s">
        <v>2005</v>
      </c>
      <c r="D702" s="581" t="s">
        <v>2006</v>
      </c>
      <c r="E702" s="15"/>
      <c r="F702" s="554" t="s">
        <v>334</v>
      </c>
      <c r="G702" s="4">
        <f t="shared" si="10"/>
        <v>150</v>
      </c>
      <c r="H702" s="555">
        <v>120</v>
      </c>
      <c r="I702" s="4">
        <f t="shared" si="11"/>
        <v>30</v>
      </c>
    </row>
    <row r="703" spans="1:9" ht="15">
      <c r="A703" s="98">
        <v>695</v>
      </c>
      <c r="B703" s="579" t="s">
        <v>1932</v>
      </c>
      <c r="C703" s="580" t="s">
        <v>2007</v>
      </c>
      <c r="D703" s="581" t="s">
        <v>2008</v>
      </c>
      <c r="E703" s="15"/>
      <c r="F703" s="554" t="s">
        <v>334</v>
      </c>
      <c r="G703" s="4">
        <f t="shared" si="10"/>
        <v>150</v>
      </c>
      <c r="H703" s="555">
        <v>120</v>
      </c>
      <c r="I703" s="4">
        <f t="shared" si="11"/>
        <v>30</v>
      </c>
    </row>
    <row r="704" spans="1:9" ht="15">
      <c r="A704" s="98">
        <v>696</v>
      </c>
      <c r="B704" s="579" t="s">
        <v>727</v>
      </c>
      <c r="C704" s="580" t="s">
        <v>978</v>
      </c>
      <c r="D704" s="581" t="s">
        <v>2009</v>
      </c>
      <c r="E704" s="15"/>
      <c r="F704" s="554" t="s">
        <v>334</v>
      </c>
      <c r="G704" s="4">
        <f t="shared" si="10"/>
        <v>150</v>
      </c>
      <c r="H704" s="555">
        <v>120</v>
      </c>
      <c r="I704" s="4">
        <f t="shared" si="11"/>
        <v>30</v>
      </c>
    </row>
    <row r="705" spans="1:9" ht="15">
      <c r="A705" s="98">
        <v>697</v>
      </c>
      <c r="B705" s="579" t="s">
        <v>2010</v>
      </c>
      <c r="C705" s="580" t="s">
        <v>884</v>
      </c>
      <c r="D705" s="581" t="s">
        <v>2011</v>
      </c>
      <c r="E705" s="15"/>
      <c r="F705" s="554" t="s">
        <v>334</v>
      </c>
      <c r="G705" s="4">
        <f t="shared" si="10"/>
        <v>150</v>
      </c>
      <c r="H705" s="555">
        <v>120</v>
      </c>
      <c r="I705" s="4">
        <f t="shared" si="11"/>
        <v>30</v>
      </c>
    </row>
    <row r="706" spans="1:9" ht="15">
      <c r="A706" s="98">
        <v>698</v>
      </c>
      <c r="B706" s="579" t="s">
        <v>1577</v>
      </c>
      <c r="C706" s="580" t="s">
        <v>680</v>
      </c>
      <c r="D706" s="581" t="s">
        <v>2012</v>
      </c>
      <c r="E706" s="15"/>
      <c r="F706" s="554" t="s">
        <v>334</v>
      </c>
      <c r="G706" s="4">
        <f t="shared" si="10"/>
        <v>150</v>
      </c>
      <c r="H706" s="555">
        <v>120</v>
      </c>
      <c r="I706" s="4">
        <f t="shared" si="11"/>
        <v>30</v>
      </c>
    </row>
    <row r="707" spans="1:9" ht="15">
      <c r="A707" s="98">
        <v>699</v>
      </c>
      <c r="B707" s="579" t="s">
        <v>2013</v>
      </c>
      <c r="C707" s="580" t="s">
        <v>680</v>
      </c>
      <c r="D707" s="581" t="s">
        <v>2014</v>
      </c>
      <c r="E707" s="15"/>
      <c r="F707" s="554" t="s">
        <v>334</v>
      </c>
      <c r="G707" s="4">
        <f t="shared" si="10"/>
        <v>150</v>
      </c>
      <c r="H707" s="555">
        <v>120</v>
      </c>
      <c r="I707" s="4">
        <f t="shared" si="11"/>
        <v>30</v>
      </c>
    </row>
    <row r="708" spans="1:9" ht="15">
      <c r="A708" s="98">
        <v>700</v>
      </c>
      <c r="B708" s="579" t="s">
        <v>2001</v>
      </c>
      <c r="C708" s="580" t="s">
        <v>2015</v>
      </c>
      <c r="D708" s="581" t="s">
        <v>2016</v>
      </c>
      <c r="E708" s="15"/>
      <c r="F708" s="554" t="s">
        <v>334</v>
      </c>
      <c r="G708" s="4">
        <f t="shared" si="10"/>
        <v>150</v>
      </c>
      <c r="H708" s="555">
        <v>120</v>
      </c>
      <c r="I708" s="4">
        <f t="shared" si="11"/>
        <v>30</v>
      </c>
    </row>
    <row r="709" spans="1:9" ht="15">
      <c r="A709" s="98">
        <v>701</v>
      </c>
      <c r="B709" s="579" t="s">
        <v>2017</v>
      </c>
      <c r="C709" s="580" t="s">
        <v>2018</v>
      </c>
      <c r="D709" s="581" t="s">
        <v>2019</v>
      </c>
      <c r="E709" s="15"/>
      <c r="F709" s="554" t="s">
        <v>334</v>
      </c>
      <c r="G709" s="4">
        <f t="shared" si="10"/>
        <v>150</v>
      </c>
      <c r="H709" s="555">
        <v>120</v>
      </c>
      <c r="I709" s="4">
        <f t="shared" si="11"/>
        <v>30</v>
      </c>
    </row>
    <row r="710" spans="1:9" ht="15">
      <c r="A710" s="98">
        <v>702</v>
      </c>
      <c r="B710" s="579" t="s">
        <v>2020</v>
      </c>
      <c r="C710" s="580" t="s">
        <v>2021</v>
      </c>
      <c r="D710" s="581" t="s">
        <v>2022</v>
      </c>
      <c r="E710" s="15"/>
      <c r="F710" s="554" t="s">
        <v>334</v>
      </c>
      <c r="G710" s="4">
        <f t="shared" si="10"/>
        <v>150</v>
      </c>
      <c r="H710" s="555">
        <v>120</v>
      </c>
      <c r="I710" s="4">
        <f t="shared" si="11"/>
        <v>30</v>
      </c>
    </row>
    <row r="711" spans="1:9" ht="15">
      <c r="A711" s="98">
        <v>703</v>
      </c>
      <c r="B711" s="579" t="s">
        <v>674</v>
      </c>
      <c r="C711" s="580" t="s">
        <v>2021</v>
      </c>
      <c r="D711" s="581" t="s">
        <v>2023</v>
      </c>
      <c r="E711" s="15"/>
      <c r="F711" s="554" t="s">
        <v>334</v>
      </c>
      <c r="G711" s="4">
        <f t="shared" si="10"/>
        <v>150</v>
      </c>
      <c r="H711" s="555">
        <v>120</v>
      </c>
      <c r="I711" s="4">
        <f t="shared" si="11"/>
        <v>30</v>
      </c>
    </row>
    <row r="712" spans="1:9" ht="15">
      <c r="A712" s="98">
        <v>704</v>
      </c>
      <c r="B712" s="579" t="s">
        <v>679</v>
      </c>
      <c r="C712" s="580" t="s">
        <v>2021</v>
      </c>
      <c r="D712" s="581" t="s">
        <v>2024</v>
      </c>
      <c r="E712" s="15"/>
      <c r="F712" s="554" t="s">
        <v>334</v>
      </c>
      <c r="G712" s="4">
        <f t="shared" si="10"/>
        <v>150</v>
      </c>
      <c r="H712" s="555">
        <v>120</v>
      </c>
      <c r="I712" s="4">
        <f t="shared" si="11"/>
        <v>30</v>
      </c>
    </row>
    <row r="713" spans="1:9" ht="15">
      <c r="A713" s="98">
        <v>705</v>
      </c>
      <c r="B713" s="579" t="s">
        <v>1841</v>
      </c>
      <c r="C713" s="580" t="s">
        <v>2025</v>
      </c>
      <c r="D713" s="581" t="s">
        <v>2026</v>
      </c>
      <c r="E713" s="15"/>
      <c r="F713" s="554" t="s">
        <v>334</v>
      </c>
      <c r="G713" s="4">
        <f t="shared" si="10"/>
        <v>150</v>
      </c>
      <c r="H713" s="555">
        <v>120</v>
      </c>
      <c r="I713" s="4">
        <f t="shared" si="11"/>
        <v>30</v>
      </c>
    </row>
    <row r="714" spans="1:9" ht="15">
      <c r="A714" s="98">
        <v>706</v>
      </c>
      <c r="B714" s="579" t="s">
        <v>2027</v>
      </c>
      <c r="C714" s="580" t="s">
        <v>2005</v>
      </c>
      <c r="D714" s="581" t="s">
        <v>2028</v>
      </c>
      <c r="E714" s="15"/>
      <c r="F714" s="554" t="s">
        <v>334</v>
      </c>
      <c r="G714" s="4">
        <f t="shared" si="10"/>
        <v>150</v>
      </c>
      <c r="H714" s="555">
        <v>120</v>
      </c>
      <c r="I714" s="4">
        <f t="shared" si="11"/>
        <v>30</v>
      </c>
    </row>
    <row r="715" spans="1:9" ht="15">
      <c r="A715" s="98">
        <v>707</v>
      </c>
      <c r="B715" s="579" t="s">
        <v>1570</v>
      </c>
      <c r="C715" s="580" t="s">
        <v>2029</v>
      </c>
      <c r="D715" s="581" t="s">
        <v>2030</v>
      </c>
      <c r="E715" s="15"/>
      <c r="F715" s="554" t="s">
        <v>334</v>
      </c>
      <c r="G715" s="4">
        <f t="shared" si="10"/>
        <v>150</v>
      </c>
      <c r="H715" s="555">
        <v>120</v>
      </c>
      <c r="I715" s="4">
        <f t="shared" si="11"/>
        <v>30</v>
      </c>
    </row>
    <row r="716" spans="1:9" ht="15">
      <c r="A716" s="98">
        <v>708</v>
      </c>
      <c r="B716" s="579" t="s">
        <v>1616</v>
      </c>
      <c r="C716" s="580" t="s">
        <v>2031</v>
      </c>
      <c r="D716" s="581" t="s">
        <v>2032</v>
      </c>
      <c r="E716" s="15"/>
      <c r="F716" s="554" t="s">
        <v>334</v>
      </c>
      <c r="G716" s="4">
        <f t="shared" si="10"/>
        <v>150</v>
      </c>
      <c r="H716" s="555">
        <v>120</v>
      </c>
      <c r="I716" s="4">
        <f t="shared" si="11"/>
        <v>30</v>
      </c>
    </row>
    <row r="717" spans="1:9" ht="15">
      <c r="A717" s="98">
        <v>709</v>
      </c>
      <c r="B717" s="579" t="s">
        <v>1530</v>
      </c>
      <c r="C717" s="580" t="s">
        <v>1246</v>
      </c>
      <c r="D717" s="581" t="s">
        <v>2033</v>
      </c>
      <c r="E717" s="15"/>
      <c r="F717" s="554" t="s">
        <v>334</v>
      </c>
      <c r="G717" s="4">
        <f t="shared" ref="G717:G780" si="12">H717/0.8</f>
        <v>150</v>
      </c>
      <c r="H717" s="555">
        <v>120</v>
      </c>
      <c r="I717" s="4">
        <f t="shared" ref="I717:I780" si="13">H717*0.25</f>
        <v>30</v>
      </c>
    </row>
    <row r="718" spans="1:9" ht="15">
      <c r="A718" s="98">
        <v>710</v>
      </c>
      <c r="B718" s="579" t="s">
        <v>653</v>
      </c>
      <c r="C718" s="580" t="s">
        <v>1359</v>
      </c>
      <c r="D718" s="583" t="s">
        <v>2034</v>
      </c>
      <c r="E718" s="15"/>
      <c r="F718" s="554" t="s">
        <v>334</v>
      </c>
      <c r="G718" s="4">
        <f t="shared" si="12"/>
        <v>150</v>
      </c>
      <c r="H718" s="555">
        <v>120</v>
      </c>
      <c r="I718" s="4">
        <f t="shared" si="13"/>
        <v>30</v>
      </c>
    </row>
    <row r="719" spans="1:9" ht="15">
      <c r="A719" s="98">
        <v>711</v>
      </c>
      <c r="B719" s="579" t="s">
        <v>1530</v>
      </c>
      <c r="C719" s="580" t="s">
        <v>2035</v>
      </c>
      <c r="D719" s="583" t="s">
        <v>2036</v>
      </c>
      <c r="E719" s="15"/>
      <c r="F719" s="554" t="s">
        <v>334</v>
      </c>
      <c r="G719" s="4">
        <f t="shared" si="12"/>
        <v>150</v>
      </c>
      <c r="H719" s="555">
        <v>120</v>
      </c>
      <c r="I719" s="4">
        <f t="shared" si="13"/>
        <v>30</v>
      </c>
    </row>
    <row r="720" spans="1:9" ht="15">
      <c r="A720" s="98">
        <v>712</v>
      </c>
      <c r="B720" s="579" t="s">
        <v>2037</v>
      </c>
      <c r="C720" s="580" t="s">
        <v>2038</v>
      </c>
      <c r="D720" s="583" t="s">
        <v>2039</v>
      </c>
      <c r="E720" s="15"/>
      <c r="F720" s="554" t="s">
        <v>334</v>
      </c>
      <c r="G720" s="4">
        <f t="shared" si="12"/>
        <v>150</v>
      </c>
      <c r="H720" s="555">
        <v>120</v>
      </c>
      <c r="I720" s="4">
        <f t="shared" si="13"/>
        <v>30</v>
      </c>
    </row>
    <row r="721" spans="1:9" ht="15">
      <c r="A721" s="98">
        <v>713</v>
      </c>
      <c r="B721" s="579" t="s">
        <v>1616</v>
      </c>
      <c r="C721" s="580" t="s">
        <v>2040</v>
      </c>
      <c r="D721" s="583" t="s">
        <v>2041</v>
      </c>
      <c r="E721" s="15"/>
      <c r="F721" s="554" t="s">
        <v>334</v>
      </c>
      <c r="G721" s="4">
        <f t="shared" si="12"/>
        <v>150</v>
      </c>
      <c r="H721" s="555">
        <v>120</v>
      </c>
      <c r="I721" s="4">
        <f t="shared" si="13"/>
        <v>30</v>
      </c>
    </row>
    <row r="722" spans="1:9" ht="15">
      <c r="A722" s="98">
        <v>714</v>
      </c>
      <c r="B722" s="579" t="s">
        <v>2042</v>
      </c>
      <c r="C722" s="580" t="s">
        <v>2038</v>
      </c>
      <c r="D722" s="583" t="s">
        <v>2043</v>
      </c>
      <c r="E722" s="15"/>
      <c r="F722" s="554" t="s">
        <v>334</v>
      </c>
      <c r="G722" s="4">
        <f t="shared" si="12"/>
        <v>150</v>
      </c>
      <c r="H722" s="555">
        <v>120</v>
      </c>
      <c r="I722" s="4">
        <f t="shared" si="13"/>
        <v>30</v>
      </c>
    </row>
    <row r="723" spans="1:9" ht="15">
      <c r="A723" s="98">
        <v>715</v>
      </c>
      <c r="B723" s="579" t="s">
        <v>2044</v>
      </c>
      <c r="C723" s="580" t="s">
        <v>1238</v>
      </c>
      <c r="D723" s="583" t="s">
        <v>2045</v>
      </c>
      <c r="E723" s="15"/>
      <c r="F723" s="554" t="s">
        <v>334</v>
      </c>
      <c r="G723" s="4">
        <f t="shared" si="12"/>
        <v>150</v>
      </c>
      <c r="H723" s="555">
        <v>120</v>
      </c>
      <c r="I723" s="4">
        <f t="shared" si="13"/>
        <v>30</v>
      </c>
    </row>
    <row r="724" spans="1:9" ht="15">
      <c r="A724" s="98">
        <v>716</v>
      </c>
      <c r="B724" s="579" t="s">
        <v>2046</v>
      </c>
      <c r="C724" s="580" t="s">
        <v>2038</v>
      </c>
      <c r="D724" s="583" t="s">
        <v>2047</v>
      </c>
      <c r="E724" s="15"/>
      <c r="F724" s="554" t="s">
        <v>334</v>
      </c>
      <c r="G724" s="4">
        <f t="shared" si="12"/>
        <v>150</v>
      </c>
      <c r="H724" s="555">
        <v>120</v>
      </c>
      <c r="I724" s="4">
        <f t="shared" si="13"/>
        <v>30</v>
      </c>
    </row>
    <row r="725" spans="1:9" ht="15">
      <c r="A725" s="98">
        <v>717</v>
      </c>
      <c r="B725" s="579" t="s">
        <v>2048</v>
      </c>
      <c r="C725" s="580" t="s">
        <v>2049</v>
      </c>
      <c r="D725" s="583" t="s">
        <v>2050</v>
      </c>
      <c r="E725" s="15"/>
      <c r="F725" s="554" t="s">
        <v>334</v>
      </c>
      <c r="G725" s="4">
        <f t="shared" si="12"/>
        <v>150</v>
      </c>
      <c r="H725" s="555">
        <v>120</v>
      </c>
      <c r="I725" s="4">
        <f t="shared" si="13"/>
        <v>30</v>
      </c>
    </row>
    <row r="726" spans="1:9" ht="15">
      <c r="A726" s="98">
        <v>718</v>
      </c>
      <c r="B726" s="579" t="s">
        <v>2051</v>
      </c>
      <c r="C726" s="580" t="s">
        <v>1071</v>
      </c>
      <c r="D726" s="583" t="s">
        <v>2052</v>
      </c>
      <c r="E726" s="15"/>
      <c r="F726" s="554" t="s">
        <v>334</v>
      </c>
      <c r="G726" s="4">
        <f t="shared" si="12"/>
        <v>150</v>
      </c>
      <c r="H726" s="555">
        <v>120</v>
      </c>
      <c r="I726" s="4">
        <f t="shared" si="13"/>
        <v>30</v>
      </c>
    </row>
    <row r="727" spans="1:9" ht="15">
      <c r="A727" s="98">
        <v>719</v>
      </c>
      <c r="B727" s="579" t="s">
        <v>1530</v>
      </c>
      <c r="C727" s="580" t="s">
        <v>2053</v>
      </c>
      <c r="D727" s="583" t="s">
        <v>2054</v>
      </c>
      <c r="E727" s="15"/>
      <c r="F727" s="554" t="s">
        <v>334</v>
      </c>
      <c r="G727" s="4">
        <f t="shared" si="12"/>
        <v>150</v>
      </c>
      <c r="H727" s="555">
        <v>120</v>
      </c>
      <c r="I727" s="4">
        <f t="shared" si="13"/>
        <v>30</v>
      </c>
    </row>
    <row r="728" spans="1:9" ht="15">
      <c r="A728" s="98">
        <v>720</v>
      </c>
      <c r="B728" s="579" t="s">
        <v>1836</v>
      </c>
      <c r="C728" s="580" t="s">
        <v>2055</v>
      </c>
      <c r="D728" s="583" t="s">
        <v>2056</v>
      </c>
      <c r="E728" s="15"/>
      <c r="F728" s="554" t="s">
        <v>334</v>
      </c>
      <c r="G728" s="4">
        <f t="shared" si="12"/>
        <v>150</v>
      </c>
      <c r="H728" s="555">
        <v>120</v>
      </c>
      <c r="I728" s="4">
        <f t="shared" si="13"/>
        <v>30</v>
      </c>
    </row>
    <row r="729" spans="1:9" ht="15">
      <c r="A729" s="98">
        <v>721</v>
      </c>
      <c r="B729" s="579" t="s">
        <v>2057</v>
      </c>
      <c r="C729" s="580" t="s">
        <v>2058</v>
      </c>
      <c r="D729" s="583" t="s">
        <v>2059</v>
      </c>
      <c r="E729" s="15"/>
      <c r="F729" s="554" t="s">
        <v>334</v>
      </c>
      <c r="G729" s="4">
        <f t="shared" si="12"/>
        <v>150</v>
      </c>
      <c r="H729" s="555">
        <v>120</v>
      </c>
      <c r="I729" s="4">
        <f t="shared" si="13"/>
        <v>30</v>
      </c>
    </row>
    <row r="730" spans="1:9" ht="15">
      <c r="A730" s="98">
        <v>722</v>
      </c>
      <c r="B730" s="579" t="s">
        <v>2060</v>
      </c>
      <c r="C730" s="580" t="s">
        <v>2061</v>
      </c>
      <c r="D730" s="583" t="s">
        <v>2062</v>
      </c>
      <c r="E730" s="15"/>
      <c r="F730" s="554" t="s">
        <v>334</v>
      </c>
      <c r="G730" s="4">
        <f t="shared" si="12"/>
        <v>150</v>
      </c>
      <c r="H730" s="555">
        <v>120</v>
      </c>
      <c r="I730" s="4">
        <f t="shared" si="13"/>
        <v>30</v>
      </c>
    </row>
    <row r="731" spans="1:9" ht="15">
      <c r="A731" s="98">
        <v>723</v>
      </c>
      <c r="B731" s="579" t="s">
        <v>1612</v>
      </c>
      <c r="C731" s="580" t="s">
        <v>2063</v>
      </c>
      <c r="D731" s="583" t="s">
        <v>2064</v>
      </c>
      <c r="E731" s="15"/>
      <c r="F731" s="554" t="s">
        <v>334</v>
      </c>
      <c r="G731" s="4">
        <f t="shared" si="12"/>
        <v>150</v>
      </c>
      <c r="H731" s="555">
        <v>120</v>
      </c>
      <c r="I731" s="4">
        <f t="shared" si="13"/>
        <v>30</v>
      </c>
    </row>
    <row r="732" spans="1:9" ht="15">
      <c r="A732" s="98">
        <v>724</v>
      </c>
      <c r="B732" s="579" t="s">
        <v>2065</v>
      </c>
      <c r="C732" s="580" t="s">
        <v>2066</v>
      </c>
      <c r="D732" s="583" t="s">
        <v>2067</v>
      </c>
      <c r="E732" s="15"/>
      <c r="F732" s="554" t="s">
        <v>334</v>
      </c>
      <c r="G732" s="4">
        <f t="shared" si="12"/>
        <v>150</v>
      </c>
      <c r="H732" s="555">
        <v>120</v>
      </c>
      <c r="I732" s="4">
        <f t="shared" si="13"/>
        <v>30</v>
      </c>
    </row>
    <row r="733" spans="1:9" ht="15">
      <c r="A733" s="98">
        <v>725</v>
      </c>
      <c r="B733" s="579" t="s">
        <v>2068</v>
      </c>
      <c r="C733" s="580" t="s">
        <v>1071</v>
      </c>
      <c r="D733" s="583" t="s">
        <v>2069</v>
      </c>
      <c r="E733" s="15"/>
      <c r="F733" s="554" t="s">
        <v>334</v>
      </c>
      <c r="G733" s="4">
        <f t="shared" si="12"/>
        <v>150</v>
      </c>
      <c r="H733" s="555">
        <v>120</v>
      </c>
      <c r="I733" s="4">
        <f t="shared" si="13"/>
        <v>30</v>
      </c>
    </row>
    <row r="734" spans="1:9" ht="15">
      <c r="A734" s="98">
        <v>726</v>
      </c>
      <c r="B734" s="579" t="s">
        <v>1906</v>
      </c>
      <c r="C734" s="580" t="s">
        <v>2070</v>
      </c>
      <c r="D734" s="583" t="s">
        <v>2071</v>
      </c>
      <c r="E734" s="15"/>
      <c r="F734" s="554" t="s">
        <v>334</v>
      </c>
      <c r="G734" s="4">
        <f t="shared" si="12"/>
        <v>150</v>
      </c>
      <c r="H734" s="555">
        <v>120</v>
      </c>
      <c r="I734" s="4">
        <f t="shared" si="13"/>
        <v>30</v>
      </c>
    </row>
    <row r="735" spans="1:9" ht="15">
      <c r="A735" s="98">
        <v>727</v>
      </c>
      <c r="B735" s="579" t="s">
        <v>2072</v>
      </c>
      <c r="C735" s="580" t="s">
        <v>2073</v>
      </c>
      <c r="D735" s="583" t="s">
        <v>2074</v>
      </c>
      <c r="E735" s="15"/>
      <c r="F735" s="554" t="s">
        <v>334</v>
      </c>
      <c r="G735" s="4">
        <f t="shared" si="12"/>
        <v>150</v>
      </c>
      <c r="H735" s="555">
        <v>120</v>
      </c>
      <c r="I735" s="4">
        <f t="shared" si="13"/>
        <v>30</v>
      </c>
    </row>
    <row r="736" spans="1:9" ht="15">
      <c r="A736" s="98">
        <v>728</v>
      </c>
      <c r="B736" s="579" t="s">
        <v>1904</v>
      </c>
      <c r="C736" s="580" t="s">
        <v>1045</v>
      </c>
      <c r="D736" s="583" t="s">
        <v>2075</v>
      </c>
      <c r="E736" s="15"/>
      <c r="F736" s="554" t="s">
        <v>334</v>
      </c>
      <c r="G736" s="4">
        <f t="shared" si="12"/>
        <v>150</v>
      </c>
      <c r="H736" s="555">
        <v>120</v>
      </c>
      <c r="I736" s="4">
        <f t="shared" si="13"/>
        <v>30</v>
      </c>
    </row>
    <row r="737" spans="1:9" ht="15">
      <c r="A737" s="98">
        <v>729</v>
      </c>
      <c r="B737" s="579" t="s">
        <v>2076</v>
      </c>
      <c r="C737" s="580" t="s">
        <v>1815</v>
      </c>
      <c r="D737" s="583" t="s">
        <v>2077</v>
      </c>
      <c r="E737" s="15"/>
      <c r="F737" s="554" t="s">
        <v>334</v>
      </c>
      <c r="G737" s="4">
        <f t="shared" si="12"/>
        <v>150</v>
      </c>
      <c r="H737" s="555">
        <v>120</v>
      </c>
      <c r="I737" s="4">
        <f t="shared" si="13"/>
        <v>30</v>
      </c>
    </row>
    <row r="738" spans="1:9" ht="15">
      <c r="A738" s="98">
        <v>730</v>
      </c>
      <c r="B738" s="579" t="s">
        <v>2078</v>
      </c>
      <c r="C738" s="580" t="s">
        <v>2079</v>
      </c>
      <c r="D738" s="583" t="s">
        <v>2080</v>
      </c>
      <c r="E738" s="15"/>
      <c r="F738" s="554" t="s">
        <v>334</v>
      </c>
      <c r="G738" s="4">
        <f t="shared" si="12"/>
        <v>150</v>
      </c>
      <c r="H738" s="555">
        <v>120</v>
      </c>
      <c r="I738" s="4">
        <f t="shared" si="13"/>
        <v>30</v>
      </c>
    </row>
    <row r="739" spans="1:9" ht="15">
      <c r="A739" s="98">
        <v>731</v>
      </c>
      <c r="B739" s="579" t="s">
        <v>2081</v>
      </c>
      <c r="C739" s="580" t="s">
        <v>1002</v>
      </c>
      <c r="D739" s="583" t="s">
        <v>2082</v>
      </c>
      <c r="E739" s="15"/>
      <c r="F739" s="554" t="s">
        <v>334</v>
      </c>
      <c r="G739" s="4">
        <f t="shared" si="12"/>
        <v>150</v>
      </c>
      <c r="H739" s="555">
        <v>120</v>
      </c>
      <c r="I739" s="4">
        <f t="shared" si="13"/>
        <v>30</v>
      </c>
    </row>
    <row r="740" spans="1:9" ht="15">
      <c r="A740" s="98">
        <v>732</v>
      </c>
      <c r="B740" s="579" t="s">
        <v>2083</v>
      </c>
      <c r="C740" s="580" t="s">
        <v>2084</v>
      </c>
      <c r="D740" s="584" t="s">
        <v>2085</v>
      </c>
      <c r="E740" s="15"/>
      <c r="F740" s="554" t="s">
        <v>334</v>
      </c>
      <c r="G740" s="4">
        <f t="shared" si="12"/>
        <v>150</v>
      </c>
      <c r="H740" s="555">
        <v>120</v>
      </c>
      <c r="I740" s="4">
        <f t="shared" si="13"/>
        <v>30</v>
      </c>
    </row>
    <row r="741" spans="1:9" ht="15">
      <c r="A741" s="98">
        <v>733</v>
      </c>
      <c r="B741" s="579" t="s">
        <v>705</v>
      </c>
      <c r="C741" s="580" t="s">
        <v>1334</v>
      </c>
      <c r="D741" s="584" t="s">
        <v>2086</v>
      </c>
      <c r="E741" s="15"/>
      <c r="F741" s="554" t="s">
        <v>334</v>
      </c>
      <c r="G741" s="4">
        <f t="shared" si="12"/>
        <v>150</v>
      </c>
      <c r="H741" s="555">
        <v>120</v>
      </c>
      <c r="I741" s="4">
        <f t="shared" si="13"/>
        <v>30</v>
      </c>
    </row>
    <row r="742" spans="1:9" ht="15">
      <c r="A742" s="98">
        <v>734</v>
      </c>
      <c r="B742" s="579" t="s">
        <v>2087</v>
      </c>
      <c r="C742" s="580" t="s">
        <v>2088</v>
      </c>
      <c r="D742" s="584" t="s">
        <v>2089</v>
      </c>
      <c r="E742" s="15"/>
      <c r="F742" s="554" t="s">
        <v>334</v>
      </c>
      <c r="G742" s="4">
        <f t="shared" si="12"/>
        <v>150</v>
      </c>
      <c r="H742" s="555">
        <v>120</v>
      </c>
      <c r="I742" s="4">
        <f t="shared" si="13"/>
        <v>30</v>
      </c>
    </row>
    <row r="743" spans="1:9" ht="15">
      <c r="A743" s="98">
        <v>735</v>
      </c>
      <c r="B743" s="579" t="s">
        <v>974</v>
      </c>
      <c r="C743" s="580" t="s">
        <v>2090</v>
      </c>
      <c r="D743" s="584" t="s">
        <v>2091</v>
      </c>
      <c r="E743" s="15"/>
      <c r="F743" s="554" t="s">
        <v>334</v>
      </c>
      <c r="G743" s="4">
        <f t="shared" si="12"/>
        <v>150</v>
      </c>
      <c r="H743" s="555">
        <v>120</v>
      </c>
      <c r="I743" s="4">
        <f t="shared" si="13"/>
        <v>30</v>
      </c>
    </row>
    <row r="744" spans="1:9" ht="15">
      <c r="A744" s="98">
        <v>736</v>
      </c>
      <c r="B744" s="579" t="s">
        <v>1606</v>
      </c>
      <c r="C744" s="580" t="s">
        <v>2092</v>
      </c>
      <c r="D744" s="584" t="s">
        <v>2093</v>
      </c>
      <c r="E744" s="15"/>
      <c r="F744" s="554" t="s">
        <v>334</v>
      </c>
      <c r="G744" s="4">
        <f t="shared" si="12"/>
        <v>150</v>
      </c>
      <c r="H744" s="555">
        <v>120</v>
      </c>
      <c r="I744" s="4">
        <f t="shared" si="13"/>
        <v>30</v>
      </c>
    </row>
    <row r="745" spans="1:9" ht="15">
      <c r="A745" s="98">
        <v>737</v>
      </c>
      <c r="B745" s="579" t="s">
        <v>2094</v>
      </c>
      <c r="C745" s="580" t="s">
        <v>2095</v>
      </c>
      <c r="D745" s="584" t="s">
        <v>2096</v>
      </c>
      <c r="E745" s="15"/>
      <c r="F745" s="554" t="s">
        <v>334</v>
      </c>
      <c r="G745" s="4">
        <f t="shared" si="12"/>
        <v>150</v>
      </c>
      <c r="H745" s="555">
        <v>120</v>
      </c>
      <c r="I745" s="4">
        <f t="shared" si="13"/>
        <v>30</v>
      </c>
    </row>
    <row r="746" spans="1:9" ht="15">
      <c r="A746" s="98">
        <v>738</v>
      </c>
      <c r="B746" s="579" t="s">
        <v>2097</v>
      </c>
      <c r="C746" s="580" t="s">
        <v>2098</v>
      </c>
      <c r="D746" s="584" t="s">
        <v>2099</v>
      </c>
      <c r="E746" s="15"/>
      <c r="F746" s="554" t="s">
        <v>334</v>
      </c>
      <c r="G746" s="4">
        <f t="shared" si="12"/>
        <v>150</v>
      </c>
      <c r="H746" s="555">
        <v>120</v>
      </c>
      <c r="I746" s="4">
        <f t="shared" si="13"/>
        <v>30</v>
      </c>
    </row>
    <row r="747" spans="1:9" ht="15">
      <c r="A747" s="98">
        <v>739</v>
      </c>
      <c r="B747" s="579" t="s">
        <v>2100</v>
      </c>
      <c r="C747" s="580" t="s">
        <v>2101</v>
      </c>
      <c r="D747" s="584" t="s">
        <v>2102</v>
      </c>
      <c r="E747" s="15"/>
      <c r="F747" s="554" t="s">
        <v>334</v>
      </c>
      <c r="G747" s="4">
        <f t="shared" si="12"/>
        <v>150</v>
      </c>
      <c r="H747" s="555">
        <v>120</v>
      </c>
      <c r="I747" s="4">
        <f t="shared" si="13"/>
        <v>30</v>
      </c>
    </row>
    <row r="748" spans="1:9" ht="15">
      <c r="A748" s="98">
        <v>740</v>
      </c>
      <c r="B748" s="579" t="s">
        <v>1610</v>
      </c>
      <c r="C748" s="580" t="s">
        <v>2103</v>
      </c>
      <c r="D748" s="584" t="s">
        <v>2104</v>
      </c>
      <c r="E748" s="15"/>
      <c r="F748" s="554" t="s">
        <v>334</v>
      </c>
      <c r="G748" s="4">
        <f t="shared" si="12"/>
        <v>150</v>
      </c>
      <c r="H748" s="555">
        <v>120</v>
      </c>
      <c r="I748" s="4">
        <f t="shared" si="13"/>
        <v>30</v>
      </c>
    </row>
    <row r="749" spans="1:9" ht="15">
      <c r="A749" s="98">
        <v>741</v>
      </c>
      <c r="B749" s="585" t="s">
        <v>965</v>
      </c>
      <c r="C749" s="580" t="s">
        <v>1378</v>
      </c>
      <c r="D749" s="586" t="s">
        <v>2105</v>
      </c>
      <c r="E749" s="15"/>
      <c r="F749" s="554" t="s">
        <v>334</v>
      </c>
      <c r="G749" s="4">
        <f t="shared" si="12"/>
        <v>150</v>
      </c>
      <c r="H749" s="555">
        <v>120</v>
      </c>
      <c r="I749" s="4">
        <f t="shared" si="13"/>
        <v>30</v>
      </c>
    </row>
    <row r="750" spans="1:9" ht="15">
      <c r="A750" s="98">
        <v>742</v>
      </c>
      <c r="B750" s="585" t="s">
        <v>2106</v>
      </c>
      <c r="C750" s="580" t="s">
        <v>1155</v>
      </c>
      <c r="D750" s="586" t="s">
        <v>2107</v>
      </c>
      <c r="E750" s="15"/>
      <c r="F750" s="554" t="s">
        <v>334</v>
      </c>
      <c r="G750" s="4">
        <f t="shared" si="12"/>
        <v>150</v>
      </c>
      <c r="H750" s="555">
        <v>120</v>
      </c>
      <c r="I750" s="4">
        <f t="shared" si="13"/>
        <v>30</v>
      </c>
    </row>
    <row r="751" spans="1:9" ht="15">
      <c r="A751" s="98">
        <v>743</v>
      </c>
      <c r="B751" s="585" t="s">
        <v>2108</v>
      </c>
      <c r="C751" s="580" t="s">
        <v>2109</v>
      </c>
      <c r="D751" s="586" t="s">
        <v>2110</v>
      </c>
      <c r="E751" s="15"/>
      <c r="F751" s="554" t="s">
        <v>334</v>
      </c>
      <c r="G751" s="4">
        <f t="shared" si="12"/>
        <v>150</v>
      </c>
      <c r="H751" s="555">
        <v>120</v>
      </c>
      <c r="I751" s="4">
        <f t="shared" si="13"/>
        <v>30</v>
      </c>
    </row>
    <row r="752" spans="1:9" ht="15">
      <c r="A752" s="98">
        <v>744</v>
      </c>
      <c r="B752" s="585" t="s">
        <v>2111</v>
      </c>
      <c r="C752" s="580" t="s">
        <v>2112</v>
      </c>
      <c r="D752" s="586" t="s">
        <v>2113</v>
      </c>
      <c r="E752" s="15"/>
      <c r="F752" s="554" t="s">
        <v>334</v>
      </c>
      <c r="G752" s="4">
        <f t="shared" si="12"/>
        <v>150</v>
      </c>
      <c r="H752" s="555">
        <v>120</v>
      </c>
      <c r="I752" s="4">
        <f t="shared" si="13"/>
        <v>30</v>
      </c>
    </row>
    <row r="753" spans="1:9" ht="15">
      <c r="A753" s="98">
        <v>745</v>
      </c>
      <c r="B753" s="585" t="s">
        <v>2114</v>
      </c>
      <c r="C753" s="580" t="s">
        <v>2115</v>
      </c>
      <c r="D753" s="586" t="s">
        <v>2116</v>
      </c>
      <c r="E753" s="15"/>
      <c r="F753" s="554" t="s">
        <v>334</v>
      </c>
      <c r="G753" s="4">
        <f t="shared" si="12"/>
        <v>150</v>
      </c>
      <c r="H753" s="555">
        <v>120</v>
      </c>
      <c r="I753" s="4">
        <f t="shared" si="13"/>
        <v>30</v>
      </c>
    </row>
    <row r="754" spans="1:9" ht="15">
      <c r="A754" s="98">
        <v>746</v>
      </c>
      <c r="B754" s="585" t="s">
        <v>1962</v>
      </c>
      <c r="C754" s="580" t="s">
        <v>2117</v>
      </c>
      <c r="D754" s="586" t="s">
        <v>2118</v>
      </c>
      <c r="E754" s="15"/>
      <c r="F754" s="554" t="s">
        <v>334</v>
      </c>
      <c r="G754" s="4">
        <f t="shared" si="12"/>
        <v>150</v>
      </c>
      <c r="H754" s="555">
        <v>120</v>
      </c>
      <c r="I754" s="4">
        <f t="shared" si="13"/>
        <v>30</v>
      </c>
    </row>
    <row r="755" spans="1:9" ht="15">
      <c r="A755" s="98">
        <v>747</v>
      </c>
      <c r="B755" s="585" t="s">
        <v>2119</v>
      </c>
      <c r="C755" s="580" t="s">
        <v>834</v>
      </c>
      <c r="D755" s="586" t="s">
        <v>2120</v>
      </c>
      <c r="E755" s="15"/>
      <c r="F755" s="554" t="s">
        <v>334</v>
      </c>
      <c r="G755" s="4">
        <f t="shared" si="12"/>
        <v>150</v>
      </c>
      <c r="H755" s="555">
        <v>120</v>
      </c>
      <c r="I755" s="4">
        <f t="shared" si="13"/>
        <v>30</v>
      </c>
    </row>
    <row r="756" spans="1:9" ht="15">
      <c r="A756" s="98">
        <v>748</v>
      </c>
      <c r="B756" s="585" t="s">
        <v>1823</v>
      </c>
      <c r="C756" s="580" t="s">
        <v>1447</v>
      </c>
      <c r="D756" s="586" t="s">
        <v>2121</v>
      </c>
      <c r="E756" s="15"/>
      <c r="F756" s="554" t="s">
        <v>334</v>
      </c>
      <c r="G756" s="4">
        <f t="shared" si="12"/>
        <v>150</v>
      </c>
      <c r="H756" s="555">
        <v>120</v>
      </c>
      <c r="I756" s="4">
        <f t="shared" si="13"/>
        <v>30</v>
      </c>
    </row>
    <row r="757" spans="1:9" ht="15">
      <c r="A757" s="98">
        <v>749</v>
      </c>
      <c r="B757" s="585" t="s">
        <v>1879</v>
      </c>
      <c r="C757" s="580" t="s">
        <v>2122</v>
      </c>
      <c r="D757" s="586" t="s">
        <v>2123</v>
      </c>
      <c r="E757" s="15"/>
      <c r="F757" s="554" t="s">
        <v>334</v>
      </c>
      <c r="G757" s="4">
        <f t="shared" si="12"/>
        <v>150</v>
      </c>
      <c r="H757" s="555">
        <v>120</v>
      </c>
      <c r="I757" s="4">
        <f t="shared" si="13"/>
        <v>30</v>
      </c>
    </row>
    <row r="758" spans="1:9" ht="15">
      <c r="A758" s="98">
        <v>750</v>
      </c>
      <c r="B758" s="585" t="s">
        <v>1682</v>
      </c>
      <c r="C758" s="580" t="s">
        <v>2124</v>
      </c>
      <c r="D758" s="586" t="s">
        <v>2125</v>
      </c>
      <c r="E758" s="15"/>
      <c r="F758" s="554" t="s">
        <v>334</v>
      </c>
      <c r="G758" s="4">
        <f t="shared" si="12"/>
        <v>150</v>
      </c>
      <c r="H758" s="555">
        <v>120</v>
      </c>
      <c r="I758" s="4">
        <f t="shared" si="13"/>
        <v>30</v>
      </c>
    </row>
    <row r="759" spans="1:9" ht="15">
      <c r="A759" s="98">
        <v>751</v>
      </c>
      <c r="B759" s="585" t="s">
        <v>1530</v>
      </c>
      <c r="C759" s="580" t="s">
        <v>1133</v>
      </c>
      <c r="D759" s="586" t="s">
        <v>2126</v>
      </c>
      <c r="E759" s="15"/>
      <c r="F759" s="554" t="s">
        <v>334</v>
      </c>
      <c r="G759" s="4">
        <f t="shared" si="12"/>
        <v>150</v>
      </c>
      <c r="H759" s="555">
        <v>120</v>
      </c>
      <c r="I759" s="4">
        <f t="shared" si="13"/>
        <v>30</v>
      </c>
    </row>
    <row r="760" spans="1:9" ht="15">
      <c r="A760" s="98">
        <v>752</v>
      </c>
      <c r="B760" s="585" t="s">
        <v>1591</v>
      </c>
      <c r="C760" s="580" t="s">
        <v>760</v>
      </c>
      <c r="D760" s="586" t="s">
        <v>2127</v>
      </c>
      <c r="E760" s="15"/>
      <c r="F760" s="554" t="s">
        <v>334</v>
      </c>
      <c r="G760" s="4">
        <f t="shared" si="12"/>
        <v>150</v>
      </c>
      <c r="H760" s="555">
        <v>120</v>
      </c>
      <c r="I760" s="4">
        <f t="shared" si="13"/>
        <v>30</v>
      </c>
    </row>
    <row r="761" spans="1:9" ht="15">
      <c r="A761" s="98">
        <v>753</v>
      </c>
      <c r="B761" s="585" t="s">
        <v>1836</v>
      </c>
      <c r="C761" s="580" t="s">
        <v>1447</v>
      </c>
      <c r="D761" s="586" t="s">
        <v>2128</v>
      </c>
      <c r="E761" s="15"/>
      <c r="F761" s="554" t="s">
        <v>334</v>
      </c>
      <c r="G761" s="4">
        <f t="shared" si="12"/>
        <v>150</v>
      </c>
      <c r="H761" s="555">
        <v>120</v>
      </c>
      <c r="I761" s="4">
        <f t="shared" si="13"/>
        <v>30</v>
      </c>
    </row>
    <row r="762" spans="1:9" ht="15">
      <c r="A762" s="98">
        <v>754</v>
      </c>
      <c r="B762" s="585" t="s">
        <v>1941</v>
      </c>
      <c r="C762" s="580" t="s">
        <v>1447</v>
      </c>
      <c r="D762" s="586" t="s">
        <v>2129</v>
      </c>
      <c r="E762" s="15"/>
      <c r="F762" s="554" t="s">
        <v>334</v>
      </c>
      <c r="G762" s="4">
        <f t="shared" si="12"/>
        <v>150</v>
      </c>
      <c r="H762" s="555">
        <v>120</v>
      </c>
      <c r="I762" s="4">
        <f t="shared" si="13"/>
        <v>30</v>
      </c>
    </row>
    <row r="763" spans="1:9" ht="15">
      <c r="A763" s="98">
        <v>755</v>
      </c>
      <c r="B763" s="585" t="s">
        <v>2130</v>
      </c>
      <c r="C763" s="580" t="s">
        <v>904</v>
      </c>
      <c r="D763" s="586" t="s">
        <v>2131</v>
      </c>
      <c r="E763" s="15"/>
      <c r="F763" s="554" t="s">
        <v>334</v>
      </c>
      <c r="G763" s="4">
        <f t="shared" si="12"/>
        <v>150</v>
      </c>
      <c r="H763" s="555">
        <v>120</v>
      </c>
      <c r="I763" s="4">
        <f t="shared" si="13"/>
        <v>30</v>
      </c>
    </row>
    <row r="764" spans="1:9" ht="15">
      <c r="A764" s="98">
        <v>756</v>
      </c>
      <c r="B764" s="585" t="s">
        <v>2132</v>
      </c>
      <c r="C764" s="580" t="s">
        <v>2133</v>
      </c>
      <c r="D764" s="586" t="s">
        <v>2134</v>
      </c>
      <c r="E764" s="15"/>
      <c r="F764" s="554" t="s">
        <v>334</v>
      </c>
      <c r="G764" s="4">
        <f t="shared" si="12"/>
        <v>150</v>
      </c>
      <c r="H764" s="555">
        <v>120</v>
      </c>
      <c r="I764" s="4">
        <f t="shared" si="13"/>
        <v>30</v>
      </c>
    </row>
    <row r="765" spans="1:9" ht="15">
      <c r="A765" s="98">
        <v>757</v>
      </c>
      <c r="B765" s="585" t="s">
        <v>1904</v>
      </c>
      <c r="C765" s="580" t="s">
        <v>2135</v>
      </c>
      <c r="D765" s="586" t="s">
        <v>2136</v>
      </c>
      <c r="E765" s="15"/>
      <c r="F765" s="554" t="s">
        <v>334</v>
      </c>
      <c r="G765" s="4">
        <f t="shared" si="12"/>
        <v>150</v>
      </c>
      <c r="H765" s="555">
        <v>120</v>
      </c>
      <c r="I765" s="4">
        <f t="shared" si="13"/>
        <v>30</v>
      </c>
    </row>
    <row r="766" spans="1:9" ht="15">
      <c r="A766" s="98">
        <v>758</v>
      </c>
      <c r="B766" s="585" t="s">
        <v>1888</v>
      </c>
      <c r="C766" s="580" t="s">
        <v>1204</v>
      </c>
      <c r="D766" s="586" t="s">
        <v>2137</v>
      </c>
      <c r="E766" s="15"/>
      <c r="F766" s="554" t="s">
        <v>334</v>
      </c>
      <c r="G766" s="4">
        <f t="shared" si="12"/>
        <v>150</v>
      </c>
      <c r="H766" s="555">
        <v>120</v>
      </c>
      <c r="I766" s="4">
        <f t="shared" si="13"/>
        <v>30</v>
      </c>
    </row>
    <row r="767" spans="1:9" ht="15">
      <c r="A767" s="98">
        <v>759</v>
      </c>
      <c r="B767" s="585" t="s">
        <v>974</v>
      </c>
      <c r="C767" s="580" t="s">
        <v>715</v>
      </c>
      <c r="D767" s="586" t="s">
        <v>2138</v>
      </c>
      <c r="E767" s="15"/>
      <c r="F767" s="554" t="s">
        <v>334</v>
      </c>
      <c r="G767" s="4">
        <f t="shared" si="12"/>
        <v>150</v>
      </c>
      <c r="H767" s="555">
        <v>120</v>
      </c>
      <c r="I767" s="4">
        <f t="shared" si="13"/>
        <v>30</v>
      </c>
    </row>
    <row r="768" spans="1:9" ht="15">
      <c r="A768" s="98">
        <v>760</v>
      </c>
      <c r="B768" s="579" t="s">
        <v>1879</v>
      </c>
      <c r="C768" s="580" t="s">
        <v>2139</v>
      </c>
      <c r="D768" s="587" t="s">
        <v>2140</v>
      </c>
      <c r="E768" s="15"/>
      <c r="F768" s="554" t="s">
        <v>334</v>
      </c>
      <c r="G768" s="4">
        <f t="shared" si="12"/>
        <v>150</v>
      </c>
      <c r="H768" s="555">
        <v>120</v>
      </c>
      <c r="I768" s="4">
        <f t="shared" si="13"/>
        <v>30</v>
      </c>
    </row>
    <row r="769" spans="1:9" ht="15">
      <c r="A769" s="98">
        <v>761</v>
      </c>
      <c r="B769" s="579" t="s">
        <v>1581</v>
      </c>
      <c r="C769" s="580" t="s">
        <v>2141</v>
      </c>
      <c r="D769" s="587" t="s">
        <v>2142</v>
      </c>
      <c r="E769" s="15"/>
      <c r="F769" s="554" t="s">
        <v>334</v>
      </c>
      <c r="G769" s="4">
        <f t="shared" si="12"/>
        <v>150</v>
      </c>
      <c r="H769" s="555">
        <v>120</v>
      </c>
      <c r="I769" s="4">
        <f t="shared" si="13"/>
        <v>30</v>
      </c>
    </row>
    <row r="770" spans="1:9" ht="15">
      <c r="A770" s="98">
        <v>762</v>
      </c>
      <c r="B770" s="579" t="s">
        <v>2143</v>
      </c>
      <c r="C770" s="580" t="s">
        <v>2144</v>
      </c>
      <c r="D770" s="587" t="s">
        <v>2145</v>
      </c>
      <c r="E770" s="15"/>
      <c r="F770" s="554" t="s">
        <v>334</v>
      </c>
      <c r="G770" s="4">
        <f t="shared" si="12"/>
        <v>150</v>
      </c>
      <c r="H770" s="555">
        <v>120</v>
      </c>
      <c r="I770" s="4">
        <f t="shared" si="13"/>
        <v>30</v>
      </c>
    </row>
    <row r="771" spans="1:9" ht="15">
      <c r="A771" s="98">
        <v>763</v>
      </c>
      <c r="B771" s="579" t="s">
        <v>2146</v>
      </c>
      <c r="C771" s="580" t="s">
        <v>2147</v>
      </c>
      <c r="D771" s="587" t="s">
        <v>2148</v>
      </c>
      <c r="E771" s="15"/>
      <c r="F771" s="554" t="s">
        <v>334</v>
      </c>
      <c r="G771" s="4">
        <f t="shared" si="12"/>
        <v>150</v>
      </c>
      <c r="H771" s="555">
        <v>120</v>
      </c>
      <c r="I771" s="4">
        <f t="shared" si="13"/>
        <v>30</v>
      </c>
    </row>
    <row r="772" spans="1:9" ht="15">
      <c r="A772" s="98">
        <v>764</v>
      </c>
      <c r="B772" s="579" t="s">
        <v>2132</v>
      </c>
      <c r="C772" s="580" t="s">
        <v>1935</v>
      </c>
      <c r="D772" s="587" t="s">
        <v>2149</v>
      </c>
      <c r="E772" s="15"/>
      <c r="F772" s="554" t="s">
        <v>334</v>
      </c>
      <c r="G772" s="4">
        <f t="shared" si="12"/>
        <v>150</v>
      </c>
      <c r="H772" s="555">
        <v>120</v>
      </c>
      <c r="I772" s="4">
        <f t="shared" si="13"/>
        <v>30</v>
      </c>
    </row>
    <row r="773" spans="1:9" ht="15">
      <c r="A773" s="98">
        <v>765</v>
      </c>
      <c r="B773" s="579" t="s">
        <v>2150</v>
      </c>
      <c r="C773" s="580" t="s">
        <v>2151</v>
      </c>
      <c r="D773" s="587" t="s">
        <v>2152</v>
      </c>
      <c r="E773" s="15"/>
      <c r="F773" s="554" t="s">
        <v>334</v>
      </c>
      <c r="G773" s="4">
        <f t="shared" si="12"/>
        <v>150</v>
      </c>
      <c r="H773" s="555">
        <v>120</v>
      </c>
      <c r="I773" s="4">
        <f t="shared" si="13"/>
        <v>30</v>
      </c>
    </row>
    <row r="774" spans="1:9" ht="15">
      <c r="A774" s="98">
        <v>766</v>
      </c>
      <c r="B774" s="579" t="s">
        <v>1610</v>
      </c>
      <c r="C774" s="580" t="s">
        <v>2153</v>
      </c>
      <c r="D774" s="588" t="s">
        <v>2154</v>
      </c>
      <c r="E774" s="15"/>
      <c r="F774" s="554" t="s">
        <v>334</v>
      </c>
      <c r="G774" s="4">
        <f t="shared" si="12"/>
        <v>150</v>
      </c>
      <c r="H774" s="555">
        <v>120</v>
      </c>
      <c r="I774" s="4">
        <f t="shared" si="13"/>
        <v>30</v>
      </c>
    </row>
    <row r="775" spans="1:9" ht="15">
      <c r="A775" s="98">
        <v>767</v>
      </c>
      <c r="B775" s="579" t="s">
        <v>1831</v>
      </c>
      <c r="C775" s="580" t="s">
        <v>2155</v>
      </c>
      <c r="D775" s="587" t="s">
        <v>2156</v>
      </c>
      <c r="E775" s="15"/>
      <c r="F775" s="554" t="s">
        <v>334</v>
      </c>
      <c r="G775" s="4">
        <f t="shared" si="12"/>
        <v>150</v>
      </c>
      <c r="H775" s="555">
        <v>120</v>
      </c>
      <c r="I775" s="4">
        <f t="shared" si="13"/>
        <v>30</v>
      </c>
    </row>
    <row r="776" spans="1:9" ht="15">
      <c r="A776" s="98">
        <v>768</v>
      </c>
      <c r="B776" s="579" t="s">
        <v>2157</v>
      </c>
      <c r="C776" s="580" t="s">
        <v>846</v>
      </c>
      <c r="D776" s="587" t="s">
        <v>2158</v>
      </c>
      <c r="E776" s="15"/>
      <c r="F776" s="554" t="s">
        <v>334</v>
      </c>
      <c r="G776" s="4">
        <f t="shared" si="12"/>
        <v>150</v>
      </c>
      <c r="H776" s="555">
        <v>120</v>
      </c>
      <c r="I776" s="4">
        <f t="shared" si="13"/>
        <v>30</v>
      </c>
    </row>
    <row r="777" spans="1:9" ht="15">
      <c r="A777" s="98">
        <v>769</v>
      </c>
      <c r="B777" s="579" t="s">
        <v>2159</v>
      </c>
      <c r="C777" s="580" t="s">
        <v>2160</v>
      </c>
      <c r="D777" s="584" t="s">
        <v>2161</v>
      </c>
      <c r="E777" s="15"/>
      <c r="F777" s="554" t="s">
        <v>334</v>
      </c>
      <c r="G777" s="4">
        <f t="shared" si="12"/>
        <v>200</v>
      </c>
      <c r="H777" s="555">
        <v>160</v>
      </c>
      <c r="I777" s="4">
        <f t="shared" si="13"/>
        <v>40</v>
      </c>
    </row>
    <row r="778" spans="1:9" ht="15">
      <c r="A778" s="98">
        <v>770</v>
      </c>
      <c r="B778" s="589" t="s">
        <v>2162</v>
      </c>
      <c r="C778" s="575" t="s">
        <v>2163</v>
      </c>
      <c r="D778" s="590" t="s">
        <v>2164</v>
      </c>
      <c r="E778" s="15"/>
      <c r="F778" s="554" t="s">
        <v>334</v>
      </c>
      <c r="G778" s="4">
        <f t="shared" si="12"/>
        <v>150</v>
      </c>
      <c r="H778" s="555">
        <v>120</v>
      </c>
      <c r="I778" s="4">
        <f t="shared" si="13"/>
        <v>30</v>
      </c>
    </row>
    <row r="779" spans="1:9" ht="15">
      <c r="A779" s="98">
        <v>771</v>
      </c>
      <c r="B779" s="589" t="s">
        <v>1974</v>
      </c>
      <c r="C779" s="575" t="s">
        <v>2165</v>
      </c>
      <c r="D779" s="591">
        <v>62001031201</v>
      </c>
      <c r="E779" s="15"/>
      <c r="F779" s="554" t="s">
        <v>334</v>
      </c>
      <c r="G779" s="4">
        <f t="shared" si="12"/>
        <v>150</v>
      </c>
      <c r="H779" s="555">
        <v>120</v>
      </c>
      <c r="I779" s="4">
        <f t="shared" si="13"/>
        <v>30</v>
      </c>
    </row>
    <row r="780" spans="1:9" ht="15">
      <c r="A780" s="98">
        <v>772</v>
      </c>
      <c r="B780" s="589" t="s">
        <v>2020</v>
      </c>
      <c r="C780" s="575" t="s">
        <v>2166</v>
      </c>
      <c r="D780" s="590" t="s">
        <v>2167</v>
      </c>
      <c r="E780" s="15"/>
      <c r="F780" s="554" t="s">
        <v>334</v>
      </c>
      <c r="G780" s="4">
        <f t="shared" si="12"/>
        <v>150</v>
      </c>
      <c r="H780" s="555">
        <v>120</v>
      </c>
      <c r="I780" s="4">
        <f t="shared" si="13"/>
        <v>30</v>
      </c>
    </row>
    <row r="781" spans="1:9" ht="15">
      <c r="A781" s="98">
        <v>773</v>
      </c>
      <c r="B781" s="589" t="s">
        <v>1906</v>
      </c>
      <c r="C781" s="575" t="s">
        <v>2168</v>
      </c>
      <c r="D781" s="590" t="s">
        <v>2169</v>
      </c>
      <c r="E781" s="15"/>
      <c r="F781" s="554" t="s">
        <v>334</v>
      </c>
      <c r="G781" s="4">
        <f t="shared" ref="G781:G844" si="14">H781/0.8</f>
        <v>150</v>
      </c>
      <c r="H781" s="555">
        <v>120</v>
      </c>
      <c r="I781" s="4">
        <f t="shared" ref="I781:I844" si="15">H781*0.25</f>
        <v>30</v>
      </c>
    </row>
    <row r="782" spans="1:9" ht="15">
      <c r="A782" s="98">
        <v>774</v>
      </c>
      <c r="B782" s="589" t="s">
        <v>1823</v>
      </c>
      <c r="C782" s="575" t="s">
        <v>2170</v>
      </c>
      <c r="D782" s="590" t="s">
        <v>2171</v>
      </c>
      <c r="E782" s="15"/>
      <c r="F782" s="554" t="s">
        <v>334</v>
      </c>
      <c r="G782" s="4">
        <f t="shared" si="14"/>
        <v>150</v>
      </c>
      <c r="H782" s="555">
        <v>120</v>
      </c>
      <c r="I782" s="4">
        <f t="shared" si="15"/>
        <v>30</v>
      </c>
    </row>
    <row r="783" spans="1:9" ht="15">
      <c r="A783" s="98">
        <v>775</v>
      </c>
      <c r="B783" s="589" t="s">
        <v>2172</v>
      </c>
      <c r="C783" s="575" t="s">
        <v>1657</v>
      </c>
      <c r="D783" s="590" t="s">
        <v>2173</v>
      </c>
      <c r="E783" s="15"/>
      <c r="F783" s="554" t="s">
        <v>334</v>
      </c>
      <c r="G783" s="4">
        <f t="shared" si="14"/>
        <v>150</v>
      </c>
      <c r="H783" s="555">
        <v>120</v>
      </c>
      <c r="I783" s="4">
        <f t="shared" si="15"/>
        <v>30</v>
      </c>
    </row>
    <row r="784" spans="1:9" ht="15">
      <c r="A784" s="98">
        <v>776</v>
      </c>
      <c r="B784" s="589" t="s">
        <v>2174</v>
      </c>
      <c r="C784" s="575" t="s">
        <v>2175</v>
      </c>
      <c r="D784" s="590" t="s">
        <v>2176</v>
      </c>
      <c r="E784" s="15"/>
      <c r="F784" s="554" t="s">
        <v>334</v>
      </c>
      <c r="G784" s="4">
        <f t="shared" si="14"/>
        <v>150</v>
      </c>
      <c r="H784" s="555">
        <v>120</v>
      </c>
      <c r="I784" s="4">
        <f t="shared" si="15"/>
        <v>30</v>
      </c>
    </row>
    <row r="785" spans="1:9" ht="15">
      <c r="A785" s="98">
        <v>777</v>
      </c>
      <c r="B785" s="589" t="s">
        <v>918</v>
      </c>
      <c r="C785" s="575" t="s">
        <v>2177</v>
      </c>
      <c r="D785" s="590" t="s">
        <v>2178</v>
      </c>
      <c r="E785" s="15"/>
      <c r="F785" s="554" t="s">
        <v>334</v>
      </c>
      <c r="G785" s="4">
        <f t="shared" si="14"/>
        <v>150</v>
      </c>
      <c r="H785" s="555">
        <v>120</v>
      </c>
      <c r="I785" s="4">
        <f t="shared" si="15"/>
        <v>30</v>
      </c>
    </row>
    <row r="786" spans="1:9" ht="15">
      <c r="A786" s="98">
        <v>778</v>
      </c>
      <c r="B786" s="589" t="s">
        <v>1870</v>
      </c>
      <c r="C786" s="575" t="s">
        <v>2179</v>
      </c>
      <c r="D786" s="590" t="s">
        <v>2180</v>
      </c>
      <c r="E786" s="15"/>
      <c r="F786" s="554" t="s">
        <v>334</v>
      </c>
      <c r="G786" s="4">
        <f t="shared" si="14"/>
        <v>150</v>
      </c>
      <c r="H786" s="555">
        <v>120</v>
      </c>
      <c r="I786" s="4">
        <f t="shared" si="15"/>
        <v>30</v>
      </c>
    </row>
    <row r="787" spans="1:9" ht="15">
      <c r="A787" s="98">
        <v>779</v>
      </c>
      <c r="B787" s="589" t="s">
        <v>848</v>
      </c>
      <c r="C787" s="575" t="s">
        <v>2181</v>
      </c>
      <c r="D787" s="590" t="s">
        <v>2182</v>
      </c>
      <c r="E787" s="15"/>
      <c r="F787" s="554" t="s">
        <v>334</v>
      </c>
      <c r="G787" s="4">
        <f t="shared" si="14"/>
        <v>150</v>
      </c>
      <c r="H787" s="555">
        <v>120</v>
      </c>
      <c r="I787" s="4">
        <f t="shared" si="15"/>
        <v>30</v>
      </c>
    </row>
    <row r="788" spans="1:9" ht="15">
      <c r="A788" s="98">
        <v>780</v>
      </c>
      <c r="B788" s="589" t="s">
        <v>2183</v>
      </c>
      <c r="C788" s="575" t="s">
        <v>2184</v>
      </c>
      <c r="D788" s="590" t="s">
        <v>2185</v>
      </c>
      <c r="E788" s="15"/>
      <c r="F788" s="554" t="s">
        <v>334</v>
      </c>
      <c r="G788" s="4">
        <f t="shared" si="14"/>
        <v>150</v>
      </c>
      <c r="H788" s="555">
        <v>120</v>
      </c>
      <c r="I788" s="4">
        <f t="shared" si="15"/>
        <v>30</v>
      </c>
    </row>
    <row r="789" spans="1:9" ht="15">
      <c r="A789" s="98">
        <v>781</v>
      </c>
      <c r="B789" s="589" t="s">
        <v>2186</v>
      </c>
      <c r="C789" s="575" t="s">
        <v>2170</v>
      </c>
      <c r="D789" s="590" t="s">
        <v>2187</v>
      </c>
      <c r="E789" s="15"/>
      <c r="F789" s="554" t="s">
        <v>334</v>
      </c>
      <c r="G789" s="4">
        <f t="shared" si="14"/>
        <v>150</v>
      </c>
      <c r="H789" s="555">
        <v>120</v>
      </c>
      <c r="I789" s="4">
        <f t="shared" si="15"/>
        <v>30</v>
      </c>
    </row>
    <row r="790" spans="1:9" ht="15">
      <c r="A790" s="98">
        <v>782</v>
      </c>
      <c r="B790" s="589" t="s">
        <v>2188</v>
      </c>
      <c r="C790" s="575" t="s">
        <v>2189</v>
      </c>
      <c r="D790" s="590" t="s">
        <v>2190</v>
      </c>
      <c r="E790" s="15"/>
      <c r="F790" s="554" t="s">
        <v>334</v>
      </c>
      <c r="G790" s="4">
        <f t="shared" si="14"/>
        <v>150</v>
      </c>
      <c r="H790" s="555">
        <v>120</v>
      </c>
      <c r="I790" s="4">
        <f t="shared" si="15"/>
        <v>30</v>
      </c>
    </row>
    <row r="791" spans="1:9" ht="15">
      <c r="A791" s="98">
        <v>783</v>
      </c>
      <c r="B791" s="589" t="s">
        <v>1530</v>
      </c>
      <c r="C791" s="575" t="s">
        <v>2191</v>
      </c>
      <c r="D791" s="590" t="s">
        <v>2192</v>
      </c>
      <c r="E791" s="15"/>
      <c r="F791" s="554" t="s">
        <v>334</v>
      </c>
      <c r="G791" s="4">
        <f t="shared" si="14"/>
        <v>150</v>
      </c>
      <c r="H791" s="555">
        <v>120</v>
      </c>
      <c r="I791" s="4">
        <f t="shared" si="15"/>
        <v>30</v>
      </c>
    </row>
    <row r="792" spans="1:9" ht="15">
      <c r="A792" s="98">
        <v>784</v>
      </c>
      <c r="B792" s="589" t="s">
        <v>1109</v>
      </c>
      <c r="C792" s="575" t="s">
        <v>2193</v>
      </c>
      <c r="D792" s="590" t="s">
        <v>2194</v>
      </c>
      <c r="E792" s="15"/>
      <c r="F792" s="554" t="s">
        <v>334</v>
      </c>
      <c r="G792" s="4">
        <f t="shared" si="14"/>
        <v>150</v>
      </c>
      <c r="H792" s="555">
        <v>120</v>
      </c>
      <c r="I792" s="4">
        <f t="shared" si="15"/>
        <v>30</v>
      </c>
    </row>
    <row r="793" spans="1:9" ht="15">
      <c r="A793" s="98">
        <v>785</v>
      </c>
      <c r="B793" s="589" t="s">
        <v>932</v>
      </c>
      <c r="C793" s="575" t="s">
        <v>2195</v>
      </c>
      <c r="D793" s="590" t="s">
        <v>2196</v>
      </c>
      <c r="E793" s="15"/>
      <c r="F793" s="554" t="s">
        <v>334</v>
      </c>
      <c r="G793" s="4">
        <f t="shared" si="14"/>
        <v>150</v>
      </c>
      <c r="H793" s="555">
        <v>120</v>
      </c>
      <c r="I793" s="4">
        <f t="shared" si="15"/>
        <v>30</v>
      </c>
    </row>
    <row r="794" spans="1:9" ht="15">
      <c r="A794" s="98">
        <v>786</v>
      </c>
      <c r="B794" s="589" t="s">
        <v>2076</v>
      </c>
      <c r="C794" s="575" t="s">
        <v>2197</v>
      </c>
      <c r="D794" s="590" t="s">
        <v>2198</v>
      </c>
      <c r="E794" s="15"/>
      <c r="F794" s="554" t="s">
        <v>334</v>
      </c>
      <c r="G794" s="4">
        <f t="shared" si="14"/>
        <v>150</v>
      </c>
      <c r="H794" s="555">
        <v>120</v>
      </c>
      <c r="I794" s="4">
        <f t="shared" si="15"/>
        <v>30</v>
      </c>
    </row>
    <row r="795" spans="1:9" ht="15">
      <c r="A795" s="98">
        <v>787</v>
      </c>
      <c r="B795" s="589" t="s">
        <v>2199</v>
      </c>
      <c r="C795" s="575" t="s">
        <v>988</v>
      </c>
      <c r="D795" s="590" t="s">
        <v>2200</v>
      </c>
      <c r="E795" s="15"/>
      <c r="F795" s="554" t="s">
        <v>334</v>
      </c>
      <c r="G795" s="4">
        <f t="shared" si="14"/>
        <v>150</v>
      </c>
      <c r="H795" s="555">
        <v>120</v>
      </c>
      <c r="I795" s="4">
        <f t="shared" si="15"/>
        <v>30</v>
      </c>
    </row>
    <row r="796" spans="1:9" ht="15">
      <c r="A796" s="98">
        <v>788</v>
      </c>
      <c r="B796" s="589" t="s">
        <v>2172</v>
      </c>
      <c r="C796" s="575" t="s">
        <v>1622</v>
      </c>
      <c r="D796" s="590" t="s">
        <v>2201</v>
      </c>
      <c r="E796" s="15"/>
      <c r="F796" s="554" t="s">
        <v>334</v>
      </c>
      <c r="G796" s="4">
        <f t="shared" si="14"/>
        <v>150</v>
      </c>
      <c r="H796" s="555">
        <v>120</v>
      </c>
      <c r="I796" s="4">
        <f t="shared" si="15"/>
        <v>30</v>
      </c>
    </row>
    <row r="797" spans="1:9" ht="15">
      <c r="A797" s="98">
        <v>789</v>
      </c>
      <c r="B797" s="589" t="s">
        <v>1962</v>
      </c>
      <c r="C797" s="575" t="s">
        <v>2202</v>
      </c>
      <c r="D797" s="590" t="s">
        <v>2203</v>
      </c>
      <c r="E797" s="15"/>
      <c r="F797" s="554" t="s">
        <v>334</v>
      </c>
      <c r="G797" s="4">
        <f t="shared" si="14"/>
        <v>150</v>
      </c>
      <c r="H797" s="555">
        <v>120</v>
      </c>
      <c r="I797" s="4">
        <f t="shared" si="15"/>
        <v>30</v>
      </c>
    </row>
    <row r="798" spans="1:9" ht="15">
      <c r="A798" s="98">
        <v>790</v>
      </c>
      <c r="B798" s="589" t="s">
        <v>2087</v>
      </c>
      <c r="C798" s="575" t="s">
        <v>2204</v>
      </c>
      <c r="D798" s="590" t="s">
        <v>2205</v>
      </c>
      <c r="E798" s="15"/>
      <c r="F798" s="554" t="s">
        <v>334</v>
      </c>
      <c r="G798" s="4">
        <f t="shared" si="14"/>
        <v>150</v>
      </c>
      <c r="H798" s="555">
        <v>120</v>
      </c>
      <c r="I798" s="4">
        <f t="shared" si="15"/>
        <v>30</v>
      </c>
    </row>
    <row r="799" spans="1:9" ht="15">
      <c r="A799" s="98">
        <v>791</v>
      </c>
      <c r="B799" s="589" t="s">
        <v>2206</v>
      </c>
      <c r="C799" s="575" t="s">
        <v>2207</v>
      </c>
      <c r="D799" s="590" t="s">
        <v>2208</v>
      </c>
      <c r="E799" s="15"/>
      <c r="F799" s="554" t="s">
        <v>334</v>
      </c>
      <c r="G799" s="4">
        <f t="shared" si="14"/>
        <v>150</v>
      </c>
      <c r="H799" s="555">
        <v>120</v>
      </c>
      <c r="I799" s="4">
        <f t="shared" si="15"/>
        <v>30</v>
      </c>
    </row>
    <row r="800" spans="1:9" ht="15">
      <c r="A800" s="98">
        <v>792</v>
      </c>
      <c r="B800" s="589" t="s">
        <v>2209</v>
      </c>
      <c r="C800" s="575" t="s">
        <v>2210</v>
      </c>
      <c r="D800" s="590" t="s">
        <v>2211</v>
      </c>
      <c r="E800" s="15"/>
      <c r="F800" s="554" t="s">
        <v>334</v>
      </c>
      <c r="G800" s="4">
        <f t="shared" si="14"/>
        <v>150</v>
      </c>
      <c r="H800" s="555">
        <v>120</v>
      </c>
      <c r="I800" s="4">
        <f t="shared" si="15"/>
        <v>30</v>
      </c>
    </row>
    <row r="801" spans="1:9" ht="15">
      <c r="A801" s="98">
        <v>793</v>
      </c>
      <c r="B801" s="589" t="s">
        <v>2078</v>
      </c>
      <c r="C801" s="575" t="s">
        <v>2212</v>
      </c>
      <c r="D801" s="590" t="s">
        <v>2213</v>
      </c>
      <c r="E801" s="15"/>
      <c r="F801" s="554" t="s">
        <v>334</v>
      </c>
      <c r="G801" s="4">
        <f t="shared" si="14"/>
        <v>150</v>
      </c>
      <c r="H801" s="555">
        <v>120</v>
      </c>
      <c r="I801" s="4">
        <f t="shared" si="15"/>
        <v>30</v>
      </c>
    </row>
    <row r="802" spans="1:9" ht="15">
      <c r="A802" s="98">
        <v>794</v>
      </c>
      <c r="B802" s="589" t="s">
        <v>1879</v>
      </c>
      <c r="C802" s="575" t="s">
        <v>2214</v>
      </c>
      <c r="D802" s="590" t="s">
        <v>2215</v>
      </c>
      <c r="E802" s="15"/>
      <c r="F802" s="554" t="s">
        <v>334</v>
      </c>
      <c r="G802" s="4">
        <f t="shared" si="14"/>
        <v>150</v>
      </c>
      <c r="H802" s="555">
        <v>120</v>
      </c>
      <c r="I802" s="4">
        <f t="shared" si="15"/>
        <v>30</v>
      </c>
    </row>
    <row r="803" spans="1:9" ht="15">
      <c r="A803" s="98">
        <v>795</v>
      </c>
      <c r="B803" s="589" t="s">
        <v>2216</v>
      </c>
      <c r="C803" s="575" t="s">
        <v>2170</v>
      </c>
      <c r="D803" s="590" t="s">
        <v>2217</v>
      </c>
      <c r="E803" s="15"/>
      <c r="F803" s="554" t="s">
        <v>334</v>
      </c>
      <c r="G803" s="4">
        <f t="shared" si="14"/>
        <v>150</v>
      </c>
      <c r="H803" s="555">
        <v>120</v>
      </c>
      <c r="I803" s="4">
        <f t="shared" si="15"/>
        <v>30</v>
      </c>
    </row>
    <row r="804" spans="1:9" ht="15">
      <c r="A804" s="98">
        <v>796</v>
      </c>
      <c r="B804" s="589" t="s">
        <v>1610</v>
      </c>
      <c r="C804" s="575" t="s">
        <v>2218</v>
      </c>
      <c r="D804" s="590" t="s">
        <v>2219</v>
      </c>
      <c r="E804" s="15"/>
      <c r="F804" s="554" t="s">
        <v>334</v>
      </c>
      <c r="G804" s="4">
        <f t="shared" si="14"/>
        <v>150</v>
      </c>
      <c r="H804" s="555">
        <v>120</v>
      </c>
      <c r="I804" s="4">
        <f t="shared" si="15"/>
        <v>30</v>
      </c>
    </row>
    <row r="805" spans="1:9" ht="15">
      <c r="A805" s="98">
        <v>797</v>
      </c>
      <c r="B805" s="592" t="s">
        <v>1577</v>
      </c>
      <c r="C805" s="575" t="s">
        <v>2220</v>
      </c>
      <c r="D805" s="590" t="s">
        <v>2221</v>
      </c>
      <c r="E805" s="15"/>
      <c r="F805" s="554" t="s">
        <v>334</v>
      </c>
      <c r="G805" s="4">
        <f t="shared" si="14"/>
        <v>150</v>
      </c>
      <c r="H805" s="555">
        <v>120</v>
      </c>
      <c r="I805" s="4">
        <f t="shared" si="15"/>
        <v>30</v>
      </c>
    </row>
    <row r="806" spans="1:9" ht="15">
      <c r="A806" s="98">
        <v>798</v>
      </c>
      <c r="B806" s="592" t="s">
        <v>1563</v>
      </c>
      <c r="C806" s="575" t="s">
        <v>2222</v>
      </c>
      <c r="D806" s="590" t="s">
        <v>2223</v>
      </c>
      <c r="E806" s="15"/>
      <c r="F806" s="554" t="s">
        <v>334</v>
      </c>
      <c r="G806" s="4">
        <f t="shared" si="14"/>
        <v>150</v>
      </c>
      <c r="H806" s="555">
        <v>120</v>
      </c>
      <c r="I806" s="4">
        <f t="shared" si="15"/>
        <v>30</v>
      </c>
    </row>
    <row r="807" spans="1:9" ht="15">
      <c r="A807" s="98">
        <v>799</v>
      </c>
      <c r="B807" s="592" t="s">
        <v>1962</v>
      </c>
      <c r="C807" s="575" t="s">
        <v>2224</v>
      </c>
      <c r="D807" s="590" t="s">
        <v>2225</v>
      </c>
      <c r="E807" s="15"/>
      <c r="F807" s="554" t="s">
        <v>334</v>
      </c>
      <c r="G807" s="4">
        <f t="shared" si="14"/>
        <v>150</v>
      </c>
      <c r="H807" s="555">
        <v>120</v>
      </c>
      <c r="I807" s="4">
        <f t="shared" si="15"/>
        <v>30</v>
      </c>
    </row>
    <row r="808" spans="1:9" ht="15">
      <c r="A808" s="98">
        <v>800</v>
      </c>
      <c r="B808" s="593" t="s">
        <v>2013</v>
      </c>
      <c r="C808" s="575" t="s">
        <v>2226</v>
      </c>
      <c r="D808" s="590" t="s">
        <v>2227</v>
      </c>
      <c r="E808" s="15"/>
      <c r="F808" s="554" t="s">
        <v>334</v>
      </c>
      <c r="G808" s="4">
        <f t="shared" si="14"/>
        <v>150</v>
      </c>
      <c r="H808" s="555">
        <v>120</v>
      </c>
      <c r="I808" s="4">
        <f t="shared" si="15"/>
        <v>30</v>
      </c>
    </row>
    <row r="809" spans="1:9" ht="15">
      <c r="A809" s="98">
        <v>801</v>
      </c>
      <c r="B809" s="593" t="s">
        <v>1608</v>
      </c>
      <c r="C809" s="575" t="s">
        <v>2228</v>
      </c>
      <c r="D809" s="590" t="s">
        <v>2229</v>
      </c>
      <c r="E809" s="15"/>
      <c r="F809" s="554" t="s">
        <v>334</v>
      </c>
      <c r="G809" s="4">
        <f t="shared" si="14"/>
        <v>150</v>
      </c>
      <c r="H809" s="555">
        <v>120</v>
      </c>
      <c r="I809" s="4">
        <f t="shared" si="15"/>
        <v>30</v>
      </c>
    </row>
    <row r="810" spans="1:9" ht="15">
      <c r="A810" s="98">
        <v>802</v>
      </c>
      <c r="B810" s="592" t="s">
        <v>932</v>
      </c>
      <c r="C810" s="575" t="s">
        <v>715</v>
      </c>
      <c r="D810" s="590" t="s">
        <v>2230</v>
      </c>
      <c r="E810" s="15"/>
      <c r="F810" s="554" t="s">
        <v>334</v>
      </c>
      <c r="G810" s="4">
        <f t="shared" si="14"/>
        <v>150</v>
      </c>
      <c r="H810" s="555">
        <v>120</v>
      </c>
      <c r="I810" s="4">
        <f t="shared" si="15"/>
        <v>30</v>
      </c>
    </row>
    <row r="811" spans="1:9" ht="15">
      <c r="A811" s="98">
        <v>803</v>
      </c>
      <c r="B811" s="592" t="s">
        <v>2231</v>
      </c>
      <c r="C811" s="575" t="s">
        <v>1364</v>
      </c>
      <c r="D811" s="590" t="s">
        <v>2232</v>
      </c>
      <c r="E811" s="15"/>
      <c r="F811" s="554" t="s">
        <v>334</v>
      </c>
      <c r="G811" s="4">
        <f t="shared" si="14"/>
        <v>150</v>
      </c>
      <c r="H811" s="555">
        <v>120</v>
      </c>
      <c r="I811" s="4">
        <f t="shared" si="15"/>
        <v>30</v>
      </c>
    </row>
    <row r="812" spans="1:9" ht="15">
      <c r="A812" s="98">
        <v>804</v>
      </c>
      <c r="B812" s="593" t="s">
        <v>1610</v>
      </c>
      <c r="C812" s="575" t="s">
        <v>760</v>
      </c>
      <c r="D812" s="590" t="s">
        <v>2233</v>
      </c>
      <c r="E812" s="15"/>
      <c r="F812" s="554" t="s">
        <v>334</v>
      </c>
      <c r="G812" s="4">
        <f t="shared" si="14"/>
        <v>150</v>
      </c>
      <c r="H812" s="555">
        <v>120</v>
      </c>
      <c r="I812" s="4">
        <f t="shared" si="15"/>
        <v>30</v>
      </c>
    </row>
    <row r="813" spans="1:9" ht="15">
      <c r="A813" s="98">
        <v>805</v>
      </c>
      <c r="B813" s="593" t="s">
        <v>2234</v>
      </c>
      <c r="C813" s="575" t="s">
        <v>2235</v>
      </c>
      <c r="D813" s="590" t="s">
        <v>2236</v>
      </c>
      <c r="E813" s="15"/>
      <c r="F813" s="554" t="s">
        <v>334</v>
      </c>
      <c r="G813" s="4">
        <f t="shared" si="14"/>
        <v>150</v>
      </c>
      <c r="H813" s="555">
        <v>120</v>
      </c>
      <c r="I813" s="4">
        <f t="shared" si="15"/>
        <v>30</v>
      </c>
    </row>
    <row r="814" spans="1:9" ht="15">
      <c r="A814" s="98">
        <v>806</v>
      </c>
      <c r="B814" s="592" t="s">
        <v>2237</v>
      </c>
      <c r="C814" s="575" t="s">
        <v>2238</v>
      </c>
      <c r="D814" s="590" t="s">
        <v>2239</v>
      </c>
      <c r="E814" s="15"/>
      <c r="F814" s="554" t="s">
        <v>334</v>
      </c>
      <c r="G814" s="4">
        <f t="shared" si="14"/>
        <v>150</v>
      </c>
      <c r="H814" s="555">
        <v>120</v>
      </c>
      <c r="I814" s="4">
        <f t="shared" si="15"/>
        <v>30</v>
      </c>
    </row>
    <row r="815" spans="1:9" ht="15">
      <c r="A815" s="98">
        <v>807</v>
      </c>
      <c r="B815" s="592" t="s">
        <v>1606</v>
      </c>
      <c r="C815" s="575" t="s">
        <v>1477</v>
      </c>
      <c r="D815" s="590" t="s">
        <v>2240</v>
      </c>
      <c r="E815" s="15"/>
      <c r="F815" s="554" t="s">
        <v>334</v>
      </c>
      <c r="G815" s="4">
        <f t="shared" si="14"/>
        <v>150</v>
      </c>
      <c r="H815" s="555">
        <v>120</v>
      </c>
      <c r="I815" s="4">
        <f t="shared" si="15"/>
        <v>30</v>
      </c>
    </row>
    <row r="816" spans="1:9" ht="15">
      <c r="A816" s="98">
        <v>808</v>
      </c>
      <c r="B816" s="592" t="s">
        <v>1616</v>
      </c>
      <c r="C816" s="575" t="s">
        <v>2241</v>
      </c>
      <c r="D816" s="590" t="s">
        <v>2242</v>
      </c>
      <c r="E816" s="15"/>
      <c r="F816" s="554" t="s">
        <v>334</v>
      </c>
      <c r="G816" s="4">
        <f t="shared" si="14"/>
        <v>150</v>
      </c>
      <c r="H816" s="555">
        <v>120</v>
      </c>
      <c r="I816" s="4">
        <f t="shared" si="15"/>
        <v>30</v>
      </c>
    </row>
    <row r="817" spans="1:9" ht="15">
      <c r="A817" s="98">
        <v>809</v>
      </c>
      <c r="B817" s="592" t="s">
        <v>2243</v>
      </c>
      <c r="C817" s="575" t="s">
        <v>2244</v>
      </c>
      <c r="D817" s="590" t="s">
        <v>2245</v>
      </c>
      <c r="E817" s="15"/>
      <c r="F817" s="554" t="s">
        <v>334</v>
      </c>
      <c r="G817" s="4">
        <f t="shared" si="14"/>
        <v>150</v>
      </c>
      <c r="H817" s="555">
        <v>120</v>
      </c>
      <c r="I817" s="4">
        <f t="shared" si="15"/>
        <v>30</v>
      </c>
    </row>
    <row r="818" spans="1:9" ht="15">
      <c r="A818" s="98">
        <v>810</v>
      </c>
      <c r="B818" s="592" t="s">
        <v>1870</v>
      </c>
      <c r="C818" s="575" t="s">
        <v>2246</v>
      </c>
      <c r="D818" s="590" t="s">
        <v>2247</v>
      </c>
      <c r="E818" s="15"/>
      <c r="F818" s="554" t="s">
        <v>334</v>
      </c>
      <c r="G818" s="4">
        <f t="shared" si="14"/>
        <v>150</v>
      </c>
      <c r="H818" s="555">
        <v>120</v>
      </c>
      <c r="I818" s="4">
        <f t="shared" si="15"/>
        <v>30</v>
      </c>
    </row>
    <row r="819" spans="1:9" ht="15">
      <c r="A819" s="98">
        <v>811</v>
      </c>
      <c r="B819" s="592" t="s">
        <v>1831</v>
      </c>
      <c r="C819" s="575" t="s">
        <v>2246</v>
      </c>
      <c r="D819" s="590" t="s">
        <v>2248</v>
      </c>
      <c r="E819" s="15"/>
      <c r="F819" s="554" t="s">
        <v>334</v>
      </c>
      <c r="G819" s="4">
        <f t="shared" si="14"/>
        <v>150</v>
      </c>
      <c r="H819" s="555">
        <v>120</v>
      </c>
      <c r="I819" s="4">
        <f t="shared" si="15"/>
        <v>30</v>
      </c>
    </row>
    <row r="820" spans="1:9" ht="15">
      <c r="A820" s="98">
        <v>812</v>
      </c>
      <c r="B820" s="593" t="s">
        <v>1898</v>
      </c>
      <c r="C820" s="575" t="s">
        <v>1425</v>
      </c>
      <c r="D820" s="590" t="s">
        <v>2249</v>
      </c>
      <c r="E820" s="15"/>
      <c r="F820" s="554" t="s">
        <v>334</v>
      </c>
      <c r="G820" s="4">
        <f t="shared" si="14"/>
        <v>150</v>
      </c>
      <c r="H820" s="555">
        <v>120</v>
      </c>
      <c r="I820" s="4">
        <f t="shared" si="15"/>
        <v>30</v>
      </c>
    </row>
    <row r="821" spans="1:9" ht="15">
      <c r="A821" s="98">
        <v>813</v>
      </c>
      <c r="B821" s="592" t="s">
        <v>1863</v>
      </c>
      <c r="C821" s="575" t="s">
        <v>2250</v>
      </c>
      <c r="D821" s="590" t="s">
        <v>2251</v>
      </c>
      <c r="E821" s="15"/>
      <c r="F821" s="554" t="s">
        <v>334</v>
      </c>
      <c r="G821" s="4">
        <f t="shared" si="14"/>
        <v>150</v>
      </c>
      <c r="H821" s="555">
        <v>120</v>
      </c>
      <c r="I821" s="4">
        <f t="shared" si="15"/>
        <v>30</v>
      </c>
    </row>
    <row r="822" spans="1:9" ht="15">
      <c r="A822" s="98">
        <v>814</v>
      </c>
      <c r="B822" s="592" t="s">
        <v>2252</v>
      </c>
      <c r="C822" s="575" t="s">
        <v>2253</v>
      </c>
      <c r="D822" s="590" t="s">
        <v>2254</v>
      </c>
      <c r="E822" s="15"/>
      <c r="F822" s="554" t="s">
        <v>334</v>
      </c>
      <c r="G822" s="4">
        <f t="shared" si="14"/>
        <v>150</v>
      </c>
      <c r="H822" s="555">
        <v>120</v>
      </c>
      <c r="I822" s="4">
        <f t="shared" si="15"/>
        <v>30</v>
      </c>
    </row>
    <row r="823" spans="1:9" ht="15">
      <c r="A823" s="98">
        <v>815</v>
      </c>
      <c r="B823" s="592" t="s">
        <v>2078</v>
      </c>
      <c r="C823" s="575" t="s">
        <v>2255</v>
      </c>
      <c r="D823" s="590" t="s">
        <v>2256</v>
      </c>
      <c r="E823" s="15"/>
      <c r="F823" s="554" t="s">
        <v>334</v>
      </c>
      <c r="G823" s="4">
        <f t="shared" si="14"/>
        <v>150</v>
      </c>
      <c r="H823" s="555">
        <v>120</v>
      </c>
      <c r="I823" s="4">
        <f t="shared" si="15"/>
        <v>30</v>
      </c>
    </row>
    <row r="824" spans="1:9" ht="15">
      <c r="A824" s="98">
        <v>816</v>
      </c>
      <c r="B824" s="592" t="s">
        <v>1623</v>
      </c>
      <c r="C824" s="575" t="s">
        <v>2257</v>
      </c>
      <c r="D824" s="590" t="s">
        <v>2258</v>
      </c>
      <c r="E824" s="15"/>
      <c r="F824" s="554" t="s">
        <v>334</v>
      </c>
      <c r="G824" s="4">
        <f t="shared" si="14"/>
        <v>150</v>
      </c>
      <c r="H824" s="555">
        <v>120</v>
      </c>
      <c r="I824" s="4">
        <f t="shared" si="15"/>
        <v>30</v>
      </c>
    </row>
    <row r="825" spans="1:9" ht="15">
      <c r="A825" s="98">
        <v>817</v>
      </c>
      <c r="B825" s="592" t="s">
        <v>2259</v>
      </c>
      <c r="C825" s="575" t="s">
        <v>2260</v>
      </c>
      <c r="D825" s="590" t="s">
        <v>2261</v>
      </c>
      <c r="E825" s="15"/>
      <c r="F825" s="554" t="s">
        <v>334</v>
      </c>
      <c r="G825" s="4">
        <f t="shared" si="14"/>
        <v>150</v>
      </c>
      <c r="H825" s="555">
        <v>120</v>
      </c>
      <c r="I825" s="4">
        <f t="shared" si="15"/>
        <v>30</v>
      </c>
    </row>
    <row r="826" spans="1:9" ht="15">
      <c r="A826" s="98">
        <v>818</v>
      </c>
      <c r="B826" s="592" t="s">
        <v>1974</v>
      </c>
      <c r="C826" s="575" t="s">
        <v>2262</v>
      </c>
      <c r="D826" s="590" t="s">
        <v>2263</v>
      </c>
      <c r="E826" s="15"/>
      <c r="F826" s="554" t="s">
        <v>334</v>
      </c>
      <c r="G826" s="4">
        <f t="shared" si="14"/>
        <v>150</v>
      </c>
      <c r="H826" s="555">
        <v>120</v>
      </c>
      <c r="I826" s="4">
        <f t="shared" si="15"/>
        <v>30</v>
      </c>
    </row>
    <row r="827" spans="1:9" ht="15">
      <c r="A827" s="98">
        <v>819</v>
      </c>
      <c r="B827" s="592" t="s">
        <v>2264</v>
      </c>
      <c r="C827" s="575" t="s">
        <v>2265</v>
      </c>
      <c r="D827" s="590" t="s">
        <v>2266</v>
      </c>
      <c r="E827" s="15"/>
      <c r="F827" s="554" t="s">
        <v>334</v>
      </c>
      <c r="G827" s="4">
        <f t="shared" si="14"/>
        <v>150</v>
      </c>
      <c r="H827" s="555">
        <v>120</v>
      </c>
      <c r="I827" s="4">
        <f t="shared" si="15"/>
        <v>30</v>
      </c>
    </row>
    <row r="828" spans="1:9" ht="15">
      <c r="A828" s="98">
        <v>820</v>
      </c>
      <c r="B828" s="593" t="s">
        <v>2267</v>
      </c>
      <c r="C828" s="575" t="s">
        <v>2268</v>
      </c>
      <c r="D828" s="590" t="s">
        <v>2269</v>
      </c>
      <c r="E828" s="15"/>
      <c r="F828" s="554" t="s">
        <v>334</v>
      </c>
      <c r="G828" s="4">
        <f t="shared" si="14"/>
        <v>150</v>
      </c>
      <c r="H828" s="555">
        <v>120</v>
      </c>
      <c r="I828" s="4">
        <f t="shared" si="15"/>
        <v>30</v>
      </c>
    </row>
    <row r="829" spans="1:9" ht="15">
      <c r="A829" s="98">
        <v>821</v>
      </c>
      <c r="B829" s="592" t="s">
        <v>2270</v>
      </c>
      <c r="C829" s="575" t="s">
        <v>2271</v>
      </c>
      <c r="D829" s="590" t="s">
        <v>2272</v>
      </c>
      <c r="E829" s="15"/>
      <c r="F829" s="554" t="s">
        <v>334</v>
      </c>
      <c r="G829" s="4">
        <f t="shared" si="14"/>
        <v>150</v>
      </c>
      <c r="H829" s="555">
        <v>120</v>
      </c>
      <c r="I829" s="4">
        <f t="shared" si="15"/>
        <v>30</v>
      </c>
    </row>
    <row r="830" spans="1:9" ht="15">
      <c r="A830" s="98">
        <v>822</v>
      </c>
      <c r="B830" s="594" t="s">
        <v>1581</v>
      </c>
      <c r="C830" s="575" t="s">
        <v>2250</v>
      </c>
      <c r="D830" s="590" t="s">
        <v>2273</v>
      </c>
      <c r="E830" s="15"/>
      <c r="F830" s="554" t="s">
        <v>334</v>
      </c>
      <c r="G830" s="4">
        <f t="shared" si="14"/>
        <v>150</v>
      </c>
      <c r="H830" s="555">
        <v>120</v>
      </c>
      <c r="I830" s="4">
        <f t="shared" si="15"/>
        <v>30</v>
      </c>
    </row>
    <row r="831" spans="1:9" ht="15">
      <c r="A831" s="98">
        <v>823</v>
      </c>
      <c r="B831" s="593" t="s">
        <v>1610</v>
      </c>
      <c r="C831" s="575" t="s">
        <v>2274</v>
      </c>
      <c r="D831" s="590" t="s">
        <v>2275</v>
      </c>
      <c r="E831" s="15"/>
      <c r="F831" s="554" t="s">
        <v>334</v>
      </c>
      <c r="G831" s="4">
        <f t="shared" si="14"/>
        <v>150</v>
      </c>
      <c r="H831" s="555">
        <v>120</v>
      </c>
      <c r="I831" s="4">
        <f t="shared" si="15"/>
        <v>30</v>
      </c>
    </row>
    <row r="832" spans="1:9" ht="15">
      <c r="A832" s="98">
        <v>824</v>
      </c>
      <c r="B832" s="592" t="s">
        <v>2276</v>
      </c>
      <c r="C832" s="575" t="s">
        <v>1592</v>
      </c>
      <c r="D832" s="590" t="s">
        <v>2277</v>
      </c>
      <c r="E832" s="15"/>
      <c r="F832" s="554" t="s">
        <v>334</v>
      </c>
      <c r="G832" s="4">
        <f t="shared" si="14"/>
        <v>150</v>
      </c>
      <c r="H832" s="555">
        <v>120</v>
      </c>
      <c r="I832" s="4">
        <f t="shared" si="15"/>
        <v>30</v>
      </c>
    </row>
    <row r="833" spans="1:9" ht="15">
      <c r="A833" s="98">
        <v>825</v>
      </c>
      <c r="B833" s="592" t="s">
        <v>1563</v>
      </c>
      <c r="C833" s="575" t="s">
        <v>2278</v>
      </c>
      <c r="D833" s="590" t="s">
        <v>2279</v>
      </c>
      <c r="E833" s="15"/>
      <c r="F833" s="554" t="s">
        <v>334</v>
      </c>
      <c r="G833" s="4">
        <f t="shared" si="14"/>
        <v>150</v>
      </c>
      <c r="H833" s="555">
        <v>120</v>
      </c>
      <c r="I833" s="4">
        <f t="shared" si="15"/>
        <v>30</v>
      </c>
    </row>
    <row r="834" spans="1:9" ht="15">
      <c r="A834" s="98">
        <v>826</v>
      </c>
      <c r="B834" s="592" t="s">
        <v>2280</v>
      </c>
      <c r="C834" s="575" t="s">
        <v>2281</v>
      </c>
      <c r="D834" s="590" t="s">
        <v>2282</v>
      </c>
      <c r="E834" s="15"/>
      <c r="F834" s="554" t="s">
        <v>334</v>
      </c>
      <c r="G834" s="4">
        <f t="shared" si="14"/>
        <v>150</v>
      </c>
      <c r="H834" s="555">
        <v>120</v>
      </c>
      <c r="I834" s="4">
        <f t="shared" si="15"/>
        <v>30</v>
      </c>
    </row>
    <row r="835" spans="1:9" ht="15">
      <c r="A835" s="98">
        <v>827</v>
      </c>
      <c r="B835" s="592" t="s">
        <v>2172</v>
      </c>
      <c r="C835" s="575" t="s">
        <v>2283</v>
      </c>
      <c r="D835" s="590" t="s">
        <v>2284</v>
      </c>
      <c r="E835" s="15"/>
      <c r="F835" s="554" t="s">
        <v>334</v>
      </c>
      <c r="G835" s="4">
        <f t="shared" si="14"/>
        <v>150</v>
      </c>
      <c r="H835" s="555">
        <v>120</v>
      </c>
      <c r="I835" s="4">
        <f t="shared" si="15"/>
        <v>30</v>
      </c>
    </row>
    <row r="836" spans="1:9" ht="15">
      <c r="A836" s="98">
        <v>828</v>
      </c>
      <c r="B836" s="592" t="s">
        <v>1915</v>
      </c>
      <c r="C836" s="575" t="s">
        <v>2285</v>
      </c>
      <c r="D836" s="590" t="s">
        <v>2286</v>
      </c>
      <c r="E836" s="15"/>
      <c r="F836" s="554" t="s">
        <v>334</v>
      </c>
      <c r="G836" s="4">
        <f t="shared" si="14"/>
        <v>150</v>
      </c>
      <c r="H836" s="555">
        <v>120</v>
      </c>
      <c r="I836" s="4">
        <f t="shared" si="15"/>
        <v>30</v>
      </c>
    </row>
    <row r="837" spans="1:9" ht="15">
      <c r="A837" s="98">
        <v>829</v>
      </c>
      <c r="B837" s="592" t="s">
        <v>2287</v>
      </c>
      <c r="C837" s="575" t="s">
        <v>2288</v>
      </c>
      <c r="D837" s="590" t="s">
        <v>2289</v>
      </c>
      <c r="E837" s="15"/>
      <c r="F837" s="554" t="s">
        <v>334</v>
      </c>
      <c r="G837" s="4">
        <f t="shared" si="14"/>
        <v>150</v>
      </c>
      <c r="H837" s="555">
        <v>120</v>
      </c>
      <c r="I837" s="4">
        <f t="shared" si="15"/>
        <v>30</v>
      </c>
    </row>
    <row r="838" spans="1:9" ht="15">
      <c r="A838" s="98">
        <v>830</v>
      </c>
      <c r="B838" s="592" t="s">
        <v>2290</v>
      </c>
      <c r="C838" s="575" t="s">
        <v>2291</v>
      </c>
      <c r="D838" s="590" t="s">
        <v>2292</v>
      </c>
      <c r="E838" s="15"/>
      <c r="F838" s="554" t="s">
        <v>334</v>
      </c>
      <c r="G838" s="4">
        <f t="shared" si="14"/>
        <v>150</v>
      </c>
      <c r="H838" s="555">
        <v>120</v>
      </c>
      <c r="I838" s="4">
        <f t="shared" si="15"/>
        <v>30</v>
      </c>
    </row>
    <row r="839" spans="1:9" ht="15">
      <c r="A839" s="98">
        <v>831</v>
      </c>
      <c r="B839" s="592" t="s">
        <v>1948</v>
      </c>
      <c r="C839" s="575" t="s">
        <v>725</v>
      </c>
      <c r="D839" s="590" t="s">
        <v>2293</v>
      </c>
      <c r="E839" s="15"/>
      <c r="F839" s="554" t="s">
        <v>334</v>
      </c>
      <c r="G839" s="4">
        <f t="shared" si="14"/>
        <v>150</v>
      </c>
      <c r="H839" s="555">
        <v>120</v>
      </c>
      <c r="I839" s="4">
        <f t="shared" si="15"/>
        <v>30</v>
      </c>
    </row>
    <row r="840" spans="1:9" ht="15">
      <c r="A840" s="98">
        <v>832</v>
      </c>
      <c r="B840" s="592" t="s">
        <v>1658</v>
      </c>
      <c r="C840" s="575" t="s">
        <v>2294</v>
      </c>
      <c r="D840" s="590" t="s">
        <v>2295</v>
      </c>
      <c r="E840" s="15"/>
      <c r="F840" s="554" t="s">
        <v>334</v>
      </c>
      <c r="G840" s="4">
        <f t="shared" si="14"/>
        <v>150</v>
      </c>
      <c r="H840" s="555">
        <v>120</v>
      </c>
      <c r="I840" s="4">
        <f t="shared" si="15"/>
        <v>30</v>
      </c>
    </row>
    <row r="841" spans="1:9" ht="15">
      <c r="A841" s="98">
        <v>833</v>
      </c>
      <c r="B841" s="592" t="s">
        <v>732</v>
      </c>
      <c r="C841" s="575" t="s">
        <v>2226</v>
      </c>
      <c r="D841" s="590" t="s">
        <v>2296</v>
      </c>
      <c r="E841" s="15"/>
      <c r="F841" s="554" t="s">
        <v>334</v>
      </c>
      <c r="G841" s="4">
        <f t="shared" si="14"/>
        <v>150</v>
      </c>
      <c r="H841" s="555">
        <v>120</v>
      </c>
      <c r="I841" s="4">
        <f t="shared" si="15"/>
        <v>30</v>
      </c>
    </row>
    <row r="842" spans="1:9" ht="15">
      <c r="A842" s="98">
        <v>834</v>
      </c>
      <c r="B842" s="592" t="s">
        <v>1600</v>
      </c>
      <c r="C842" s="575" t="s">
        <v>725</v>
      </c>
      <c r="D842" s="590" t="s">
        <v>2297</v>
      </c>
      <c r="E842" s="15"/>
      <c r="F842" s="554" t="s">
        <v>334</v>
      </c>
      <c r="G842" s="4">
        <f t="shared" si="14"/>
        <v>150</v>
      </c>
      <c r="H842" s="555">
        <v>120</v>
      </c>
      <c r="I842" s="4">
        <f t="shared" si="15"/>
        <v>30</v>
      </c>
    </row>
    <row r="843" spans="1:9" ht="15">
      <c r="A843" s="98">
        <v>835</v>
      </c>
      <c r="B843" s="592" t="s">
        <v>1616</v>
      </c>
      <c r="C843" s="575" t="s">
        <v>2298</v>
      </c>
      <c r="D843" s="590" t="s">
        <v>2299</v>
      </c>
      <c r="E843" s="15"/>
      <c r="F843" s="554" t="s">
        <v>334</v>
      </c>
      <c r="G843" s="4">
        <f t="shared" si="14"/>
        <v>150</v>
      </c>
      <c r="H843" s="555">
        <v>120</v>
      </c>
      <c r="I843" s="4">
        <f t="shared" si="15"/>
        <v>30</v>
      </c>
    </row>
    <row r="844" spans="1:9" ht="15">
      <c r="A844" s="98">
        <v>836</v>
      </c>
      <c r="B844" s="592" t="s">
        <v>2287</v>
      </c>
      <c r="C844" s="575" t="s">
        <v>1252</v>
      </c>
      <c r="D844" s="590" t="s">
        <v>2300</v>
      </c>
      <c r="E844" s="15"/>
      <c r="F844" s="554" t="s">
        <v>334</v>
      </c>
      <c r="G844" s="4">
        <f t="shared" si="14"/>
        <v>150</v>
      </c>
      <c r="H844" s="555">
        <v>120</v>
      </c>
      <c r="I844" s="4">
        <f t="shared" si="15"/>
        <v>30</v>
      </c>
    </row>
    <row r="845" spans="1:9" ht="15">
      <c r="A845" s="98">
        <v>837</v>
      </c>
      <c r="B845" s="592" t="s">
        <v>1932</v>
      </c>
      <c r="C845" s="575" t="s">
        <v>2288</v>
      </c>
      <c r="D845" s="590" t="s">
        <v>2301</v>
      </c>
      <c r="E845" s="15"/>
      <c r="F845" s="554" t="s">
        <v>334</v>
      </c>
      <c r="G845" s="4">
        <f t="shared" ref="G845:G908" si="16">H845/0.8</f>
        <v>150</v>
      </c>
      <c r="H845" s="555">
        <v>120</v>
      </c>
      <c r="I845" s="4">
        <f t="shared" ref="I845:I908" si="17">H845*0.25</f>
        <v>30</v>
      </c>
    </row>
    <row r="846" spans="1:9" ht="15">
      <c r="A846" s="98">
        <v>838</v>
      </c>
      <c r="B846" s="592" t="s">
        <v>1962</v>
      </c>
      <c r="C846" s="575" t="s">
        <v>1444</v>
      </c>
      <c r="D846" s="590" t="s">
        <v>2302</v>
      </c>
      <c r="E846" s="15"/>
      <c r="F846" s="554" t="s">
        <v>334</v>
      </c>
      <c r="G846" s="4">
        <f t="shared" si="16"/>
        <v>150</v>
      </c>
      <c r="H846" s="555">
        <v>120</v>
      </c>
      <c r="I846" s="4">
        <f t="shared" si="17"/>
        <v>30</v>
      </c>
    </row>
    <row r="847" spans="1:9" ht="15">
      <c r="A847" s="98">
        <v>839</v>
      </c>
      <c r="B847" s="592" t="s">
        <v>2303</v>
      </c>
      <c r="C847" s="575" t="s">
        <v>1068</v>
      </c>
      <c r="D847" s="590" t="s">
        <v>2304</v>
      </c>
      <c r="E847" s="15"/>
      <c r="F847" s="554" t="s">
        <v>334</v>
      </c>
      <c r="G847" s="4">
        <f t="shared" si="16"/>
        <v>150</v>
      </c>
      <c r="H847" s="555">
        <v>120</v>
      </c>
      <c r="I847" s="4">
        <f t="shared" si="17"/>
        <v>30</v>
      </c>
    </row>
    <row r="848" spans="1:9" ht="15">
      <c r="A848" s="98">
        <v>840</v>
      </c>
      <c r="B848" s="592" t="s">
        <v>2305</v>
      </c>
      <c r="C848" s="575" t="s">
        <v>2306</v>
      </c>
      <c r="D848" s="590" t="s">
        <v>2307</v>
      </c>
      <c r="E848" s="15"/>
      <c r="F848" s="554" t="s">
        <v>334</v>
      </c>
      <c r="G848" s="4">
        <f t="shared" si="16"/>
        <v>150</v>
      </c>
      <c r="H848" s="555">
        <v>120</v>
      </c>
      <c r="I848" s="4">
        <f t="shared" si="17"/>
        <v>30</v>
      </c>
    </row>
    <row r="849" spans="1:9" ht="15">
      <c r="A849" s="98">
        <v>841</v>
      </c>
      <c r="B849" s="592" t="s">
        <v>1879</v>
      </c>
      <c r="C849" s="575" t="s">
        <v>2308</v>
      </c>
      <c r="D849" s="590" t="s">
        <v>2309</v>
      </c>
      <c r="E849" s="15"/>
      <c r="F849" s="554" t="s">
        <v>334</v>
      </c>
      <c r="G849" s="4">
        <f t="shared" si="16"/>
        <v>150</v>
      </c>
      <c r="H849" s="555">
        <v>120</v>
      </c>
      <c r="I849" s="4">
        <f t="shared" si="17"/>
        <v>30</v>
      </c>
    </row>
    <row r="850" spans="1:9" ht="15">
      <c r="A850" s="98">
        <v>842</v>
      </c>
      <c r="B850" s="592" t="s">
        <v>1465</v>
      </c>
      <c r="C850" s="575" t="s">
        <v>2310</v>
      </c>
      <c r="D850" s="590" t="s">
        <v>2311</v>
      </c>
      <c r="E850" s="15"/>
      <c r="F850" s="554" t="s">
        <v>334</v>
      </c>
      <c r="G850" s="4">
        <f t="shared" si="16"/>
        <v>150</v>
      </c>
      <c r="H850" s="555">
        <v>120</v>
      </c>
      <c r="I850" s="4">
        <f t="shared" si="17"/>
        <v>30</v>
      </c>
    </row>
    <row r="851" spans="1:9" ht="15">
      <c r="A851" s="98">
        <v>843</v>
      </c>
      <c r="B851" s="592" t="s">
        <v>1941</v>
      </c>
      <c r="C851" s="575" t="s">
        <v>2312</v>
      </c>
      <c r="D851" s="590" t="s">
        <v>2313</v>
      </c>
      <c r="E851" s="15"/>
      <c r="F851" s="554" t="s">
        <v>334</v>
      </c>
      <c r="G851" s="4">
        <f t="shared" si="16"/>
        <v>150</v>
      </c>
      <c r="H851" s="555">
        <v>120</v>
      </c>
      <c r="I851" s="4">
        <f t="shared" si="17"/>
        <v>30</v>
      </c>
    </row>
    <row r="852" spans="1:9" ht="15">
      <c r="A852" s="98">
        <v>844</v>
      </c>
      <c r="B852" s="592" t="s">
        <v>2094</v>
      </c>
      <c r="C852" s="575" t="s">
        <v>2310</v>
      </c>
      <c r="D852" s="590" t="s">
        <v>2314</v>
      </c>
      <c r="E852" s="15"/>
      <c r="F852" s="554" t="s">
        <v>334</v>
      </c>
      <c r="G852" s="4">
        <f t="shared" si="16"/>
        <v>150</v>
      </c>
      <c r="H852" s="555">
        <v>120</v>
      </c>
      <c r="I852" s="4">
        <f t="shared" si="17"/>
        <v>30</v>
      </c>
    </row>
    <row r="853" spans="1:9" ht="15">
      <c r="A853" s="98">
        <v>845</v>
      </c>
      <c r="B853" s="592" t="s">
        <v>1633</v>
      </c>
      <c r="C853" s="575" t="s">
        <v>2315</v>
      </c>
      <c r="D853" s="590" t="s">
        <v>2316</v>
      </c>
      <c r="E853" s="15"/>
      <c r="F853" s="554" t="s">
        <v>334</v>
      </c>
      <c r="G853" s="4">
        <f t="shared" si="16"/>
        <v>150</v>
      </c>
      <c r="H853" s="555">
        <v>120</v>
      </c>
      <c r="I853" s="4">
        <f t="shared" si="17"/>
        <v>30</v>
      </c>
    </row>
    <row r="854" spans="1:9" ht="15">
      <c r="A854" s="98">
        <v>846</v>
      </c>
      <c r="B854" s="592" t="s">
        <v>1879</v>
      </c>
      <c r="C854" s="575" t="s">
        <v>2317</v>
      </c>
      <c r="D854" s="590" t="s">
        <v>2318</v>
      </c>
      <c r="E854" s="15"/>
      <c r="F854" s="554" t="s">
        <v>334</v>
      </c>
      <c r="G854" s="4">
        <f t="shared" si="16"/>
        <v>150</v>
      </c>
      <c r="H854" s="555">
        <v>120</v>
      </c>
      <c r="I854" s="4">
        <f t="shared" si="17"/>
        <v>30</v>
      </c>
    </row>
    <row r="855" spans="1:9" ht="15">
      <c r="A855" s="98">
        <v>847</v>
      </c>
      <c r="B855" s="592" t="s">
        <v>2319</v>
      </c>
      <c r="C855" s="575" t="s">
        <v>951</v>
      </c>
      <c r="D855" s="590" t="s">
        <v>2320</v>
      </c>
      <c r="E855" s="15"/>
      <c r="F855" s="554" t="s">
        <v>334</v>
      </c>
      <c r="G855" s="4">
        <f t="shared" si="16"/>
        <v>150</v>
      </c>
      <c r="H855" s="555">
        <v>120</v>
      </c>
      <c r="I855" s="4">
        <f t="shared" si="17"/>
        <v>30</v>
      </c>
    </row>
    <row r="856" spans="1:9" ht="15">
      <c r="A856" s="98">
        <v>848</v>
      </c>
      <c r="B856" s="592" t="s">
        <v>2231</v>
      </c>
      <c r="C856" s="575" t="s">
        <v>2321</v>
      </c>
      <c r="D856" s="590" t="s">
        <v>2322</v>
      </c>
      <c r="E856" s="15"/>
      <c r="F856" s="554" t="s">
        <v>334</v>
      </c>
      <c r="G856" s="4">
        <f t="shared" si="16"/>
        <v>150</v>
      </c>
      <c r="H856" s="555">
        <v>120</v>
      </c>
      <c r="I856" s="4">
        <f t="shared" si="17"/>
        <v>30</v>
      </c>
    </row>
    <row r="857" spans="1:9" ht="15">
      <c r="A857" s="98">
        <v>849</v>
      </c>
      <c r="B857" s="592" t="s">
        <v>1570</v>
      </c>
      <c r="C857" s="575" t="s">
        <v>1657</v>
      </c>
      <c r="D857" s="590" t="s">
        <v>2323</v>
      </c>
      <c r="E857" s="15"/>
      <c r="F857" s="554" t="s">
        <v>334</v>
      </c>
      <c r="G857" s="4">
        <f t="shared" si="16"/>
        <v>150</v>
      </c>
      <c r="H857" s="555">
        <v>120</v>
      </c>
      <c r="I857" s="4">
        <f t="shared" si="17"/>
        <v>30</v>
      </c>
    </row>
    <row r="858" spans="1:9" ht="15">
      <c r="A858" s="98">
        <v>850</v>
      </c>
      <c r="B858" s="593" t="s">
        <v>1847</v>
      </c>
      <c r="C858" s="575" t="s">
        <v>2324</v>
      </c>
      <c r="D858" s="590" t="s">
        <v>2325</v>
      </c>
      <c r="E858" s="15"/>
      <c r="F858" s="554" t="s">
        <v>334</v>
      </c>
      <c r="G858" s="4">
        <f t="shared" si="16"/>
        <v>150</v>
      </c>
      <c r="H858" s="555">
        <v>120</v>
      </c>
      <c r="I858" s="4">
        <f t="shared" si="17"/>
        <v>30</v>
      </c>
    </row>
    <row r="859" spans="1:9" ht="15">
      <c r="A859" s="98">
        <v>851</v>
      </c>
      <c r="B859" s="592" t="s">
        <v>2326</v>
      </c>
      <c r="C859" s="575" t="s">
        <v>2327</v>
      </c>
      <c r="D859" s="590" t="s">
        <v>2328</v>
      </c>
      <c r="E859" s="15"/>
      <c r="F859" s="554" t="s">
        <v>334</v>
      </c>
      <c r="G859" s="4">
        <f t="shared" si="16"/>
        <v>150</v>
      </c>
      <c r="H859" s="555">
        <v>120</v>
      </c>
      <c r="I859" s="4">
        <f t="shared" si="17"/>
        <v>30</v>
      </c>
    </row>
    <row r="860" spans="1:9" ht="15">
      <c r="A860" s="98">
        <v>852</v>
      </c>
      <c r="B860" s="592" t="s">
        <v>1610</v>
      </c>
      <c r="C860" s="575" t="s">
        <v>2329</v>
      </c>
      <c r="D860" s="590" t="s">
        <v>2330</v>
      </c>
      <c r="E860" s="15"/>
      <c r="F860" s="554" t="s">
        <v>334</v>
      </c>
      <c r="G860" s="4">
        <f t="shared" si="16"/>
        <v>150</v>
      </c>
      <c r="H860" s="555">
        <v>120</v>
      </c>
      <c r="I860" s="4">
        <f t="shared" si="17"/>
        <v>30</v>
      </c>
    </row>
    <row r="861" spans="1:9" ht="15">
      <c r="A861" s="98">
        <v>853</v>
      </c>
      <c r="B861" s="592" t="s">
        <v>1606</v>
      </c>
      <c r="C861" s="575" t="s">
        <v>2331</v>
      </c>
      <c r="D861" s="590" t="s">
        <v>2332</v>
      </c>
      <c r="E861" s="15"/>
      <c r="F861" s="554" t="s">
        <v>334</v>
      </c>
      <c r="G861" s="4">
        <f t="shared" si="16"/>
        <v>150</v>
      </c>
      <c r="H861" s="555">
        <v>120</v>
      </c>
      <c r="I861" s="4">
        <f t="shared" si="17"/>
        <v>30</v>
      </c>
    </row>
    <row r="862" spans="1:9" ht="15">
      <c r="A862" s="98">
        <v>854</v>
      </c>
      <c r="B862" s="592" t="s">
        <v>1841</v>
      </c>
      <c r="C862" s="575" t="s">
        <v>2095</v>
      </c>
      <c r="D862" s="590" t="s">
        <v>2333</v>
      </c>
      <c r="E862" s="15"/>
      <c r="F862" s="554" t="s">
        <v>334</v>
      </c>
      <c r="G862" s="4">
        <f t="shared" si="16"/>
        <v>150</v>
      </c>
      <c r="H862" s="555">
        <v>120</v>
      </c>
      <c r="I862" s="4">
        <f t="shared" si="17"/>
        <v>30</v>
      </c>
    </row>
    <row r="863" spans="1:9" ht="15">
      <c r="A863" s="98">
        <v>855</v>
      </c>
      <c r="B863" s="592" t="s">
        <v>2334</v>
      </c>
      <c r="C863" s="575" t="s">
        <v>966</v>
      </c>
      <c r="D863" s="590" t="s">
        <v>2335</v>
      </c>
      <c r="E863" s="15"/>
      <c r="F863" s="554" t="s">
        <v>334</v>
      </c>
      <c r="G863" s="4">
        <f t="shared" si="16"/>
        <v>150</v>
      </c>
      <c r="H863" s="555">
        <v>120</v>
      </c>
      <c r="I863" s="4">
        <f t="shared" si="17"/>
        <v>30</v>
      </c>
    </row>
    <row r="864" spans="1:9" ht="15">
      <c r="A864" s="98">
        <v>856</v>
      </c>
      <c r="B864" s="592" t="s">
        <v>2336</v>
      </c>
      <c r="C864" s="575" t="s">
        <v>1515</v>
      </c>
      <c r="D864" s="590" t="s">
        <v>2337</v>
      </c>
      <c r="E864" s="15"/>
      <c r="F864" s="554" t="s">
        <v>334</v>
      </c>
      <c r="G864" s="4">
        <f t="shared" si="16"/>
        <v>150</v>
      </c>
      <c r="H864" s="555">
        <v>120</v>
      </c>
      <c r="I864" s="4">
        <f t="shared" si="17"/>
        <v>30</v>
      </c>
    </row>
    <row r="865" spans="1:9" ht="15">
      <c r="A865" s="98">
        <v>857</v>
      </c>
      <c r="B865" s="592" t="s">
        <v>1616</v>
      </c>
      <c r="C865" s="575" t="s">
        <v>2338</v>
      </c>
      <c r="D865" s="590" t="s">
        <v>2339</v>
      </c>
      <c r="E865" s="15"/>
      <c r="F865" s="554" t="s">
        <v>334</v>
      </c>
      <c r="G865" s="4">
        <f t="shared" si="16"/>
        <v>150</v>
      </c>
      <c r="H865" s="555">
        <v>120</v>
      </c>
      <c r="I865" s="4">
        <f t="shared" si="17"/>
        <v>30</v>
      </c>
    </row>
    <row r="866" spans="1:9" ht="15">
      <c r="A866" s="98">
        <v>858</v>
      </c>
      <c r="B866" s="592" t="s">
        <v>1583</v>
      </c>
      <c r="C866" s="575" t="s">
        <v>2191</v>
      </c>
      <c r="D866" s="590" t="s">
        <v>2340</v>
      </c>
      <c r="E866" s="15"/>
      <c r="F866" s="554" t="s">
        <v>334</v>
      </c>
      <c r="G866" s="4">
        <f t="shared" si="16"/>
        <v>150</v>
      </c>
      <c r="H866" s="555">
        <v>120</v>
      </c>
      <c r="I866" s="4">
        <f t="shared" si="17"/>
        <v>30</v>
      </c>
    </row>
    <row r="867" spans="1:9" ht="15">
      <c r="A867" s="98">
        <v>859</v>
      </c>
      <c r="B867" s="592" t="s">
        <v>2341</v>
      </c>
      <c r="C867" s="575" t="s">
        <v>2342</v>
      </c>
      <c r="D867" s="590" t="s">
        <v>2343</v>
      </c>
      <c r="E867" s="15"/>
      <c r="F867" s="554" t="s">
        <v>334</v>
      </c>
      <c r="G867" s="4">
        <f t="shared" si="16"/>
        <v>150</v>
      </c>
      <c r="H867" s="555">
        <v>120</v>
      </c>
      <c r="I867" s="4">
        <f t="shared" si="17"/>
        <v>30</v>
      </c>
    </row>
    <row r="868" spans="1:9" ht="15">
      <c r="A868" s="98">
        <v>860</v>
      </c>
      <c r="B868" s="592" t="s">
        <v>2341</v>
      </c>
      <c r="C868" s="575" t="s">
        <v>2226</v>
      </c>
      <c r="D868" s="590" t="s">
        <v>2344</v>
      </c>
      <c r="E868" s="15"/>
      <c r="F868" s="554" t="s">
        <v>334</v>
      </c>
      <c r="G868" s="4">
        <f t="shared" si="16"/>
        <v>150</v>
      </c>
      <c r="H868" s="555">
        <v>120</v>
      </c>
      <c r="I868" s="4">
        <f t="shared" si="17"/>
        <v>30</v>
      </c>
    </row>
    <row r="869" spans="1:9" ht="15">
      <c r="A869" s="98">
        <v>861</v>
      </c>
      <c r="B869" s="592" t="s">
        <v>2345</v>
      </c>
      <c r="C869" s="575" t="s">
        <v>2346</v>
      </c>
      <c r="D869" s="590" t="s">
        <v>2347</v>
      </c>
      <c r="E869" s="15"/>
      <c r="F869" s="554" t="s">
        <v>334</v>
      </c>
      <c r="G869" s="4">
        <f t="shared" si="16"/>
        <v>150</v>
      </c>
      <c r="H869" s="555">
        <v>120</v>
      </c>
      <c r="I869" s="4">
        <f t="shared" si="17"/>
        <v>30</v>
      </c>
    </row>
    <row r="870" spans="1:9" ht="15">
      <c r="A870" s="98">
        <v>862</v>
      </c>
      <c r="B870" s="592" t="s">
        <v>2094</v>
      </c>
      <c r="C870" s="575" t="s">
        <v>2348</v>
      </c>
      <c r="D870" s="590" t="s">
        <v>2349</v>
      </c>
      <c r="E870" s="15"/>
      <c r="F870" s="554" t="s">
        <v>334</v>
      </c>
      <c r="G870" s="4">
        <f t="shared" si="16"/>
        <v>150</v>
      </c>
      <c r="H870" s="555">
        <v>120</v>
      </c>
      <c r="I870" s="4">
        <f t="shared" si="17"/>
        <v>30</v>
      </c>
    </row>
    <row r="871" spans="1:9" ht="15">
      <c r="A871" s="98">
        <v>863</v>
      </c>
      <c r="B871" s="592" t="s">
        <v>2350</v>
      </c>
      <c r="C871" s="575" t="s">
        <v>2351</v>
      </c>
      <c r="D871" s="590" t="s">
        <v>2352</v>
      </c>
      <c r="E871" s="15"/>
      <c r="F871" s="554" t="s">
        <v>334</v>
      </c>
      <c r="G871" s="4">
        <f t="shared" si="16"/>
        <v>150</v>
      </c>
      <c r="H871" s="555">
        <v>120</v>
      </c>
      <c r="I871" s="4">
        <f t="shared" si="17"/>
        <v>30</v>
      </c>
    </row>
    <row r="872" spans="1:9" ht="15">
      <c r="A872" s="98">
        <v>864</v>
      </c>
      <c r="B872" s="592" t="s">
        <v>658</v>
      </c>
      <c r="C872" s="575" t="s">
        <v>2353</v>
      </c>
      <c r="D872" s="590" t="s">
        <v>2354</v>
      </c>
      <c r="E872" s="15"/>
      <c r="F872" s="554" t="s">
        <v>334</v>
      </c>
      <c r="G872" s="4">
        <f t="shared" si="16"/>
        <v>150</v>
      </c>
      <c r="H872" s="555">
        <v>120</v>
      </c>
      <c r="I872" s="4">
        <f t="shared" si="17"/>
        <v>30</v>
      </c>
    </row>
    <row r="873" spans="1:9" ht="15">
      <c r="A873" s="98">
        <v>865</v>
      </c>
      <c r="B873" s="592" t="s">
        <v>1948</v>
      </c>
      <c r="C873" s="575" t="s">
        <v>2355</v>
      </c>
      <c r="D873" s="590" t="s">
        <v>2356</v>
      </c>
      <c r="E873" s="15"/>
      <c r="F873" s="554" t="s">
        <v>334</v>
      </c>
      <c r="G873" s="4">
        <f t="shared" si="16"/>
        <v>150</v>
      </c>
      <c r="H873" s="555">
        <v>120</v>
      </c>
      <c r="I873" s="4">
        <f t="shared" si="17"/>
        <v>30</v>
      </c>
    </row>
    <row r="874" spans="1:9" ht="15">
      <c r="A874" s="98">
        <v>866</v>
      </c>
      <c r="B874" s="592" t="s">
        <v>2357</v>
      </c>
      <c r="C874" s="575" t="s">
        <v>2358</v>
      </c>
      <c r="D874" s="590" t="s">
        <v>2359</v>
      </c>
      <c r="E874" s="15"/>
      <c r="F874" s="554" t="s">
        <v>334</v>
      </c>
      <c r="G874" s="4">
        <f t="shared" si="16"/>
        <v>150</v>
      </c>
      <c r="H874" s="555">
        <v>120</v>
      </c>
      <c r="I874" s="4">
        <f t="shared" si="17"/>
        <v>30</v>
      </c>
    </row>
    <row r="875" spans="1:9" ht="15">
      <c r="A875" s="98">
        <v>867</v>
      </c>
      <c r="B875" s="592" t="s">
        <v>1616</v>
      </c>
      <c r="C875" s="575" t="s">
        <v>2360</v>
      </c>
      <c r="D875" s="590" t="s">
        <v>2361</v>
      </c>
      <c r="E875" s="15"/>
      <c r="F875" s="554" t="s">
        <v>334</v>
      </c>
      <c r="G875" s="4">
        <f t="shared" si="16"/>
        <v>150</v>
      </c>
      <c r="H875" s="555">
        <v>120</v>
      </c>
      <c r="I875" s="4">
        <f t="shared" si="17"/>
        <v>30</v>
      </c>
    </row>
    <row r="876" spans="1:9" ht="15">
      <c r="A876" s="98">
        <v>868</v>
      </c>
      <c r="B876" s="592" t="s">
        <v>1844</v>
      </c>
      <c r="C876" s="575" t="s">
        <v>2362</v>
      </c>
      <c r="D876" s="590" t="s">
        <v>2363</v>
      </c>
      <c r="E876" s="15"/>
      <c r="F876" s="554" t="s">
        <v>334</v>
      </c>
      <c r="G876" s="4">
        <f t="shared" si="16"/>
        <v>150</v>
      </c>
      <c r="H876" s="555">
        <v>120</v>
      </c>
      <c r="I876" s="4">
        <f t="shared" si="17"/>
        <v>30</v>
      </c>
    </row>
    <row r="877" spans="1:9" ht="15">
      <c r="A877" s="98">
        <v>869</v>
      </c>
      <c r="B877" s="592" t="s">
        <v>2364</v>
      </c>
      <c r="C877" s="575" t="s">
        <v>2365</v>
      </c>
      <c r="D877" s="590" t="s">
        <v>2366</v>
      </c>
      <c r="E877" s="15"/>
      <c r="F877" s="554" t="s">
        <v>334</v>
      </c>
      <c r="G877" s="4">
        <f t="shared" si="16"/>
        <v>150</v>
      </c>
      <c r="H877" s="555">
        <v>120</v>
      </c>
      <c r="I877" s="4">
        <f t="shared" si="17"/>
        <v>30</v>
      </c>
    </row>
    <row r="878" spans="1:9" ht="15">
      <c r="A878" s="98">
        <v>870</v>
      </c>
      <c r="B878" s="592" t="s">
        <v>2367</v>
      </c>
      <c r="C878" s="575" t="s">
        <v>2368</v>
      </c>
      <c r="D878" s="590" t="s">
        <v>2369</v>
      </c>
      <c r="E878" s="15"/>
      <c r="F878" s="554" t="s">
        <v>334</v>
      </c>
      <c r="G878" s="4">
        <f t="shared" si="16"/>
        <v>150</v>
      </c>
      <c r="H878" s="555">
        <v>120</v>
      </c>
      <c r="I878" s="4">
        <f t="shared" si="17"/>
        <v>30</v>
      </c>
    </row>
    <row r="879" spans="1:9" ht="15">
      <c r="A879" s="98">
        <v>871</v>
      </c>
      <c r="B879" s="592" t="s">
        <v>2087</v>
      </c>
      <c r="C879" s="575" t="s">
        <v>2370</v>
      </c>
      <c r="D879" s="590" t="s">
        <v>2371</v>
      </c>
      <c r="E879" s="15"/>
      <c r="F879" s="554" t="s">
        <v>334</v>
      </c>
      <c r="G879" s="4">
        <f t="shared" si="16"/>
        <v>150</v>
      </c>
      <c r="H879" s="555">
        <v>120</v>
      </c>
      <c r="I879" s="4">
        <f t="shared" si="17"/>
        <v>30</v>
      </c>
    </row>
    <row r="880" spans="1:9" ht="15">
      <c r="A880" s="98">
        <v>872</v>
      </c>
      <c r="B880" s="592" t="s">
        <v>1927</v>
      </c>
      <c r="C880" s="575" t="s">
        <v>2372</v>
      </c>
      <c r="D880" s="590" t="s">
        <v>2373</v>
      </c>
      <c r="E880" s="15"/>
      <c r="F880" s="554" t="s">
        <v>334</v>
      </c>
      <c r="G880" s="4">
        <f t="shared" si="16"/>
        <v>150</v>
      </c>
      <c r="H880" s="555">
        <v>120</v>
      </c>
      <c r="I880" s="4">
        <f t="shared" si="17"/>
        <v>30</v>
      </c>
    </row>
    <row r="881" spans="1:9" ht="15">
      <c r="A881" s="98">
        <v>873</v>
      </c>
      <c r="B881" s="592" t="s">
        <v>2374</v>
      </c>
      <c r="C881" s="575" t="s">
        <v>2375</v>
      </c>
      <c r="D881" s="590" t="s">
        <v>2376</v>
      </c>
      <c r="E881" s="15"/>
      <c r="F881" s="554" t="s">
        <v>334</v>
      </c>
      <c r="G881" s="4">
        <f t="shared" si="16"/>
        <v>150</v>
      </c>
      <c r="H881" s="555">
        <v>120</v>
      </c>
      <c r="I881" s="4">
        <f t="shared" si="17"/>
        <v>30</v>
      </c>
    </row>
    <row r="882" spans="1:9" ht="15">
      <c r="A882" s="98">
        <v>874</v>
      </c>
      <c r="B882" s="592" t="s">
        <v>2209</v>
      </c>
      <c r="C882" s="575" t="s">
        <v>2377</v>
      </c>
      <c r="D882" s="590" t="s">
        <v>2378</v>
      </c>
      <c r="E882" s="15"/>
      <c r="F882" s="554" t="s">
        <v>334</v>
      </c>
      <c r="G882" s="4">
        <f t="shared" si="16"/>
        <v>150</v>
      </c>
      <c r="H882" s="555">
        <v>120</v>
      </c>
      <c r="I882" s="4">
        <f t="shared" si="17"/>
        <v>30</v>
      </c>
    </row>
    <row r="883" spans="1:9" ht="15">
      <c r="A883" s="98">
        <v>875</v>
      </c>
      <c r="B883" s="592" t="s">
        <v>873</v>
      </c>
      <c r="C883" s="575" t="s">
        <v>1125</v>
      </c>
      <c r="D883" s="590" t="s">
        <v>2379</v>
      </c>
      <c r="E883" s="15"/>
      <c r="F883" s="554" t="s">
        <v>334</v>
      </c>
      <c r="G883" s="4">
        <f t="shared" si="16"/>
        <v>150</v>
      </c>
      <c r="H883" s="555">
        <v>120</v>
      </c>
      <c r="I883" s="4">
        <f t="shared" si="17"/>
        <v>30</v>
      </c>
    </row>
    <row r="884" spans="1:9" ht="15">
      <c r="A884" s="98">
        <v>876</v>
      </c>
      <c r="B884" s="592" t="s">
        <v>2083</v>
      </c>
      <c r="C884" s="575" t="s">
        <v>2380</v>
      </c>
      <c r="D884" s="590" t="s">
        <v>2381</v>
      </c>
      <c r="E884" s="15"/>
      <c r="F884" s="554" t="s">
        <v>334</v>
      </c>
      <c r="G884" s="4">
        <f t="shared" si="16"/>
        <v>150</v>
      </c>
      <c r="H884" s="555">
        <v>120</v>
      </c>
      <c r="I884" s="4">
        <f t="shared" si="17"/>
        <v>30</v>
      </c>
    </row>
    <row r="885" spans="1:9" ht="15">
      <c r="A885" s="98">
        <v>877</v>
      </c>
      <c r="B885" s="592" t="s">
        <v>1724</v>
      </c>
      <c r="C885" s="575" t="s">
        <v>2317</v>
      </c>
      <c r="D885" s="590" t="s">
        <v>2382</v>
      </c>
      <c r="E885" s="15"/>
      <c r="F885" s="554" t="s">
        <v>334</v>
      </c>
      <c r="G885" s="4">
        <f t="shared" si="16"/>
        <v>150</v>
      </c>
      <c r="H885" s="555">
        <v>120</v>
      </c>
      <c r="I885" s="4">
        <f t="shared" si="17"/>
        <v>30</v>
      </c>
    </row>
    <row r="886" spans="1:9" ht="15">
      <c r="A886" s="98">
        <v>878</v>
      </c>
      <c r="B886" s="592" t="s">
        <v>2383</v>
      </c>
      <c r="C886" s="575" t="s">
        <v>2384</v>
      </c>
      <c r="D886" s="590" t="s">
        <v>2385</v>
      </c>
      <c r="E886" s="15"/>
      <c r="F886" s="554" t="s">
        <v>334</v>
      </c>
      <c r="G886" s="4">
        <f t="shared" si="16"/>
        <v>150</v>
      </c>
      <c r="H886" s="555">
        <v>120</v>
      </c>
      <c r="I886" s="4">
        <f t="shared" si="17"/>
        <v>30</v>
      </c>
    </row>
    <row r="887" spans="1:9" ht="15">
      <c r="A887" s="98">
        <v>879</v>
      </c>
      <c r="B887" s="593" t="s">
        <v>2386</v>
      </c>
      <c r="C887" s="575" t="s">
        <v>2387</v>
      </c>
      <c r="D887" s="590" t="s">
        <v>2388</v>
      </c>
      <c r="E887" s="15"/>
      <c r="F887" s="554" t="s">
        <v>334</v>
      </c>
      <c r="G887" s="4">
        <f t="shared" si="16"/>
        <v>150</v>
      </c>
      <c r="H887" s="555">
        <v>120</v>
      </c>
      <c r="I887" s="4">
        <f t="shared" si="17"/>
        <v>30</v>
      </c>
    </row>
    <row r="888" spans="1:9" ht="15">
      <c r="A888" s="98">
        <v>880</v>
      </c>
      <c r="B888" s="593" t="s">
        <v>2334</v>
      </c>
      <c r="C888" s="575" t="s">
        <v>2389</v>
      </c>
      <c r="D888" s="590" t="s">
        <v>2390</v>
      </c>
      <c r="E888" s="15"/>
      <c r="F888" s="554" t="s">
        <v>334</v>
      </c>
      <c r="G888" s="4">
        <f t="shared" si="16"/>
        <v>150</v>
      </c>
      <c r="H888" s="555">
        <v>120</v>
      </c>
      <c r="I888" s="4">
        <f t="shared" si="17"/>
        <v>30</v>
      </c>
    </row>
    <row r="889" spans="1:9" ht="15">
      <c r="A889" s="98">
        <v>881</v>
      </c>
      <c r="B889" s="593" t="s">
        <v>2391</v>
      </c>
      <c r="C889" s="575" t="s">
        <v>2392</v>
      </c>
      <c r="D889" s="590" t="s">
        <v>2393</v>
      </c>
      <c r="E889" s="15"/>
      <c r="F889" s="554" t="s">
        <v>334</v>
      </c>
      <c r="G889" s="4">
        <f t="shared" si="16"/>
        <v>150</v>
      </c>
      <c r="H889" s="555">
        <v>120</v>
      </c>
      <c r="I889" s="4">
        <f t="shared" si="17"/>
        <v>30</v>
      </c>
    </row>
    <row r="890" spans="1:9" ht="15">
      <c r="A890" s="98">
        <v>882</v>
      </c>
      <c r="B890" s="593" t="s">
        <v>2394</v>
      </c>
      <c r="C890" s="575" t="s">
        <v>1039</v>
      </c>
      <c r="D890" s="590" t="s">
        <v>2395</v>
      </c>
      <c r="E890" s="15"/>
      <c r="F890" s="554" t="s">
        <v>334</v>
      </c>
      <c r="G890" s="4">
        <f t="shared" si="16"/>
        <v>150</v>
      </c>
      <c r="H890" s="555">
        <v>120</v>
      </c>
      <c r="I890" s="4">
        <f t="shared" si="17"/>
        <v>30</v>
      </c>
    </row>
    <row r="891" spans="1:9" ht="15">
      <c r="A891" s="98">
        <v>883</v>
      </c>
      <c r="B891" s="592" t="s">
        <v>2396</v>
      </c>
      <c r="C891" s="575" t="s">
        <v>2397</v>
      </c>
      <c r="D891" s="590" t="s">
        <v>2398</v>
      </c>
      <c r="E891" s="15"/>
      <c r="F891" s="554" t="s">
        <v>334</v>
      </c>
      <c r="G891" s="4">
        <f t="shared" si="16"/>
        <v>150</v>
      </c>
      <c r="H891" s="555">
        <v>120</v>
      </c>
      <c r="I891" s="4">
        <f t="shared" si="17"/>
        <v>30</v>
      </c>
    </row>
    <row r="892" spans="1:9" ht="15">
      <c r="A892" s="98">
        <v>884</v>
      </c>
      <c r="B892" s="592" t="s">
        <v>2399</v>
      </c>
      <c r="C892" s="575" t="s">
        <v>1085</v>
      </c>
      <c r="D892" s="590" t="s">
        <v>2400</v>
      </c>
      <c r="E892" s="15"/>
      <c r="F892" s="554" t="s">
        <v>334</v>
      </c>
      <c r="G892" s="4">
        <f t="shared" si="16"/>
        <v>150</v>
      </c>
      <c r="H892" s="555">
        <v>120</v>
      </c>
      <c r="I892" s="4">
        <f t="shared" si="17"/>
        <v>30</v>
      </c>
    </row>
    <row r="893" spans="1:9" ht="15">
      <c r="A893" s="98">
        <v>885</v>
      </c>
      <c r="B893" s="595" t="s">
        <v>965</v>
      </c>
      <c r="C893" s="595" t="s">
        <v>1528</v>
      </c>
      <c r="D893" s="596" t="s">
        <v>2401</v>
      </c>
      <c r="E893" s="15"/>
      <c r="F893" s="554" t="s">
        <v>334</v>
      </c>
      <c r="G893" s="4">
        <f t="shared" si="16"/>
        <v>150</v>
      </c>
      <c r="H893" s="555">
        <v>120</v>
      </c>
      <c r="I893" s="4">
        <f t="shared" si="17"/>
        <v>30</v>
      </c>
    </row>
    <row r="894" spans="1:9" ht="15">
      <c r="A894" s="98">
        <v>886</v>
      </c>
      <c r="B894" s="595" t="s">
        <v>2402</v>
      </c>
      <c r="C894" s="595" t="s">
        <v>2403</v>
      </c>
      <c r="D894" s="596" t="s">
        <v>2404</v>
      </c>
      <c r="E894" s="15"/>
      <c r="F894" s="554" t="s">
        <v>334</v>
      </c>
      <c r="G894" s="4">
        <f t="shared" si="16"/>
        <v>150</v>
      </c>
      <c r="H894" s="555">
        <v>120</v>
      </c>
      <c r="I894" s="4">
        <f t="shared" si="17"/>
        <v>30</v>
      </c>
    </row>
    <row r="895" spans="1:9" ht="15">
      <c r="A895" s="98">
        <v>887</v>
      </c>
      <c r="B895" s="595" t="s">
        <v>818</v>
      </c>
      <c r="C895" s="595" t="s">
        <v>2405</v>
      </c>
      <c r="D895" s="596" t="s">
        <v>2406</v>
      </c>
      <c r="E895" s="15"/>
      <c r="F895" s="554" t="s">
        <v>334</v>
      </c>
      <c r="G895" s="4">
        <f t="shared" si="16"/>
        <v>150</v>
      </c>
      <c r="H895" s="555">
        <v>120</v>
      </c>
      <c r="I895" s="4">
        <f t="shared" si="17"/>
        <v>30</v>
      </c>
    </row>
    <row r="896" spans="1:9" ht="15">
      <c r="A896" s="98">
        <v>888</v>
      </c>
      <c r="B896" s="595" t="s">
        <v>818</v>
      </c>
      <c r="C896" s="595" t="s">
        <v>2407</v>
      </c>
      <c r="D896" s="596" t="s">
        <v>2408</v>
      </c>
      <c r="E896" s="15"/>
      <c r="F896" s="554" t="s">
        <v>334</v>
      </c>
      <c r="G896" s="4">
        <f t="shared" si="16"/>
        <v>150</v>
      </c>
      <c r="H896" s="555">
        <v>120</v>
      </c>
      <c r="I896" s="4">
        <f t="shared" si="17"/>
        <v>30</v>
      </c>
    </row>
    <row r="897" spans="1:9" ht="15">
      <c r="A897" s="98">
        <v>889</v>
      </c>
      <c r="B897" s="595" t="s">
        <v>953</v>
      </c>
      <c r="C897" s="595" t="s">
        <v>2409</v>
      </c>
      <c r="D897" s="596" t="s">
        <v>2410</v>
      </c>
      <c r="E897" s="15"/>
      <c r="F897" s="554" t="s">
        <v>334</v>
      </c>
      <c r="G897" s="4">
        <f t="shared" si="16"/>
        <v>150</v>
      </c>
      <c r="H897" s="555">
        <v>120</v>
      </c>
      <c r="I897" s="4">
        <f t="shared" si="17"/>
        <v>30</v>
      </c>
    </row>
    <row r="898" spans="1:9" ht="15">
      <c r="A898" s="98">
        <v>890</v>
      </c>
      <c r="B898" s="595" t="s">
        <v>932</v>
      </c>
      <c r="C898" s="595" t="s">
        <v>1555</v>
      </c>
      <c r="D898" s="596" t="s">
        <v>2411</v>
      </c>
      <c r="E898" s="15"/>
      <c r="F898" s="554" t="s">
        <v>334</v>
      </c>
      <c r="G898" s="4">
        <f t="shared" si="16"/>
        <v>150</v>
      </c>
      <c r="H898" s="555">
        <v>120</v>
      </c>
      <c r="I898" s="4">
        <f t="shared" si="17"/>
        <v>30</v>
      </c>
    </row>
    <row r="899" spans="1:9" ht="15">
      <c r="A899" s="98">
        <v>891</v>
      </c>
      <c r="B899" s="595" t="s">
        <v>932</v>
      </c>
      <c r="C899" s="595" t="s">
        <v>2412</v>
      </c>
      <c r="D899" s="596" t="s">
        <v>2413</v>
      </c>
      <c r="E899" s="15"/>
      <c r="F899" s="554" t="s">
        <v>334</v>
      </c>
      <c r="G899" s="4">
        <f t="shared" si="16"/>
        <v>150</v>
      </c>
      <c r="H899" s="555">
        <v>120</v>
      </c>
      <c r="I899" s="4">
        <f t="shared" si="17"/>
        <v>30</v>
      </c>
    </row>
    <row r="900" spans="1:9" ht="15">
      <c r="A900" s="98">
        <v>892</v>
      </c>
      <c r="B900" s="595" t="s">
        <v>2414</v>
      </c>
      <c r="C900" s="595" t="s">
        <v>2415</v>
      </c>
      <c r="D900" s="596" t="s">
        <v>2416</v>
      </c>
      <c r="E900" s="15"/>
      <c r="F900" s="554" t="s">
        <v>334</v>
      </c>
      <c r="G900" s="4">
        <f t="shared" si="16"/>
        <v>150</v>
      </c>
      <c r="H900" s="555">
        <v>120</v>
      </c>
      <c r="I900" s="4">
        <f t="shared" si="17"/>
        <v>30</v>
      </c>
    </row>
    <row r="901" spans="1:9" ht="15">
      <c r="A901" s="98">
        <v>893</v>
      </c>
      <c r="B901" s="595" t="s">
        <v>674</v>
      </c>
      <c r="C901" s="595" t="s">
        <v>2417</v>
      </c>
      <c r="D901" s="596" t="s">
        <v>2418</v>
      </c>
      <c r="E901" s="15"/>
      <c r="F901" s="554" t="s">
        <v>334</v>
      </c>
      <c r="G901" s="4">
        <f t="shared" si="16"/>
        <v>150</v>
      </c>
      <c r="H901" s="555">
        <v>120</v>
      </c>
      <c r="I901" s="4">
        <f t="shared" si="17"/>
        <v>30</v>
      </c>
    </row>
    <row r="902" spans="1:9" ht="15">
      <c r="A902" s="98">
        <v>894</v>
      </c>
      <c r="B902" s="595" t="s">
        <v>2419</v>
      </c>
      <c r="C902" s="595" t="s">
        <v>654</v>
      </c>
      <c r="D902" s="596" t="s">
        <v>2420</v>
      </c>
      <c r="E902" s="15"/>
      <c r="F902" s="554" t="s">
        <v>334</v>
      </c>
      <c r="G902" s="4">
        <f t="shared" si="16"/>
        <v>150</v>
      </c>
      <c r="H902" s="555">
        <v>120</v>
      </c>
      <c r="I902" s="4">
        <f t="shared" si="17"/>
        <v>30</v>
      </c>
    </row>
    <row r="903" spans="1:9" ht="15">
      <c r="A903" s="98">
        <v>895</v>
      </c>
      <c r="B903" s="595" t="s">
        <v>2421</v>
      </c>
      <c r="C903" s="595" t="s">
        <v>2422</v>
      </c>
      <c r="D903" s="596" t="s">
        <v>2423</v>
      </c>
      <c r="E903" s="15"/>
      <c r="F903" s="554" t="s">
        <v>334</v>
      </c>
      <c r="G903" s="4">
        <f t="shared" si="16"/>
        <v>150</v>
      </c>
      <c r="H903" s="555">
        <v>120</v>
      </c>
      <c r="I903" s="4">
        <f t="shared" si="17"/>
        <v>30</v>
      </c>
    </row>
    <row r="904" spans="1:9" ht="15">
      <c r="A904" s="98">
        <v>896</v>
      </c>
      <c r="B904" s="595" t="s">
        <v>711</v>
      </c>
      <c r="C904" s="595" t="s">
        <v>2424</v>
      </c>
      <c r="D904" s="596" t="s">
        <v>2425</v>
      </c>
      <c r="E904" s="15"/>
      <c r="F904" s="554" t="s">
        <v>334</v>
      </c>
      <c r="G904" s="4">
        <f t="shared" si="16"/>
        <v>150</v>
      </c>
      <c r="H904" s="555">
        <v>120</v>
      </c>
      <c r="I904" s="4">
        <f t="shared" si="17"/>
        <v>30</v>
      </c>
    </row>
    <row r="905" spans="1:9" ht="15">
      <c r="A905" s="98">
        <v>897</v>
      </c>
      <c r="B905" s="595" t="s">
        <v>1291</v>
      </c>
      <c r="C905" s="595" t="s">
        <v>1477</v>
      </c>
      <c r="D905" s="596" t="s">
        <v>2426</v>
      </c>
      <c r="E905" s="15"/>
      <c r="F905" s="554" t="s">
        <v>334</v>
      </c>
      <c r="G905" s="4">
        <f t="shared" si="16"/>
        <v>150</v>
      </c>
      <c r="H905" s="555">
        <v>120</v>
      </c>
      <c r="I905" s="4">
        <f t="shared" si="17"/>
        <v>30</v>
      </c>
    </row>
    <row r="906" spans="1:9" ht="15">
      <c r="A906" s="98">
        <v>898</v>
      </c>
      <c r="B906" s="595" t="s">
        <v>1050</v>
      </c>
      <c r="C906" s="595" t="s">
        <v>2427</v>
      </c>
      <c r="D906" s="596" t="s">
        <v>2428</v>
      </c>
      <c r="E906" s="15"/>
      <c r="F906" s="554" t="s">
        <v>334</v>
      </c>
      <c r="G906" s="4">
        <f t="shared" si="16"/>
        <v>150</v>
      </c>
      <c r="H906" s="555">
        <v>120</v>
      </c>
      <c r="I906" s="4">
        <f t="shared" si="17"/>
        <v>30</v>
      </c>
    </row>
    <row r="907" spans="1:9" ht="15">
      <c r="A907" s="98">
        <v>899</v>
      </c>
      <c r="B907" s="595" t="s">
        <v>883</v>
      </c>
      <c r="C907" s="595" t="s">
        <v>2429</v>
      </c>
      <c r="D907" s="596" t="s">
        <v>2430</v>
      </c>
      <c r="E907" s="15"/>
      <c r="F907" s="554" t="s">
        <v>334</v>
      </c>
      <c r="G907" s="4">
        <f t="shared" si="16"/>
        <v>150</v>
      </c>
      <c r="H907" s="555">
        <v>120</v>
      </c>
      <c r="I907" s="4">
        <f t="shared" si="17"/>
        <v>30</v>
      </c>
    </row>
    <row r="908" spans="1:9" ht="15">
      <c r="A908" s="98">
        <v>900</v>
      </c>
      <c r="B908" s="595" t="s">
        <v>2431</v>
      </c>
      <c r="C908" s="595" t="s">
        <v>2432</v>
      </c>
      <c r="D908" s="596" t="s">
        <v>2433</v>
      </c>
      <c r="E908" s="15"/>
      <c r="F908" s="554" t="s">
        <v>334</v>
      </c>
      <c r="G908" s="4">
        <f t="shared" si="16"/>
        <v>150</v>
      </c>
      <c r="H908" s="555">
        <v>120</v>
      </c>
      <c r="I908" s="4">
        <f t="shared" si="17"/>
        <v>30</v>
      </c>
    </row>
    <row r="909" spans="1:9" ht="15">
      <c r="A909" s="98">
        <v>901</v>
      </c>
      <c r="B909" s="595" t="s">
        <v>679</v>
      </c>
      <c r="C909" s="595" t="s">
        <v>2434</v>
      </c>
      <c r="D909" s="596" t="s">
        <v>2435</v>
      </c>
      <c r="E909" s="15"/>
      <c r="F909" s="554" t="s">
        <v>334</v>
      </c>
      <c r="G909" s="4">
        <f t="shared" ref="G909:G972" si="18">H909/0.8</f>
        <v>150</v>
      </c>
      <c r="H909" s="555">
        <v>120</v>
      </c>
      <c r="I909" s="4">
        <f t="shared" ref="I909:I972" si="19">H909*0.25</f>
        <v>30</v>
      </c>
    </row>
    <row r="910" spans="1:9" ht="15">
      <c r="A910" s="98">
        <v>902</v>
      </c>
      <c r="B910" s="595" t="s">
        <v>1465</v>
      </c>
      <c r="C910" s="595" t="s">
        <v>2436</v>
      </c>
      <c r="D910" s="596" t="s">
        <v>2437</v>
      </c>
      <c r="E910" s="15"/>
      <c r="F910" s="554" t="s">
        <v>334</v>
      </c>
      <c r="G910" s="4">
        <f t="shared" si="18"/>
        <v>150</v>
      </c>
      <c r="H910" s="555">
        <v>120</v>
      </c>
      <c r="I910" s="4">
        <f t="shared" si="19"/>
        <v>30</v>
      </c>
    </row>
    <row r="911" spans="1:9" ht="15">
      <c r="A911" s="98">
        <v>903</v>
      </c>
      <c r="B911" s="595" t="s">
        <v>2438</v>
      </c>
      <c r="C911" s="595" t="s">
        <v>2439</v>
      </c>
      <c r="D911" s="596" t="s">
        <v>2440</v>
      </c>
      <c r="E911" s="15"/>
      <c r="F911" s="554" t="s">
        <v>334</v>
      </c>
      <c r="G911" s="4">
        <f t="shared" si="18"/>
        <v>150</v>
      </c>
      <c r="H911" s="555">
        <v>120</v>
      </c>
      <c r="I911" s="4">
        <f t="shared" si="19"/>
        <v>30</v>
      </c>
    </row>
    <row r="912" spans="1:9" ht="15">
      <c r="A912" s="98">
        <v>904</v>
      </c>
      <c r="B912" s="595" t="s">
        <v>2441</v>
      </c>
      <c r="C912" s="595" t="s">
        <v>2442</v>
      </c>
      <c r="D912" s="596" t="s">
        <v>2443</v>
      </c>
      <c r="E912" s="15"/>
      <c r="F912" s="554" t="s">
        <v>334</v>
      </c>
      <c r="G912" s="4">
        <f t="shared" si="18"/>
        <v>150</v>
      </c>
      <c r="H912" s="555">
        <v>120</v>
      </c>
      <c r="I912" s="4">
        <f t="shared" si="19"/>
        <v>30</v>
      </c>
    </row>
    <row r="913" spans="1:9" ht="15">
      <c r="A913" s="98">
        <v>905</v>
      </c>
      <c r="B913" s="595" t="s">
        <v>2444</v>
      </c>
      <c r="C913" s="595" t="s">
        <v>2445</v>
      </c>
      <c r="D913" s="596" t="s">
        <v>2446</v>
      </c>
      <c r="E913" s="15"/>
      <c r="F913" s="554" t="s">
        <v>334</v>
      </c>
      <c r="G913" s="4">
        <f t="shared" si="18"/>
        <v>150</v>
      </c>
      <c r="H913" s="555">
        <v>120</v>
      </c>
      <c r="I913" s="4">
        <f t="shared" si="19"/>
        <v>30</v>
      </c>
    </row>
    <row r="914" spans="1:9" ht="15">
      <c r="A914" s="98">
        <v>906</v>
      </c>
      <c r="B914" s="595" t="s">
        <v>2447</v>
      </c>
      <c r="C914" s="595" t="s">
        <v>2448</v>
      </c>
      <c r="D914" s="596" t="s">
        <v>2449</v>
      </c>
      <c r="E914" s="15"/>
      <c r="F914" s="554" t="s">
        <v>334</v>
      </c>
      <c r="G914" s="4">
        <f t="shared" si="18"/>
        <v>150</v>
      </c>
      <c r="H914" s="555">
        <v>120</v>
      </c>
      <c r="I914" s="4">
        <f t="shared" si="19"/>
        <v>30</v>
      </c>
    </row>
    <row r="915" spans="1:9" ht="15">
      <c r="A915" s="98">
        <v>907</v>
      </c>
      <c r="B915" s="568" t="s">
        <v>2450</v>
      </c>
      <c r="C915" s="577" t="s">
        <v>2451</v>
      </c>
      <c r="D915" s="570">
        <v>40001035957</v>
      </c>
      <c r="E915" s="15"/>
      <c r="F915" s="554" t="s">
        <v>334</v>
      </c>
      <c r="G915" s="4">
        <f t="shared" si="18"/>
        <v>150</v>
      </c>
      <c r="H915" s="555">
        <v>120</v>
      </c>
      <c r="I915" s="4">
        <f t="shared" si="19"/>
        <v>30</v>
      </c>
    </row>
    <row r="916" spans="1:9" ht="15">
      <c r="A916" s="98">
        <v>908</v>
      </c>
      <c r="B916" s="568" t="s">
        <v>1682</v>
      </c>
      <c r="C916" s="577" t="s">
        <v>2452</v>
      </c>
      <c r="D916" s="570">
        <v>40001015895</v>
      </c>
      <c r="E916" s="15"/>
      <c r="F916" s="554" t="s">
        <v>334</v>
      </c>
      <c r="G916" s="4">
        <f t="shared" si="18"/>
        <v>150</v>
      </c>
      <c r="H916" s="555">
        <v>120</v>
      </c>
      <c r="I916" s="4">
        <f t="shared" si="19"/>
        <v>30</v>
      </c>
    </row>
    <row r="917" spans="1:9" ht="15">
      <c r="A917" s="98">
        <v>909</v>
      </c>
      <c r="B917" s="568" t="s">
        <v>2114</v>
      </c>
      <c r="C917" s="577" t="s">
        <v>1558</v>
      </c>
      <c r="D917" s="570">
        <v>40001014757</v>
      </c>
      <c r="E917" s="15"/>
      <c r="F917" s="554" t="s">
        <v>334</v>
      </c>
      <c r="G917" s="4">
        <f t="shared" si="18"/>
        <v>150</v>
      </c>
      <c r="H917" s="555">
        <v>120</v>
      </c>
      <c r="I917" s="4">
        <f t="shared" si="19"/>
        <v>30</v>
      </c>
    </row>
    <row r="918" spans="1:9" ht="15">
      <c r="A918" s="98">
        <v>910</v>
      </c>
      <c r="B918" s="568" t="s">
        <v>2319</v>
      </c>
      <c r="C918" s="577" t="s">
        <v>2453</v>
      </c>
      <c r="D918" s="570">
        <v>40001018707</v>
      </c>
      <c r="E918" s="15"/>
      <c r="F918" s="554" t="s">
        <v>334</v>
      </c>
      <c r="G918" s="4">
        <f t="shared" si="18"/>
        <v>150</v>
      </c>
      <c r="H918" s="555">
        <v>120</v>
      </c>
      <c r="I918" s="4">
        <f t="shared" si="19"/>
        <v>30</v>
      </c>
    </row>
    <row r="919" spans="1:9" ht="15">
      <c r="A919" s="98">
        <v>911</v>
      </c>
      <c r="B919" s="568" t="s">
        <v>2454</v>
      </c>
      <c r="C919" s="577" t="s">
        <v>2429</v>
      </c>
      <c r="D919" s="570">
        <v>40001027145</v>
      </c>
      <c r="E919" s="15"/>
      <c r="F919" s="554" t="s">
        <v>334</v>
      </c>
      <c r="G919" s="4">
        <f t="shared" si="18"/>
        <v>150</v>
      </c>
      <c r="H919" s="555">
        <v>120</v>
      </c>
      <c r="I919" s="4">
        <f t="shared" si="19"/>
        <v>30</v>
      </c>
    </row>
    <row r="920" spans="1:9" ht="15">
      <c r="A920" s="98">
        <v>912</v>
      </c>
      <c r="B920" s="568" t="s">
        <v>2455</v>
      </c>
      <c r="C920" s="577" t="s">
        <v>2456</v>
      </c>
      <c r="D920" s="570">
        <v>40001019529</v>
      </c>
      <c r="E920" s="15"/>
      <c r="F920" s="554" t="s">
        <v>334</v>
      </c>
      <c r="G920" s="4">
        <f t="shared" si="18"/>
        <v>150</v>
      </c>
      <c r="H920" s="555">
        <v>120</v>
      </c>
      <c r="I920" s="4">
        <f t="shared" si="19"/>
        <v>30</v>
      </c>
    </row>
    <row r="921" spans="1:9" ht="15">
      <c r="A921" s="98">
        <v>913</v>
      </c>
      <c r="B921" s="568" t="s">
        <v>1610</v>
      </c>
      <c r="C921" s="577" t="s">
        <v>2457</v>
      </c>
      <c r="D921" s="570">
        <v>40001032382</v>
      </c>
      <c r="E921" s="15"/>
      <c r="F921" s="554" t="s">
        <v>334</v>
      </c>
      <c r="G921" s="4">
        <f t="shared" si="18"/>
        <v>150</v>
      </c>
      <c r="H921" s="555">
        <v>120</v>
      </c>
      <c r="I921" s="4">
        <f t="shared" si="19"/>
        <v>30</v>
      </c>
    </row>
    <row r="922" spans="1:9" ht="15">
      <c r="A922" s="98">
        <v>914</v>
      </c>
      <c r="B922" s="568" t="s">
        <v>1610</v>
      </c>
      <c r="C922" s="577" t="s">
        <v>2458</v>
      </c>
      <c r="D922" s="570">
        <v>40001035384</v>
      </c>
      <c r="E922" s="15"/>
      <c r="F922" s="554" t="s">
        <v>334</v>
      </c>
      <c r="G922" s="4">
        <f t="shared" si="18"/>
        <v>150</v>
      </c>
      <c r="H922" s="555">
        <v>120</v>
      </c>
      <c r="I922" s="4">
        <f t="shared" si="19"/>
        <v>30</v>
      </c>
    </row>
    <row r="923" spans="1:9" ht="15">
      <c r="A923" s="98">
        <v>915</v>
      </c>
      <c r="B923" s="568" t="s">
        <v>2459</v>
      </c>
      <c r="C923" s="577" t="s">
        <v>1376</v>
      </c>
      <c r="D923" s="570">
        <v>40001031221</v>
      </c>
      <c r="E923" s="15"/>
      <c r="F923" s="554" t="s">
        <v>334</v>
      </c>
      <c r="G923" s="4">
        <f t="shared" si="18"/>
        <v>150</v>
      </c>
      <c r="H923" s="555">
        <v>120</v>
      </c>
      <c r="I923" s="4">
        <f t="shared" si="19"/>
        <v>30</v>
      </c>
    </row>
    <row r="924" spans="1:9" ht="15">
      <c r="A924" s="98">
        <v>916</v>
      </c>
      <c r="B924" s="568" t="s">
        <v>2267</v>
      </c>
      <c r="C924" s="577" t="s">
        <v>2460</v>
      </c>
      <c r="D924" s="570">
        <v>40001035443</v>
      </c>
      <c r="E924" s="15"/>
      <c r="F924" s="554" t="s">
        <v>334</v>
      </c>
      <c r="G924" s="4">
        <f t="shared" si="18"/>
        <v>150</v>
      </c>
      <c r="H924" s="555">
        <v>120</v>
      </c>
      <c r="I924" s="4">
        <f t="shared" si="19"/>
        <v>30</v>
      </c>
    </row>
    <row r="925" spans="1:9" ht="15">
      <c r="A925" s="98">
        <v>917</v>
      </c>
      <c r="B925" s="597" t="s">
        <v>2461</v>
      </c>
      <c r="C925" s="575" t="s">
        <v>2462</v>
      </c>
      <c r="D925" s="598">
        <v>14001020986</v>
      </c>
      <c r="E925" s="15"/>
      <c r="F925" s="554" t="s">
        <v>334</v>
      </c>
      <c r="G925" s="4">
        <f t="shared" si="18"/>
        <v>150</v>
      </c>
      <c r="H925" s="555">
        <v>120</v>
      </c>
      <c r="I925" s="4">
        <f t="shared" si="19"/>
        <v>30</v>
      </c>
    </row>
    <row r="926" spans="1:9" ht="15">
      <c r="A926" s="98">
        <v>918</v>
      </c>
      <c r="B926" s="597" t="s">
        <v>2076</v>
      </c>
      <c r="C926" s="575" t="s">
        <v>2463</v>
      </c>
      <c r="D926" s="598">
        <v>14001019702</v>
      </c>
      <c r="E926" s="15"/>
      <c r="F926" s="554" t="s">
        <v>334</v>
      </c>
      <c r="G926" s="4">
        <f t="shared" si="18"/>
        <v>150</v>
      </c>
      <c r="H926" s="555">
        <v>120</v>
      </c>
      <c r="I926" s="4">
        <f t="shared" si="19"/>
        <v>30</v>
      </c>
    </row>
    <row r="927" spans="1:9" ht="15">
      <c r="A927" s="98">
        <v>919</v>
      </c>
      <c r="B927" s="568" t="s">
        <v>1616</v>
      </c>
      <c r="C927" s="577" t="s">
        <v>2464</v>
      </c>
      <c r="D927" s="569">
        <v>25001027824</v>
      </c>
      <c r="E927" s="15"/>
      <c r="F927" s="554" t="s">
        <v>334</v>
      </c>
      <c r="G927" s="4">
        <f t="shared" si="18"/>
        <v>150</v>
      </c>
      <c r="H927" s="555">
        <v>120</v>
      </c>
      <c r="I927" s="4">
        <f t="shared" si="19"/>
        <v>30</v>
      </c>
    </row>
    <row r="928" spans="1:9" ht="15">
      <c r="A928" s="98">
        <v>920</v>
      </c>
      <c r="B928" s="568" t="s">
        <v>2001</v>
      </c>
      <c r="C928" s="577" t="s">
        <v>2465</v>
      </c>
      <c r="D928" s="569">
        <v>25001026254</v>
      </c>
      <c r="E928" s="15"/>
      <c r="F928" s="554" t="s">
        <v>334</v>
      </c>
      <c r="G928" s="4">
        <f t="shared" si="18"/>
        <v>150</v>
      </c>
      <c r="H928" s="555">
        <v>120</v>
      </c>
      <c r="I928" s="4">
        <f t="shared" si="19"/>
        <v>30</v>
      </c>
    </row>
    <row r="929" spans="1:9" ht="15">
      <c r="A929" s="98">
        <v>921</v>
      </c>
      <c r="B929" s="568" t="s">
        <v>2001</v>
      </c>
      <c r="C929" s="577" t="s">
        <v>1364</v>
      </c>
      <c r="D929" s="569">
        <v>25001049786</v>
      </c>
      <c r="E929" s="15"/>
      <c r="F929" s="554" t="s">
        <v>334</v>
      </c>
      <c r="G929" s="4">
        <f t="shared" si="18"/>
        <v>150</v>
      </c>
      <c r="H929" s="555">
        <v>120</v>
      </c>
      <c r="I929" s="4">
        <f t="shared" si="19"/>
        <v>30</v>
      </c>
    </row>
    <row r="930" spans="1:9" ht="15">
      <c r="A930" s="98">
        <v>922</v>
      </c>
      <c r="B930" s="568" t="s">
        <v>2459</v>
      </c>
      <c r="C930" s="577" t="s">
        <v>2466</v>
      </c>
      <c r="D930" s="569">
        <v>25001021678</v>
      </c>
      <c r="E930" s="15"/>
      <c r="F930" s="554" t="s">
        <v>334</v>
      </c>
      <c r="G930" s="4">
        <f t="shared" si="18"/>
        <v>150</v>
      </c>
      <c r="H930" s="555">
        <v>120</v>
      </c>
      <c r="I930" s="4">
        <f t="shared" si="19"/>
        <v>30</v>
      </c>
    </row>
    <row r="931" spans="1:9" ht="15">
      <c r="A931" s="98">
        <v>923</v>
      </c>
      <c r="B931" s="568" t="s">
        <v>1577</v>
      </c>
      <c r="C931" s="577" t="s">
        <v>1364</v>
      </c>
      <c r="D931" s="569">
        <v>25001045790</v>
      </c>
      <c r="E931" s="15"/>
      <c r="F931" s="554" t="s">
        <v>334</v>
      </c>
      <c r="G931" s="4">
        <f t="shared" si="18"/>
        <v>150</v>
      </c>
      <c r="H931" s="555">
        <v>120</v>
      </c>
      <c r="I931" s="4">
        <f t="shared" si="19"/>
        <v>30</v>
      </c>
    </row>
    <row r="932" spans="1:9" ht="15">
      <c r="A932" s="98">
        <v>924</v>
      </c>
      <c r="B932" s="568" t="s">
        <v>1600</v>
      </c>
      <c r="C932" s="577" t="s">
        <v>2467</v>
      </c>
      <c r="D932" s="569">
        <v>25001019921</v>
      </c>
      <c r="E932" s="15"/>
      <c r="F932" s="554" t="s">
        <v>334</v>
      </c>
      <c r="G932" s="4">
        <f t="shared" si="18"/>
        <v>150</v>
      </c>
      <c r="H932" s="555">
        <v>120</v>
      </c>
      <c r="I932" s="4">
        <f t="shared" si="19"/>
        <v>30</v>
      </c>
    </row>
    <row r="933" spans="1:9" ht="15">
      <c r="A933" s="98">
        <v>925</v>
      </c>
      <c r="B933" s="568" t="s">
        <v>2468</v>
      </c>
      <c r="C933" s="577" t="s">
        <v>2469</v>
      </c>
      <c r="D933" s="569">
        <v>25001032214</v>
      </c>
      <c r="E933" s="15"/>
      <c r="F933" s="554" t="s">
        <v>334</v>
      </c>
      <c r="G933" s="4">
        <f t="shared" si="18"/>
        <v>150</v>
      </c>
      <c r="H933" s="555">
        <v>120</v>
      </c>
      <c r="I933" s="4">
        <f t="shared" si="19"/>
        <v>30</v>
      </c>
    </row>
    <row r="934" spans="1:9" ht="15">
      <c r="A934" s="98">
        <v>926</v>
      </c>
      <c r="B934" s="568" t="s">
        <v>2470</v>
      </c>
      <c r="C934" s="577" t="s">
        <v>2471</v>
      </c>
      <c r="D934" s="569">
        <v>25001002738</v>
      </c>
      <c r="E934" s="15"/>
      <c r="F934" s="554" t="s">
        <v>334</v>
      </c>
      <c r="G934" s="4">
        <f t="shared" si="18"/>
        <v>150</v>
      </c>
      <c r="H934" s="555">
        <v>120</v>
      </c>
      <c r="I934" s="4">
        <f t="shared" si="19"/>
        <v>30</v>
      </c>
    </row>
    <row r="935" spans="1:9" ht="15">
      <c r="A935" s="98">
        <v>927</v>
      </c>
      <c r="B935" s="568" t="s">
        <v>1879</v>
      </c>
      <c r="C935" s="577" t="s">
        <v>2472</v>
      </c>
      <c r="D935" s="569">
        <v>25001015572</v>
      </c>
      <c r="E935" s="15"/>
      <c r="F935" s="554" t="s">
        <v>334</v>
      </c>
      <c r="G935" s="4">
        <f t="shared" si="18"/>
        <v>150</v>
      </c>
      <c r="H935" s="555">
        <v>120</v>
      </c>
      <c r="I935" s="4">
        <f t="shared" si="19"/>
        <v>30</v>
      </c>
    </row>
    <row r="936" spans="1:9" ht="15">
      <c r="A936" s="98">
        <v>928</v>
      </c>
      <c r="B936" s="568" t="s">
        <v>2473</v>
      </c>
      <c r="C936" s="577" t="s">
        <v>2474</v>
      </c>
      <c r="D936" s="569">
        <v>25001042084</v>
      </c>
      <c r="E936" s="15"/>
      <c r="F936" s="554" t="s">
        <v>334</v>
      </c>
      <c r="G936" s="4">
        <f t="shared" si="18"/>
        <v>150</v>
      </c>
      <c r="H936" s="555">
        <v>120</v>
      </c>
      <c r="I936" s="4">
        <f t="shared" si="19"/>
        <v>30</v>
      </c>
    </row>
    <row r="937" spans="1:9" ht="15">
      <c r="A937" s="98">
        <v>929</v>
      </c>
      <c r="B937" s="568" t="s">
        <v>2475</v>
      </c>
      <c r="C937" s="577" t="s">
        <v>2476</v>
      </c>
      <c r="D937" s="569">
        <v>25001014710</v>
      </c>
      <c r="E937" s="15"/>
      <c r="F937" s="554" t="s">
        <v>334</v>
      </c>
      <c r="G937" s="4">
        <f t="shared" si="18"/>
        <v>150</v>
      </c>
      <c r="H937" s="555">
        <v>120</v>
      </c>
      <c r="I937" s="4">
        <f t="shared" si="19"/>
        <v>30</v>
      </c>
    </row>
    <row r="938" spans="1:9" ht="15">
      <c r="A938" s="98">
        <v>930</v>
      </c>
      <c r="B938" s="568" t="s">
        <v>2477</v>
      </c>
      <c r="C938" s="577" t="s">
        <v>2478</v>
      </c>
      <c r="D938" s="569">
        <v>25001016383</v>
      </c>
      <c r="E938" s="15"/>
      <c r="F938" s="554" t="s">
        <v>334</v>
      </c>
      <c r="G938" s="4">
        <f t="shared" si="18"/>
        <v>150</v>
      </c>
      <c r="H938" s="555">
        <v>120</v>
      </c>
      <c r="I938" s="4">
        <f t="shared" si="19"/>
        <v>30</v>
      </c>
    </row>
    <row r="939" spans="1:9" ht="15">
      <c r="A939" s="98">
        <v>931</v>
      </c>
      <c r="B939" s="568" t="s">
        <v>2479</v>
      </c>
      <c r="C939" s="577" t="s">
        <v>2476</v>
      </c>
      <c r="D939" s="569">
        <v>25001023023</v>
      </c>
      <c r="E939" s="15"/>
      <c r="F939" s="554" t="s">
        <v>334</v>
      </c>
      <c r="G939" s="4">
        <f t="shared" si="18"/>
        <v>150</v>
      </c>
      <c r="H939" s="555">
        <v>120</v>
      </c>
      <c r="I939" s="4">
        <f t="shared" si="19"/>
        <v>30</v>
      </c>
    </row>
    <row r="940" spans="1:9" ht="15">
      <c r="A940" s="98">
        <v>932</v>
      </c>
      <c r="B940" s="568" t="s">
        <v>2480</v>
      </c>
      <c r="C940" s="577" t="s">
        <v>2481</v>
      </c>
      <c r="D940" s="569">
        <v>25001015664</v>
      </c>
      <c r="E940" s="15"/>
      <c r="F940" s="554" t="s">
        <v>334</v>
      </c>
      <c r="G940" s="4">
        <f t="shared" si="18"/>
        <v>150</v>
      </c>
      <c r="H940" s="555">
        <v>120</v>
      </c>
      <c r="I940" s="4">
        <f t="shared" si="19"/>
        <v>30</v>
      </c>
    </row>
    <row r="941" spans="1:9" ht="15">
      <c r="A941" s="98">
        <v>933</v>
      </c>
      <c r="B941" s="568" t="s">
        <v>2482</v>
      </c>
      <c r="C941" s="577" t="s">
        <v>2483</v>
      </c>
      <c r="D941" s="569">
        <v>25001048380</v>
      </c>
      <c r="E941" s="15"/>
      <c r="F941" s="554" t="s">
        <v>334</v>
      </c>
      <c r="G941" s="4">
        <f t="shared" si="18"/>
        <v>150</v>
      </c>
      <c r="H941" s="555">
        <v>120</v>
      </c>
      <c r="I941" s="4">
        <f t="shared" si="19"/>
        <v>30</v>
      </c>
    </row>
    <row r="942" spans="1:9" ht="15">
      <c r="A942" s="98">
        <v>934</v>
      </c>
      <c r="B942" s="568" t="s">
        <v>2484</v>
      </c>
      <c r="C942" s="577" t="s">
        <v>2485</v>
      </c>
      <c r="D942" s="569">
        <v>25001049909</v>
      </c>
      <c r="E942" s="15"/>
      <c r="F942" s="554" t="s">
        <v>334</v>
      </c>
      <c r="G942" s="4">
        <f t="shared" si="18"/>
        <v>150</v>
      </c>
      <c r="H942" s="555">
        <v>120</v>
      </c>
      <c r="I942" s="4">
        <f t="shared" si="19"/>
        <v>30</v>
      </c>
    </row>
    <row r="943" spans="1:9" ht="15">
      <c r="A943" s="98">
        <v>935</v>
      </c>
      <c r="B943" s="568" t="s">
        <v>1606</v>
      </c>
      <c r="C943" s="577" t="s">
        <v>2084</v>
      </c>
      <c r="D943" s="569">
        <v>25001031399</v>
      </c>
      <c r="E943" s="15"/>
      <c r="F943" s="554" t="s">
        <v>334</v>
      </c>
      <c r="G943" s="4">
        <f t="shared" si="18"/>
        <v>150</v>
      </c>
      <c r="H943" s="555">
        <v>120</v>
      </c>
      <c r="I943" s="4">
        <f t="shared" si="19"/>
        <v>30</v>
      </c>
    </row>
    <row r="944" spans="1:9" ht="15">
      <c r="A944" s="98">
        <v>936</v>
      </c>
      <c r="B944" s="568" t="s">
        <v>818</v>
      </c>
      <c r="C944" s="577" t="s">
        <v>2486</v>
      </c>
      <c r="D944" s="569">
        <v>35001021186</v>
      </c>
      <c r="E944" s="15"/>
      <c r="F944" s="554" t="s">
        <v>334</v>
      </c>
      <c r="G944" s="4">
        <f t="shared" si="18"/>
        <v>150</v>
      </c>
      <c r="H944" s="555">
        <v>120</v>
      </c>
      <c r="I944" s="4">
        <f t="shared" si="19"/>
        <v>30</v>
      </c>
    </row>
    <row r="945" spans="1:9" ht="15">
      <c r="A945" s="98">
        <v>937</v>
      </c>
      <c r="B945" s="568" t="s">
        <v>2487</v>
      </c>
      <c r="C945" s="577" t="s">
        <v>2488</v>
      </c>
      <c r="D945" s="569">
        <v>25001013855</v>
      </c>
      <c r="E945" s="15"/>
      <c r="F945" s="554" t="s">
        <v>334</v>
      </c>
      <c r="G945" s="4">
        <f t="shared" si="18"/>
        <v>150</v>
      </c>
      <c r="H945" s="555">
        <v>120</v>
      </c>
      <c r="I945" s="4">
        <f t="shared" si="19"/>
        <v>30</v>
      </c>
    </row>
    <row r="946" spans="1:9" ht="15">
      <c r="A946" s="98">
        <v>938</v>
      </c>
      <c r="B946" s="568" t="s">
        <v>2489</v>
      </c>
      <c r="C946" s="577" t="s">
        <v>1364</v>
      </c>
      <c r="D946" s="569">
        <v>25001016667</v>
      </c>
      <c r="E946" s="15"/>
      <c r="F946" s="554" t="s">
        <v>334</v>
      </c>
      <c r="G946" s="4">
        <f t="shared" si="18"/>
        <v>150</v>
      </c>
      <c r="H946" s="555">
        <v>120</v>
      </c>
      <c r="I946" s="4">
        <f t="shared" si="19"/>
        <v>30</v>
      </c>
    </row>
    <row r="947" spans="1:9" ht="15">
      <c r="A947" s="98">
        <v>939</v>
      </c>
      <c r="B947" s="568" t="s">
        <v>2490</v>
      </c>
      <c r="C947" s="577" t="s">
        <v>1469</v>
      </c>
      <c r="D947" s="569">
        <v>25001029185</v>
      </c>
      <c r="E947" s="15"/>
      <c r="F947" s="554" t="s">
        <v>334</v>
      </c>
      <c r="G947" s="4">
        <f t="shared" si="18"/>
        <v>150</v>
      </c>
      <c r="H947" s="555">
        <v>120</v>
      </c>
      <c r="I947" s="4">
        <f t="shared" si="19"/>
        <v>30</v>
      </c>
    </row>
    <row r="948" spans="1:9" ht="15">
      <c r="A948" s="98">
        <v>940</v>
      </c>
      <c r="B948" s="568" t="s">
        <v>2491</v>
      </c>
      <c r="C948" s="577" t="s">
        <v>2492</v>
      </c>
      <c r="D948" s="569">
        <v>45001016901</v>
      </c>
      <c r="E948" s="15"/>
      <c r="F948" s="554" t="s">
        <v>334</v>
      </c>
      <c r="G948" s="4">
        <f t="shared" si="18"/>
        <v>150</v>
      </c>
      <c r="H948" s="555">
        <v>120</v>
      </c>
      <c r="I948" s="4">
        <f t="shared" si="19"/>
        <v>30</v>
      </c>
    </row>
    <row r="949" spans="1:9" ht="15">
      <c r="A949" s="98">
        <v>941</v>
      </c>
      <c r="B949" s="568" t="s">
        <v>2493</v>
      </c>
      <c r="C949" s="577" t="s">
        <v>1592</v>
      </c>
      <c r="D949" s="569">
        <v>59002003346</v>
      </c>
      <c r="E949" s="15"/>
      <c r="F949" s="554" t="s">
        <v>334</v>
      </c>
      <c r="G949" s="4">
        <f t="shared" si="18"/>
        <v>150</v>
      </c>
      <c r="H949" s="555">
        <v>120</v>
      </c>
      <c r="I949" s="4">
        <f t="shared" si="19"/>
        <v>30</v>
      </c>
    </row>
    <row r="950" spans="1:9" ht="15">
      <c r="A950" s="98">
        <v>942</v>
      </c>
      <c r="B950" s="568" t="s">
        <v>2494</v>
      </c>
      <c r="C950" s="577" t="s">
        <v>2495</v>
      </c>
      <c r="D950" s="569">
        <v>25001006164</v>
      </c>
      <c r="E950" s="15"/>
      <c r="F950" s="554" t="s">
        <v>334</v>
      </c>
      <c r="G950" s="4">
        <f t="shared" si="18"/>
        <v>150</v>
      </c>
      <c r="H950" s="555">
        <v>120</v>
      </c>
      <c r="I950" s="4">
        <f t="shared" si="19"/>
        <v>30</v>
      </c>
    </row>
    <row r="951" spans="1:9" ht="15">
      <c r="A951" s="98">
        <v>943</v>
      </c>
      <c r="B951" s="568" t="s">
        <v>2083</v>
      </c>
      <c r="C951" s="577" t="s">
        <v>730</v>
      </c>
      <c r="D951" s="569">
        <v>25001001583</v>
      </c>
      <c r="E951" s="15"/>
      <c r="F951" s="554" t="s">
        <v>334</v>
      </c>
      <c r="G951" s="4">
        <f t="shared" si="18"/>
        <v>150</v>
      </c>
      <c r="H951" s="555">
        <v>120</v>
      </c>
      <c r="I951" s="4">
        <f t="shared" si="19"/>
        <v>30</v>
      </c>
    </row>
    <row r="952" spans="1:9" ht="15">
      <c r="A952" s="98">
        <v>944</v>
      </c>
      <c r="B952" s="568" t="s">
        <v>1291</v>
      </c>
      <c r="C952" s="577" t="s">
        <v>1198</v>
      </c>
      <c r="D952" s="569">
        <v>45001013516</v>
      </c>
      <c r="E952" s="15"/>
      <c r="F952" s="554" t="s">
        <v>334</v>
      </c>
      <c r="G952" s="4">
        <f t="shared" si="18"/>
        <v>150</v>
      </c>
      <c r="H952" s="555">
        <v>120</v>
      </c>
      <c r="I952" s="4">
        <f t="shared" si="19"/>
        <v>30</v>
      </c>
    </row>
    <row r="953" spans="1:9" ht="15">
      <c r="A953" s="98">
        <v>945</v>
      </c>
      <c r="B953" s="568" t="s">
        <v>2496</v>
      </c>
      <c r="C953" s="577" t="s">
        <v>2497</v>
      </c>
      <c r="D953" s="569">
        <v>41001027069</v>
      </c>
      <c r="E953" s="15"/>
      <c r="F953" s="554" t="s">
        <v>334</v>
      </c>
      <c r="G953" s="4">
        <f t="shared" si="18"/>
        <v>150</v>
      </c>
      <c r="H953" s="555">
        <v>120</v>
      </c>
      <c r="I953" s="4">
        <f t="shared" si="19"/>
        <v>30</v>
      </c>
    </row>
    <row r="954" spans="1:9" ht="15">
      <c r="A954" s="98">
        <v>946</v>
      </c>
      <c r="B954" s="568" t="s">
        <v>1836</v>
      </c>
      <c r="C954" s="577" t="s">
        <v>1125</v>
      </c>
      <c r="D954" s="569">
        <v>45001004970</v>
      </c>
      <c r="E954" s="15"/>
      <c r="F954" s="554" t="s">
        <v>334</v>
      </c>
      <c r="G954" s="4">
        <f t="shared" si="18"/>
        <v>150</v>
      </c>
      <c r="H954" s="555">
        <v>120</v>
      </c>
      <c r="I954" s="4">
        <f t="shared" si="19"/>
        <v>30</v>
      </c>
    </row>
    <row r="955" spans="1:9" ht="15">
      <c r="A955" s="98">
        <v>947</v>
      </c>
      <c r="B955" s="568" t="s">
        <v>2498</v>
      </c>
      <c r="C955" s="577" t="s">
        <v>2499</v>
      </c>
      <c r="D955" s="569">
        <v>45001011151</v>
      </c>
      <c r="E955" s="15"/>
      <c r="F955" s="554" t="s">
        <v>334</v>
      </c>
      <c r="G955" s="4">
        <f t="shared" si="18"/>
        <v>150</v>
      </c>
      <c r="H955" s="555">
        <v>120</v>
      </c>
      <c r="I955" s="4">
        <f t="shared" si="19"/>
        <v>30</v>
      </c>
    </row>
    <row r="956" spans="1:9" ht="15">
      <c r="A956" s="98">
        <v>948</v>
      </c>
      <c r="B956" s="568" t="s">
        <v>2280</v>
      </c>
      <c r="C956" s="577" t="s">
        <v>1211</v>
      </c>
      <c r="D956" s="569">
        <v>45001032121</v>
      </c>
      <c r="E956" s="15"/>
      <c r="F956" s="554" t="s">
        <v>334</v>
      </c>
      <c r="G956" s="4">
        <f t="shared" si="18"/>
        <v>150</v>
      </c>
      <c r="H956" s="555">
        <v>120</v>
      </c>
      <c r="I956" s="4">
        <f t="shared" si="19"/>
        <v>30</v>
      </c>
    </row>
    <row r="957" spans="1:9" ht="15">
      <c r="A957" s="98">
        <v>949</v>
      </c>
      <c r="B957" s="568" t="s">
        <v>2500</v>
      </c>
      <c r="C957" s="577" t="s">
        <v>2179</v>
      </c>
      <c r="D957" s="569">
        <v>45001014219</v>
      </c>
      <c r="E957" s="15"/>
      <c r="F957" s="554" t="s">
        <v>334</v>
      </c>
      <c r="G957" s="4">
        <f t="shared" si="18"/>
        <v>150</v>
      </c>
      <c r="H957" s="555">
        <v>120</v>
      </c>
      <c r="I957" s="4">
        <f t="shared" si="19"/>
        <v>30</v>
      </c>
    </row>
    <row r="958" spans="1:9" ht="15">
      <c r="A958" s="98">
        <v>950</v>
      </c>
      <c r="B958" s="568" t="s">
        <v>2501</v>
      </c>
      <c r="C958" s="577" t="s">
        <v>2502</v>
      </c>
      <c r="D958" s="569">
        <v>45001027103</v>
      </c>
      <c r="E958" s="15"/>
      <c r="F958" s="554" t="s">
        <v>334</v>
      </c>
      <c r="G958" s="4">
        <f t="shared" si="18"/>
        <v>150</v>
      </c>
      <c r="H958" s="555">
        <v>120</v>
      </c>
      <c r="I958" s="4">
        <f t="shared" si="19"/>
        <v>30</v>
      </c>
    </row>
    <row r="959" spans="1:9" ht="15">
      <c r="A959" s="98">
        <v>951</v>
      </c>
      <c r="B959" s="568" t="s">
        <v>2503</v>
      </c>
      <c r="C959" s="577" t="s">
        <v>2504</v>
      </c>
      <c r="D959" s="569">
        <v>45650000665</v>
      </c>
      <c r="E959" s="15"/>
      <c r="F959" s="554" t="s">
        <v>334</v>
      </c>
      <c r="G959" s="4">
        <f t="shared" si="18"/>
        <v>150</v>
      </c>
      <c r="H959" s="555">
        <v>120</v>
      </c>
      <c r="I959" s="4">
        <f t="shared" si="19"/>
        <v>30</v>
      </c>
    </row>
    <row r="960" spans="1:9" ht="15">
      <c r="A960" s="98">
        <v>952</v>
      </c>
      <c r="B960" s="568" t="s">
        <v>2505</v>
      </c>
      <c r="C960" s="577" t="s">
        <v>1421</v>
      </c>
      <c r="D960" s="569">
        <v>45001030034</v>
      </c>
      <c r="E960" s="15"/>
      <c r="F960" s="554" t="s">
        <v>334</v>
      </c>
      <c r="G960" s="4">
        <f t="shared" si="18"/>
        <v>150</v>
      </c>
      <c r="H960" s="555">
        <v>120</v>
      </c>
      <c r="I960" s="4">
        <f t="shared" si="19"/>
        <v>30</v>
      </c>
    </row>
    <row r="961" spans="1:9" ht="15">
      <c r="A961" s="98">
        <v>953</v>
      </c>
      <c r="B961" s="568" t="s">
        <v>2350</v>
      </c>
      <c r="C961" s="577" t="s">
        <v>2506</v>
      </c>
      <c r="D961" s="569">
        <v>45001025871</v>
      </c>
      <c r="E961" s="15"/>
      <c r="F961" s="554" t="s">
        <v>334</v>
      </c>
      <c r="G961" s="4">
        <f t="shared" si="18"/>
        <v>150</v>
      </c>
      <c r="H961" s="555">
        <v>120</v>
      </c>
      <c r="I961" s="4">
        <f t="shared" si="19"/>
        <v>30</v>
      </c>
    </row>
    <row r="962" spans="1:9" ht="15">
      <c r="A962" s="98">
        <v>954</v>
      </c>
      <c r="B962" s="568" t="s">
        <v>2394</v>
      </c>
      <c r="C962" s="577" t="s">
        <v>2507</v>
      </c>
      <c r="D962" s="569">
        <v>45001015692</v>
      </c>
      <c r="E962" s="15"/>
      <c r="F962" s="554" t="s">
        <v>334</v>
      </c>
      <c r="G962" s="4">
        <f t="shared" si="18"/>
        <v>150</v>
      </c>
      <c r="H962" s="555">
        <v>120</v>
      </c>
      <c r="I962" s="4">
        <f t="shared" si="19"/>
        <v>30</v>
      </c>
    </row>
    <row r="963" spans="1:9" ht="15">
      <c r="A963" s="98">
        <v>955</v>
      </c>
      <c r="B963" s="568" t="s">
        <v>2508</v>
      </c>
      <c r="C963" s="577" t="s">
        <v>2509</v>
      </c>
      <c r="D963" s="569">
        <v>45001029919</v>
      </c>
      <c r="E963" s="15"/>
      <c r="F963" s="554" t="s">
        <v>334</v>
      </c>
      <c r="G963" s="4">
        <f t="shared" si="18"/>
        <v>150</v>
      </c>
      <c r="H963" s="555">
        <v>120</v>
      </c>
      <c r="I963" s="4">
        <f t="shared" si="19"/>
        <v>30</v>
      </c>
    </row>
    <row r="964" spans="1:9" ht="15">
      <c r="A964" s="98">
        <v>956</v>
      </c>
      <c r="B964" s="563" t="s">
        <v>2259</v>
      </c>
      <c r="C964" s="580" t="s">
        <v>2510</v>
      </c>
      <c r="D964" s="599">
        <v>13001046343</v>
      </c>
      <c r="E964" s="15"/>
      <c r="F964" s="554" t="s">
        <v>334</v>
      </c>
      <c r="G964" s="4">
        <f t="shared" si="18"/>
        <v>150</v>
      </c>
      <c r="H964" s="555">
        <v>120</v>
      </c>
      <c r="I964" s="4">
        <f t="shared" si="19"/>
        <v>30</v>
      </c>
    </row>
    <row r="965" spans="1:9" ht="15">
      <c r="A965" s="98">
        <v>957</v>
      </c>
      <c r="B965" s="563" t="s">
        <v>2374</v>
      </c>
      <c r="C965" s="580" t="s">
        <v>2511</v>
      </c>
      <c r="D965" s="599">
        <v>13001065102</v>
      </c>
      <c r="E965" s="15"/>
      <c r="F965" s="554" t="s">
        <v>334</v>
      </c>
      <c r="G965" s="4">
        <f t="shared" si="18"/>
        <v>150</v>
      </c>
      <c r="H965" s="555">
        <v>120</v>
      </c>
      <c r="I965" s="4">
        <f t="shared" si="19"/>
        <v>30</v>
      </c>
    </row>
    <row r="966" spans="1:9" ht="15">
      <c r="A966" s="98">
        <v>958</v>
      </c>
      <c r="B966" s="563" t="s">
        <v>1823</v>
      </c>
      <c r="C966" s="580" t="s">
        <v>939</v>
      </c>
      <c r="D966" s="599">
        <v>13001066669</v>
      </c>
      <c r="E966" s="15"/>
      <c r="F966" s="554" t="s">
        <v>334</v>
      </c>
      <c r="G966" s="4">
        <f t="shared" si="18"/>
        <v>150</v>
      </c>
      <c r="H966" s="555">
        <v>120</v>
      </c>
      <c r="I966" s="4">
        <f t="shared" si="19"/>
        <v>30</v>
      </c>
    </row>
    <row r="967" spans="1:9" ht="15">
      <c r="A967" s="98">
        <v>959</v>
      </c>
      <c r="B967" s="563" t="s">
        <v>2162</v>
      </c>
      <c r="C967" s="580" t="s">
        <v>2512</v>
      </c>
      <c r="D967" s="599">
        <v>13001025515</v>
      </c>
      <c r="E967" s="15"/>
      <c r="F967" s="554" t="s">
        <v>334</v>
      </c>
      <c r="G967" s="4">
        <f t="shared" si="18"/>
        <v>150</v>
      </c>
      <c r="H967" s="555">
        <v>120</v>
      </c>
      <c r="I967" s="4">
        <f t="shared" si="19"/>
        <v>30</v>
      </c>
    </row>
    <row r="968" spans="1:9" ht="15">
      <c r="A968" s="98">
        <v>960</v>
      </c>
      <c r="B968" s="563" t="s">
        <v>2513</v>
      </c>
      <c r="C968" s="580" t="s">
        <v>2514</v>
      </c>
      <c r="D968" s="599">
        <v>20001045992</v>
      </c>
      <c r="E968" s="15"/>
      <c r="F968" s="554" t="s">
        <v>334</v>
      </c>
      <c r="G968" s="4">
        <f t="shared" si="18"/>
        <v>150</v>
      </c>
      <c r="H968" s="555">
        <v>120</v>
      </c>
      <c r="I968" s="4">
        <f t="shared" si="19"/>
        <v>30</v>
      </c>
    </row>
    <row r="969" spans="1:9" ht="15">
      <c r="A969" s="98">
        <v>961</v>
      </c>
      <c r="B969" s="563" t="s">
        <v>2515</v>
      </c>
      <c r="C969" s="580" t="s">
        <v>2516</v>
      </c>
      <c r="D969" s="599">
        <v>13001055759</v>
      </c>
      <c r="E969" s="15"/>
      <c r="F969" s="554" t="s">
        <v>334</v>
      </c>
      <c r="G969" s="4">
        <f t="shared" si="18"/>
        <v>150</v>
      </c>
      <c r="H969" s="555">
        <v>120</v>
      </c>
      <c r="I969" s="4">
        <f t="shared" si="19"/>
        <v>30</v>
      </c>
    </row>
    <row r="970" spans="1:9" ht="15">
      <c r="A970" s="98">
        <v>962</v>
      </c>
      <c r="B970" s="563" t="s">
        <v>1932</v>
      </c>
      <c r="C970" s="580" t="s">
        <v>939</v>
      </c>
      <c r="D970" s="599">
        <v>13001059135</v>
      </c>
      <c r="E970" s="15"/>
      <c r="F970" s="554" t="s">
        <v>334</v>
      </c>
      <c r="G970" s="4">
        <f t="shared" si="18"/>
        <v>150</v>
      </c>
      <c r="H970" s="555">
        <v>120</v>
      </c>
      <c r="I970" s="4">
        <f t="shared" si="19"/>
        <v>30</v>
      </c>
    </row>
    <row r="971" spans="1:9" ht="15">
      <c r="A971" s="98">
        <v>963</v>
      </c>
      <c r="B971" s="563" t="s">
        <v>2517</v>
      </c>
      <c r="C971" s="580" t="s">
        <v>2518</v>
      </c>
      <c r="D971" s="599">
        <v>13001067168</v>
      </c>
      <c r="E971" s="15"/>
      <c r="F971" s="554" t="s">
        <v>334</v>
      </c>
      <c r="G971" s="4">
        <f t="shared" si="18"/>
        <v>150</v>
      </c>
      <c r="H971" s="555">
        <v>120</v>
      </c>
      <c r="I971" s="4">
        <f t="shared" si="19"/>
        <v>30</v>
      </c>
    </row>
    <row r="972" spans="1:9" ht="15">
      <c r="A972" s="98">
        <v>964</v>
      </c>
      <c r="B972" s="563" t="s">
        <v>1633</v>
      </c>
      <c r="C972" s="580" t="s">
        <v>2519</v>
      </c>
      <c r="D972" s="599">
        <v>13001041734</v>
      </c>
      <c r="E972" s="15"/>
      <c r="F972" s="554" t="s">
        <v>334</v>
      </c>
      <c r="G972" s="4">
        <f t="shared" si="18"/>
        <v>150</v>
      </c>
      <c r="H972" s="555">
        <v>120</v>
      </c>
      <c r="I972" s="4">
        <f t="shared" si="19"/>
        <v>30</v>
      </c>
    </row>
    <row r="973" spans="1:9" ht="15">
      <c r="A973" s="98">
        <v>965</v>
      </c>
      <c r="B973" s="563" t="s">
        <v>1633</v>
      </c>
      <c r="C973" s="580" t="s">
        <v>2460</v>
      </c>
      <c r="D973" s="599">
        <v>13001034658</v>
      </c>
      <c r="E973" s="15"/>
      <c r="F973" s="554" t="s">
        <v>334</v>
      </c>
      <c r="G973" s="4">
        <f t="shared" ref="G973:G1031" si="20">H973/0.8</f>
        <v>150</v>
      </c>
      <c r="H973" s="555">
        <v>120</v>
      </c>
      <c r="I973" s="4">
        <f t="shared" ref="I973:I1036" si="21">H973*0.25</f>
        <v>30</v>
      </c>
    </row>
    <row r="974" spans="1:9" ht="15">
      <c r="A974" s="98">
        <v>966</v>
      </c>
      <c r="B974" s="563" t="s">
        <v>2520</v>
      </c>
      <c r="C974" s="580" t="s">
        <v>2521</v>
      </c>
      <c r="D974" s="599">
        <v>13001052412</v>
      </c>
      <c r="E974" s="15"/>
      <c r="F974" s="554" t="s">
        <v>334</v>
      </c>
      <c r="G974" s="4">
        <f t="shared" si="20"/>
        <v>150</v>
      </c>
      <c r="H974" s="555">
        <v>120</v>
      </c>
      <c r="I974" s="4">
        <f t="shared" si="21"/>
        <v>30</v>
      </c>
    </row>
    <row r="975" spans="1:9" ht="15">
      <c r="A975" s="98">
        <v>967</v>
      </c>
      <c r="B975" s="563" t="s">
        <v>1823</v>
      </c>
      <c r="C975" s="580" t="s">
        <v>2522</v>
      </c>
      <c r="D975" s="599">
        <v>13001026488</v>
      </c>
      <c r="E975" s="15"/>
      <c r="F975" s="554" t="s">
        <v>334</v>
      </c>
      <c r="G975" s="4">
        <f t="shared" si="20"/>
        <v>150</v>
      </c>
      <c r="H975" s="555">
        <v>120</v>
      </c>
      <c r="I975" s="4">
        <f t="shared" si="21"/>
        <v>30</v>
      </c>
    </row>
    <row r="976" spans="1:9" ht="15">
      <c r="A976" s="98">
        <v>968</v>
      </c>
      <c r="B976" s="600" t="s">
        <v>2523</v>
      </c>
      <c r="C976" s="577" t="s">
        <v>2524</v>
      </c>
      <c r="D976" s="601" t="s">
        <v>2525</v>
      </c>
      <c r="E976" s="15"/>
      <c r="F976" s="554" t="s">
        <v>334</v>
      </c>
      <c r="G976" s="4">
        <f t="shared" si="20"/>
        <v>150</v>
      </c>
      <c r="H976" s="555">
        <v>120</v>
      </c>
      <c r="I976" s="4">
        <f t="shared" si="21"/>
        <v>30</v>
      </c>
    </row>
    <row r="977" spans="1:9" ht="15">
      <c r="A977" s="98">
        <v>969</v>
      </c>
      <c r="B977" s="600" t="s">
        <v>774</v>
      </c>
      <c r="C977" s="577" t="s">
        <v>2526</v>
      </c>
      <c r="D977" s="601" t="s">
        <v>2527</v>
      </c>
      <c r="E977" s="15"/>
      <c r="F977" s="554" t="s">
        <v>334</v>
      </c>
      <c r="G977" s="4">
        <f t="shared" si="20"/>
        <v>150</v>
      </c>
      <c r="H977" s="555">
        <v>120</v>
      </c>
      <c r="I977" s="4">
        <f t="shared" si="21"/>
        <v>30</v>
      </c>
    </row>
    <row r="978" spans="1:9" ht="15">
      <c r="A978" s="98">
        <v>970</v>
      </c>
      <c r="B978" s="600" t="s">
        <v>1962</v>
      </c>
      <c r="C978" s="577" t="s">
        <v>2528</v>
      </c>
      <c r="D978" s="601" t="s">
        <v>2529</v>
      </c>
      <c r="E978" s="15"/>
      <c r="F978" s="554" t="s">
        <v>334</v>
      </c>
      <c r="G978" s="4">
        <f t="shared" si="20"/>
        <v>150</v>
      </c>
      <c r="H978" s="555">
        <v>120</v>
      </c>
      <c r="I978" s="4">
        <f t="shared" si="21"/>
        <v>30</v>
      </c>
    </row>
    <row r="979" spans="1:9" ht="15">
      <c r="A979" s="98">
        <v>971</v>
      </c>
      <c r="B979" s="600" t="s">
        <v>2100</v>
      </c>
      <c r="C979" s="577" t="s">
        <v>2530</v>
      </c>
      <c r="D979" s="601" t="s">
        <v>2531</v>
      </c>
      <c r="E979" s="15"/>
      <c r="F979" s="554" t="s">
        <v>334</v>
      </c>
      <c r="G979" s="4">
        <f t="shared" si="20"/>
        <v>150</v>
      </c>
      <c r="H979" s="555">
        <v>120</v>
      </c>
      <c r="I979" s="4">
        <f t="shared" si="21"/>
        <v>30</v>
      </c>
    </row>
    <row r="980" spans="1:9" ht="15">
      <c r="A980" s="98">
        <v>972</v>
      </c>
      <c r="B980" s="600" t="s">
        <v>2532</v>
      </c>
      <c r="C980" s="577" t="s">
        <v>2533</v>
      </c>
      <c r="D980" s="601" t="s">
        <v>2534</v>
      </c>
      <c r="E980" s="15"/>
      <c r="F980" s="554" t="s">
        <v>334</v>
      </c>
      <c r="G980" s="4">
        <f t="shared" si="20"/>
        <v>150</v>
      </c>
      <c r="H980" s="555">
        <v>120</v>
      </c>
      <c r="I980" s="4">
        <f t="shared" si="21"/>
        <v>30</v>
      </c>
    </row>
    <row r="981" spans="1:9" ht="15">
      <c r="A981" s="98">
        <v>973</v>
      </c>
      <c r="B981" s="600" t="s">
        <v>2535</v>
      </c>
      <c r="C981" s="577" t="s">
        <v>2536</v>
      </c>
      <c r="D981" s="601" t="s">
        <v>2537</v>
      </c>
      <c r="E981" s="15"/>
      <c r="F981" s="554" t="s">
        <v>334</v>
      </c>
      <c r="G981" s="4">
        <f t="shared" si="20"/>
        <v>150</v>
      </c>
      <c r="H981" s="555">
        <v>120</v>
      </c>
      <c r="I981" s="4">
        <f t="shared" si="21"/>
        <v>30</v>
      </c>
    </row>
    <row r="982" spans="1:9" ht="15">
      <c r="A982" s="98">
        <v>974</v>
      </c>
      <c r="B982" s="600" t="s">
        <v>2517</v>
      </c>
      <c r="C982" s="577" t="s">
        <v>2538</v>
      </c>
      <c r="D982" s="601" t="s">
        <v>2539</v>
      </c>
      <c r="E982" s="15"/>
      <c r="F982" s="554" t="s">
        <v>334</v>
      </c>
      <c r="G982" s="4">
        <f t="shared" si="20"/>
        <v>150</v>
      </c>
      <c r="H982" s="555">
        <v>120</v>
      </c>
      <c r="I982" s="4">
        <f t="shared" si="21"/>
        <v>30</v>
      </c>
    </row>
    <row r="983" spans="1:9" ht="15">
      <c r="A983" s="98">
        <v>975</v>
      </c>
      <c r="B983" s="600" t="s">
        <v>1836</v>
      </c>
      <c r="C983" s="577" t="s">
        <v>2540</v>
      </c>
      <c r="D983" s="601" t="s">
        <v>2541</v>
      </c>
      <c r="E983" s="15"/>
      <c r="F983" s="554" t="s">
        <v>334</v>
      </c>
      <c r="G983" s="4">
        <f t="shared" si="20"/>
        <v>150</v>
      </c>
      <c r="H983" s="555">
        <v>120</v>
      </c>
      <c r="I983" s="4">
        <f t="shared" si="21"/>
        <v>30</v>
      </c>
    </row>
    <row r="984" spans="1:9" ht="15">
      <c r="A984" s="98">
        <v>976</v>
      </c>
      <c r="B984" s="600" t="s">
        <v>669</v>
      </c>
      <c r="C984" s="577" t="s">
        <v>2526</v>
      </c>
      <c r="D984" s="601" t="s">
        <v>2542</v>
      </c>
      <c r="E984" s="15"/>
      <c r="F984" s="554" t="s">
        <v>334</v>
      </c>
      <c r="G984" s="4">
        <f t="shared" si="20"/>
        <v>150</v>
      </c>
      <c r="H984" s="555">
        <v>120</v>
      </c>
      <c r="I984" s="4">
        <f t="shared" si="21"/>
        <v>30</v>
      </c>
    </row>
    <row r="985" spans="1:9" ht="15">
      <c r="A985" s="98">
        <v>977</v>
      </c>
      <c r="B985" s="600" t="s">
        <v>2543</v>
      </c>
      <c r="C985" s="577" t="s">
        <v>2544</v>
      </c>
      <c r="D985" s="601" t="s">
        <v>2545</v>
      </c>
      <c r="E985" s="15"/>
      <c r="F985" s="554" t="s">
        <v>334</v>
      </c>
      <c r="G985" s="4">
        <f t="shared" si="20"/>
        <v>150</v>
      </c>
      <c r="H985" s="555">
        <v>120</v>
      </c>
      <c r="I985" s="4">
        <f t="shared" si="21"/>
        <v>30</v>
      </c>
    </row>
    <row r="986" spans="1:9" ht="15">
      <c r="A986" s="98">
        <v>978</v>
      </c>
      <c r="B986" s="600" t="s">
        <v>2367</v>
      </c>
      <c r="C986" s="577" t="s">
        <v>2546</v>
      </c>
      <c r="D986" s="601" t="s">
        <v>2547</v>
      </c>
      <c r="E986" s="15"/>
      <c r="F986" s="554" t="s">
        <v>334</v>
      </c>
      <c r="G986" s="4">
        <f t="shared" si="20"/>
        <v>150</v>
      </c>
      <c r="H986" s="555">
        <v>120</v>
      </c>
      <c r="I986" s="4">
        <f t="shared" si="21"/>
        <v>30</v>
      </c>
    </row>
    <row r="987" spans="1:9" ht="15">
      <c r="A987" s="98">
        <v>979</v>
      </c>
      <c r="B987" s="600" t="s">
        <v>2162</v>
      </c>
      <c r="C987" s="577" t="s">
        <v>2548</v>
      </c>
      <c r="D987" s="601" t="s">
        <v>2549</v>
      </c>
      <c r="E987" s="15"/>
      <c r="F987" s="554" t="s">
        <v>334</v>
      </c>
      <c r="G987" s="4">
        <f t="shared" si="20"/>
        <v>150</v>
      </c>
      <c r="H987" s="555">
        <v>120</v>
      </c>
      <c r="I987" s="4">
        <f t="shared" si="21"/>
        <v>30</v>
      </c>
    </row>
    <row r="988" spans="1:9" ht="15">
      <c r="A988" s="98">
        <v>980</v>
      </c>
      <c r="B988" s="600" t="s">
        <v>2078</v>
      </c>
      <c r="C988" s="577" t="s">
        <v>2514</v>
      </c>
      <c r="D988" s="601" t="s">
        <v>2550</v>
      </c>
      <c r="E988" s="15"/>
      <c r="F988" s="554" t="s">
        <v>334</v>
      </c>
      <c r="G988" s="4">
        <f t="shared" si="20"/>
        <v>150</v>
      </c>
      <c r="H988" s="555">
        <v>120</v>
      </c>
      <c r="I988" s="4">
        <f t="shared" si="21"/>
        <v>30</v>
      </c>
    </row>
    <row r="989" spans="1:9" ht="15">
      <c r="A989" s="98">
        <v>981</v>
      </c>
      <c r="B989" s="600" t="s">
        <v>1962</v>
      </c>
      <c r="C989" s="577" t="s">
        <v>2551</v>
      </c>
      <c r="D989" s="601" t="s">
        <v>2552</v>
      </c>
      <c r="E989" s="15"/>
      <c r="F989" s="554" t="s">
        <v>334</v>
      </c>
      <c r="G989" s="4">
        <f t="shared" si="20"/>
        <v>150</v>
      </c>
      <c r="H989" s="555">
        <v>120</v>
      </c>
      <c r="I989" s="4">
        <f t="shared" si="21"/>
        <v>30</v>
      </c>
    </row>
    <row r="990" spans="1:9" ht="15">
      <c r="A990" s="98">
        <v>982</v>
      </c>
      <c r="B990" s="600" t="s">
        <v>1960</v>
      </c>
      <c r="C990" s="577" t="s">
        <v>2553</v>
      </c>
      <c r="D990" s="601" t="s">
        <v>2554</v>
      </c>
      <c r="E990" s="15"/>
      <c r="F990" s="554" t="s">
        <v>334</v>
      </c>
      <c r="G990" s="4">
        <f t="shared" si="20"/>
        <v>150</v>
      </c>
      <c r="H990" s="555">
        <v>120</v>
      </c>
      <c r="I990" s="4">
        <f t="shared" si="21"/>
        <v>30</v>
      </c>
    </row>
    <row r="991" spans="1:9" ht="15">
      <c r="A991" s="98">
        <v>983</v>
      </c>
      <c r="B991" s="600" t="s">
        <v>2013</v>
      </c>
      <c r="C991" s="577" t="s">
        <v>978</v>
      </c>
      <c r="D991" s="601" t="s">
        <v>2555</v>
      </c>
      <c r="E991" s="15"/>
      <c r="F991" s="554" t="s">
        <v>334</v>
      </c>
      <c r="G991" s="4">
        <f t="shared" si="20"/>
        <v>150</v>
      </c>
      <c r="H991" s="555">
        <v>120</v>
      </c>
      <c r="I991" s="4">
        <f t="shared" si="21"/>
        <v>30</v>
      </c>
    </row>
    <row r="992" spans="1:9" ht="15">
      <c r="A992" s="98">
        <v>984</v>
      </c>
      <c r="B992" s="602" t="s">
        <v>2162</v>
      </c>
      <c r="C992" s="577" t="s">
        <v>2556</v>
      </c>
      <c r="D992" s="598">
        <v>20001039976</v>
      </c>
      <c r="E992" s="15"/>
      <c r="F992" s="554" t="s">
        <v>334</v>
      </c>
      <c r="G992" s="4">
        <f t="shared" si="20"/>
        <v>150</v>
      </c>
      <c r="H992" s="555">
        <v>120</v>
      </c>
      <c r="I992" s="4">
        <f t="shared" si="21"/>
        <v>30</v>
      </c>
    </row>
    <row r="993" spans="1:9" ht="15">
      <c r="A993" s="98">
        <v>985</v>
      </c>
      <c r="B993" s="602" t="s">
        <v>1879</v>
      </c>
      <c r="C993" s="577" t="s">
        <v>2557</v>
      </c>
      <c r="D993" s="598">
        <v>20001031966</v>
      </c>
      <c r="E993" s="15"/>
      <c r="F993" s="554" t="s">
        <v>334</v>
      </c>
      <c r="G993" s="4">
        <f t="shared" si="20"/>
        <v>150</v>
      </c>
      <c r="H993" s="555">
        <v>120</v>
      </c>
      <c r="I993" s="4">
        <f t="shared" si="21"/>
        <v>30</v>
      </c>
    </row>
    <row r="994" spans="1:9" ht="15">
      <c r="A994" s="98">
        <v>986</v>
      </c>
      <c r="B994" s="602" t="s">
        <v>1577</v>
      </c>
      <c r="C994" s="577" t="s">
        <v>2558</v>
      </c>
      <c r="D994" s="598">
        <v>20001048028</v>
      </c>
      <c r="E994" s="15"/>
      <c r="F994" s="554" t="s">
        <v>334</v>
      </c>
      <c r="G994" s="4">
        <f t="shared" si="20"/>
        <v>150</v>
      </c>
      <c r="H994" s="555">
        <v>120</v>
      </c>
      <c r="I994" s="4">
        <f t="shared" si="21"/>
        <v>30</v>
      </c>
    </row>
    <row r="995" spans="1:9" ht="15">
      <c r="A995" s="98">
        <v>987</v>
      </c>
      <c r="B995" s="602" t="s">
        <v>2559</v>
      </c>
      <c r="C995" s="577" t="s">
        <v>675</v>
      </c>
      <c r="D995" s="598">
        <v>20001022315</v>
      </c>
      <c r="E995" s="15"/>
      <c r="F995" s="554" t="s">
        <v>334</v>
      </c>
      <c r="G995" s="4">
        <f t="shared" si="20"/>
        <v>150</v>
      </c>
      <c r="H995" s="555">
        <v>120</v>
      </c>
      <c r="I995" s="4">
        <f t="shared" si="21"/>
        <v>30</v>
      </c>
    </row>
    <row r="996" spans="1:9" ht="15">
      <c r="A996" s="98">
        <v>988</v>
      </c>
      <c r="B996" s="602" t="s">
        <v>2020</v>
      </c>
      <c r="C996" s="577" t="s">
        <v>1697</v>
      </c>
      <c r="D996" s="598">
        <v>20001064296</v>
      </c>
      <c r="E996" s="15"/>
      <c r="F996" s="554" t="s">
        <v>334</v>
      </c>
      <c r="G996" s="4">
        <f t="shared" si="20"/>
        <v>150</v>
      </c>
      <c r="H996" s="555">
        <v>120</v>
      </c>
      <c r="I996" s="4">
        <f t="shared" si="21"/>
        <v>30</v>
      </c>
    </row>
    <row r="997" spans="1:9" ht="15">
      <c r="A997" s="98">
        <v>989</v>
      </c>
      <c r="B997" s="602" t="s">
        <v>1823</v>
      </c>
      <c r="C997" s="577" t="s">
        <v>2560</v>
      </c>
      <c r="D997" s="598">
        <v>20001064363</v>
      </c>
      <c r="E997" s="15"/>
      <c r="F997" s="554" t="s">
        <v>334</v>
      </c>
      <c r="G997" s="4">
        <f t="shared" si="20"/>
        <v>150</v>
      </c>
      <c r="H997" s="555">
        <v>120</v>
      </c>
      <c r="I997" s="4">
        <f t="shared" si="21"/>
        <v>30</v>
      </c>
    </row>
    <row r="998" spans="1:9" ht="15">
      <c r="A998" s="98">
        <v>990</v>
      </c>
      <c r="B998" s="602" t="s">
        <v>2146</v>
      </c>
      <c r="C998" s="577" t="s">
        <v>2073</v>
      </c>
      <c r="D998" s="598">
        <v>20001044587</v>
      </c>
      <c r="E998" s="15"/>
      <c r="F998" s="554" t="s">
        <v>334</v>
      </c>
      <c r="G998" s="4">
        <f t="shared" si="20"/>
        <v>150</v>
      </c>
      <c r="H998" s="555">
        <v>120</v>
      </c>
      <c r="I998" s="4">
        <f t="shared" si="21"/>
        <v>30</v>
      </c>
    </row>
    <row r="999" spans="1:9" ht="15">
      <c r="A999" s="98">
        <v>991</v>
      </c>
      <c r="B999" s="602" t="s">
        <v>2287</v>
      </c>
      <c r="C999" s="577" t="s">
        <v>2561</v>
      </c>
      <c r="D999" s="598">
        <v>20001057587</v>
      </c>
      <c r="E999" s="15"/>
      <c r="F999" s="554" t="s">
        <v>334</v>
      </c>
      <c r="G999" s="4">
        <f t="shared" si="20"/>
        <v>150</v>
      </c>
      <c r="H999" s="555">
        <v>120</v>
      </c>
      <c r="I999" s="4">
        <f t="shared" si="21"/>
        <v>30</v>
      </c>
    </row>
    <row r="1000" spans="1:9" ht="15">
      <c r="A1000" s="98">
        <v>992</v>
      </c>
      <c r="B1000" s="602" t="s">
        <v>1616</v>
      </c>
      <c r="C1000" s="577" t="s">
        <v>2562</v>
      </c>
      <c r="D1000" s="598">
        <v>20001032067</v>
      </c>
      <c r="E1000" s="15"/>
      <c r="F1000" s="554" t="s">
        <v>334</v>
      </c>
      <c r="G1000" s="4">
        <f t="shared" si="20"/>
        <v>150</v>
      </c>
      <c r="H1000" s="555">
        <v>120</v>
      </c>
      <c r="I1000" s="4">
        <f t="shared" si="21"/>
        <v>30</v>
      </c>
    </row>
    <row r="1001" spans="1:9" ht="15">
      <c r="A1001" s="98">
        <v>993</v>
      </c>
      <c r="B1001" s="602" t="s">
        <v>664</v>
      </c>
      <c r="C1001" s="577" t="s">
        <v>2563</v>
      </c>
      <c r="D1001" s="598">
        <v>20001007343</v>
      </c>
      <c r="E1001" s="15"/>
      <c r="F1001" s="554" t="s">
        <v>334</v>
      </c>
      <c r="G1001" s="4">
        <f t="shared" si="20"/>
        <v>150</v>
      </c>
      <c r="H1001" s="555">
        <v>120</v>
      </c>
      <c r="I1001" s="4">
        <f t="shared" si="21"/>
        <v>30</v>
      </c>
    </row>
    <row r="1002" spans="1:9" ht="15">
      <c r="A1002" s="98">
        <v>994</v>
      </c>
      <c r="B1002" s="602" t="s">
        <v>2564</v>
      </c>
      <c r="C1002" s="577" t="s">
        <v>1508</v>
      </c>
      <c r="D1002" s="598">
        <v>47001014782</v>
      </c>
      <c r="E1002" s="15"/>
      <c r="F1002" s="554" t="s">
        <v>334</v>
      </c>
      <c r="G1002" s="4">
        <f t="shared" si="20"/>
        <v>150</v>
      </c>
      <c r="H1002" s="555">
        <v>120</v>
      </c>
      <c r="I1002" s="4">
        <f t="shared" si="21"/>
        <v>30</v>
      </c>
    </row>
    <row r="1003" spans="1:9" ht="15">
      <c r="A1003" s="98">
        <v>995</v>
      </c>
      <c r="B1003" s="602" t="s">
        <v>2565</v>
      </c>
      <c r="C1003" s="577" t="s">
        <v>2566</v>
      </c>
      <c r="D1003" s="603">
        <v>20001043791</v>
      </c>
      <c r="E1003" s="15"/>
      <c r="F1003" s="554" t="s">
        <v>334</v>
      </c>
      <c r="G1003" s="4">
        <f t="shared" si="20"/>
        <v>150</v>
      </c>
      <c r="H1003" s="555">
        <v>120</v>
      </c>
      <c r="I1003" s="4">
        <f t="shared" si="21"/>
        <v>30</v>
      </c>
    </row>
    <row r="1004" spans="1:9" ht="15">
      <c r="A1004" s="98">
        <v>996</v>
      </c>
      <c r="B1004" s="602" t="s">
        <v>2567</v>
      </c>
      <c r="C1004" s="577" t="s">
        <v>2568</v>
      </c>
      <c r="D1004" s="598">
        <v>20001035395</v>
      </c>
      <c r="E1004" s="15"/>
      <c r="F1004" s="554" t="s">
        <v>334</v>
      </c>
      <c r="G1004" s="4">
        <f t="shared" si="20"/>
        <v>150</v>
      </c>
      <c r="H1004" s="555">
        <v>120</v>
      </c>
      <c r="I1004" s="4">
        <f t="shared" si="21"/>
        <v>30</v>
      </c>
    </row>
    <row r="1005" spans="1:9" ht="15">
      <c r="A1005" s="98">
        <v>997</v>
      </c>
      <c r="B1005" s="602" t="s">
        <v>1174</v>
      </c>
      <c r="C1005" s="577" t="s">
        <v>2569</v>
      </c>
      <c r="D1005" s="598">
        <v>20001069572</v>
      </c>
      <c r="E1005" s="15"/>
      <c r="F1005" s="554" t="s">
        <v>334</v>
      </c>
      <c r="G1005" s="4">
        <f t="shared" si="20"/>
        <v>150</v>
      </c>
      <c r="H1005" s="555">
        <v>120</v>
      </c>
      <c r="I1005" s="4">
        <f t="shared" si="21"/>
        <v>30</v>
      </c>
    </row>
    <row r="1006" spans="1:9" ht="15">
      <c r="A1006" s="98">
        <v>998</v>
      </c>
      <c r="B1006" s="602" t="s">
        <v>2570</v>
      </c>
      <c r="C1006" s="577" t="s">
        <v>919</v>
      </c>
      <c r="D1006" s="598">
        <v>20901070883</v>
      </c>
      <c r="E1006" s="15"/>
      <c r="F1006" s="554" t="s">
        <v>334</v>
      </c>
      <c r="G1006" s="4">
        <f t="shared" si="20"/>
        <v>150</v>
      </c>
      <c r="H1006" s="555">
        <v>120</v>
      </c>
      <c r="I1006" s="4">
        <f t="shared" si="21"/>
        <v>30</v>
      </c>
    </row>
    <row r="1007" spans="1:9" ht="15">
      <c r="A1007" s="98">
        <v>999</v>
      </c>
      <c r="B1007" s="602" t="s">
        <v>996</v>
      </c>
      <c r="C1007" s="577" t="s">
        <v>2571</v>
      </c>
      <c r="D1007" s="603">
        <v>20001000803</v>
      </c>
      <c r="E1007" s="15"/>
      <c r="F1007" s="554" t="s">
        <v>334</v>
      </c>
      <c r="G1007" s="4">
        <f t="shared" si="20"/>
        <v>150</v>
      </c>
      <c r="H1007" s="555">
        <v>120</v>
      </c>
      <c r="I1007" s="4">
        <f t="shared" si="21"/>
        <v>30</v>
      </c>
    </row>
    <row r="1008" spans="1:9" ht="15">
      <c r="A1008" s="98">
        <v>1000</v>
      </c>
      <c r="B1008" s="602" t="s">
        <v>2572</v>
      </c>
      <c r="C1008" s="577" t="s">
        <v>2573</v>
      </c>
      <c r="D1008" s="598">
        <v>20001027870</v>
      </c>
      <c r="E1008" s="15"/>
      <c r="F1008" s="554" t="s">
        <v>334</v>
      </c>
      <c r="G1008" s="4">
        <f t="shared" si="20"/>
        <v>150</v>
      </c>
      <c r="H1008" s="555">
        <v>120</v>
      </c>
      <c r="I1008" s="4">
        <f t="shared" si="21"/>
        <v>30</v>
      </c>
    </row>
    <row r="1009" spans="1:9" ht="15">
      <c r="A1009" s="98">
        <v>1001</v>
      </c>
      <c r="B1009" s="568" t="s">
        <v>2013</v>
      </c>
      <c r="C1009" s="577" t="s">
        <v>2574</v>
      </c>
      <c r="D1009" s="569">
        <v>11001027606</v>
      </c>
      <c r="E1009" s="15"/>
      <c r="F1009" s="554" t="s">
        <v>334</v>
      </c>
      <c r="G1009" s="4">
        <f t="shared" si="20"/>
        <v>150</v>
      </c>
      <c r="H1009" s="555">
        <v>120</v>
      </c>
      <c r="I1009" s="4">
        <f t="shared" si="21"/>
        <v>30</v>
      </c>
    </row>
    <row r="1010" spans="1:9" ht="15">
      <c r="A1010" s="98">
        <v>1002</v>
      </c>
      <c r="B1010" s="568" t="s">
        <v>2473</v>
      </c>
      <c r="C1010" s="577" t="s">
        <v>797</v>
      </c>
      <c r="D1010" s="569">
        <v>11001006250</v>
      </c>
      <c r="E1010" s="15"/>
      <c r="F1010" s="554" t="s">
        <v>334</v>
      </c>
      <c r="G1010" s="4">
        <f t="shared" si="20"/>
        <v>150</v>
      </c>
      <c r="H1010" s="555">
        <v>120</v>
      </c>
      <c r="I1010" s="4">
        <f t="shared" si="21"/>
        <v>30</v>
      </c>
    </row>
    <row r="1011" spans="1:9" ht="15">
      <c r="A1011" s="98">
        <v>1003</v>
      </c>
      <c r="B1011" s="568" t="s">
        <v>2575</v>
      </c>
      <c r="C1011" s="577" t="s">
        <v>1491</v>
      </c>
      <c r="D1011" s="569">
        <v>11001009554</v>
      </c>
      <c r="E1011" s="15"/>
      <c r="F1011" s="554" t="s">
        <v>334</v>
      </c>
      <c r="G1011" s="4">
        <f t="shared" si="20"/>
        <v>150</v>
      </c>
      <c r="H1011" s="555">
        <v>120</v>
      </c>
      <c r="I1011" s="4">
        <f t="shared" si="21"/>
        <v>30</v>
      </c>
    </row>
    <row r="1012" spans="1:9" ht="15">
      <c r="A1012" s="98">
        <v>1004</v>
      </c>
      <c r="B1012" s="568" t="s">
        <v>2072</v>
      </c>
      <c r="C1012" s="577" t="s">
        <v>1691</v>
      </c>
      <c r="D1012" s="569">
        <v>11001003781</v>
      </c>
      <c r="E1012" s="15"/>
      <c r="F1012" s="554" t="s">
        <v>334</v>
      </c>
      <c r="G1012" s="4">
        <f t="shared" si="20"/>
        <v>150</v>
      </c>
      <c r="H1012" s="555">
        <v>120</v>
      </c>
      <c r="I1012" s="4">
        <f t="shared" si="21"/>
        <v>30</v>
      </c>
    </row>
    <row r="1013" spans="1:9" ht="15">
      <c r="A1013" s="98">
        <v>1005</v>
      </c>
      <c r="B1013" s="568" t="s">
        <v>2576</v>
      </c>
      <c r="C1013" s="577" t="s">
        <v>2244</v>
      </c>
      <c r="D1013" s="569">
        <v>11001008601</v>
      </c>
      <c r="E1013" s="15"/>
      <c r="F1013" s="554" t="s">
        <v>334</v>
      </c>
      <c r="G1013" s="4">
        <f t="shared" si="20"/>
        <v>150</v>
      </c>
      <c r="H1013" s="555">
        <v>120</v>
      </c>
      <c r="I1013" s="4">
        <f t="shared" si="21"/>
        <v>30</v>
      </c>
    </row>
    <row r="1014" spans="1:9" ht="15">
      <c r="A1014" s="98">
        <v>1006</v>
      </c>
      <c r="B1014" s="568" t="s">
        <v>2577</v>
      </c>
      <c r="C1014" s="577" t="s">
        <v>994</v>
      </c>
      <c r="D1014" s="569">
        <v>11001016306</v>
      </c>
      <c r="E1014" s="15"/>
      <c r="F1014" s="554" t="s">
        <v>334</v>
      </c>
      <c r="G1014" s="4">
        <f t="shared" si="20"/>
        <v>150</v>
      </c>
      <c r="H1014" s="555">
        <v>120</v>
      </c>
      <c r="I1014" s="4">
        <f t="shared" si="21"/>
        <v>30</v>
      </c>
    </row>
    <row r="1015" spans="1:9" ht="15">
      <c r="A1015" s="98">
        <v>1007</v>
      </c>
      <c r="B1015" s="568" t="s">
        <v>727</v>
      </c>
      <c r="C1015" s="577" t="s">
        <v>2578</v>
      </c>
      <c r="D1015" s="569">
        <v>11001007527</v>
      </c>
      <c r="E1015" s="15"/>
      <c r="F1015" s="554" t="s">
        <v>334</v>
      </c>
      <c r="G1015" s="4">
        <f t="shared" si="20"/>
        <v>150</v>
      </c>
      <c r="H1015" s="555">
        <v>120</v>
      </c>
      <c r="I1015" s="4">
        <f t="shared" si="21"/>
        <v>30</v>
      </c>
    </row>
    <row r="1016" spans="1:9" ht="15">
      <c r="A1016" s="98">
        <v>1008</v>
      </c>
      <c r="B1016" s="568" t="s">
        <v>1516</v>
      </c>
      <c r="C1016" s="577" t="s">
        <v>2579</v>
      </c>
      <c r="D1016" s="569">
        <v>59001005774</v>
      </c>
      <c r="E1016" s="15"/>
      <c r="F1016" s="554" t="s">
        <v>334</v>
      </c>
      <c r="G1016" s="4">
        <f t="shared" si="20"/>
        <v>150</v>
      </c>
      <c r="H1016" s="555">
        <v>120</v>
      </c>
      <c r="I1016" s="4">
        <f t="shared" si="21"/>
        <v>30</v>
      </c>
    </row>
    <row r="1017" spans="1:9" ht="15">
      <c r="A1017" s="98">
        <v>1009</v>
      </c>
      <c r="B1017" s="604" t="s">
        <v>2580</v>
      </c>
      <c r="C1017" s="575" t="s">
        <v>1198</v>
      </c>
      <c r="D1017" s="596" t="s">
        <v>2581</v>
      </c>
      <c r="E1017" s="15"/>
      <c r="F1017" s="554" t="s">
        <v>334</v>
      </c>
      <c r="G1017" s="4">
        <f t="shared" si="20"/>
        <v>150</v>
      </c>
      <c r="H1017" s="555">
        <v>120</v>
      </c>
      <c r="I1017" s="4">
        <f t="shared" si="21"/>
        <v>30</v>
      </c>
    </row>
    <row r="1018" spans="1:9" ht="15">
      <c r="A1018" s="98">
        <v>1010</v>
      </c>
      <c r="B1018" s="604" t="s">
        <v>1618</v>
      </c>
      <c r="C1018" s="575" t="s">
        <v>2582</v>
      </c>
      <c r="D1018" s="596" t="s">
        <v>2583</v>
      </c>
      <c r="E1018" s="15"/>
      <c r="F1018" s="554" t="s">
        <v>334</v>
      </c>
      <c r="G1018" s="4">
        <f t="shared" si="20"/>
        <v>150</v>
      </c>
      <c r="H1018" s="555">
        <v>120</v>
      </c>
      <c r="I1018" s="4">
        <f t="shared" si="21"/>
        <v>30</v>
      </c>
    </row>
    <row r="1019" spans="1:9" ht="15">
      <c r="A1019" s="98">
        <v>1011</v>
      </c>
      <c r="B1019" s="604" t="s">
        <v>1633</v>
      </c>
      <c r="C1019" s="575" t="s">
        <v>2584</v>
      </c>
      <c r="D1019" s="596" t="s">
        <v>2585</v>
      </c>
      <c r="E1019" s="15"/>
      <c r="F1019" s="554" t="s">
        <v>334</v>
      </c>
      <c r="G1019" s="4">
        <f t="shared" si="20"/>
        <v>150</v>
      </c>
      <c r="H1019" s="555">
        <v>120</v>
      </c>
      <c r="I1019" s="4">
        <f t="shared" si="21"/>
        <v>30</v>
      </c>
    </row>
    <row r="1020" spans="1:9" ht="15">
      <c r="A1020" s="98">
        <v>1012</v>
      </c>
      <c r="B1020" s="604" t="s">
        <v>848</v>
      </c>
      <c r="C1020" s="575" t="s">
        <v>2586</v>
      </c>
      <c r="D1020" s="596" t="s">
        <v>2587</v>
      </c>
      <c r="E1020" s="15"/>
      <c r="F1020" s="554" t="s">
        <v>334</v>
      </c>
      <c r="G1020" s="4">
        <f t="shared" si="20"/>
        <v>150</v>
      </c>
      <c r="H1020" s="555">
        <v>120</v>
      </c>
      <c r="I1020" s="4">
        <f t="shared" si="21"/>
        <v>30</v>
      </c>
    </row>
    <row r="1021" spans="1:9" ht="15">
      <c r="A1021" s="98">
        <v>1013</v>
      </c>
      <c r="B1021" s="604" t="s">
        <v>1847</v>
      </c>
      <c r="C1021" s="575" t="s">
        <v>2588</v>
      </c>
      <c r="D1021" s="596" t="s">
        <v>2589</v>
      </c>
      <c r="E1021" s="15"/>
      <c r="F1021" s="554" t="s">
        <v>334</v>
      </c>
      <c r="G1021" s="4">
        <f t="shared" si="20"/>
        <v>150</v>
      </c>
      <c r="H1021" s="555">
        <v>120</v>
      </c>
      <c r="I1021" s="4">
        <f t="shared" si="21"/>
        <v>30</v>
      </c>
    </row>
    <row r="1022" spans="1:9" ht="15">
      <c r="A1022" s="98">
        <v>1014</v>
      </c>
      <c r="B1022" s="604" t="s">
        <v>2132</v>
      </c>
      <c r="C1022" s="575" t="s">
        <v>1198</v>
      </c>
      <c r="D1022" s="596" t="s">
        <v>2590</v>
      </c>
      <c r="E1022" s="15"/>
      <c r="F1022" s="554" t="s">
        <v>334</v>
      </c>
      <c r="G1022" s="4">
        <f t="shared" si="20"/>
        <v>150</v>
      </c>
      <c r="H1022" s="555">
        <v>120</v>
      </c>
      <c r="I1022" s="4">
        <f t="shared" si="21"/>
        <v>30</v>
      </c>
    </row>
    <row r="1023" spans="1:9" ht="15">
      <c r="A1023" s="98">
        <v>1015</v>
      </c>
      <c r="B1023" s="604" t="s">
        <v>1191</v>
      </c>
      <c r="C1023" s="575" t="s">
        <v>2591</v>
      </c>
      <c r="D1023" s="596" t="s">
        <v>2592</v>
      </c>
      <c r="E1023" s="15"/>
      <c r="F1023" s="554" t="s">
        <v>334</v>
      </c>
      <c r="G1023" s="4">
        <f t="shared" si="20"/>
        <v>150</v>
      </c>
      <c r="H1023" s="555">
        <v>120</v>
      </c>
      <c r="I1023" s="4">
        <f t="shared" si="21"/>
        <v>30</v>
      </c>
    </row>
    <row r="1024" spans="1:9" ht="15">
      <c r="A1024" s="98">
        <v>1016</v>
      </c>
      <c r="B1024" s="605" t="s">
        <v>2593</v>
      </c>
      <c r="C1024" s="575" t="s">
        <v>1699</v>
      </c>
      <c r="D1024" s="606" t="s">
        <v>2594</v>
      </c>
      <c r="E1024" s="15"/>
      <c r="F1024" s="554" t="s">
        <v>334</v>
      </c>
      <c r="G1024" s="4">
        <f t="shared" si="20"/>
        <v>150</v>
      </c>
      <c r="H1024" s="555">
        <v>120</v>
      </c>
      <c r="I1024" s="4">
        <f t="shared" si="21"/>
        <v>30</v>
      </c>
    </row>
    <row r="1025" spans="1:9" ht="15">
      <c r="A1025" s="98">
        <v>1017</v>
      </c>
      <c r="B1025" s="605" t="s">
        <v>2595</v>
      </c>
      <c r="C1025" s="575" t="s">
        <v>2596</v>
      </c>
      <c r="D1025" s="606" t="s">
        <v>2597</v>
      </c>
      <c r="E1025" s="15"/>
      <c r="F1025" s="554" t="s">
        <v>334</v>
      </c>
      <c r="G1025" s="4">
        <f t="shared" si="20"/>
        <v>150</v>
      </c>
      <c r="H1025" s="555">
        <v>120</v>
      </c>
      <c r="I1025" s="4">
        <f t="shared" si="21"/>
        <v>30</v>
      </c>
    </row>
    <row r="1026" spans="1:9" ht="15">
      <c r="A1026" s="98">
        <v>1018</v>
      </c>
      <c r="B1026" s="605" t="s">
        <v>2598</v>
      </c>
      <c r="C1026" s="575" t="s">
        <v>861</v>
      </c>
      <c r="D1026" s="606" t="s">
        <v>2599</v>
      </c>
      <c r="E1026" s="15"/>
      <c r="F1026" s="554" t="s">
        <v>334</v>
      </c>
      <c r="G1026" s="4">
        <f t="shared" si="20"/>
        <v>150</v>
      </c>
      <c r="H1026" s="555">
        <v>120</v>
      </c>
      <c r="I1026" s="4">
        <f t="shared" si="21"/>
        <v>30</v>
      </c>
    </row>
    <row r="1027" spans="1:9" ht="15">
      <c r="A1027" s="98">
        <v>1019</v>
      </c>
      <c r="B1027" s="605" t="s">
        <v>2600</v>
      </c>
      <c r="C1027" s="575" t="s">
        <v>2601</v>
      </c>
      <c r="D1027" s="606" t="s">
        <v>2602</v>
      </c>
      <c r="E1027" s="15"/>
      <c r="F1027" s="554" t="s">
        <v>334</v>
      </c>
      <c r="G1027" s="4">
        <f t="shared" si="20"/>
        <v>150</v>
      </c>
      <c r="H1027" s="555">
        <v>120</v>
      </c>
      <c r="I1027" s="4">
        <f t="shared" si="21"/>
        <v>30</v>
      </c>
    </row>
    <row r="1028" spans="1:9" ht="15">
      <c r="A1028" s="98">
        <v>1020</v>
      </c>
      <c r="B1028" s="605" t="s">
        <v>2603</v>
      </c>
      <c r="C1028" s="575" t="s">
        <v>2604</v>
      </c>
      <c r="D1028" s="606" t="s">
        <v>2605</v>
      </c>
      <c r="E1028" s="15"/>
      <c r="F1028" s="554" t="s">
        <v>334</v>
      </c>
      <c r="G1028" s="4">
        <f t="shared" si="20"/>
        <v>150</v>
      </c>
      <c r="H1028" s="555">
        <v>120</v>
      </c>
      <c r="I1028" s="4">
        <f t="shared" si="21"/>
        <v>30</v>
      </c>
    </row>
    <row r="1029" spans="1:9" ht="15">
      <c r="A1029" s="98">
        <v>1021</v>
      </c>
      <c r="B1029" s="605" t="s">
        <v>974</v>
      </c>
      <c r="C1029" s="575" t="s">
        <v>2606</v>
      </c>
      <c r="D1029" s="606" t="s">
        <v>2607</v>
      </c>
      <c r="E1029" s="15"/>
      <c r="F1029" s="554" t="s">
        <v>334</v>
      </c>
      <c r="G1029" s="4">
        <f t="shared" si="20"/>
        <v>150</v>
      </c>
      <c r="H1029" s="555">
        <v>120</v>
      </c>
      <c r="I1029" s="4">
        <f t="shared" si="21"/>
        <v>30</v>
      </c>
    </row>
    <row r="1030" spans="1:9" ht="15">
      <c r="A1030" s="98">
        <v>1022</v>
      </c>
      <c r="B1030" s="605" t="s">
        <v>2608</v>
      </c>
      <c r="C1030" s="575" t="s">
        <v>2609</v>
      </c>
      <c r="D1030" s="606" t="s">
        <v>2610</v>
      </c>
      <c r="E1030" s="15"/>
      <c r="F1030" s="554" t="s">
        <v>334</v>
      </c>
      <c r="G1030" s="4">
        <f t="shared" si="20"/>
        <v>150</v>
      </c>
      <c r="H1030" s="555">
        <v>120</v>
      </c>
      <c r="I1030" s="4">
        <f t="shared" si="21"/>
        <v>30</v>
      </c>
    </row>
    <row r="1031" spans="1:9" ht="15">
      <c r="A1031" s="98">
        <v>1023</v>
      </c>
      <c r="B1031" s="605" t="s">
        <v>2611</v>
      </c>
      <c r="C1031" s="575" t="s">
        <v>2612</v>
      </c>
      <c r="D1031" s="606" t="s">
        <v>2613</v>
      </c>
      <c r="E1031" s="15"/>
      <c r="F1031" s="554" t="s">
        <v>334</v>
      </c>
      <c r="G1031" s="4">
        <f t="shared" si="20"/>
        <v>150</v>
      </c>
      <c r="H1031" s="555">
        <v>120</v>
      </c>
      <c r="I1031" s="4">
        <f t="shared" si="21"/>
        <v>30</v>
      </c>
    </row>
    <row r="1032" spans="1:9" ht="15">
      <c r="A1032" s="98">
        <v>1024</v>
      </c>
      <c r="B1032" s="607" t="s">
        <v>679</v>
      </c>
      <c r="C1032" s="608" t="s">
        <v>2614</v>
      </c>
      <c r="D1032" s="609">
        <v>61001014068</v>
      </c>
      <c r="E1032" s="610"/>
      <c r="F1032" s="611" t="s">
        <v>334</v>
      </c>
      <c r="G1032" s="612">
        <f>H1032/0.8</f>
        <v>150</v>
      </c>
      <c r="H1032" s="613">
        <v>120</v>
      </c>
      <c r="I1032" s="612">
        <f t="shared" si="21"/>
        <v>30</v>
      </c>
    </row>
    <row r="1033" spans="1:9" ht="15">
      <c r="A1033" s="98">
        <v>1025</v>
      </c>
      <c r="B1033" s="607" t="s">
        <v>1563</v>
      </c>
      <c r="C1033" s="608" t="s">
        <v>2615</v>
      </c>
      <c r="D1033" s="609">
        <v>61006077600</v>
      </c>
      <c r="E1033" s="610"/>
      <c r="F1033" s="611" t="s">
        <v>334</v>
      </c>
      <c r="G1033" s="612">
        <f t="shared" ref="G1033:G1096" si="22">H1033/0.8</f>
        <v>150</v>
      </c>
      <c r="H1033" s="613">
        <v>120</v>
      </c>
      <c r="I1033" s="612">
        <f t="shared" si="21"/>
        <v>30</v>
      </c>
    </row>
    <row r="1034" spans="1:9" ht="15">
      <c r="A1034" s="98">
        <v>1026</v>
      </c>
      <c r="B1034" s="607" t="s">
        <v>2580</v>
      </c>
      <c r="C1034" s="608" t="s">
        <v>2616</v>
      </c>
      <c r="D1034" s="609">
        <v>61004014571</v>
      </c>
      <c r="E1034" s="610"/>
      <c r="F1034" s="611" t="s">
        <v>334</v>
      </c>
      <c r="G1034" s="612">
        <f t="shared" si="22"/>
        <v>150</v>
      </c>
      <c r="H1034" s="613">
        <v>120</v>
      </c>
      <c r="I1034" s="612">
        <f t="shared" si="21"/>
        <v>30</v>
      </c>
    </row>
    <row r="1035" spans="1:9" ht="15">
      <c r="A1035" s="98">
        <v>1027</v>
      </c>
      <c r="B1035" s="607" t="s">
        <v>2183</v>
      </c>
      <c r="C1035" s="608" t="s">
        <v>893</v>
      </c>
      <c r="D1035" s="609">
        <v>61001028669</v>
      </c>
      <c r="E1035" s="610"/>
      <c r="F1035" s="611" t="s">
        <v>334</v>
      </c>
      <c r="G1035" s="612">
        <f t="shared" si="22"/>
        <v>150</v>
      </c>
      <c r="H1035" s="613">
        <v>120</v>
      </c>
      <c r="I1035" s="612">
        <f t="shared" si="21"/>
        <v>30</v>
      </c>
    </row>
    <row r="1036" spans="1:9" ht="15">
      <c r="A1036" s="98">
        <v>1028</v>
      </c>
      <c r="B1036" s="607" t="s">
        <v>2617</v>
      </c>
      <c r="C1036" s="608" t="s">
        <v>2618</v>
      </c>
      <c r="D1036" s="609">
        <v>61001014500</v>
      </c>
      <c r="E1036" s="610"/>
      <c r="F1036" s="611" t="s">
        <v>334</v>
      </c>
      <c r="G1036" s="612">
        <f t="shared" si="22"/>
        <v>150</v>
      </c>
      <c r="H1036" s="613">
        <v>120</v>
      </c>
      <c r="I1036" s="612">
        <f t="shared" si="21"/>
        <v>30</v>
      </c>
    </row>
    <row r="1037" spans="1:9" ht="15">
      <c r="A1037" s="98">
        <v>1029</v>
      </c>
      <c r="B1037" s="607" t="s">
        <v>2119</v>
      </c>
      <c r="C1037" s="608" t="s">
        <v>2619</v>
      </c>
      <c r="D1037" s="609">
        <v>61001018669</v>
      </c>
      <c r="E1037" s="610"/>
      <c r="F1037" s="611" t="s">
        <v>334</v>
      </c>
      <c r="G1037" s="612">
        <f t="shared" si="22"/>
        <v>150</v>
      </c>
      <c r="H1037" s="613">
        <v>120</v>
      </c>
      <c r="I1037" s="612">
        <f t="shared" ref="I1037:I1100" si="23">H1037*0.25</f>
        <v>30</v>
      </c>
    </row>
    <row r="1038" spans="1:9" ht="15">
      <c r="A1038" s="98">
        <v>1030</v>
      </c>
      <c r="B1038" s="607" t="s">
        <v>1879</v>
      </c>
      <c r="C1038" s="608" t="s">
        <v>2073</v>
      </c>
      <c r="D1038" s="609">
        <v>24001041632</v>
      </c>
      <c r="E1038" s="610"/>
      <c r="F1038" s="611" t="s">
        <v>334</v>
      </c>
      <c r="G1038" s="612">
        <f t="shared" si="22"/>
        <v>150</v>
      </c>
      <c r="H1038" s="613">
        <v>120</v>
      </c>
      <c r="I1038" s="612">
        <f t="shared" si="23"/>
        <v>30</v>
      </c>
    </row>
    <row r="1039" spans="1:9" ht="15">
      <c r="A1039" s="98">
        <v>1031</v>
      </c>
      <c r="B1039" s="607" t="s">
        <v>2620</v>
      </c>
      <c r="C1039" s="608" t="s">
        <v>2621</v>
      </c>
      <c r="D1039" s="609">
        <v>33001074719</v>
      </c>
      <c r="E1039" s="610"/>
      <c r="F1039" s="611" t="s">
        <v>334</v>
      </c>
      <c r="G1039" s="612">
        <f t="shared" si="22"/>
        <v>150</v>
      </c>
      <c r="H1039" s="613">
        <v>120</v>
      </c>
      <c r="I1039" s="612">
        <f t="shared" si="23"/>
        <v>30</v>
      </c>
    </row>
    <row r="1040" spans="1:9" ht="15">
      <c r="A1040" s="98">
        <v>1032</v>
      </c>
      <c r="B1040" s="607" t="s">
        <v>2076</v>
      </c>
      <c r="C1040" s="608" t="s">
        <v>1133</v>
      </c>
      <c r="D1040" s="609">
        <v>61004022101</v>
      </c>
      <c r="E1040" s="610"/>
      <c r="F1040" s="611" t="s">
        <v>334</v>
      </c>
      <c r="G1040" s="612">
        <f t="shared" si="22"/>
        <v>150</v>
      </c>
      <c r="H1040" s="613">
        <v>120</v>
      </c>
      <c r="I1040" s="612">
        <f t="shared" si="23"/>
        <v>30</v>
      </c>
    </row>
    <row r="1041" spans="1:9" ht="15">
      <c r="A1041" s="98">
        <v>1033</v>
      </c>
      <c r="B1041" s="607" t="s">
        <v>2622</v>
      </c>
      <c r="C1041" s="608" t="s">
        <v>2623</v>
      </c>
      <c r="D1041" s="609">
        <v>61001004783</v>
      </c>
      <c r="E1041" s="610"/>
      <c r="F1041" s="611" t="s">
        <v>334</v>
      </c>
      <c r="G1041" s="612">
        <f t="shared" si="22"/>
        <v>150</v>
      </c>
      <c r="H1041" s="613">
        <v>120</v>
      </c>
      <c r="I1041" s="612">
        <f t="shared" si="23"/>
        <v>30</v>
      </c>
    </row>
    <row r="1042" spans="1:9" ht="15">
      <c r="A1042" s="98">
        <v>1034</v>
      </c>
      <c r="B1042" s="607" t="s">
        <v>2624</v>
      </c>
      <c r="C1042" s="608" t="s">
        <v>2625</v>
      </c>
      <c r="D1042" s="609">
        <v>61002017760</v>
      </c>
      <c r="E1042" s="610"/>
      <c r="F1042" s="611" t="s">
        <v>334</v>
      </c>
      <c r="G1042" s="612">
        <f t="shared" si="22"/>
        <v>150</v>
      </c>
      <c r="H1042" s="613">
        <v>120</v>
      </c>
      <c r="I1042" s="612">
        <f t="shared" si="23"/>
        <v>30</v>
      </c>
    </row>
    <row r="1043" spans="1:9" ht="15">
      <c r="A1043" s="98">
        <v>1035</v>
      </c>
      <c r="B1043" s="607" t="s">
        <v>2394</v>
      </c>
      <c r="C1043" s="608" t="s">
        <v>2626</v>
      </c>
      <c r="D1043" s="609">
        <v>61001028025</v>
      </c>
      <c r="E1043" s="610"/>
      <c r="F1043" s="611" t="s">
        <v>334</v>
      </c>
      <c r="G1043" s="612">
        <f t="shared" si="22"/>
        <v>150</v>
      </c>
      <c r="H1043" s="613">
        <v>120</v>
      </c>
      <c r="I1043" s="612">
        <f t="shared" si="23"/>
        <v>30</v>
      </c>
    </row>
    <row r="1044" spans="1:9" ht="15">
      <c r="A1044" s="98">
        <v>1036</v>
      </c>
      <c r="B1044" s="607" t="s">
        <v>1594</v>
      </c>
      <c r="C1044" s="608" t="s">
        <v>2627</v>
      </c>
      <c r="D1044" s="609">
        <v>61004057982</v>
      </c>
      <c r="E1044" s="610"/>
      <c r="F1044" s="611" t="s">
        <v>334</v>
      </c>
      <c r="G1044" s="612">
        <f t="shared" si="22"/>
        <v>150</v>
      </c>
      <c r="H1044" s="613">
        <v>120</v>
      </c>
      <c r="I1044" s="612">
        <f t="shared" si="23"/>
        <v>30</v>
      </c>
    </row>
    <row r="1045" spans="1:9" ht="15">
      <c r="A1045" s="98">
        <v>1037</v>
      </c>
      <c r="B1045" s="607" t="s">
        <v>1823</v>
      </c>
      <c r="C1045" s="608" t="s">
        <v>730</v>
      </c>
      <c r="D1045" s="609">
        <v>61001074170</v>
      </c>
      <c r="E1045" s="610"/>
      <c r="F1045" s="611" t="s">
        <v>334</v>
      </c>
      <c r="G1045" s="612">
        <f t="shared" si="22"/>
        <v>150</v>
      </c>
      <c r="H1045" s="613">
        <v>120</v>
      </c>
      <c r="I1045" s="612">
        <f t="shared" si="23"/>
        <v>30</v>
      </c>
    </row>
    <row r="1046" spans="1:9" ht="15">
      <c r="A1046" s="98">
        <v>1038</v>
      </c>
      <c r="B1046" s="607" t="s">
        <v>2206</v>
      </c>
      <c r="C1046" s="608" t="s">
        <v>2628</v>
      </c>
      <c r="D1046" s="609">
        <v>61001015666</v>
      </c>
      <c r="E1046" s="610"/>
      <c r="F1046" s="611" t="s">
        <v>334</v>
      </c>
      <c r="G1046" s="612">
        <f t="shared" si="22"/>
        <v>150</v>
      </c>
      <c r="H1046" s="613">
        <v>120</v>
      </c>
      <c r="I1046" s="612">
        <f t="shared" si="23"/>
        <v>30</v>
      </c>
    </row>
    <row r="1047" spans="1:9" ht="15">
      <c r="A1047" s="98">
        <v>1039</v>
      </c>
      <c r="B1047" s="607" t="s">
        <v>1625</v>
      </c>
      <c r="C1047" s="608" t="s">
        <v>1935</v>
      </c>
      <c r="D1047" s="609">
        <v>61002019121</v>
      </c>
      <c r="E1047" s="610"/>
      <c r="F1047" s="611" t="s">
        <v>334</v>
      </c>
      <c r="G1047" s="612">
        <f t="shared" si="22"/>
        <v>150</v>
      </c>
      <c r="H1047" s="613">
        <v>120</v>
      </c>
      <c r="I1047" s="612">
        <f t="shared" si="23"/>
        <v>30</v>
      </c>
    </row>
    <row r="1048" spans="1:9" ht="15">
      <c r="A1048" s="98">
        <v>1040</v>
      </c>
      <c r="B1048" s="607" t="s">
        <v>2629</v>
      </c>
      <c r="C1048" s="608" t="s">
        <v>2630</v>
      </c>
      <c r="D1048" s="609" t="s">
        <v>2631</v>
      </c>
      <c r="E1048" s="610"/>
      <c r="F1048" s="611" t="s">
        <v>334</v>
      </c>
      <c r="G1048" s="612">
        <f t="shared" si="22"/>
        <v>150</v>
      </c>
      <c r="H1048" s="613">
        <v>120</v>
      </c>
      <c r="I1048" s="612">
        <f t="shared" si="23"/>
        <v>30</v>
      </c>
    </row>
    <row r="1049" spans="1:9" ht="15">
      <c r="A1049" s="98">
        <v>1041</v>
      </c>
      <c r="B1049" s="607" t="s">
        <v>727</v>
      </c>
      <c r="C1049" s="608" t="s">
        <v>2632</v>
      </c>
      <c r="D1049" s="609">
        <v>61002019370</v>
      </c>
      <c r="E1049" s="610"/>
      <c r="F1049" s="611" t="s">
        <v>334</v>
      </c>
      <c r="G1049" s="612">
        <f t="shared" si="22"/>
        <v>150</v>
      </c>
      <c r="H1049" s="613">
        <v>120</v>
      </c>
      <c r="I1049" s="612">
        <f t="shared" si="23"/>
        <v>30</v>
      </c>
    </row>
    <row r="1050" spans="1:9" ht="15">
      <c r="A1050" s="98">
        <v>1042</v>
      </c>
      <c r="B1050" s="607" t="s">
        <v>2020</v>
      </c>
      <c r="C1050" s="608" t="s">
        <v>2633</v>
      </c>
      <c r="D1050" s="609">
        <v>33401083023</v>
      </c>
      <c r="E1050" s="610"/>
      <c r="F1050" s="611" t="s">
        <v>334</v>
      </c>
      <c r="G1050" s="612">
        <f t="shared" si="22"/>
        <v>150</v>
      </c>
      <c r="H1050" s="613">
        <v>120</v>
      </c>
      <c r="I1050" s="612">
        <f t="shared" si="23"/>
        <v>30</v>
      </c>
    </row>
    <row r="1051" spans="1:9" ht="15">
      <c r="A1051" s="98">
        <v>1043</v>
      </c>
      <c r="B1051" s="607" t="s">
        <v>2634</v>
      </c>
      <c r="C1051" s="608" t="s">
        <v>2635</v>
      </c>
      <c r="D1051" s="609">
        <v>61006033118</v>
      </c>
      <c r="E1051" s="610"/>
      <c r="F1051" s="611" t="s">
        <v>334</v>
      </c>
      <c r="G1051" s="612">
        <f t="shared" si="22"/>
        <v>150</v>
      </c>
      <c r="H1051" s="613">
        <v>120</v>
      </c>
      <c r="I1051" s="612">
        <f t="shared" si="23"/>
        <v>30</v>
      </c>
    </row>
    <row r="1052" spans="1:9" ht="15">
      <c r="A1052" s="98">
        <v>1044</v>
      </c>
      <c r="B1052" s="607" t="s">
        <v>1939</v>
      </c>
      <c r="C1052" s="608" t="s">
        <v>2636</v>
      </c>
      <c r="D1052" s="609">
        <v>61008016722</v>
      </c>
      <c r="E1052" s="610"/>
      <c r="F1052" s="611" t="s">
        <v>334</v>
      </c>
      <c r="G1052" s="612">
        <f t="shared" si="22"/>
        <v>150</v>
      </c>
      <c r="H1052" s="613">
        <v>120</v>
      </c>
      <c r="I1052" s="612">
        <f t="shared" si="23"/>
        <v>30</v>
      </c>
    </row>
    <row r="1053" spans="1:9" ht="15">
      <c r="A1053" s="98">
        <v>1045</v>
      </c>
      <c r="B1053" s="607" t="s">
        <v>2374</v>
      </c>
      <c r="C1053" s="608" t="s">
        <v>2637</v>
      </c>
      <c r="D1053" s="609">
        <v>61001043477</v>
      </c>
      <c r="E1053" s="610"/>
      <c r="F1053" s="611" t="s">
        <v>334</v>
      </c>
      <c r="G1053" s="612">
        <f t="shared" si="22"/>
        <v>150</v>
      </c>
      <c r="H1053" s="613">
        <v>120</v>
      </c>
      <c r="I1053" s="612">
        <f t="shared" si="23"/>
        <v>30</v>
      </c>
    </row>
    <row r="1054" spans="1:9" ht="15">
      <c r="A1054" s="98">
        <v>1046</v>
      </c>
      <c r="B1054" s="607" t="s">
        <v>965</v>
      </c>
      <c r="C1054" s="608" t="s">
        <v>2638</v>
      </c>
      <c r="D1054" s="609">
        <v>61001042035</v>
      </c>
      <c r="E1054" s="610"/>
      <c r="F1054" s="611" t="s">
        <v>334</v>
      </c>
      <c r="G1054" s="612">
        <f t="shared" si="22"/>
        <v>150</v>
      </c>
      <c r="H1054" s="613">
        <v>120</v>
      </c>
      <c r="I1054" s="612">
        <f t="shared" si="23"/>
        <v>30</v>
      </c>
    </row>
    <row r="1055" spans="1:9" ht="15">
      <c r="A1055" s="98">
        <v>1047</v>
      </c>
      <c r="B1055" s="607" t="s">
        <v>2639</v>
      </c>
      <c r="C1055" s="608" t="s">
        <v>2640</v>
      </c>
      <c r="D1055" s="609">
        <v>61001037465</v>
      </c>
      <c r="E1055" s="610"/>
      <c r="F1055" s="611" t="s">
        <v>334</v>
      </c>
      <c r="G1055" s="612">
        <f t="shared" si="22"/>
        <v>150</v>
      </c>
      <c r="H1055" s="613">
        <v>120</v>
      </c>
      <c r="I1055" s="612">
        <f t="shared" si="23"/>
        <v>30</v>
      </c>
    </row>
    <row r="1056" spans="1:9" ht="15">
      <c r="A1056" s="98">
        <v>1048</v>
      </c>
      <c r="B1056" s="607" t="s">
        <v>2641</v>
      </c>
      <c r="C1056" s="608" t="s">
        <v>1508</v>
      </c>
      <c r="D1056" s="609">
        <v>61001012732</v>
      </c>
      <c r="E1056" s="610"/>
      <c r="F1056" s="611" t="s">
        <v>334</v>
      </c>
      <c r="G1056" s="612">
        <f t="shared" si="22"/>
        <v>150</v>
      </c>
      <c r="H1056" s="613">
        <v>120</v>
      </c>
      <c r="I1056" s="612">
        <f t="shared" si="23"/>
        <v>30</v>
      </c>
    </row>
    <row r="1057" spans="1:9" ht="15">
      <c r="A1057" s="98">
        <v>1049</v>
      </c>
      <c r="B1057" s="607" t="s">
        <v>2642</v>
      </c>
      <c r="C1057" s="608" t="s">
        <v>2643</v>
      </c>
      <c r="D1057" s="609">
        <v>61001004142</v>
      </c>
      <c r="E1057" s="610"/>
      <c r="F1057" s="611" t="s">
        <v>334</v>
      </c>
      <c r="G1057" s="612">
        <f t="shared" si="22"/>
        <v>150</v>
      </c>
      <c r="H1057" s="613">
        <v>120</v>
      </c>
      <c r="I1057" s="612">
        <f t="shared" si="23"/>
        <v>30</v>
      </c>
    </row>
    <row r="1058" spans="1:9" ht="15">
      <c r="A1058" s="98">
        <v>1050</v>
      </c>
      <c r="B1058" s="607" t="s">
        <v>2644</v>
      </c>
      <c r="C1058" s="608" t="s">
        <v>2645</v>
      </c>
      <c r="D1058" s="609">
        <v>61001078180</v>
      </c>
      <c r="E1058" s="610"/>
      <c r="F1058" s="611" t="s">
        <v>334</v>
      </c>
      <c r="G1058" s="612">
        <f t="shared" si="22"/>
        <v>150</v>
      </c>
      <c r="H1058" s="613">
        <v>120</v>
      </c>
      <c r="I1058" s="612">
        <f t="shared" si="23"/>
        <v>30</v>
      </c>
    </row>
    <row r="1059" spans="1:9" ht="15">
      <c r="A1059" s="98">
        <v>1051</v>
      </c>
      <c r="B1059" s="607" t="s">
        <v>2646</v>
      </c>
      <c r="C1059" s="608" t="s">
        <v>2647</v>
      </c>
      <c r="D1059" s="609">
        <v>61006021553</v>
      </c>
      <c r="E1059" s="610"/>
      <c r="F1059" s="611" t="s">
        <v>334</v>
      </c>
      <c r="G1059" s="612">
        <f t="shared" si="22"/>
        <v>150</v>
      </c>
      <c r="H1059" s="613">
        <v>120</v>
      </c>
      <c r="I1059" s="612">
        <f t="shared" si="23"/>
        <v>30</v>
      </c>
    </row>
    <row r="1060" spans="1:9" ht="15">
      <c r="A1060" s="98">
        <v>1052</v>
      </c>
      <c r="B1060" s="607" t="s">
        <v>2565</v>
      </c>
      <c r="C1060" s="608" t="s">
        <v>2627</v>
      </c>
      <c r="D1060" s="609">
        <v>61004006746</v>
      </c>
      <c r="E1060" s="610"/>
      <c r="F1060" s="611" t="s">
        <v>334</v>
      </c>
      <c r="G1060" s="612">
        <f t="shared" si="22"/>
        <v>150</v>
      </c>
      <c r="H1060" s="613">
        <v>120</v>
      </c>
      <c r="I1060" s="612">
        <f t="shared" si="23"/>
        <v>30</v>
      </c>
    </row>
    <row r="1061" spans="1:9" ht="15">
      <c r="A1061" s="98">
        <v>1053</v>
      </c>
      <c r="B1061" s="607" t="s">
        <v>1879</v>
      </c>
      <c r="C1061" s="608" t="s">
        <v>2648</v>
      </c>
      <c r="D1061" s="609">
        <v>42001026108</v>
      </c>
      <c r="E1061" s="610"/>
      <c r="F1061" s="611" t="s">
        <v>334</v>
      </c>
      <c r="G1061" s="612">
        <f t="shared" si="22"/>
        <v>150</v>
      </c>
      <c r="H1061" s="613">
        <v>120</v>
      </c>
      <c r="I1061" s="612">
        <f t="shared" si="23"/>
        <v>30</v>
      </c>
    </row>
    <row r="1062" spans="1:9" ht="15">
      <c r="A1062" s="98">
        <v>1054</v>
      </c>
      <c r="B1062" s="607" t="s">
        <v>1847</v>
      </c>
      <c r="C1062" s="608" t="s">
        <v>2649</v>
      </c>
      <c r="D1062" s="609">
        <v>61002017524</v>
      </c>
      <c r="E1062" s="610"/>
      <c r="F1062" s="611" t="s">
        <v>334</v>
      </c>
      <c r="G1062" s="612">
        <f t="shared" si="22"/>
        <v>150</v>
      </c>
      <c r="H1062" s="613">
        <v>120</v>
      </c>
      <c r="I1062" s="612">
        <f t="shared" si="23"/>
        <v>30</v>
      </c>
    </row>
    <row r="1063" spans="1:9" ht="15">
      <c r="A1063" s="98">
        <v>1055</v>
      </c>
      <c r="B1063" s="607" t="s">
        <v>2027</v>
      </c>
      <c r="C1063" s="608" t="s">
        <v>861</v>
      </c>
      <c r="D1063" s="609">
        <v>61001059134</v>
      </c>
      <c r="E1063" s="610"/>
      <c r="F1063" s="611" t="s">
        <v>334</v>
      </c>
      <c r="G1063" s="612">
        <f t="shared" si="22"/>
        <v>150</v>
      </c>
      <c r="H1063" s="613">
        <v>120</v>
      </c>
      <c r="I1063" s="612">
        <f t="shared" si="23"/>
        <v>30</v>
      </c>
    </row>
    <row r="1064" spans="1:9" ht="15">
      <c r="A1064" s="98">
        <v>1056</v>
      </c>
      <c r="B1064" s="607" t="s">
        <v>1913</v>
      </c>
      <c r="C1064" s="608" t="s">
        <v>2650</v>
      </c>
      <c r="D1064" s="609">
        <v>61001047819</v>
      </c>
      <c r="E1064" s="610"/>
      <c r="F1064" s="611" t="s">
        <v>334</v>
      </c>
      <c r="G1064" s="612">
        <f t="shared" si="22"/>
        <v>150</v>
      </c>
      <c r="H1064" s="613">
        <v>120</v>
      </c>
      <c r="I1064" s="612">
        <f t="shared" si="23"/>
        <v>30</v>
      </c>
    </row>
    <row r="1065" spans="1:9" ht="15">
      <c r="A1065" s="98">
        <v>1057</v>
      </c>
      <c r="B1065" s="607" t="s">
        <v>1594</v>
      </c>
      <c r="C1065" s="608" t="s">
        <v>2651</v>
      </c>
      <c r="D1065" s="609">
        <v>61006076791</v>
      </c>
      <c r="E1065" s="610"/>
      <c r="F1065" s="611" t="s">
        <v>334</v>
      </c>
      <c r="G1065" s="612">
        <f t="shared" si="22"/>
        <v>150</v>
      </c>
      <c r="H1065" s="613">
        <v>120</v>
      </c>
      <c r="I1065" s="612">
        <f t="shared" si="23"/>
        <v>30</v>
      </c>
    </row>
    <row r="1066" spans="1:9" ht="15">
      <c r="A1066" s="98">
        <v>1058</v>
      </c>
      <c r="B1066" s="607" t="s">
        <v>674</v>
      </c>
      <c r="C1066" s="608" t="s">
        <v>2652</v>
      </c>
      <c r="D1066" s="609">
        <v>61001043090</v>
      </c>
      <c r="E1066" s="610"/>
      <c r="F1066" s="611" t="s">
        <v>334</v>
      </c>
      <c r="G1066" s="612">
        <f t="shared" si="22"/>
        <v>150</v>
      </c>
      <c r="H1066" s="613">
        <v>120</v>
      </c>
      <c r="I1066" s="612">
        <f t="shared" si="23"/>
        <v>30</v>
      </c>
    </row>
    <row r="1067" spans="1:9" ht="15">
      <c r="A1067" s="98">
        <v>1059</v>
      </c>
      <c r="B1067" s="607" t="s">
        <v>2653</v>
      </c>
      <c r="C1067" s="608" t="s">
        <v>2654</v>
      </c>
      <c r="D1067" s="609">
        <v>61006008423</v>
      </c>
      <c r="E1067" s="610"/>
      <c r="F1067" s="611" t="s">
        <v>334</v>
      </c>
      <c r="G1067" s="612">
        <f t="shared" si="22"/>
        <v>150</v>
      </c>
      <c r="H1067" s="613">
        <v>120</v>
      </c>
      <c r="I1067" s="612">
        <f t="shared" si="23"/>
        <v>30</v>
      </c>
    </row>
    <row r="1068" spans="1:9" ht="15">
      <c r="A1068" s="98">
        <v>1060</v>
      </c>
      <c r="B1068" s="607" t="s">
        <v>953</v>
      </c>
      <c r="C1068" s="608" t="s">
        <v>2655</v>
      </c>
      <c r="D1068" s="609">
        <v>26001036976</v>
      </c>
      <c r="E1068" s="610"/>
      <c r="F1068" s="611" t="s">
        <v>334</v>
      </c>
      <c r="G1068" s="612">
        <f t="shared" si="22"/>
        <v>150</v>
      </c>
      <c r="H1068" s="613">
        <v>120</v>
      </c>
      <c r="I1068" s="612">
        <f t="shared" si="23"/>
        <v>30</v>
      </c>
    </row>
    <row r="1069" spans="1:9" ht="15">
      <c r="A1069" s="98">
        <v>1061</v>
      </c>
      <c r="B1069" s="607" t="s">
        <v>2076</v>
      </c>
      <c r="C1069" s="608" t="s">
        <v>2650</v>
      </c>
      <c r="D1069" s="609">
        <v>61004037524</v>
      </c>
      <c r="E1069" s="610"/>
      <c r="F1069" s="611" t="s">
        <v>334</v>
      </c>
      <c r="G1069" s="612">
        <f t="shared" si="22"/>
        <v>150</v>
      </c>
      <c r="H1069" s="613">
        <v>120</v>
      </c>
      <c r="I1069" s="612">
        <f t="shared" si="23"/>
        <v>30</v>
      </c>
    </row>
    <row r="1070" spans="1:9" ht="15">
      <c r="A1070" s="98">
        <v>1062</v>
      </c>
      <c r="B1070" s="607" t="s">
        <v>1103</v>
      </c>
      <c r="C1070" s="608" t="s">
        <v>2656</v>
      </c>
      <c r="D1070" s="609">
        <v>61007002538</v>
      </c>
      <c r="E1070" s="610"/>
      <c r="F1070" s="611" t="s">
        <v>334</v>
      </c>
      <c r="G1070" s="612">
        <f t="shared" si="22"/>
        <v>150</v>
      </c>
      <c r="H1070" s="613">
        <v>120</v>
      </c>
      <c r="I1070" s="612">
        <f t="shared" si="23"/>
        <v>30</v>
      </c>
    </row>
    <row r="1071" spans="1:9" ht="15">
      <c r="A1071" s="98">
        <v>1063</v>
      </c>
      <c r="B1071" s="607" t="s">
        <v>1729</v>
      </c>
      <c r="C1071" s="608" t="s">
        <v>2464</v>
      </c>
      <c r="D1071" s="609">
        <v>61007006895</v>
      </c>
      <c r="E1071" s="610"/>
      <c r="F1071" s="611" t="s">
        <v>334</v>
      </c>
      <c r="G1071" s="612">
        <f t="shared" si="22"/>
        <v>150</v>
      </c>
      <c r="H1071" s="613">
        <v>120</v>
      </c>
      <c r="I1071" s="612">
        <f t="shared" si="23"/>
        <v>30</v>
      </c>
    </row>
    <row r="1072" spans="1:9" ht="15">
      <c r="A1072" s="98">
        <v>1064</v>
      </c>
      <c r="B1072" s="607" t="s">
        <v>2657</v>
      </c>
      <c r="C1072" s="608" t="s">
        <v>2625</v>
      </c>
      <c r="D1072" s="609">
        <v>61001044328</v>
      </c>
      <c r="E1072" s="610"/>
      <c r="F1072" s="611" t="s">
        <v>334</v>
      </c>
      <c r="G1072" s="612">
        <f t="shared" si="22"/>
        <v>150</v>
      </c>
      <c r="H1072" s="613">
        <v>120</v>
      </c>
      <c r="I1072" s="612">
        <f t="shared" si="23"/>
        <v>30</v>
      </c>
    </row>
    <row r="1073" spans="1:9" ht="15">
      <c r="A1073" s="98">
        <v>1065</v>
      </c>
      <c r="B1073" s="607" t="s">
        <v>2491</v>
      </c>
      <c r="C1073" s="608" t="s">
        <v>2658</v>
      </c>
      <c r="D1073" s="609">
        <v>61007005838</v>
      </c>
      <c r="E1073" s="610"/>
      <c r="F1073" s="611" t="s">
        <v>334</v>
      </c>
      <c r="G1073" s="612">
        <f t="shared" si="22"/>
        <v>150</v>
      </c>
      <c r="H1073" s="613">
        <v>120</v>
      </c>
      <c r="I1073" s="612">
        <f t="shared" si="23"/>
        <v>30</v>
      </c>
    </row>
    <row r="1074" spans="1:9" ht="15">
      <c r="A1074" s="98">
        <v>1066</v>
      </c>
      <c r="B1074" s="607" t="s">
        <v>1841</v>
      </c>
      <c r="C1074" s="608" t="s">
        <v>2659</v>
      </c>
      <c r="D1074" s="609">
        <v>61006059488</v>
      </c>
      <c r="E1074" s="610"/>
      <c r="F1074" s="611" t="s">
        <v>334</v>
      </c>
      <c r="G1074" s="612">
        <f t="shared" si="22"/>
        <v>150</v>
      </c>
      <c r="H1074" s="613">
        <v>120</v>
      </c>
      <c r="I1074" s="612">
        <f t="shared" si="23"/>
        <v>30</v>
      </c>
    </row>
    <row r="1075" spans="1:9" ht="15">
      <c r="A1075" s="98">
        <v>1067</v>
      </c>
      <c r="B1075" s="607" t="s">
        <v>2660</v>
      </c>
      <c r="C1075" s="608" t="s">
        <v>2661</v>
      </c>
      <c r="D1075" s="609">
        <v>61001084738</v>
      </c>
      <c r="E1075" s="610"/>
      <c r="F1075" s="611" t="s">
        <v>334</v>
      </c>
      <c r="G1075" s="612">
        <f t="shared" si="22"/>
        <v>150</v>
      </c>
      <c r="H1075" s="613">
        <v>120</v>
      </c>
      <c r="I1075" s="612">
        <f t="shared" si="23"/>
        <v>30</v>
      </c>
    </row>
    <row r="1076" spans="1:9" ht="15">
      <c r="A1076" s="98">
        <v>1068</v>
      </c>
      <c r="B1076" s="607" t="s">
        <v>2068</v>
      </c>
      <c r="C1076" s="608" t="s">
        <v>1935</v>
      </c>
      <c r="D1076" s="609">
        <v>61006018297</v>
      </c>
      <c r="E1076" s="610"/>
      <c r="F1076" s="611" t="s">
        <v>334</v>
      </c>
      <c r="G1076" s="612">
        <f t="shared" si="22"/>
        <v>150</v>
      </c>
      <c r="H1076" s="613">
        <v>120</v>
      </c>
      <c r="I1076" s="612">
        <f t="shared" si="23"/>
        <v>30</v>
      </c>
    </row>
    <row r="1077" spans="1:9" ht="15">
      <c r="A1077" s="98">
        <v>1069</v>
      </c>
      <c r="B1077" s="607" t="s">
        <v>2662</v>
      </c>
      <c r="C1077" s="608" t="s">
        <v>2663</v>
      </c>
      <c r="D1077" s="609">
        <v>61008018790</v>
      </c>
      <c r="E1077" s="610"/>
      <c r="F1077" s="611" t="s">
        <v>334</v>
      </c>
      <c r="G1077" s="612">
        <f t="shared" si="22"/>
        <v>150</v>
      </c>
      <c r="H1077" s="613">
        <v>120</v>
      </c>
      <c r="I1077" s="612">
        <f t="shared" si="23"/>
        <v>30</v>
      </c>
    </row>
    <row r="1078" spans="1:9" ht="15">
      <c r="A1078" s="98">
        <v>1070</v>
      </c>
      <c r="B1078" s="607" t="s">
        <v>860</v>
      </c>
      <c r="C1078" s="608" t="s">
        <v>1949</v>
      </c>
      <c r="D1078" s="609">
        <v>61001080918</v>
      </c>
      <c r="E1078" s="610"/>
      <c r="F1078" s="611" t="s">
        <v>334</v>
      </c>
      <c r="G1078" s="612">
        <f t="shared" si="22"/>
        <v>200</v>
      </c>
      <c r="H1078" s="613">
        <v>160</v>
      </c>
      <c r="I1078" s="612">
        <f t="shared" si="23"/>
        <v>40</v>
      </c>
    </row>
    <row r="1079" spans="1:9" ht="15">
      <c r="A1079" s="98">
        <v>1071</v>
      </c>
      <c r="B1079" s="607" t="s">
        <v>1585</v>
      </c>
      <c r="C1079" s="608" t="s">
        <v>2664</v>
      </c>
      <c r="D1079" s="609">
        <v>61004055568</v>
      </c>
      <c r="E1079" s="610"/>
      <c r="F1079" s="611" t="s">
        <v>334</v>
      </c>
      <c r="G1079" s="612">
        <f t="shared" si="22"/>
        <v>150</v>
      </c>
      <c r="H1079" s="613">
        <v>120</v>
      </c>
      <c r="I1079" s="612">
        <f t="shared" si="23"/>
        <v>30</v>
      </c>
    </row>
    <row r="1080" spans="1:9" ht="15">
      <c r="A1080" s="98">
        <v>1072</v>
      </c>
      <c r="B1080" s="607" t="s">
        <v>1962</v>
      </c>
      <c r="C1080" s="608" t="s">
        <v>2665</v>
      </c>
      <c r="D1080" s="609">
        <v>61004061997</v>
      </c>
      <c r="E1080" s="610"/>
      <c r="F1080" s="611" t="s">
        <v>334</v>
      </c>
      <c r="G1080" s="612">
        <f t="shared" si="22"/>
        <v>150</v>
      </c>
      <c r="H1080" s="613">
        <v>120</v>
      </c>
      <c r="I1080" s="612">
        <f t="shared" si="23"/>
        <v>30</v>
      </c>
    </row>
    <row r="1081" spans="1:9" ht="15">
      <c r="A1081" s="98">
        <v>1073</v>
      </c>
      <c r="B1081" s="607" t="s">
        <v>913</v>
      </c>
      <c r="C1081" s="608" t="s">
        <v>2666</v>
      </c>
      <c r="D1081" s="609">
        <v>61002002167</v>
      </c>
      <c r="E1081" s="610"/>
      <c r="F1081" s="611" t="s">
        <v>334</v>
      </c>
      <c r="G1081" s="612">
        <f t="shared" si="22"/>
        <v>150</v>
      </c>
      <c r="H1081" s="613">
        <v>120</v>
      </c>
      <c r="I1081" s="612">
        <f t="shared" si="23"/>
        <v>30</v>
      </c>
    </row>
    <row r="1082" spans="1:9" ht="15">
      <c r="A1082" s="98">
        <v>1074</v>
      </c>
      <c r="B1082" s="607" t="s">
        <v>1904</v>
      </c>
      <c r="C1082" s="608" t="s">
        <v>2667</v>
      </c>
      <c r="D1082" s="609">
        <v>61008014049</v>
      </c>
      <c r="E1082" s="610"/>
      <c r="F1082" s="611" t="s">
        <v>334</v>
      </c>
      <c r="G1082" s="612">
        <f t="shared" si="22"/>
        <v>150</v>
      </c>
      <c r="H1082" s="613">
        <v>120</v>
      </c>
      <c r="I1082" s="612">
        <f t="shared" si="23"/>
        <v>30</v>
      </c>
    </row>
    <row r="1083" spans="1:9" ht="15">
      <c r="A1083" s="98">
        <v>1075</v>
      </c>
      <c r="B1083" s="607" t="s">
        <v>818</v>
      </c>
      <c r="C1083" s="608" t="s">
        <v>2609</v>
      </c>
      <c r="D1083" s="609" t="s">
        <v>2668</v>
      </c>
      <c r="E1083" s="610"/>
      <c r="F1083" s="611" t="s">
        <v>334</v>
      </c>
      <c r="G1083" s="612">
        <f t="shared" si="22"/>
        <v>150</v>
      </c>
      <c r="H1083" s="613">
        <v>120</v>
      </c>
      <c r="I1083" s="612">
        <f t="shared" si="23"/>
        <v>30</v>
      </c>
    </row>
    <row r="1084" spans="1:9" ht="15">
      <c r="A1084" s="98">
        <v>1076</v>
      </c>
      <c r="B1084" s="607" t="s">
        <v>711</v>
      </c>
      <c r="C1084" s="608" t="s">
        <v>2669</v>
      </c>
      <c r="D1084" s="609">
        <v>61006012951</v>
      </c>
      <c r="E1084" s="610"/>
      <c r="F1084" s="611" t="s">
        <v>334</v>
      </c>
      <c r="G1084" s="612">
        <f t="shared" si="22"/>
        <v>150</v>
      </c>
      <c r="H1084" s="613">
        <v>120</v>
      </c>
      <c r="I1084" s="612">
        <f t="shared" si="23"/>
        <v>30</v>
      </c>
    </row>
    <row r="1085" spans="1:9" ht="15">
      <c r="A1085" s="98">
        <v>1077</v>
      </c>
      <c r="B1085" s="607" t="s">
        <v>2459</v>
      </c>
      <c r="C1085" s="608" t="s">
        <v>2667</v>
      </c>
      <c r="D1085" s="609">
        <v>61003010152</v>
      </c>
      <c r="E1085" s="610"/>
      <c r="F1085" s="611" t="s">
        <v>334</v>
      </c>
      <c r="G1085" s="612">
        <f t="shared" si="22"/>
        <v>150</v>
      </c>
      <c r="H1085" s="613">
        <v>120</v>
      </c>
      <c r="I1085" s="612">
        <f t="shared" si="23"/>
        <v>30</v>
      </c>
    </row>
    <row r="1086" spans="1:9" ht="15">
      <c r="A1086" s="98">
        <v>1078</v>
      </c>
      <c r="B1086" s="607" t="s">
        <v>2461</v>
      </c>
      <c r="C1086" s="608" t="s">
        <v>2670</v>
      </c>
      <c r="D1086" s="609">
        <v>61006067134</v>
      </c>
      <c r="E1086" s="610"/>
      <c r="F1086" s="611" t="s">
        <v>334</v>
      </c>
      <c r="G1086" s="612">
        <f t="shared" si="22"/>
        <v>150</v>
      </c>
      <c r="H1086" s="613">
        <v>120</v>
      </c>
      <c r="I1086" s="612">
        <f t="shared" si="23"/>
        <v>30</v>
      </c>
    </row>
    <row r="1087" spans="1:9" ht="15">
      <c r="A1087" s="98">
        <v>1079</v>
      </c>
      <c r="B1087" s="607" t="s">
        <v>2671</v>
      </c>
      <c r="C1087" s="608" t="s">
        <v>2651</v>
      </c>
      <c r="D1087" s="609">
        <v>61006076788</v>
      </c>
      <c r="E1087" s="610"/>
      <c r="F1087" s="611" t="s">
        <v>334</v>
      </c>
      <c r="G1087" s="612">
        <f t="shared" si="22"/>
        <v>150</v>
      </c>
      <c r="H1087" s="613">
        <v>120</v>
      </c>
      <c r="I1087" s="612">
        <f t="shared" si="23"/>
        <v>30</v>
      </c>
    </row>
    <row r="1088" spans="1:9" ht="15">
      <c r="A1088" s="98">
        <v>1080</v>
      </c>
      <c r="B1088" s="607" t="s">
        <v>1610</v>
      </c>
      <c r="C1088" s="608" t="s">
        <v>2672</v>
      </c>
      <c r="D1088" s="609">
        <v>33001065936</v>
      </c>
      <c r="E1088" s="610"/>
      <c r="F1088" s="611" t="s">
        <v>334</v>
      </c>
      <c r="G1088" s="612">
        <f t="shared" si="22"/>
        <v>150</v>
      </c>
      <c r="H1088" s="613">
        <v>120</v>
      </c>
      <c r="I1088" s="612">
        <f t="shared" si="23"/>
        <v>30</v>
      </c>
    </row>
    <row r="1089" spans="1:9" ht="15">
      <c r="A1089" s="98">
        <v>1081</v>
      </c>
      <c r="B1089" s="607" t="s">
        <v>1962</v>
      </c>
      <c r="C1089" s="608" t="s">
        <v>846</v>
      </c>
      <c r="D1089" s="609">
        <v>61001049174</v>
      </c>
      <c r="E1089" s="610"/>
      <c r="F1089" s="611" t="s">
        <v>334</v>
      </c>
      <c r="G1089" s="612">
        <f t="shared" si="22"/>
        <v>150</v>
      </c>
      <c r="H1089" s="613">
        <v>120</v>
      </c>
      <c r="I1089" s="612">
        <f t="shared" si="23"/>
        <v>30</v>
      </c>
    </row>
    <row r="1090" spans="1:9" ht="15">
      <c r="A1090" s="98">
        <v>1082</v>
      </c>
      <c r="B1090" s="607" t="s">
        <v>2076</v>
      </c>
      <c r="C1090" s="608" t="s">
        <v>2673</v>
      </c>
      <c r="D1090" s="609">
        <v>61001033034</v>
      </c>
      <c r="E1090" s="610"/>
      <c r="F1090" s="611" t="s">
        <v>334</v>
      </c>
      <c r="G1090" s="612">
        <f t="shared" si="22"/>
        <v>150</v>
      </c>
      <c r="H1090" s="613">
        <v>120</v>
      </c>
      <c r="I1090" s="612">
        <f t="shared" si="23"/>
        <v>30</v>
      </c>
    </row>
    <row r="1091" spans="1:9" ht="15">
      <c r="A1091" s="98">
        <v>1083</v>
      </c>
      <c r="B1091" s="607" t="s">
        <v>2078</v>
      </c>
      <c r="C1091" s="608" t="s">
        <v>2674</v>
      </c>
      <c r="D1091" s="609">
        <v>61001060403</v>
      </c>
      <c r="E1091" s="610"/>
      <c r="F1091" s="611" t="s">
        <v>334</v>
      </c>
      <c r="G1091" s="612">
        <f t="shared" si="22"/>
        <v>150</v>
      </c>
      <c r="H1091" s="613">
        <v>120</v>
      </c>
      <c r="I1091" s="612">
        <f t="shared" si="23"/>
        <v>30</v>
      </c>
    </row>
    <row r="1092" spans="1:9" ht="15">
      <c r="A1092" s="98">
        <v>1084</v>
      </c>
      <c r="B1092" s="607" t="s">
        <v>1898</v>
      </c>
      <c r="C1092" s="608" t="s">
        <v>2675</v>
      </c>
      <c r="D1092" s="609">
        <v>61001037779</v>
      </c>
      <c r="E1092" s="610"/>
      <c r="F1092" s="611" t="s">
        <v>334</v>
      </c>
      <c r="G1092" s="612">
        <f t="shared" si="22"/>
        <v>150</v>
      </c>
      <c r="H1092" s="613">
        <v>120</v>
      </c>
      <c r="I1092" s="612">
        <f t="shared" si="23"/>
        <v>30</v>
      </c>
    </row>
    <row r="1093" spans="1:9" ht="15">
      <c r="A1093" s="98">
        <v>1085</v>
      </c>
      <c r="B1093" s="607" t="s">
        <v>2644</v>
      </c>
      <c r="C1093" s="608" t="s">
        <v>2676</v>
      </c>
      <c r="D1093" s="609">
        <v>10001048969</v>
      </c>
      <c r="E1093" s="610"/>
      <c r="F1093" s="611" t="s">
        <v>334</v>
      </c>
      <c r="G1093" s="612">
        <f t="shared" si="22"/>
        <v>150</v>
      </c>
      <c r="H1093" s="613">
        <v>120</v>
      </c>
      <c r="I1093" s="612">
        <f t="shared" si="23"/>
        <v>30</v>
      </c>
    </row>
    <row r="1094" spans="1:9" ht="15">
      <c r="A1094" s="98">
        <v>1086</v>
      </c>
      <c r="B1094" s="607" t="s">
        <v>1915</v>
      </c>
      <c r="C1094" s="608" t="s">
        <v>2677</v>
      </c>
      <c r="D1094" s="609">
        <v>61001006171</v>
      </c>
      <c r="E1094" s="610"/>
      <c r="F1094" s="611" t="s">
        <v>334</v>
      </c>
      <c r="G1094" s="612">
        <f t="shared" si="22"/>
        <v>150</v>
      </c>
      <c r="H1094" s="613">
        <v>120</v>
      </c>
      <c r="I1094" s="612">
        <f t="shared" si="23"/>
        <v>30</v>
      </c>
    </row>
    <row r="1095" spans="1:9" ht="15">
      <c r="A1095" s="98">
        <v>1087</v>
      </c>
      <c r="B1095" s="607" t="s">
        <v>2678</v>
      </c>
      <c r="C1095" s="608" t="s">
        <v>2497</v>
      </c>
      <c r="D1095" s="609" t="s">
        <v>2679</v>
      </c>
      <c r="E1095" s="610"/>
      <c r="F1095" s="611" t="s">
        <v>334</v>
      </c>
      <c r="G1095" s="612">
        <f t="shared" si="22"/>
        <v>150</v>
      </c>
      <c r="H1095" s="613">
        <v>120</v>
      </c>
      <c r="I1095" s="612">
        <f t="shared" si="23"/>
        <v>30</v>
      </c>
    </row>
    <row r="1096" spans="1:9" ht="15">
      <c r="A1096" s="98">
        <v>1088</v>
      </c>
      <c r="B1096" s="607" t="s">
        <v>1610</v>
      </c>
      <c r="C1096" s="608" t="s">
        <v>2680</v>
      </c>
      <c r="D1096" s="609">
        <v>61301088736</v>
      </c>
      <c r="E1096" s="610"/>
      <c r="F1096" s="611" t="s">
        <v>334</v>
      </c>
      <c r="G1096" s="612">
        <f t="shared" si="22"/>
        <v>150</v>
      </c>
      <c r="H1096" s="613">
        <v>120</v>
      </c>
      <c r="I1096" s="612">
        <f t="shared" si="23"/>
        <v>30</v>
      </c>
    </row>
    <row r="1097" spans="1:9" ht="15">
      <c r="A1097" s="98">
        <v>1089</v>
      </c>
      <c r="B1097" s="607" t="s">
        <v>1790</v>
      </c>
      <c r="C1097" s="608" t="s">
        <v>1246</v>
      </c>
      <c r="D1097" s="609">
        <v>61004071083</v>
      </c>
      <c r="E1097" s="610"/>
      <c r="F1097" s="611" t="s">
        <v>334</v>
      </c>
      <c r="G1097" s="612">
        <f t="shared" ref="G1097:G1160" si="24">H1097/0.8</f>
        <v>150</v>
      </c>
      <c r="H1097" s="613">
        <v>120</v>
      </c>
      <c r="I1097" s="612">
        <f t="shared" si="23"/>
        <v>30</v>
      </c>
    </row>
    <row r="1098" spans="1:9" ht="15">
      <c r="A1098" s="98">
        <v>1090</v>
      </c>
      <c r="B1098" s="607" t="s">
        <v>2216</v>
      </c>
      <c r="C1098" s="608" t="s">
        <v>2615</v>
      </c>
      <c r="D1098" s="609">
        <v>61006064520</v>
      </c>
      <c r="E1098" s="610"/>
      <c r="F1098" s="611" t="s">
        <v>334</v>
      </c>
      <c r="G1098" s="612">
        <f t="shared" si="24"/>
        <v>150</v>
      </c>
      <c r="H1098" s="613">
        <v>120</v>
      </c>
      <c r="I1098" s="612">
        <f t="shared" si="23"/>
        <v>30</v>
      </c>
    </row>
    <row r="1099" spans="1:9" ht="15">
      <c r="A1099" s="98">
        <v>1091</v>
      </c>
      <c r="B1099" s="607" t="s">
        <v>2681</v>
      </c>
      <c r="C1099" s="608" t="s">
        <v>2497</v>
      </c>
      <c r="D1099" s="609">
        <v>41001011462</v>
      </c>
      <c r="E1099" s="610"/>
      <c r="F1099" s="611" t="s">
        <v>334</v>
      </c>
      <c r="G1099" s="612">
        <f t="shared" si="24"/>
        <v>150</v>
      </c>
      <c r="H1099" s="613">
        <v>120</v>
      </c>
      <c r="I1099" s="612">
        <f t="shared" si="23"/>
        <v>30</v>
      </c>
    </row>
    <row r="1100" spans="1:9" ht="15">
      <c r="A1100" s="98">
        <v>1092</v>
      </c>
      <c r="B1100" s="607" t="s">
        <v>2682</v>
      </c>
      <c r="C1100" s="608" t="s">
        <v>2683</v>
      </c>
      <c r="D1100" s="609">
        <v>61009030964</v>
      </c>
      <c r="E1100" s="610"/>
      <c r="F1100" s="611" t="s">
        <v>334</v>
      </c>
      <c r="G1100" s="612">
        <f t="shared" si="24"/>
        <v>150</v>
      </c>
      <c r="H1100" s="613">
        <v>120</v>
      </c>
      <c r="I1100" s="612">
        <f t="shared" si="23"/>
        <v>30</v>
      </c>
    </row>
    <row r="1101" spans="1:9" ht="15">
      <c r="A1101" s="98">
        <v>1093</v>
      </c>
      <c r="B1101" s="607" t="s">
        <v>1291</v>
      </c>
      <c r="C1101" s="608" t="s">
        <v>2684</v>
      </c>
      <c r="D1101" s="609">
        <v>61007005186</v>
      </c>
      <c r="E1101" s="610"/>
      <c r="F1101" s="611" t="s">
        <v>334</v>
      </c>
      <c r="G1101" s="612">
        <f t="shared" si="24"/>
        <v>150</v>
      </c>
      <c r="H1101" s="613">
        <v>120</v>
      </c>
      <c r="I1101" s="612">
        <f t="shared" ref="I1101:I1164" si="25">H1101*0.25</f>
        <v>30</v>
      </c>
    </row>
    <row r="1102" spans="1:9" ht="15">
      <c r="A1102" s="98">
        <v>1094</v>
      </c>
      <c r="B1102" s="607" t="s">
        <v>2685</v>
      </c>
      <c r="C1102" s="608" t="s">
        <v>2686</v>
      </c>
      <c r="D1102" s="609">
        <v>61006073761</v>
      </c>
      <c r="E1102" s="610"/>
      <c r="F1102" s="611" t="s">
        <v>334</v>
      </c>
      <c r="G1102" s="612">
        <f t="shared" si="24"/>
        <v>150</v>
      </c>
      <c r="H1102" s="613">
        <v>120</v>
      </c>
      <c r="I1102" s="612">
        <f t="shared" si="25"/>
        <v>30</v>
      </c>
    </row>
    <row r="1103" spans="1:9" ht="15">
      <c r="A1103" s="98">
        <v>1095</v>
      </c>
      <c r="B1103" s="607" t="s">
        <v>854</v>
      </c>
      <c r="C1103" s="608" t="s">
        <v>2687</v>
      </c>
      <c r="D1103" s="609">
        <v>61002007003</v>
      </c>
      <c r="E1103" s="610"/>
      <c r="F1103" s="611" t="s">
        <v>334</v>
      </c>
      <c r="G1103" s="612">
        <f t="shared" si="24"/>
        <v>150</v>
      </c>
      <c r="H1103" s="613">
        <v>120</v>
      </c>
      <c r="I1103" s="612">
        <f t="shared" si="25"/>
        <v>30</v>
      </c>
    </row>
    <row r="1104" spans="1:9" ht="15">
      <c r="A1104" s="98">
        <v>1096</v>
      </c>
      <c r="B1104" s="607" t="s">
        <v>2013</v>
      </c>
      <c r="C1104" s="608" t="s">
        <v>2688</v>
      </c>
      <c r="D1104" s="609">
        <v>61006001718</v>
      </c>
      <c r="E1104" s="610"/>
      <c r="F1104" s="611" t="s">
        <v>334</v>
      </c>
      <c r="G1104" s="612">
        <f t="shared" si="24"/>
        <v>150</v>
      </c>
      <c r="H1104" s="613">
        <v>120</v>
      </c>
      <c r="I1104" s="612">
        <f t="shared" si="25"/>
        <v>30</v>
      </c>
    </row>
    <row r="1105" spans="1:9" ht="15">
      <c r="A1105" s="98">
        <v>1097</v>
      </c>
      <c r="B1105" s="607" t="s">
        <v>2689</v>
      </c>
      <c r="C1105" s="608" t="s">
        <v>1238</v>
      </c>
      <c r="D1105" s="609">
        <v>61006016659</v>
      </c>
      <c r="E1105" s="610"/>
      <c r="F1105" s="611" t="s">
        <v>334</v>
      </c>
      <c r="G1105" s="612">
        <f t="shared" si="24"/>
        <v>150</v>
      </c>
      <c r="H1105" s="613">
        <v>120</v>
      </c>
      <c r="I1105" s="612">
        <f t="shared" si="25"/>
        <v>30</v>
      </c>
    </row>
    <row r="1106" spans="1:9" ht="15">
      <c r="A1106" s="98">
        <v>1098</v>
      </c>
      <c r="B1106" s="607" t="s">
        <v>1948</v>
      </c>
      <c r="C1106" s="608" t="s">
        <v>1935</v>
      </c>
      <c r="D1106" s="609">
        <v>61006023324</v>
      </c>
      <c r="E1106" s="610"/>
      <c r="F1106" s="611" t="s">
        <v>334</v>
      </c>
      <c r="G1106" s="612">
        <f t="shared" si="24"/>
        <v>150</v>
      </c>
      <c r="H1106" s="613">
        <v>120</v>
      </c>
      <c r="I1106" s="612">
        <f t="shared" si="25"/>
        <v>30</v>
      </c>
    </row>
    <row r="1107" spans="1:9" ht="15">
      <c r="A1107" s="98">
        <v>1099</v>
      </c>
      <c r="B1107" s="607" t="s">
        <v>2001</v>
      </c>
      <c r="C1107" s="608" t="s">
        <v>2690</v>
      </c>
      <c r="D1107" s="609">
        <v>61001054737</v>
      </c>
      <c r="E1107" s="610"/>
      <c r="F1107" s="611" t="s">
        <v>334</v>
      </c>
      <c r="G1107" s="612">
        <f t="shared" si="24"/>
        <v>150</v>
      </c>
      <c r="H1107" s="613">
        <v>120</v>
      </c>
      <c r="I1107" s="612">
        <f t="shared" si="25"/>
        <v>30</v>
      </c>
    </row>
    <row r="1108" spans="1:9" ht="15">
      <c r="A1108" s="98">
        <v>1100</v>
      </c>
      <c r="B1108" s="607" t="s">
        <v>2206</v>
      </c>
      <c r="C1108" s="608" t="s">
        <v>2691</v>
      </c>
      <c r="D1108" s="609">
        <v>61009000095</v>
      </c>
      <c r="E1108" s="610"/>
      <c r="F1108" s="611" t="s">
        <v>334</v>
      </c>
      <c r="G1108" s="612">
        <f t="shared" si="24"/>
        <v>150</v>
      </c>
      <c r="H1108" s="613">
        <v>120</v>
      </c>
      <c r="I1108" s="612">
        <f t="shared" si="25"/>
        <v>30</v>
      </c>
    </row>
    <row r="1109" spans="1:9" ht="15">
      <c r="A1109" s="98">
        <v>1101</v>
      </c>
      <c r="B1109" s="607" t="s">
        <v>1606</v>
      </c>
      <c r="C1109" s="608" t="s">
        <v>861</v>
      </c>
      <c r="D1109" s="609">
        <v>61006035023</v>
      </c>
      <c r="E1109" s="610"/>
      <c r="F1109" s="611" t="s">
        <v>334</v>
      </c>
      <c r="G1109" s="612">
        <f t="shared" si="24"/>
        <v>150</v>
      </c>
      <c r="H1109" s="613">
        <v>120</v>
      </c>
      <c r="I1109" s="612">
        <f t="shared" si="25"/>
        <v>30</v>
      </c>
    </row>
    <row r="1110" spans="1:9" ht="15">
      <c r="A1110" s="98">
        <v>1102</v>
      </c>
      <c r="B1110" s="607" t="s">
        <v>2692</v>
      </c>
      <c r="C1110" s="608" t="s">
        <v>1217</v>
      </c>
      <c r="D1110" s="609">
        <v>61006033740</v>
      </c>
      <c r="E1110" s="610"/>
      <c r="F1110" s="611" t="s">
        <v>334</v>
      </c>
      <c r="G1110" s="612">
        <f t="shared" si="24"/>
        <v>150</v>
      </c>
      <c r="H1110" s="613">
        <v>120</v>
      </c>
      <c r="I1110" s="612">
        <f t="shared" si="25"/>
        <v>30</v>
      </c>
    </row>
    <row r="1111" spans="1:9" ht="15">
      <c r="A1111" s="98">
        <v>1103</v>
      </c>
      <c r="B1111" s="607" t="s">
        <v>2076</v>
      </c>
      <c r="C1111" s="608" t="s">
        <v>1457</v>
      </c>
      <c r="D1111" s="609">
        <v>61606084170</v>
      </c>
      <c r="E1111" s="610"/>
      <c r="F1111" s="611" t="s">
        <v>334</v>
      </c>
      <c r="G1111" s="612">
        <f t="shared" si="24"/>
        <v>150</v>
      </c>
      <c r="H1111" s="613">
        <v>120</v>
      </c>
      <c r="I1111" s="612">
        <f t="shared" si="25"/>
        <v>30</v>
      </c>
    </row>
    <row r="1112" spans="1:9" ht="15">
      <c r="A1112" s="98">
        <v>1104</v>
      </c>
      <c r="B1112" s="607" t="s">
        <v>2174</v>
      </c>
      <c r="C1112" s="608" t="s">
        <v>2693</v>
      </c>
      <c r="D1112" s="609" t="s">
        <v>2694</v>
      </c>
      <c r="E1112" s="610"/>
      <c r="F1112" s="611" t="s">
        <v>334</v>
      </c>
      <c r="G1112" s="612">
        <f t="shared" si="24"/>
        <v>150</v>
      </c>
      <c r="H1112" s="613">
        <v>120</v>
      </c>
      <c r="I1112" s="612">
        <f t="shared" si="25"/>
        <v>30</v>
      </c>
    </row>
    <row r="1113" spans="1:9" ht="15">
      <c r="A1113" s="98">
        <v>1105</v>
      </c>
      <c r="B1113" s="607" t="s">
        <v>2206</v>
      </c>
      <c r="C1113" s="608" t="s">
        <v>2651</v>
      </c>
      <c r="D1113" s="609">
        <v>61006061955</v>
      </c>
      <c r="E1113" s="610"/>
      <c r="F1113" s="611" t="s">
        <v>334</v>
      </c>
      <c r="G1113" s="612">
        <f t="shared" si="24"/>
        <v>150</v>
      </c>
      <c r="H1113" s="613">
        <v>120</v>
      </c>
      <c r="I1113" s="612">
        <f t="shared" si="25"/>
        <v>30</v>
      </c>
    </row>
    <row r="1114" spans="1:9" ht="15">
      <c r="A1114" s="98">
        <v>1106</v>
      </c>
      <c r="B1114" s="607" t="s">
        <v>1879</v>
      </c>
      <c r="C1114" s="608" t="s">
        <v>2651</v>
      </c>
      <c r="D1114" s="609">
        <v>61006077070</v>
      </c>
      <c r="E1114" s="610"/>
      <c r="F1114" s="611" t="s">
        <v>334</v>
      </c>
      <c r="G1114" s="612">
        <f t="shared" si="24"/>
        <v>150</v>
      </c>
      <c r="H1114" s="613">
        <v>120</v>
      </c>
      <c r="I1114" s="612">
        <f t="shared" si="25"/>
        <v>30</v>
      </c>
    </row>
    <row r="1115" spans="1:9" ht="15">
      <c r="A1115" s="98">
        <v>1107</v>
      </c>
      <c r="B1115" s="607" t="s">
        <v>1606</v>
      </c>
      <c r="C1115" s="608" t="s">
        <v>2695</v>
      </c>
      <c r="D1115" s="609">
        <v>61006057187</v>
      </c>
      <c r="E1115" s="610"/>
      <c r="F1115" s="611" t="s">
        <v>334</v>
      </c>
      <c r="G1115" s="612">
        <f t="shared" si="24"/>
        <v>150</v>
      </c>
      <c r="H1115" s="613">
        <v>120</v>
      </c>
      <c r="I1115" s="612">
        <f t="shared" si="25"/>
        <v>30</v>
      </c>
    </row>
    <row r="1116" spans="1:9" ht="15">
      <c r="A1116" s="98">
        <v>1108</v>
      </c>
      <c r="B1116" s="607" t="s">
        <v>2334</v>
      </c>
      <c r="C1116" s="608" t="s">
        <v>2696</v>
      </c>
      <c r="D1116" s="609">
        <v>61006067591</v>
      </c>
      <c r="E1116" s="610"/>
      <c r="F1116" s="611" t="s">
        <v>334</v>
      </c>
      <c r="G1116" s="612">
        <f t="shared" si="24"/>
        <v>150</v>
      </c>
      <c r="H1116" s="613">
        <v>120</v>
      </c>
      <c r="I1116" s="612">
        <f t="shared" si="25"/>
        <v>30</v>
      </c>
    </row>
    <row r="1117" spans="1:9" ht="15">
      <c r="A1117" s="98">
        <v>1109</v>
      </c>
      <c r="B1117" s="607" t="s">
        <v>2697</v>
      </c>
      <c r="C1117" s="608" t="s">
        <v>2698</v>
      </c>
      <c r="D1117" s="609">
        <v>61006015280</v>
      </c>
      <c r="E1117" s="610"/>
      <c r="F1117" s="611" t="s">
        <v>334</v>
      </c>
      <c r="G1117" s="612">
        <f t="shared" si="24"/>
        <v>200</v>
      </c>
      <c r="H1117" s="613">
        <v>160</v>
      </c>
      <c r="I1117" s="612">
        <f t="shared" si="25"/>
        <v>40</v>
      </c>
    </row>
    <row r="1118" spans="1:9" ht="15">
      <c r="A1118" s="98">
        <v>1110</v>
      </c>
      <c r="B1118" s="607" t="s">
        <v>1879</v>
      </c>
      <c r="C1118" s="608" t="s">
        <v>1097</v>
      </c>
      <c r="D1118" s="609">
        <v>61007000564</v>
      </c>
      <c r="E1118" s="610"/>
      <c r="F1118" s="611" t="s">
        <v>334</v>
      </c>
      <c r="G1118" s="612">
        <f t="shared" si="24"/>
        <v>150</v>
      </c>
      <c r="H1118" s="613">
        <v>120</v>
      </c>
      <c r="I1118" s="612">
        <f t="shared" si="25"/>
        <v>30</v>
      </c>
    </row>
    <row r="1119" spans="1:9" ht="15">
      <c r="A1119" s="98">
        <v>1111</v>
      </c>
      <c r="B1119" s="607" t="s">
        <v>2699</v>
      </c>
      <c r="C1119" s="608" t="s">
        <v>1165</v>
      </c>
      <c r="D1119" s="609">
        <v>61007003213</v>
      </c>
      <c r="E1119" s="610"/>
      <c r="F1119" s="611" t="s">
        <v>334</v>
      </c>
      <c r="G1119" s="612">
        <f t="shared" si="24"/>
        <v>150</v>
      </c>
      <c r="H1119" s="613">
        <v>120</v>
      </c>
      <c r="I1119" s="612">
        <f t="shared" si="25"/>
        <v>30</v>
      </c>
    </row>
    <row r="1120" spans="1:9" ht="15">
      <c r="A1120" s="98">
        <v>1112</v>
      </c>
      <c r="B1120" s="607" t="s">
        <v>2700</v>
      </c>
      <c r="C1120" s="608" t="s">
        <v>1951</v>
      </c>
      <c r="D1120" s="609">
        <v>61001087633</v>
      </c>
      <c r="E1120" s="610"/>
      <c r="F1120" s="611" t="s">
        <v>334</v>
      </c>
      <c r="G1120" s="612">
        <f t="shared" si="24"/>
        <v>150</v>
      </c>
      <c r="H1120" s="613">
        <v>120</v>
      </c>
      <c r="I1120" s="612">
        <f t="shared" si="25"/>
        <v>30</v>
      </c>
    </row>
    <row r="1121" spans="1:9" ht="15">
      <c r="A1121" s="98">
        <v>1113</v>
      </c>
      <c r="B1121" s="607" t="s">
        <v>1948</v>
      </c>
      <c r="C1121" s="608" t="s">
        <v>730</v>
      </c>
      <c r="D1121" s="609">
        <v>61006057171</v>
      </c>
      <c r="E1121" s="610"/>
      <c r="F1121" s="611" t="s">
        <v>334</v>
      </c>
      <c r="G1121" s="612">
        <f t="shared" si="24"/>
        <v>150</v>
      </c>
      <c r="H1121" s="613">
        <v>120</v>
      </c>
      <c r="I1121" s="612">
        <f t="shared" si="25"/>
        <v>30</v>
      </c>
    </row>
    <row r="1122" spans="1:9" ht="15">
      <c r="A1122" s="98">
        <v>1114</v>
      </c>
      <c r="B1122" s="607" t="s">
        <v>2701</v>
      </c>
      <c r="C1122" s="608" t="s">
        <v>2702</v>
      </c>
      <c r="D1122" s="609">
        <v>61006042786</v>
      </c>
      <c r="E1122" s="610"/>
      <c r="F1122" s="611" t="s">
        <v>334</v>
      </c>
      <c r="G1122" s="612">
        <f t="shared" si="24"/>
        <v>150</v>
      </c>
      <c r="H1122" s="613">
        <v>120</v>
      </c>
      <c r="I1122" s="612">
        <f t="shared" si="25"/>
        <v>30</v>
      </c>
    </row>
    <row r="1123" spans="1:9" ht="15">
      <c r="A1123" s="98">
        <v>1115</v>
      </c>
      <c r="B1123" s="607" t="s">
        <v>2603</v>
      </c>
      <c r="C1123" s="608" t="s">
        <v>861</v>
      </c>
      <c r="D1123" s="609">
        <v>61008013973</v>
      </c>
      <c r="E1123" s="610"/>
      <c r="F1123" s="611" t="s">
        <v>334</v>
      </c>
      <c r="G1123" s="612">
        <f t="shared" si="24"/>
        <v>150</v>
      </c>
      <c r="H1123" s="613">
        <v>120</v>
      </c>
      <c r="I1123" s="612">
        <f t="shared" si="25"/>
        <v>30</v>
      </c>
    </row>
    <row r="1124" spans="1:9" ht="15">
      <c r="A1124" s="98">
        <v>1116</v>
      </c>
      <c r="B1124" s="607" t="s">
        <v>1948</v>
      </c>
      <c r="C1124" s="608" t="s">
        <v>2703</v>
      </c>
      <c r="D1124" s="609">
        <v>61003004388</v>
      </c>
      <c r="E1124" s="610"/>
      <c r="F1124" s="611" t="s">
        <v>334</v>
      </c>
      <c r="G1124" s="612">
        <f t="shared" si="24"/>
        <v>150</v>
      </c>
      <c r="H1124" s="613">
        <v>120</v>
      </c>
      <c r="I1124" s="612">
        <f t="shared" si="25"/>
        <v>30</v>
      </c>
    </row>
    <row r="1125" spans="1:9" ht="15">
      <c r="A1125" s="98">
        <v>1117</v>
      </c>
      <c r="B1125" s="607" t="s">
        <v>2704</v>
      </c>
      <c r="C1125" s="608" t="s">
        <v>893</v>
      </c>
      <c r="D1125" s="609">
        <v>61001080856</v>
      </c>
      <c r="E1125" s="610"/>
      <c r="F1125" s="611" t="s">
        <v>334</v>
      </c>
      <c r="G1125" s="612">
        <f t="shared" si="24"/>
        <v>150</v>
      </c>
      <c r="H1125" s="613">
        <v>120</v>
      </c>
      <c r="I1125" s="612">
        <f t="shared" si="25"/>
        <v>30</v>
      </c>
    </row>
    <row r="1126" spans="1:9" ht="15">
      <c r="A1126" s="98">
        <v>1118</v>
      </c>
      <c r="B1126" s="614" t="s">
        <v>2705</v>
      </c>
      <c r="C1126" s="608" t="s">
        <v>2651</v>
      </c>
      <c r="D1126" s="615">
        <v>61001072443</v>
      </c>
      <c r="E1126" s="610"/>
      <c r="F1126" s="611" t="s">
        <v>334</v>
      </c>
      <c r="G1126" s="612">
        <f t="shared" si="24"/>
        <v>150</v>
      </c>
      <c r="H1126" s="613">
        <v>120</v>
      </c>
      <c r="I1126" s="612">
        <f t="shared" si="25"/>
        <v>30</v>
      </c>
    </row>
    <row r="1127" spans="1:9" ht="15">
      <c r="A1127" s="98">
        <v>1119</v>
      </c>
      <c r="B1127" s="616" t="s">
        <v>1831</v>
      </c>
      <c r="C1127" s="617" t="s">
        <v>2706</v>
      </c>
      <c r="D1127" s="618">
        <v>61008002125</v>
      </c>
      <c r="E1127" s="610"/>
      <c r="F1127" s="611" t="s">
        <v>334</v>
      </c>
      <c r="G1127" s="612">
        <f t="shared" si="24"/>
        <v>200</v>
      </c>
      <c r="H1127" s="613">
        <v>160</v>
      </c>
      <c r="I1127" s="612">
        <f t="shared" si="25"/>
        <v>40</v>
      </c>
    </row>
    <row r="1128" spans="1:9" ht="15">
      <c r="A1128" s="98">
        <v>1120</v>
      </c>
      <c r="B1128" s="619" t="s">
        <v>2707</v>
      </c>
      <c r="C1128" s="619" t="s">
        <v>2708</v>
      </c>
      <c r="D1128" s="620">
        <v>61008001946</v>
      </c>
      <c r="E1128" s="610"/>
      <c r="F1128" s="611" t="s">
        <v>334</v>
      </c>
      <c r="G1128" s="612">
        <f t="shared" si="24"/>
        <v>150</v>
      </c>
      <c r="H1128" s="613">
        <v>120</v>
      </c>
      <c r="I1128" s="612">
        <f t="shared" si="25"/>
        <v>30</v>
      </c>
    </row>
    <row r="1129" spans="1:9" ht="15">
      <c r="A1129" s="98">
        <v>1121</v>
      </c>
      <c r="B1129" s="619" t="s">
        <v>2709</v>
      </c>
      <c r="C1129" s="619" t="s">
        <v>2710</v>
      </c>
      <c r="D1129" s="620">
        <v>61008007785</v>
      </c>
      <c r="E1129" s="610"/>
      <c r="F1129" s="611" t="s">
        <v>334</v>
      </c>
      <c r="G1129" s="612">
        <f t="shared" si="24"/>
        <v>150</v>
      </c>
      <c r="H1129" s="613">
        <v>120</v>
      </c>
      <c r="I1129" s="612">
        <f t="shared" si="25"/>
        <v>30</v>
      </c>
    </row>
    <row r="1130" spans="1:9" ht="15">
      <c r="A1130" s="98">
        <v>1122</v>
      </c>
      <c r="B1130" s="619" t="s">
        <v>1606</v>
      </c>
      <c r="C1130" s="619" t="s">
        <v>1097</v>
      </c>
      <c r="D1130" s="620">
        <v>61008014337</v>
      </c>
      <c r="E1130" s="610"/>
      <c r="F1130" s="611" t="s">
        <v>334</v>
      </c>
      <c r="G1130" s="612">
        <f t="shared" si="24"/>
        <v>150</v>
      </c>
      <c r="H1130" s="613">
        <v>120</v>
      </c>
      <c r="I1130" s="612">
        <f t="shared" si="25"/>
        <v>30</v>
      </c>
    </row>
    <row r="1131" spans="1:9" ht="15">
      <c r="A1131" s="98">
        <v>1123</v>
      </c>
      <c r="B1131" s="619" t="s">
        <v>2114</v>
      </c>
      <c r="C1131" s="619" t="s">
        <v>2711</v>
      </c>
      <c r="D1131" s="620">
        <v>61008002050</v>
      </c>
      <c r="E1131" s="610"/>
      <c r="F1131" s="611" t="s">
        <v>334</v>
      </c>
      <c r="G1131" s="612">
        <f t="shared" si="24"/>
        <v>150</v>
      </c>
      <c r="H1131" s="613">
        <v>120</v>
      </c>
      <c r="I1131" s="612">
        <f t="shared" si="25"/>
        <v>30</v>
      </c>
    </row>
    <row r="1132" spans="1:9" ht="15">
      <c r="A1132" s="98">
        <v>1124</v>
      </c>
      <c r="B1132" s="619" t="s">
        <v>2712</v>
      </c>
      <c r="C1132" s="619" t="s">
        <v>2338</v>
      </c>
      <c r="D1132" s="620">
        <v>61004062299</v>
      </c>
      <c r="E1132" s="610"/>
      <c r="F1132" s="611" t="s">
        <v>334</v>
      </c>
      <c r="G1132" s="612">
        <f t="shared" si="24"/>
        <v>150</v>
      </c>
      <c r="H1132" s="613">
        <v>120</v>
      </c>
      <c r="I1132" s="612">
        <f t="shared" si="25"/>
        <v>30</v>
      </c>
    </row>
    <row r="1133" spans="1:9" ht="15">
      <c r="A1133" s="98">
        <v>1125</v>
      </c>
      <c r="B1133" s="621" t="s">
        <v>2713</v>
      </c>
      <c r="C1133" s="621" t="s">
        <v>2714</v>
      </c>
      <c r="D1133" s="622">
        <v>61008015478</v>
      </c>
      <c r="E1133" s="610"/>
      <c r="F1133" s="611" t="s">
        <v>334</v>
      </c>
      <c r="G1133" s="612">
        <f t="shared" si="24"/>
        <v>150</v>
      </c>
      <c r="H1133" s="613">
        <v>120</v>
      </c>
      <c r="I1133" s="612">
        <f t="shared" si="25"/>
        <v>30</v>
      </c>
    </row>
    <row r="1134" spans="1:9" ht="15">
      <c r="A1134" s="98">
        <v>1126</v>
      </c>
      <c r="B1134" s="619" t="s">
        <v>2715</v>
      </c>
      <c r="C1134" s="619" t="s">
        <v>2716</v>
      </c>
      <c r="D1134" s="620">
        <v>61008009861</v>
      </c>
      <c r="E1134" s="610"/>
      <c r="F1134" s="611" t="s">
        <v>334</v>
      </c>
      <c r="G1134" s="612">
        <f t="shared" si="24"/>
        <v>150</v>
      </c>
      <c r="H1134" s="613">
        <v>120</v>
      </c>
      <c r="I1134" s="612">
        <f t="shared" si="25"/>
        <v>30</v>
      </c>
    </row>
    <row r="1135" spans="1:9" ht="15">
      <c r="A1135" s="98">
        <v>1127</v>
      </c>
      <c r="B1135" s="619" t="s">
        <v>2111</v>
      </c>
      <c r="C1135" s="619" t="s">
        <v>730</v>
      </c>
      <c r="D1135" s="620">
        <v>61008011569</v>
      </c>
      <c r="E1135" s="610"/>
      <c r="F1135" s="611" t="s">
        <v>334</v>
      </c>
      <c r="G1135" s="612">
        <f t="shared" si="24"/>
        <v>150</v>
      </c>
      <c r="H1135" s="613">
        <v>120</v>
      </c>
      <c r="I1135" s="612">
        <f t="shared" si="25"/>
        <v>30</v>
      </c>
    </row>
    <row r="1136" spans="1:9" ht="15">
      <c r="A1136" s="98">
        <v>1128</v>
      </c>
      <c r="B1136" s="619" t="s">
        <v>2713</v>
      </c>
      <c r="C1136" s="619" t="s">
        <v>2651</v>
      </c>
      <c r="D1136" s="620">
        <v>61008005064</v>
      </c>
      <c r="E1136" s="610"/>
      <c r="F1136" s="611" t="s">
        <v>334</v>
      </c>
      <c r="G1136" s="612">
        <f t="shared" si="24"/>
        <v>150</v>
      </c>
      <c r="H1136" s="613">
        <v>120</v>
      </c>
      <c r="I1136" s="612">
        <f t="shared" si="25"/>
        <v>30</v>
      </c>
    </row>
    <row r="1137" spans="1:9" ht="15">
      <c r="A1137" s="98">
        <v>1129</v>
      </c>
      <c r="B1137" s="619" t="s">
        <v>1651</v>
      </c>
      <c r="C1137" s="619" t="s">
        <v>2663</v>
      </c>
      <c r="D1137" s="620">
        <v>61008018858</v>
      </c>
      <c r="E1137" s="610"/>
      <c r="F1137" s="611" t="s">
        <v>334</v>
      </c>
      <c r="G1137" s="612">
        <f t="shared" si="24"/>
        <v>150</v>
      </c>
      <c r="H1137" s="613">
        <v>120</v>
      </c>
      <c r="I1137" s="612">
        <f t="shared" si="25"/>
        <v>30</v>
      </c>
    </row>
    <row r="1138" spans="1:9" ht="15">
      <c r="A1138" s="98">
        <v>1130</v>
      </c>
      <c r="B1138" s="619" t="s">
        <v>1863</v>
      </c>
      <c r="C1138" s="619" t="s">
        <v>2667</v>
      </c>
      <c r="D1138" s="620">
        <v>61008013650</v>
      </c>
      <c r="E1138" s="610"/>
      <c r="F1138" s="611" t="s">
        <v>334</v>
      </c>
      <c r="G1138" s="612">
        <f t="shared" si="24"/>
        <v>150</v>
      </c>
      <c r="H1138" s="613">
        <v>120</v>
      </c>
      <c r="I1138" s="612">
        <f t="shared" si="25"/>
        <v>30</v>
      </c>
    </row>
    <row r="1139" spans="1:9" ht="15">
      <c r="A1139" s="98">
        <v>1131</v>
      </c>
      <c r="B1139" s="619" t="s">
        <v>1389</v>
      </c>
      <c r="C1139" s="619" t="s">
        <v>2717</v>
      </c>
      <c r="D1139" s="620">
        <v>61008002256</v>
      </c>
      <c r="E1139" s="610"/>
      <c r="F1139" s="611" t="s">
        <v>334</v>
      </c>
      <c r="G1139" s="612">
        <f t="shared" si="24"/>
        <v>150</v>
      </c>
      <c r="H1139" s="613">
        <v>120</v>
      </c>
      <c r="I1139" s="612">
        <f t="shared" si="25"/>
        <v>30</v>
      </c>
    </row>
    <row r="1140" spans="1:9" ht="15">
      <c r="A1140" s="98">
        <v>1132</v>
      </c>
      <c r="B1140" s="619" t="s">
        <v>2718</v>
      </c>
      <c r="C1140" s="619" t="s">
        <v>2688</v>
      </c>
      <c r="D1140" s="620">
        <v>61008007823</v>
      </c>
      <c r="E1140" s="610"/>
      <c r="F1140" s="611" t="s">
        <v>334</v>
      </c>
      <c r="G1140" s="612">
        <f t="shared" si="24"/>
        <v>150</v>
      </c>
      <c r="H1140" s="613">
        <v>120</v>
      </c>
      <c r="I1140" s="612">
        <f t="shared" si="25"/>
        <v>30</v>
      </c>
    </row>
    <row r="1141" spans="1:9" ht="15">
      <c r="A1141" s="98">
        <v>1133</v>
      </c>
      <c r="B1141" s="619" t="s">
        <v>2719</v>
      </c>
      <c r="C1141" s="619" t="s">
        <v>2720</v>
      </c>
      <c r="D1141" s="620">
        <v>61008011215</v>
      </c>
      <c r="E1141" s="610"/>
      <c r="F1141" s="611" t="s">
        <v>334</v>
      </c>
      <c r="G1141" s="612">
        <f t="shared" si="24"/>
        <v>150</v>
      </c>
      <c r="H1141" s="613">
        <v>120</v>
      </c>
      <c r="I1141" s="612">
        <f t="shared" si="25"/>
        <v>30</v>
      </c>
    </row>
    <row r="1142" spans="1:9" ht="15">
      <c r="A1142" s="98">
        <v>1134</v>
      </c>
      <c r="B1142" s="619" t="s">
        <v>2721</v>
      </c>
      <c r="C1142" s="619" t="s">
        <v>2714</v>
      </c>
      <c r="D1142" s="620">
        <v>61008020096</v>
      </c>
      <c r="E1142" s="610"/>
      <c r="F1142" s="611" t="s">
        <v>334</v>
      </c>
      <c r="G1142" s="612">
        <f t="shared" si="24"/>
        <v>150</v>
      </c>
      <c r="H1142" s="613">
        <v>120</v>
      </c>
      <c r="I1142" s="612">
        <f t="shared" si="25"/>
        <v>30</v>
      </c>
    </row>
    <row r="1143" spans="1:9" ht="15">
      <c r="A1143" s="98">
        <v>1135</v>
      </c>
      <c r="B1143" s="619" t="s">
        <v>2722</v>
      </c>
      <c r="C1143" s="619" t="s">
        <v>893</v>
      </c>
      <c r="D1143" s="620">
        <v>61008010133</v>
      </c>
      <c r="E1143" s="610"/>
      <c r="F1143" s="611" t="s">
        <v>334</v>
      </c>
      <c r="G1143" s="612">
        <f t="shared" si="24"/>
        <v>150</v>
      </c>
      <c r="H1143" s="613">
        <v>120</v>
      </c>
      <c r="I1143" s="612">
        <f t="shared" si="25"/>
        <v>30</v>
      </c>
    </row>
    <row r="1144" spans="1:9" ht="15">
      <c r="A1144" s="98">
        <v>1136</v>
      </c>
      <c r="B1144" s="619" t="s">
        <v>2454</v>
      </c>
      <c r="C1144" s="619" t="s">
        <v>2723</v>
      </c>
      <c r="D1144" s="620">
        <v>61008007543</v>
      </c>
      <c r="E1144" s="610"/>
      <c r="F1144" s="611" t="s">
        <v>334</v>
      </c>
      <c r="G1144" s="612">
        <f t="shared" si="24"/>
        <v>150</v>
      </c>
      <c r="H1144" s="613">
        <v>120</v>
      </c>
      <c r="I1144" s="612">
        <f t="shared" si="25"/>
        <v>30</v>
      </c>
    </row>
    <row r="1145" spans="1:9" ht="15">
      <c r="A1145" s="98">
        <v>1137</v>
      </c>
      <c r="B1145" s="619" t="s">
        <v>2724</v>
      </c>
      <c r="C1145" s="619" t="s">
        <v>893</v>
      </c>
      <c r="D1145" s="620">
        <v>61008012796</v>
      </c>
      <c r="E1145" s="610"/>
      <c r="F1145" s="611" t="s">
        <v>334</v>
      </c>
      <c r="G1145" s="612">
        <f t="shared" si="24"/>
        <v>150</v>
      </c>
      <c r="H1145" s="613">
        <v>120</v>
      </c>
      <c r="I1145" s="612">
        <f t="shared" si="25"/>
        <v>30</v>
      </c>
    </row>
    <row r="1146" spans="1:9" ht="15">
      <c r="A1146" s="98">
        <v>1138</v>
      </c>
      <c r="B1146" s="619" t="s">
        <v>2725</v>
      </c>
      <c r="C1146" s="619" t="s">
        <v>2726</v>
      </c>
      <c r="D1146" s="620">
        <v>61808020587</v>
      </c>
      <c r="E1146" s="610"/>
      <c r="F1146" s="611" t="s">
        <v>334</v>
      </c>
      <c r="G1146" s="612">
        <f t="shared" si="24"/>
        <v>150</v>
      </c>
      <c r="H1146" s="613">
        <v>120</v>
      </c>
      <c r="I1146" s="612">
        <f t="shared" si="25"/>
        <v>30</v>
      </c>
    </row>
    <row r="1147" spans="1:9" ht="15">
      <c r="A1147" s="98">
        <v>1139</v>
      </c>
      <c r="B1147" s="619" t="s">
        <v>1749</v>
      </c>
      <c r="C1147" s="619" t="s">
        <v>730</v>
      </c>
      <c r="D1147" s="620">
        <v>61008002707</v>
      </c>
      <c r="E1147" s="610"/>
      <c r="F1147" s="611" t="s">
        <v>334</v>
      </c>
      <c r="G1147" s="612">
        <f t="shared" si="24"/>
        <v>150</v>
      </c>
      <c r="H1147" s="613">
        <v>120</v>
      </c>
      <c r="I1147" s="612">
        <f t="shared" si="25"/>
        <v>30</v>
      </c>
    </row>
    <row r="1148" spans="1:9" ht="15">
      <c r="A1148" s="98">
        <v>1140</v>
      </c>
      <c r="B1148" s="619" t="s">
        <v>2727</v>
      </c>
      <c r="C1148" s="619" t="s">
        <v>893</v>
      </c>
      <c r="D1148" s="620">
        <v>61008004740</v>
      </c>
      <c r="E1148" s="610"/>
      <c r="F1148" s="611" t="s">
        <v>334</v>
      </c>
      <c r="G1148" s="612">
        <f t="shared" si="24"/>
        <v>150</v>
      </c>
      <c r="H1148" s="613">
        <v>120</v>
      </c>
      <c r="I1148" s="612">
        <f t="shared" si="25"/>
        <v>30</v>
      </c>
    </row>
    <row r="1149" spans="1:9" ht="15">
      <c r="A1149" s="98">
        <v>1141</v>
      </c>
      <c r="B1149" s="619" t="s">
        <v>2728</v>
      </c>
      <c r="C1149" s="619" t="s">
        <v>730</v>
      </c>
      <c r="D1149" s="620">
        <v>61008011120</v>
      </c>
      <c r="E1149" s="610"/>
      <c r="F1149" s="611" t="s">
        <v>334</v>
      </c>
      <c r="G1149" s="612">
        <f t="shared" si="24"/>
        <v>150</v>
      </c>
      <c r="H1149" s="613">
        <v>120</v>
      </c>
      <c r="I1149" s="612">
        <f t="shared" si="25"/>
        <v>30</v>
      </c>
    </row>
    <row r="1150" spans="1:9" ht="15">
      <c r="A1150" s="98">
        <v>1142</v>
      </c>
      <c r="B1150" s="619" t="s">
        <v>1904</v>
      </c>
      <c r="C1150" s="619" t="s">
        <v>2714</v>
      </c>
      <c r="D1150" s="620">
        <v>61008000132</v>
      </c>
      <c r="E1150" s="610"/>
      <c r="F1150" s="611" t="s">
        <v>334</v>
      </c>
      <c r="G1150" s="612">
        <f t="shared" si="24"/>
        <v>150</v>
      </c>
      <c r="H1150" s="613">
        <v>120</v>
      </c>
      <c r="I1150" s="612">
        <f t="shared" si="25"/>
        <v>30</v>
      </c>
    </row>
    <row r="1151" spans="1:9" ht="15">
      <c r="A1151" s="98">
        <v>1143</v>
      </c>
      <c r="B1151" s="623" t="s">
        <v>1530</v>
      </c>
      <c r="C1151" s="623" t="s">
        <v>2663</v>
      </c>
      <c r="D1151" s="624">
        <v>61008019812</v>
      </c>
      <c r="E1151" s="610"/>
      <c r="F1151" s="611" t="s">
        <v>334</v>
      </c>
      <c r="G1151" s="612">
        <f t="shared" si="24"/>
        <v>200</v>
      </c>
      <c r="H1151" s="613">
        <v>160</v>
      </c>
      <c r="I1151" s="612">
        <f t="shared" si="25"/>
        <v>40</v>
      </c>
    </row>
    <row r="1152" spans="1:9" ht="15">
      <c r="A1152" s="98">
        <v>1144</v>
      </c>
      <c r="B1152" s="625" t="s">
        <v>1941</v>
      </c>
      <c r="C1152" s="625" t="s">
        <v>2729</v>
      </c>
      <c r="D1152" s="626">
        <v>31001037963</v>
      </c>
      <c r="E1152" s="610"/>
      <c r="F1152" s="611" t="s">
        <v>334</v>
      </c>
      <c r="G1152" s="612">
        <f t="shared" si="24"/>
        <v>150</v>
      </c>
      <c r="H1152" s="613">
        <v>120</v>
      </c>
      <c r="I1152" s="612">
        <f t="shared" si="25"/>
        <v>30</v>
      </c>
    </row>
    <row r="1153" spans="1:9" ht="15">
      <c r="A1153" s="98">
        <v>1145</v>
      </c>
      <c r="B1153" s="625" t="s">
        <v>1610</v>
      </c>
      <c r="C1153" s="625" t="s">
        <v>2338</v>
      </c>
      <c r="D1153" s="626">
        <v>61004052580</v>
      </c>
      <c r="E1153" s="610"/>
      <c r="F1153" s="611" t="s">
        <v>334</v>
      </c>
      <c r="G1153" s="612">
        <f t="shared" si="24"/>
        <v>150</v>
      </c>
      <c r="H1153" s="613">
        <v>120</v>
      </c>
      <c r="I1153" s="612">
        <f t="shared" si="25"/>
        <v>30</v>
      </c>
    </row>
    <row r="1154" spans="1:9" ht="15">
      <c r="A1154" s="98">
        <v>1146</v>
      </c>
      <c r="B1154" s="625" t="s">
        <v>2076</v>
      </c>
      <c r="C1154" s="625" t="s">
        <v>2730</v>
      </c>
      <c r="D1154" s="626">
        <v>60001107959</v>
      </c>
      <c r="E1154" s="610"/>
      <c r="F1154" s="611" t="s">
        <v>334</v>
      </c>
      <c r="G1154" s="612">
        <f t="shared" si="24"/>
        <v>150</v>
      </c>
      <c r="H1154" s="613">
        <v>120</v>
      </c>
      <c r="I1154" s="612">
        <f t="shared" si="25"/>
        <v>30</v>
      </c>
    </row>
    <row r="1155" spans="1:9" ht="15">
      <c r="A1155" s="98">
        <v>1147</v>
      </c>
      <c r="B1155" s="625" t="s">
        <v>2394</v>
      </c>
      <c r="C1155" s="625" t="s">
        <v>2731</v>
      </c>
      <c r="D1155" s="626">
        <v>61004003218</v>
      </c>
      <c r="E1155" s="610"/>
      <c r="F1155" s="611" t="s">
        <v>334</v>
      </c>
      <c r="G1155" s="612">
        <f t="shared" si="24"/>
        <v>150</v>
      </c>
      <c r="H1155" s="613">
        <v>120</v>
      </c>
      <c r="I1155" s="612">
        <f t="shared" si="25"/>
        <v>30</v>
      </c>
    </row>
    <row r="1156" spans="1:9" ht="15">
      <c r="A1156" s="98">
        <v>1148</v>
      </c>
      <c r="B1156" s="625" t="s">
        <v>2513</v>
      </c>
      <c r="C1156" s="625" t="s">
        <v>2616</v>
      </c>
      <c r="D1156" s="626">
        <v>61004028888</v>
      </c>
      <c r="E1156" s="610"/>
      <c r="F1156" s="611" t="s">
        <v>334</v>
      </c>
      <c r="G1156" s="612">
        <f t="shared" si="24"/>
        <v>150</v>
      </c>
      <c r="H1156" s="613">
        <v>120</v>
      </c>
      <c r="I1156" s="612">
        <f t="shared" si="25"/>
        <v>30</v>
      </c>
    </row>
    <row r="1157" spans="1:9" ht="15">
      <c r="A1157" s="98">
        <v>1149</v>
      </c>
      <c r="B1157" s="625" t="s">
        <v>1563</v>
      </c>
      <c r="C1157" s="625" t="s">
        <v>2732</v>
      </c>
      <c r="D1157" s="626">
        <v>61004020726</v>
      </c>
      <c r="E1157" s="610"/>
      <c r="F1157" s="611" t="s">
        <v>334</v>
      </c>
      <c r="G1157" s="612">
        <f t="shared" si="24"/>
        <v>150</v>
      </c>
      <c r="H1157" s="613">
        <v>120</v>
      </c>
      <c r="I1157" s="612">
        <f t="shared" si="25"/>
        <v>30</v>
      </c>
    </row>
    <row r="1158" spans="1:9" ht="15">
      <c r="A1158" s="98">
        <v>1150</v>
      </c>
      <c r="B1158" s="625" t="s">
        <v>2733</v>
      </c>
      <c r="C1158" s="625" t="s">
        <v>2734</v>
      </c>
      <c r="D1158" s="626">
        <v>61004010271</v>
      </c>
      <c r="E1158" s="610"/>
      <c r="F1158" s="611" t="s">
        <v>334</v>
      </c>
      <c r="G1158" s="612">
        <f t="shared" si="24"/>
        <v>150</v>
      </c>
      <c r="H1158" s="613">
        <v>120</v>
      </c>
      <c r="I1158" s="612">
        <f t="shared" si="25"/>
        <v>30</v>
      </c>
    </row>
    <row r="1159" spans="1:9" ht="15">
      <c r="A1159" s="98">
        <v>1151</v>
      </c>
      <c r="B1159" s="625" t="s">
        <v>2735</v>
      </c>
      <c r="C1159" s="625" t="s">
        <v>2736</v>
      </c>
      <c r="D1159" s="626">
        <v>61004055384</v>
      </c>
      <c r="E1159" s="610"/>
      <c r="F1159" s="611" t="s">
        <v>334</v>
      </c>
      <c r="G1159" s="612">
        <f t="shared" si="24"/>
        <v>150</v>
      </c>
      <c r="H1159" s="613">
        <v>120</v>
      </c>
      <c r="I1159" s="612">
        <f t="shared" si="25"/>
        <v>30</v>
      </c>
    </row>
    <row r="1160" spans="1:9" ht="15">
      <c r="A1160" s="98">
        <v>1152</v>
      </c>
      <c r="B1160" s="625" t="s">
        <v>2068</v>
      </c>
      <c r="C1160" s="625" t="s">
        <v>2736</v>
      </c>
      <c r="D1160" s="626">
        <v>61004055052</v>
      </c>
      <c r="E1160" s="610"/>
      <c r="F1160" s="611" t="s">
        <v>334</v>
      </c>
      <c r="G1160" s="612">
        <f t="shared" si="24"/>
        <v>150</v>
      </c>
      <c r="H1160" s="613">
        <v>120</v>
      </c>
      <c r="I1160" s="612">
        <f t="shared" si="25"/>
        <v>30</v>
      </c>
    </row>
    <row r="1161" spans="1:9" ht="15">
      <c r="A1161" s="98">
        <v>1153</v>
      </c>
      <c r="B1161" s="625" t="s">
        <v>1610</v>
      </c>
      <c r="C1161" s="625" t="s">
        <v>2737</v>
      </c>
      <c r="D1161" s="626">
        <v>61004048734</v>
      </c>
      <c r="E1161" s="610"/>
      <c r="F1161" s="611" t="s">
        <v>334</v>
      </c>
      <c r="G1161" s="612">
        <f t="shared" ref="G1161:G1224" si="26">H1161/0.8</f>
        <v>200</v>
      </c>
      <c r="H1161" s="613">
        <v>160</v>
      </c>
      <c r="I1161" s="612">
        <f t="shared" si="25"/>
        <v>40</v>
      </c>
    </row>
    <row r="1162" spans="1:9" ht="15">
      <c r="A1162" s="98">
        <v>1154</v>
      </c>
      <c r="B1162" s="625" t="s">
        <v>1847</v>
      </c>
      <c r="C1162" s="625" t="s">
        <v>2738</v>
      </c>
      <c r="D1162" s="626">
        <v>61004058617</v>
      </c>
      <c r="E1162" s="610"/>
      <c r="F1162" s="611" t="s">
        <v>334</v>
      </c>
      <c r="G1162" s="612">
        <f t="shared" si="26"/>
        <v>150</v>
      </c>
      <c r="H1162" s="613">
        <v>120</v>
      </c>
      <c r="I1162" s="612">
        <f t="shared" si="25"/>
        <v>30</v>
      </c>
    </row>
    <row r="1163" spans="1:9" ht="15">
      <c r="A1163" s="98">
        <v>1155</v>
      </c>
      <c r="B1163" s="625" t="s">
        <v>2383</v>
      </c>
      <c r="C1163" s="625" t="s">
        <v>2739</v>
      </c>
      <c r="D1163" s="626">
        <v>61004042488</v>
      </c>
      <c r="E1163" s="610"/>
      <c r="F1163" s="611" t="s">
        <v>334</v>
      </c>
      <c r="G1163" s="612">
        <f t="shared" si="26"/>
        <v>150</v>
      </c>
      <c r="H1163" s="613">
        <v>120</v>
      </c>
      <c r="I1163" s="612">
        <f t="shared" si="25"/>
        <v>30</v>
      </c>
    </row>
    <row r="1164" spans="1:9" ht="15">
      <c r="A1164" s="98">
        <v>1156</v>
      </c>
      <c r="B1164" s="625" t="s">
        <v>1583</v>
      </c>
      <c r="C1164" s="625" t="s">
        <v>2740</v>
      </c>
      <c r="D1164" s="626">
        <v>61005001509</v>
      </c>
      <c r="E1164" s="610"/>
      <c r="F1164" s="611" t="s">
        <v>334</v>
      </c>
      <c r="G1164" s="612">
        <f t="shared" si="26"/>
        <v>150</v>
      </c>
      <c r="H1164" s="613">
        <v>120</v>
      </c>
      <c r="I1164" s="612">
        <f t="shared" si="25"/>
        <v>30</v>
      </c>
    </row>
    <row r="1165" spans="1:9" ht="15">
      <c r="A1165" s="98">
        <v>1157</v>
      </c>
      <c r="B1165" s="625" t="s">
        <v>1904</v>
      </c>
      <c r="C1165" s="625" t="s">
        <v>2741</v>
      </c>
      <c r="D1165" s="626">
        <v>61005000032</v>
      </c>
      <c r="E1165" s="610"/>
      <c r="F1165" s="611" t="s">
        <v>334</v>
      </c>
      <c r="G1165" s="612">
        <f t="shared" si="26"/>
        <v>150</v>
      </c>
      <c r="H1165" s="613">
        <v>120</v>
      </c>
      <c r="I1165" s="612">
        <f t="shared" ref="I1165:I1228" si="27">H1165*0.25</f>
        <v>30</v>
      </c>
    </row>
    <row r="1166" spans="1:9" ht="15">
      <c r="A1166" s="98">
        <v>1158</v>
      </c>
      <c r="B1166" s="625" t="s">
        <v>2565</v>
      </c>
      <c r="C1166" s="625" t="s">
        <v>2742</v>
      </c>
      <c r="D1166" s="626">
        <v>61005009060</v>
      </c>
      <c r="E1166" s="610"/>
      <c r="F1166" s="611" t="s">
        <v>334</v>
      </c>
      <c r="G1166" s="612">
        <f t="shared" si="26"/>
        <v>150</v>
      </c>
      <c r="H1166" s="613">
        <v>120</v>
      </c>
      <c r="I1166" s="612">
        <f t="shared" si="27"/>
        <v>30</v>
      </c>
    </row>
    <row r="1167" spans="1:9" ht="15">
      <c r="A1167" s="98">
        <v>1159</v>
      </c>
      <c r="B1167" s="625" t="s">
        <v>2535</v>
      </c>
      <c r="C1167" s="625" t="s">
        <v>2650</v>
      </c>
      <c r="D1167" s="626">
        <v>61005002009</v>
      </c>
      <c r="E1167" s="610"/>
      <c r="F1167" s="611" t="s">
        <v>334</v>
      </c>
      <c r="G1167" s="612">
        <f t="shared" si="26"/>
        <v>150</v>
      </c>
      <c r="H1167" s="613">
        <v>120</v>
      </c>
      <c r="I1167" s="612">
        <f t="shared" si="27"/>
        <v>30</v>
      </c>
    </row>
    <row r="1168" spans="1:9" ht="15">
      <c r="A1168" s="98">
        <v>1160</v>
      </c>
      <c r="B1168" s="625" t="s">
        <v>2743</v>
      </c>
      <c r="C1168" s="625" t="s">
        <v>2744</v>
      </c>
      <c r="D1168" s="626">
        <v>61004058246</v>
      </c>
      <c r="E1168" s="610"/>
      <c r="F1168" s="611" t="s">
        <v>334</v>
      </c>
      <c r="G1168" s="612">
        <f t="shared" si="26"/>
        <v>150</v>
      </c>
      <c r="H1168" s="613">
        <v>120</v>
      </c>
      <c r="I1168" s="612">
        <f t="shared" si="27"/>
        <v>30</v>
      </c>
    </row>
    <row r="1169" spans="1:9" ht="15">
      <c r="A1169" s="98">
        <v>1161</v>
      </c>
      <c r="B1169" s="625" t="s">
        <v>2745</v>
      </c>
      <c r="C1169" s="625" t="s">
        <v>2627</v>
      </c>
      <c r="D1169" s="626">
        <v>61004018206</v>
      </c>
      <c r="E1169" s="610"/>
      <c r="F1169" s="611" t="s">
        <v>334</v>
      </c>
      <c r="G1169" s="612">
        <f t="shared" si="26"/>
        <v>150</v>
      </c>
      <c r="H1169" s="613">
        <v>120</v>
      </c>
      <c r="I1169" s="612">
        <f t="shared" si="27"/>
        <v>30</v>
      </c>
    </row>
    <row r="1170" spans="1:9" ht="15">
      <c r="A1170" s="98">
        <v>1162</v>
      </c>
      <c r="B1170" s="625" t="s">
        <v>1958</v>
      </c>
      <c r="C1170" s="625" t="s">
        <v>730</v>
      </c>
      <c r="D1170" s="626">
        <v>61004060920</v>
      </c>
      <c r="E1170" s="610"/>
      <c r="F1170" s="611" t="s">
        <v>334</v>
      </c>
      <c r="G1170" s="612">
        <f t="shared" si="26"/>
        <v>150</v>
      </c>
      <c r="H1170" s="613">
        <v>120</v>
      </c>
      <c r="I1170" s="612">
        <f t="shared" si="27"/>
        <v>30</v>
      </c>
    </row>
    <row r="1171" spans="1:9" ht="15">
      <c r="A1171" s="98">
        <v>1163</v>
      </c>
      <c r="B1171" s="625" t="s">
        <v>2746</v>
      </c>
      <c r="C1171" s="625" t="s">
        <v>2548</v>
      </c>
      <c r="D1171" s="626">
        <v>61004021629</v>
      </c>
      <c r="E1171" s="610"/>
      <c r="F1171" s="611" t="s">
        <v>334</v>
      </c>
      <c r="G1171" s="612">
        <f t="shared" si="26"/>
        <v>150</v>
      </c>
      <c r="H1171" s="613">
        <v>120</v>
      </c>
      <c r="I1171" s="612">
        <f t="shared" si="27"/>
        <v>30</v>
      </c>
    </row>
    <row r="1172" spans="1:9" ht="15">
      <c r="A1172" s="98">
        <v>1164</v>
      </c>
      <c r="B1172" s="625" t="s">
        <v>2747</v>
      </c>
      <c r="C1172" s="625" t="s">
        <v>2748</v>
      </c>
      <c r="D1172" s="626">
        <v>61004005291</v>
      </c>
      <c r="E1172" s="610"/>
      <c r="F1172" s="611" t="s">
        <v>334</v>
      </c>
      <c r="G1172" s="612">
        <f t="shared" si="26"/>
        <v>150</v>
      </c>
      <c r="H1172" s="613">
        <v>120</v>
      </c>
      <c r="I1172" s="612">
        <f t="shared" si="27"/>
        <v>30</v>
      </c>
    </row>
    <row r="1173" spans="1:9" ht="15">
      <c r="A1173" s="98">
        <v>1165</v>
      </c>
      <c r="B1173" s="625" t="s">
        <v>2749</v>
      </c>
      <c r="C1173" s="625" t="s">
        <v>2750</v>
      </c>
      <c r="D1173" s="626">
        <v>61004035747</v>
      </c>
      <c r="E1173" s="610"/>
      <c r="F1173" s="611" t="s">
        <v>334</v>
      </c>
      <c r="G1173" s="612">
        <f t="shared" si="26"/>
        <v>150</v>
      </c>
      <c r="H1173" s="613">
        <v>120</v>
      </c>
      <c r="I1173" s="612">
        <f t="shared" si="27"/>
        <v>30</v>
      </c>
    </row>
    <row r="1174" spans="1:9" ht="15">
      <c r="A1174" s="98">
        <v>1166</v>
      </c>
      <c r="B1174" s="625" t="s">
        <v>2751</v>
      </c>
      <c r="C1174" s="625" t="s">
        <v>2609</v>
      </c>
      <c r="D1174" s="626">
        <v>61004029974</v>
      </c>
      <c r="E1174" s="610"/>
      <c r="F1174" s="611" t="s">
        <v>334</v>
      </c>
      <c r="G1174" s="612">
        <f t="shared" si="26"/>
        <v>150</v>
      </c>
      <c r="H1174" s="613">
        <v>120</v>
      </c>
      <c r="I1174" s="612">
        <f t="shared" si="27"/>
        <v>30</v>
      </c>
    </row>
    <row r="1175" spans="1:9" ht="15">
      <c r="A1175" s="98">
        <v>1167</v>
      </c>
      <c r="B1175" s="625" t="s">
        <v>1612</v>
      </c>
      <c r="C1175" s="625" t="s">
        <v>1125</v>
      </c>
      <c r="D1175" s="626">
        <v>61004006685</v>
      </c>
      <c r="E1175" s="610"/>
      <c r="F1175" s="611" t="s">
        <v>334</v>
      </c>
      <c r="G1175" s="612">
        <f t="shared" si="26"/>
        <v>150</v>
      </c>
      <c r="H1175" s="613">
        <v>120</v>
      </c>
      <c r="I1175" s="612">
        <f t="shared" si="27"/>
        <v>30</v>
      </c>
    </row>
    <row r="1176" spans="1:9" ht="15">
      <c r="A1176" s="98">
        <v>1168</v>
      </c>
      <c r="B1176" s="625" t="s">
        <v>1879</v>
      </c>
      <c r="C1176" s="625" t="s">
        <v>2752</v>
      </c>
      <c r="D1176" s="626">
        <v>61004060634</v>
      </c>
      <c r="E1176" s="610"/>
      <c r="F1176" s="611" t="s">
        <v>334</v>
      </c>
      <c r="G1176" s="612">
        <f t="shared" si="26"/>
        <v>150</v>
      </c>
      <c r="H1176" s="613">
        <v>120</v>
      </c>
      <c r="I1176" s="612">
        <f t="shared" si="27"/>
        <v>30</v>
      </c>
    </row>
    <row r="1177" spans="1:9" ht="15">
      <c r="A1177" s="98">
        <v>1169</v>
      </c>
      <c r="B1177" s="625" t="s">
        <v>1633</v>
      </c>
      <c r="C1177" s="625" t="s">
        <v>2753</v>
      </c>
      <c r="D1177" s="626">
        <v>61004007322</v>
      </c>
      <c r="E1177" s="610"/>
      <c r="F1177" s="611" t="s">
        <v>334</v>
      </c>
      <c r="G1177" s="612">
        <f t="shared" si="26"/>
        <v>150</v>
      </c>
      <c r="H1177" s="613">
        <v>120</v>
      </c>
      <c r="I1177" s="612">
        <f t="shared" si="27"/>
        <v>30</v>
      </c>
    </row>
    <row r="1178" spans="1:9" ht="15">
      <c r="A1178" s="98">
        <v>1170</v>
      </c>
      <c r="B1178" s="625" t="s">
        <v>2754</v>
      </c>
      <c r="C1178" s="625" t="s">
        <v>2755</v>
      </c>
      <c r="D1178" s="626">
        <v>33001044045</v>
      </c>
      <c r="E1178" s="610"/>
      <c r="F1178" s="611" t="s">
        <v>334</v>
      </c>
      <c r="G1178" s="612">
        <f t="shared" si="26"/>
        <v>150</v>
      </c>
      <c r="H1178" s="613">
        <v>120</v>
      </c>
      <c r="I1178" s="612">
        <f t="shared" si="27"/>
        <v>30</v>
      </c>
    </row>
    <row r="1179" spans="1:9" ht="15">
      <c r="A1179" s="98">
        <v>1171</v>
      </c>
      <c r="B1179" s="625" t="s">
        <v>2580</v>
      </c>
      <c r="C1179" s="625" t="s">
        <v>2756</v>
      </c>
      <c r="D1179" s="626">
        <v>61004024188</v>
      </c>
      <c r="E1179" s="610"/>
      <c r="F1179" s="611" t="s">
        <v>334</v>
      </c>
      <c r="G1179" s="612">
        <f t="shared" si="26"/>
        <v>150</v>
      </c>
      <c r="H1179" s="613">
        <v>120</v>
      </c>
      <c r="I1179" s="612">
        <f t="shared" si="27"/>
        <v>30</v>
      </c>
    </row>
    <row r="1180" spans="1:9" ht="15">
      <c r="A1180" s="98">
        <v>1172</v>
      </c>
      <c r="B1180" s="625" t="s">
        <v>1612</v>
      </c>
      <c r="C1180" s="625" t="s">
        <v>2757</v>
      </c>
      <c r="D1180" s="626">
        <v>61004053683</v>
      </c>
      <c r="E1180" s="610"/>
      <c r="F1180" s="611" t="s">
        <v>334</v>
      </c>
      <c r="G1180" s="612">
        <f t="shared" si="26"/>
        <v>150</v>
      </c>
      <c r="H1180" s="613">
        <v>120</v>
      </c>
      <c r="I1180" s="612">
        <f t="shared" si="27"/>
        <v>30</v>
      </c>
    </row>
    <row r="1181" spans="1:9" ht="15">
      <c r="A1181" s="98">
        <v>1173</v>
      </c>
      <c r="B1181" s="625" t="s">
        <v>1962</v>
      </c>
      <c r="C1181" s="625" t="s">
        <v>2758</v>
      </c>
      <c r="D1181" s="626">
        <v>61004068830</v>
      </c>
      <c r="E1181" s="610"/>
      <c r="F1181" s="611" t="s">
        <v>334</v>
      </c>
      <c r="G1181" s="612">
        <f t="shared" si="26"/>
        <v>150</v>
      </c>
      <c r="H1181" s="613">
        <v>120</v>
      </c>
      <c r="I1181" s="612">
        <f t="shared" si="27"/>
        <v>30</v>
      </c>
    </row>
    <row r="1182" spans="1:9" ht="15">
      <c r="A1182" s="98">
        <v>1174</v>
      </c>
      <c r="B1182" s="625" t="s">
        <v>2759</v>
      </c>
      <c r="C1182" s="625" t="s">
        <v>2760</v>
      </c>
      <c r="D1182" s="626">
        <v>61004031002</v>
      </c>
      <c r="E1182" s="610"/>
      <c r="F1182" s="611" t="s">
        <v>334</v>
      </c>
      <c r="G1182" s="612">
        <f t="shared" si="26"/>
        <v>150</v>
      </c>
      <c r="H1182" s="613">
        <v>120</v>
      </c>
      <c r="I1182" s="612">
        <f t="shared" si="27"/>
        <v>30</v>
      </c>
    </row>
    <row r="1183" spans="1:9" ht="15">
      <c r="A1183" s="98">
        <v>1175</v>
      </c>
      <c r="B1183" s="625" t="s">
        <v>2106</v>
      </c>
      <c r="C1183" s="625" t="s">
        <v>2761</v>
      </c>
      <c r="D1183" s="626">
        <v>48001007557</v>
      </c>
      <c r="E1183" s="610"/>
      <c r="F1183" s="611" t="s">
        <v>334</v>
      </c>
      <c r="G1183" s="612">
        <f t="shared" si="26"/>
        <v>150</v>
      </c>
      <c r="H1183" s="613">
        <v>120</v>
      </c>
      <c r="I1183" s="612">
        <f t="shared" si="27"/>
        <v>30</v>
      </c>
    </row>
    <row r="1184" spans="1:9" ht="15">
      <c r="A1184" s="98">
        <v>1176</v>
      </c>
      <c r="B1184" s="625" t="s">
        <v>1958</v>
      </c>
      <c r="C1184" s="625" t="s">
        <v>2762</v>
      </c>
      <c r="D1184" s="626">
        <v>61004029208</v>
      </c>
      <c r="E1184" s="610"/>
      <c r="F1184" s="611" t="s">
        <v>334</v>
      </c>
      <c r="G1184" s="612">
        <f t="shared" si="26"/>
        <v>150</v>
      </c>
      <c r="H1184" s="613">
        <v>120</v>
      </c>
      <c r="I1184" s="612">
        <f t="shared" si="27"/>
        <v>30</v>
      </c>
    </row>
    <row r="1185" spans="1:9" ht="15">
      <c r="A1185" s="98">
        <v>1177</v>
      </c>
      <c r="B1185" s="625" t="s">
        <v>1826</v>
      </c>
      <c r="C1185" s="625" t="s">
        <v>2763</v>
      </c>
      <c r="D1185" s="626">
        <v>61005008428</v>
      </c>
      <c r="E1185" s="610"/>
      <c r="F1185" s="611" t="s">
        <v>334</v>
      </c>
      <c r="G1185" s="612">
        <f t="shared" si="26"/>
        <v>150</v>
      </c>
      <c r="H1185" s="613">
        <v>120</v>
      </c>
      <c r="I1185" s="612">
        <f t="shared" si="27"/>
        <v>30</v>
      </c>
    </row>
    <row r="1186" spans="1:9" ht="15">
      <c r="A1186" s="98">
        <v>1178</v>
      </c>
      <c r="B1186" s="625" t="s">
        <v>2764</v>
      </c>
      <c r="C1186" s="625" t="s">
        <v>730</v>
      </c>
      <c r="D1186" s="626">
        <v>61004042736</v>
      </c>
      <c r="E1186" s="610"/>
      <c r="F1186" s="611" t="s">
        <v>334</v>
      </c>
      <c r="G1186" s="612">
        <f t="shared" si="26"/>
        <v>150</v>
      </c>
      <c r="H1186" s="613">
        <v>120</v>
      </c>
      <c r="I1186" s="612">
        <f t="shared" si="27"/>
        <v>30</v>
      </c>
    </row>
    <row r="1187" spans="1:9" ht="15">
      <c r="A1187" s="98">
        <v>1179</v>
      </c>
      <c r="B1187" s="625" t="s">
        <v>2765</v>
      </c>
      <c r="C1187" s="625" t="s">
        <v>2766</v>
      </c>
      <c r="D1187" s="626">
        <v>61004039003</v>
      </c>
      <c r="E1187" s="610"/>
      <c r="F1187" s="611" t="s">
        <v>334</v>
      </c>
      <c r="G1187" s="612">
        <f t="shared" si="26"/>
        <v>150</v>
      </c>
      <c r="H1187" s="613">
        <v>120</v>
      </c>
      <c r="I1187" s="612">
        <f t="shared" si="27"/>
        <v>30</v>
      </c>
    </row>
    <row r="1188" spans="1:9" ht="15">
      <c r="A1188" s="98">
        <v>1180</v>
      </c>
      <c r="B1188" s="625" t="s">
        <v>2767</v>
      </c>
      <c r="C1188" s="625" t="s">
        <v>2768</v>
      </c>
      <c r="D1188" s="626">
        <v>61004038645</v>
      </c>
      <c r="E1188" s="610"/>
      <c r="F1188" s="611" t="s">
        <v>334</v>
      </c>
      <c r="G1188" s="612">
        <f t="shared" si="26"/>
        <v>150</v>
      </c>
      <c r="H1188" s="613">
        <v>120</v>
      </c>
      <c r="I1188" s="612">
        <f t="shared" si="27"/>
        <v>30</v>
      </c>
    </row>
    <row r="1189" spans="1:9" ht="15">
      <c r="A1189" s="98">
        <v>1181</v>
      </c>
      <c r="B1189" s="625" t="s">
        <v>1623</v>
      </c>
      <c r="C1189" s="625" t="s">
        <v>2769</v>
      </c>
      <c r="D1189" s="626">
        <v>61004048142</v>
      </c>
      <c r="E1189" s="610"/>
      <c r="F1189" s="611" t="s">
        <v>334</v>
      </c>
      <c r="G1189" s="612">
        <f t="shared" si="26"/>
        <v>150</v>
      </c>
      <c r="H1189" s="613">
        <v>120</v>
      </c>
      <c r="I1189" s="612">
        <f t="shared" si="27"/>
        <v>30</v>
      </c>
    </row>
    <row r="1190" spans="1:9" ht="15">
      <c r="A1190" s="98">
        <v>1182</v>
      </c>
      <c r="B1190" s="625" t="s">
        <v>2770</v>
      </c>
      <c r="C1190" s="625" t="s">
        <v>1201</v>
      </c>
      <c r="D1190" s="626">
        <v>61004045223</v>
      </c>
      <c r="E1190" s="610"/>
      <c r="F1190" s="611" t="s">
        <v>334</v>
      </c>
      <c r="G1190" s="612">
        <f t="shared" si="26"/>
        <v>150</v>
      </c>
      <c r="H1190" s="613">
        <v>120</v>
      </c>
      <c r="I1190" s="612">
        <f t="shared" si="27"/>
        <v>30</v>
      </c>
    </row>
    <row r="1191" spans="1:9" ht="15">
      <c r="A1191" s="98">
        <v>1183</v>
      </c>
      <c r="B1191" s="625" t="s">
        <v>2078</v>
      </c>
      <c r="C1191" s="625" t="s">
        <v>2736</v>
      </c>
      <c r="D1191" s="626">
        <v>6100401127</v>
      </c>
      <c r="E1191" s="610"/>
      <c r="F1191" s="611" t="s">
        <v>334</v>
      </c>
      <c r="G1191" s="612">
        <f t="shared" si="26"/>
        <v>150</v>
      </c>
      <c r="H1191" s="613">
        <v>120</v>
      </c>
      <c r="I1191" s="612">
        <f t="shared" si="27"/>
        <v>30</v>
      </c>
    </row>
    <row r="1192" spans="1:9" ht="15">
      <c r="A1192" s="98">
        <v>1184</v>
      </c>
      <c r="B1192" s="625" t="s">
        <v>2771</v>
      </c>
      <c r="C1192" s="625" t="s">
        <v>2650</v>
      </c>
      <c r="D1192" s="626">
        <v>61006010571</v>
      </c>
      <c r="E1192" s="610"/>
      <c r="F1192" s="611" t="s">
        <v>334</v>
      </c>
      <c r="G1192" s="612">
        <f t="shared" si="26"/>
        <v>150</v>
      </c>
      <c r="H1192" s="613">
        <v>120</v>
      </c>
      <c r="I1192" s="612">
        <f t="shared" si="27"/>
        <v>30</v>
      </c>
    </row>
    <row r="1193" spans="1:9" ht="15">
      <c r="A1193" s="98">
        <v>1185</v>
      </c>
      <c r="B1193" s="625" t="s">
        <v>1831</v>
      </c>
      <c r="C1193" s="625" t="s">
        <v>861</v>
      </c>
      <c r="D1193" s="626">
        <v>61005004720</v>
      </c>
      <c r="E1193" s="610"/>
      <c r="F1193" s="611" t="s">
        <v>334</v>
      </c>
      <c r="G1193" s="612">
        <f t="shared" si="26"/>
        <v>150</v>
      </c>
      <c r="H1193" s="613">
        <v>120</v>
      </c>
      <c r="I1193" s="612">
        <f t="shared" si="27"/>
        <v>30</v>
      </c>
    </row>
    <row r="1194" spans="1:9" ht="15">
      <c r="A1194" s="98">
        <v>1186</v>
      </c>
      <c r="B1194" s="625" t="s">
        <v>2237</v>
      </c>
      <c r="C1194" s="625" t="s">
        <v>2647</v>
      </c>
      <c r="D1194" s="626">
        <v>61001070658</v>
      </c>
      <c r="E1194" s="610"/>
      <c r="F1194" s="611" t="s">
        <v>334</v>
      </c>
      <c r="G1194" s="612">
        <f t="shared" si="26"/>
        <v>150</v>
      </c>
      <c r="H1194" s="613">
        <v>120</v>
      </c>
      <c r="I1194" s="612">
        <f t="shared" si="27"/>
        <v>30</v>
      </c>
    </row>
    <row r="1195" spans="1:9" ht="15">
      <c r="A1195" s="98">
        <v>1187</v>
      </c>
      <c r="B1195" s="625" t="s">
        <v>1879</v>
      </c>
      <c r="C1195" s="625" t="s">
        <v>2760</v>
      </c>
      <c r="D1195" s="626">
        <v>61004069504</v>
      </c>
      <c r="E1195" s="610"/>
      <c r="F1195" s="611" t="s">
        <v>334</v>
      </c>
      <c r="G1195" s="612">
        <f t="shared" si="26"/>
        <v>150</v>
      </c>
      <c r="H1195" s="613">
        <v>120</v>
      </c>
      <c r="I1195" s="612">
        <f t="shared" si="27"/>
        <v>30</v>
      </c>
    </row>
    <row r="1196" spans="1:9" ht="15">
      <c r="A1196" s="98">
        <v>1188</v>
      </c>
      <c r="B1196" s="625" t="s">
        <v>2020</v>
      </c>
      <c r="C1196" s="625" t="s">
        <v>2772</v>
      </c>
      <c r="D1196" s="626">
        <v>61004025748</v>
      </c>
      <c r="E1196" s="610"/>
      <c r="F1196" s="611" t="s">
        <v>334</v>
      </c>
      <c r="G1196" s="612">
        <f t="shared" si="26"/>
        <v>150</v>
      </c>
      <c r="H1196" s="613">
        <v>120</v>
      </c>
      <c r="I1196" s="612">
        <f t="shared" si="27"/>
        <v>30</v>
      </c>
    </row>
    <row r="1197" spans="1:9" ht="15">
      <c r="A1197" s="98">
        <v>1189</v>
      </c>
      <c r="B1197" s="625" t="s">
        <v>2013</v>
      </c>
      <c r="C1197" s="625" t="s">
        <v>2686</v>
      </c>
      <c r="D1197" s="626">
        <v>61004026492</v>
      </c>
      <c r="E1197" s="610"/>
      <c r="F1197" s="611" t="s">
        <v>334</v>
      </c>
      <c r="G1197" s="612">
        <f t="shared" si="26"/>
        <v>150</v>
      </c>
      <c r="H1197" s="613">
        <v>120</v>
      </c>
      <c r="I1197" s="612">
        <f t="shared" si="27"/>
        <v>30</v>
      </c>
    </row>
    <row r="1198" spans="1:9" ht="15">
      <c r="A1198" s="98">
        <v>1190</v>
      </c>
      <c r="B1198" s="625" t="s">
        <v>1616</v>
      </c>
      <c r="C1198" s="625" t="s">
        <v>2773</v>
      </c>
      <c r="D1198" s="626">
        <v>61004054915</v>
      </c>
      <c r="E1198" s="610"/>
      <c r="F1198" s="611" t="s">
        <v>334</v>
      </c>
      <c r="G1198" s="612">
        <f t="shared" si="26"/>
        <v>150</v>
      </c>
      <c r="H1198" s="613">
        <v>120</v>
      </c>
      <c r="I1198" s="612">
        <f t="shared" si="27"/>
        <v>30</v>
      </c>
    </row>
    <row r="1199" spans="1:9" ht="15">
      <c r="A1199" s="98">
        <v>1191</v>
      </c>
      <c r="B1199" s="625" t="s">
        <v>2747</v>
      </c>
      <c r="C1199" s="625" t="s">
        <v>1165</v>
      </c>
      <c r="D1199" s="626">
        <v>61004021675</v>
      </c>
      <c r="E1199" s="610"/>
      <c r="F1199" s="611" t="s">
        <v>334</v>
      </c>
      <c r="G1199" s="612">
        <f t="shared" si="26"/>
        <v>150</v>
      </c>
      <c r="H1199" s="613">
        <v>120</v>
      </c>
      <c r="I1199" s="612">
        <f t="shared" si="27"/>
        <v>30</v>
      </c>
    </row>
    <row r="1200" spans="1:9" ht="15">
      <c r="A1200" s="98">
        <v>1192</v>
      </c>
      <c r="B1200" s="625" t="s">
        <v>2774</v>
      </c>
      <c r="C1200" s="625" t="s">
        <v>2686</v>
      </c>
      <c r="D1200" s="626">
        <v>61004040015</v>
      </c>
      <c r="E1200" s="610"/>
      <c r="F1200" s="611" t="s">
        <v>334</v>
      </c>
      <c r="G1200" s="612">
        <f t="shared" si="26"/>
        <v>150</v>
      </c>
      <c r="H1200" s="613">
        <v>120</v>
      </c>
      <c r="I1200" s="612">
        <f t="shared" si="27"/>
        <v>30</v>
      </c>
    </row>
    <row r="1201" spans="1:9" ht="15">
      <c r="A1201" s="98">
        <v>1193</v>
      </c>
      <c r="B1201" s="625" t="s">
        <v>2662</v>
      </c>
      <c r="C1201" s="625" t="s">
        <v>2775</v>
      </c>
      <c r="D1201" s="626">
        <v>61004069999</v>
      </c>
      <c r="E1201" s="610"/>
      <c r="F1201" s="611" t="s">
        <v>334</v>
      </c>
      <c r="G1201" s="612">
        <f t="shared" si="26"/>
        <v>150</v>
      </c>
      <c r="H1201" s="613">
        <v>120</v>
      </c>
      <c r="I1201" s="612">
        <f t="shared" si="27"/>
        <v>30</v>
      </c>
    </row>
    <row r="1202" spans="1:9" ht="15">
      <c r="A1202" s="98">
        <v>1194</v>
      </c>
      <c r="B1202" s="625" t="s">
        <v>2776</v>
      </c>
      <c r="C1202" s="625" t="s">
        <v>2777</v>
      </c>
      <c r="D1202" s="626">
        <v>61004021466</v>
      </c>
      <c r="E1202" s="610"/>
      <c r="F1202" s="611" t="s">
        <v>334</v>
      </c>
      <c r="G1202" s="612">
        <f t="shared" si="26"/>
        <v>150</v>
      </c>
      <c r="H1202" s="613">
        <v>120</v>
      </c>
      <c r="I1202" s="612">
        <f t="shared" si="27"/>
        <v>30</v>
      </c>
    </row>
    <row r="1203" spans="1:9" ht="15">
      <c r="A1203" s="98">
        <v>1195</v>
      </c>
      <c r="B1203" s="625" t="s">
        <v>2778</v>
      </c>
      <c r="C1203" s="625" t="s">
        <v>2684</v>
      </c>
      <c r="D1203" s="626">
        <v>61004026231</v>
      </c>
      <c r="E1203" s="610"/>
      <c r="F1203" s="611" t="s">
        <v>334</v>
      </c>
      <c r="G1203" s="612">
        <f t="shared" si="26"/>
        <v>150</v>
      </c>
      <c r="H1203" s="613">
        <v>120</v>
      </c>
      <c r="I1203" s="612">
        <f t="shared" si="27"/>
        <v>30</v>
      </c>
    </row>
    <row r="1204" spans="1:9" ht="15">
      <c r="A1204" s="98">
        <v>1196</v>
      </c>
      <c r="B1204" s="625" t="s">
        <v>2334</v>
      </c>
      <c r="C1204" s="625" t="s">
        <v>2779</v>
      </c>
      <c r="D1204" s="626">
        <v>61004020989</v>
      </c>
      <c r="E1204" s="610"/>
      <c r="F1204" s="611" t="s">
        <v>334</v>
      </c>
      <c r="G1204" s="612">
        <f t="shared" si="26"/>
        <v>150</v>
      </c>
      <c r="H1204" s="613">
        <v>120</v>
      </c>
      <c r="I1204" s="612">
        <f t="shared" si="27"/>
        <v>30</v>
      </c>
    </row>
    <row r="1205" spans="1:9" ht="15">
      <c r="A1205" s="98">
        <v>1197</v>
      </c>
      <c r="B1205" s="625" t="s">
        <v>1612</v>
      </c>
      <c r="C1205" s="625" t="s">
        <v>2780</v>
      </c>
      <c r="D1205" s="626">
        <v>61004001536</v>
      </c>
      <c r="E1205" s="610"/>
      <c r="F1205" s="611" t="s">
        <v>334</v>
      </c>
      <c r="G1205" s="612">
        <f t="shared" si="26"/>
        <v>150</v>
      </c>
      <c r="H1205" s="613">
        <v>120</v>
      </c>
      <c r="I1205" s="612">
        <f t="shared" si="27"/>
        <v>30</v>
      </c>
    </row>
    <row r="1206" spans="1:9" ht="15">
      <c r="A1206" s="98">
        <v>1198</v>
      </c>
      <c r="B1206" s="625" t="s">
        <v>1958</v>
      </c>
      <c r="C1206" s="625" t="s">
        <v>2675</v>
      </c>
      <c r="D1206" s="626">
        <v>61004001922</v>
      </c>
      <c r="E1206" s="610"/>
      <c r="F1206" s="611" t="s">
        <v>334</v>
      </c>
      <c r="G1206" s="612">
        <f t="shared" si="26"/>
        <v>150</v>
      </c>
      <c r="H1206" s="613">
        <v>120</v>
      </c>
      <c r="I1206" s="612">
        <f t="shared" si="27"/>
        <v>30</v>
      </c>
    </row>
    <row r="1207" spans="1:9" ht="15">
      <c r="A1207" s="98">
        <v>1199</v>
      </c>
      <c r="B1207" s="625" t="s">
        <v>2132</v>
      </c>
      <c r="C1207" s="625" t="s">
        <v>2781</v>
      </c>
      <c r="D1207" s="626">
        <v>61004032771</v>
      </c>
      <c r="E1207" s="610"/>
      <c r="F1207" s="611" t="s">
        <v>334</v>
      </c>
      <c r="G1207" s="612">
        <f t="shared" si="26"/>
        <v>150</v>
      </c>
      <c r="H1207" s="613">
        <v>120</v>
      </c>
      <c r="I1207" s="612">
        <f t="shared" si="27"/>
        <v>30</v>
      </c>
    </row>
    <row r="1208" spans="1:9" ht="15">
      <c r="A1208" s="98">
        <v>1200</v>
      </c>
      <c r="B1208" s="625" t="s">
        <v>2334</v>
      </c>
      <c r="C1208" s="625" t="s">
        <v>2731</v>
      </c>
      <c r="D1208" s="626">
        <v>61004042158</v>
      </c>
      <c r="E1208" s="610"/>
      <c r="F1208" s="611" t="s">
        <v>334</v>
      </c>
      <c r="G1208" s="612">
        <f t="shared" si="26"/>
        <v>150</v>
      </c>
      <c r="H1208" s="613">
        <v>120</v>
      </c>
      <c r="I1208" s="612">
        <f t="shared" si="27"/>
        <v>30</v>
      </c>
    </row>
    <row r="1209" spans="1:9" ht="15">
      <c r="A1209" s="98">
        <v>1201</v>
      </c>
      <c r="B1209" s="625" t="s">
        <v>1888</v>
      </c>
      <c r="C1209" s="625" t="s">
        <v>2782</v>
      </c>
      <c r="D1209" s="626">
        <v>61004047409</v>
      </c>
      <c r="E1209" s="610"/>
      <c r="F1209" s="611" t="s">
        <v>334</v>
      </c>
      <c r="G1209" s="612">
        <f t="shared" si="26"/>
        <v>150</v>
      </c>
      <c r="H1209" s="613">
        <v>120</v>
      </c>
      <c r="I1209" s="612">
        <f t="shared" si="27"/>
        <v>30</v>
      </c>
    </row>
    <row r="1210" spans="1:9" ht="15">
      <c r="A1210" s="98">
        <v>1202</v>
      </c>
      <c r="B1210" s="625" t="s">
        <v>2783</v>
      </c>
      <c r="C1210" s="625" t="s">
        <v>1125</v>
      </c>
      <c r="D1210" s="626">
        <v>61004007436</v>
      </c>
      <c r="E1210" s="610"/>
      <c r="F1210" s="611" t="s">
        <v>334</v>
      </c>
      <c r="G1210" s="612">
        <f t="shared" si="26"/>
        <v>150</v>
      </c>
      <c r="H1210" s="613">
        <v>120</v>
      </c>
      <c r="I1210" s="612">
        <f t="shared" si="27"/>
        <v>30</v>
      </c>
    </row>
    <row r="1211" spans="1:9" ht="15">
      <c r="A1211" s="98">
        <v>1203</v>
      </c>
      <c r="B1211" s="625" t="s">
        <v>1594</v>
      </c>
      <c r="C1211" s="625" t="s">
        <v>730</v>
      </c>
      <c r="D1211" s="626">
        <v>61004057356</v>
      </c>
      <c r="E1211" s="610"/>
      <c r="F1211" s="611" t="s">
        <v>334</v>
      </c>
      <c r="G1211" s="612">
        <f t="shared" si="26"/>
        <v>150</v>
      </c>
      <c r="H1211" s="613">
        <v>120</v>
      </c>
      <c r="I1211" s="612">
        <f t="shared" si="27"/>
        <v>30</v>
      </c>
    </row>
    <row r="1212" spans="1:9" ht="15">
      <c r="A1212" s="98">
        <v>1204</v>
      </c>
      <c r="B1212" s="625" t="s">
        <v>1960</v>
      </c>
      <c r="C1212" s="625" t="s">
        <v>730</v>
      </c>
      <c r="D1212" s="626">
        <v>61904078522</v>
      </c>
      <c r="E1212" s="610"/>
      <c r="F1212" s="611" t="s">
        <v>334</v>
      </c>
      <c r="G1212" s="612">
        <f t="shared" si="26"/>
        <v>150</v>
      </c>
      <c r="H1212" s="613">
        <v>120</v>
      </c>
      <c r="I1212" s="612">
        <f t="shared" si="27"/>
        <v>30</v>
      </c>
    </row>
    <row r="1213" spans="1:9" ht="15">
      <c r="A1213" s="98">
        <v>1205</v>
      </c>
      <c r="B1213" s="625" t="s">
        <v>2784</v>
      </c>
      <c r="C1213" s="625" t="s">
        <v>2674</v>
      </c>
      <c r="D1213" s="626">
        <v>61004008029</v>
      </c>
      <c r="E1213" s="610"/>
      <c r="F1213" s="611" t="s">
        <v>334</v>
      </c>
      <c r="G1213" s="612">
        <f t="shared" si="26"/>
        <v>150</v>
      </c>
      <c r="H1213" s="613">
        <v>120</v>
      </c>
      <c r="I1213" s="612">
        <f t="shared" si="27"/>
        <v>30</v>
      </c>
    </row>
    <row r="1214" spans="1:9" ht="15">
      <c r="A1214" s="98">
        <v>1206</v>
      </c>
      <c r="B1214" s="625" t="s">
        <v>2746</v>
      </c>
      <c r="C1214" s="625" t="s">
        <v>893</v>
      </c>
      <c r="D1214" s="626">
        <v>61004005970</v>
      </c>
      <c r="E1214" s="610"/>
      <c r="F1214" s="611" t="s">
        <v>334</v>
      </c>
      <c r="G1214" s="612">
        <f t="shared" si="26"/>
        <v>150</v>
      </c>
      <c r="H1214" s="613">
        <v>120</v>
      </c>
      <c r="I1214" s="612">
        <f t="shared" si="27"/>
        <v>30</v>
      </c>
    </row>
    <row r="1215" spans="1:9" ht="15">
      <c r="A1215" s="98">
        <v>1207</v>
      </c>
      <c r="B1215" s="625" t="s">
        <v>2111</v>
      </c>
      <c r="C1215" s="625" t="s">
        <v>2750</v>
      </c>
      <c r="D1215" s="626">
        <v>61004035746</v>
      </c>
      <c r="E1215" s="610"/>
      <c r="F1215" s="611" t="s">
        <v>334</v>
      </c>
      <c r="G1215" s="612">
        <f t="shared" si="26"/>
        <v>150</v>
      </c>
      <c r="H1215" s="613">
        <v>120</v>
      </c>
      <c r="I1215" s="612">
        <f t="shared" si="27"/>
        <v>30</v>
      </c>
    </row>
    <row r="1216" spans="1:9" ht="15">
      <c r="A1216" s="98">
        <v>1208</v>
      </c>
      <c r="B1216" s="625" t="s">
        <v>2078</v>
      </c>
      <c r="C1216" s="625" t="s">
        <v>2785</v>
      </c>
      <c r="D1216" s="626">
        <v>61004008516</v>
      </c>
      <c r="E1216" s="610"/>
      <c r="F1216" s="611" t="s">
        <v>334</v>
      </c>
      <c r="G1216" s="612">
        <f t="shared" si="26"/>
        <v>150</v>
      </c>
      <c r="H1216" s="613">
        <v>120</v>
      </c>
      <c r="I1216" s="612">
        <f t="shared" si="27"/>
        <v>30</v>
      </c>
    </row>
    <row r="1217" spans="1:9" ht="15">
      <c r="A1217" s="98">
        <v>1209</v>
      </c>
      <c r="B1217" s="627" t="s">
        <v>2532</v>
      </c>
      <c r="C1217" s="627" t="s">
        <v>2786</v>
      </c>
      <c r="D1217" s="624">
        <v>61004052138</v>
      </c>
      <c r="E1217" s="610"/>
      <c r="F1217" s="611" t="s">
        <v>334</v>
      </c>
      <c r="G1217" s="612">
        <f t="shared" si="26"/>
        <v>150</v>
      </c>
      <c r="H1217" s="613">
        <v>120</v>
      </c>
      <c r="I1217" s="612">
        <f t="shared" si="27"/>
        <v>30</v>
      </c>
    </row>
    <row r="1218" spans="1:9" ht="15">
      <c r="A1218" s="98">
        <v>1210</v>
      </c>
      <c r="B1218" s="627" t="s">
        <v>1682</v>
      </c>
      <c r="C1218" s="627" t="s">
        <v>2655</v>
      </c>
      <c r="D1218" s="624">
        <v>61004022041</v>
      </c>
      <c r="E1218" s="610"/>
      <c r="F1218" s="611" t="s">
        <v>334</v>
      </c>
      <c r="G1218" s="612">
        <f t="shared" si="26"/>
        <v>200</v>
      </c>
      <c r="H1218" s="613">
        <v>160</v>
      </c>
      <c r="I1218" s="612">
        <f t="shared" si="27"/>
        <v>40</v>
      </c>
    </row>
    <row r="1219" spans="1:9" ht="15">
      <c r="A1219" s="98">
        <v>1211</v>
      </c>
      <c r="B1219" s="619" t="s">
        <v>1031</v>
      </c>
      <c r="C1219" s="619" t="s">
        <v>2787</v>
      </c>
      <c r="D1219" s="620">
        <v>61010001102</v>
      </c>
      <c r="E1219" s="610"/>
      <c r="F1219" s="611" t="s">
        <v>334</v>
      </c>
      <c r="G1219" s="612">
        <f t="shared" si="26"/>
        <v>150</v>
      </c>
      <c r="H1219" s="613">
        <v>120</v>
      </c>
      <c r="I1219" s="612">
        <f t="shared" si="27"/>
        <v>30</v>
      </c>
    </row>
    <row r="1220" spans="1:9" ht="15">
      <c r="A1220" s="98">
        <v>1212</v>
      </c>
      <c r="B1220" s="619" t="s">
        <v>926</v>
      </c>
      <c r="C1220" s="619" t="s">
        <v>2787</v>
      </c>
      <c r="D1220" s="620">
        <v>61010014222</v>
      </c>
      <c r="E1220" s="610"/>
      <c r="F1220" s="611" t="s">
        <v>334</v>
      </c>
      <c r="G1220" s="612">
        <f t="shared" si="26"/>
        <v>150</v>
      </c>
      <c r="H1220" s="613">
        <v>120</v>
      </c>
      <c r="I1220" s="612">
        <f t="shared" si="27"/>
        <v>30</v>
      </c>
    </row>
    <row r="1221" spans="1:9" ht="15">
      <c r="A1221" s="98">
        <v>1213</v>
      </c>
      <c r="B1221" s="619" t="s">
        <v>2788</v>
      </c>
      <c r="C1221" s="619" t="s">
        <v>2789</v>
      </c>
      <c r="D1221" s="620">
        <v>61010010114</v>
      </c>
      <c r="E1221" s="610"/>
      <c r="F1221" s="611" t="s">
        <v>334</v>
      </c>
      <c r="G1221" s="612">
        <f t="shared" si="26"/>
        <v>150</v>
      </c>
      <c r="H1221" s="613">
        <v>120</v>
      </c>
      <c r="I1221" s="612">
        <f t="shared" si="27"/>
        <v>30</v>
      </c>
    </row>
    <row r="1222" spans="1:9" ht="15">
      <c r="A1222" s="98">
        <v>1214</v>
      </c>
      <c r="B1222" s="619" t="s">
        <v>699</v>
      </c>
      <c r="C1222" s="619" t="s">
        <v>2790</v>
      </c>
      <c r="D1222" s="620">
        <v>61010016421</v>
      </c>
      <c r="E1222" s="610"/>
      <c r="F1222" s="611" t="s">
        <v>334</v>
      </c>
      <c r="G1222" s="612">
        <f t="shared" si="26"/>
        <v>150</v>
      </c>
      <c r="H1222" s="613">
        <v>120</v>
      </c>
      <c r="I1222" s="612">
        <f t="shared" si="27"/>
        <v>30</v>
      </c>
    </row>
    <row r="1223" spans="1:9" ht="15">
      <c r="A1223" s="98">
        <v>1215</v>
      </c>
      <c r="B1223" s="619" t="s">
        <v>1904</v>
      </c>
      <c r="C1223" s="619" t="s">
        <v>2791</v>
      </c>
      <c r="D1223" s="620">
        <v>61010003812</v>
      </c>
      <c r="E1223" s="610"/>
      <c r="F1223" s="611" t="s">
        <v>334</v>
      </c>
      <c r="G1223" s="612">
        <f t="shared" si="26"/>
        <v>150</v>
      </c>
      <c r="H1223" s="613">
        <v>120</v>
      </c>
      <c r="I1223" s="612">
        <f t="shared" si="27"/>
        <v>30</v>
      </c>
    </row>
    <row r="1224" spans="1:9" ht="15">
      <c r="A1224" s="98">
        <v>1216</v>
      </c>
      <c r="B1224" s="619" t="s">
        <v>2513</v>
      </c>
      <c r="C1224" s="619" t="s">
        <v>2792</v>
      </c>
      <c r="D1224" s="620">
        <v>61010019932</v>
      </c>
      <c r="E1224" s="610"/>
      <c r="F1224" s="611" t="s">
        <v>334</v>
      </c>
      <c r="G1224" s="612">
        <f t="shared" si="26"/>
        <v>150</v>
      </c>
      <c r="H1224" s="613">
        <v>120</v>
      </c>
      <c r="I1224" s="612">
        <f t="shared" si="27"/>
        <v>30</v>
      </c>
    </row>
    <row r="1225" spans="1:9" ht="15">
      <c r="A1225" s="98">
        <v>1217</v>
      </c>
      <c r="B1225" s="619" t="s">
        <v>1600</v>
      </c>
      <c r="C1225" s="619" t="s">
        <v>2714</v>
      </c>
      <c r="D1225" s="620">
        <v>61010011741</v>
      </c>
      <c r="E1225" s="610"/>
      <c r="F1225" s="611" t="s">
        <v>334</v>
      </c>
      <c r="G1225" s="612">
        <f t="shared" ref="G1225:G1288" si="28">H1225/0.8</f>
        <v>150</v>
      </c>
      <c r="H1225" s="613">
        <v>120</v>
      </c>
      <c r="I1225" s="612">
        <f t="shared" si="27"/>
        <v>30</v>
      </c>
    </row>
    <row r="1226" spans="1:9" ht="15">
      <c r="A1226" s="98">
        <v>1218</v>
      </c>
      <c r="B1226" s="619" t="s">
        <v>2593</v>
      </c>
      <c r="C1226" s="619" t="s">
        <v>730</v>
      </c>
      <c r="D1226" s="620">
        <v>61018005481</v>
      </c>
      <c r="E1226" s="610"/>
      <c r="F1226" s="611" t="s">
        <v>334</v>
      </c>
      <c r="G1226" s="612">
        <f t="shared" si="28"/>
        <v>150</v>
      </c>
      <c r="H1226" s="613">
        <v>120</v>
      </c>
      <c r="I1226" s="612">
        <f t="shared" si="27"/>
        <v>30</v>
      </c>
    </row>
    <row r="1227" spans="1:9" ht="15">
      <c r="A1227" s="98">
        <v>1219</v>
      </c>
      <c r="B1227" s="619" t="s">
        <v>2793</v>
      </c>
      <c r="C1227" s="619" t="s">
        <v>2794</v>
      </c>
      <c r="D1227" s="620">
        <v>61010001045</v>
      </c>
      <c r="E1227" s="610"/>
      <c r="F1227" s="611" t="s">
        <v>334</v>
      </c>
      <c r="G1227" s="612">
        <f t="shared" si="28"/>
        <v>150</v>
      </c>
      <c r="H1227" s="613">
        <v>120</v>
      </c>
      <c r="I1227" s="612">
        <f t="shared" si="27"/>
        <v>30</v>
      </c>
    </row>
    <row r="1228" spans="1:9" ht="15">
      <c r="A1228" s="98">
        <v>1220</v>
      </c>
      <c r="B1228" s="619" t="s">
        <v>2795</v>
      </c>
      <c r="C1228" s="619" t="s">
        <v>2796</v>
      </c>
      <c r="D1228" s="620">
        <v>61010002119</v>
      </c>
      <c r="E1228" s="610"/>
      <c r="F1228" s="611" t="s">
        <v>334</v>
      </c>
      <c r="G1228" s="612">
        <f t="shared" si="28"/>
        <v>150</v>
      </c>
      <c r="H1228" s="613">
        <v>120</v>
      </c>
      <c r="I1228" s="612">
        <f t="shared" si="27"/>
        <v>30</v>
      </c>
    </row>
    <row r="1229" spans="1:9" ht="15">
      <c r="A1229" s="98">
        <v>1221</v>
      </c>
      <c r="B1229" s="619" t="s">
        <v>2797</v>
      </c>
      <c r="C1229" s="619" t="s">
        <v>2798</v>
      </c>
      <c r="D1229" s="620">
        <v>61010010341</v>
      </c>
      <c r="E1229" s="610"/>
      <c r="F1229" s="611" t="s">
        <v>334</v>
      </c>
      <c r="G1229" s="612">
        <f t="shared" si="28"/>
        <v>150</v>
      </c>
      <c r="H1229" s="613">
        <v>120</v>
      </c>
      <c r="I1229" s="612">
        <f t="shared" ref="I1229:I1292" si="29">H1229*0.25</f>
        <v>30</v>
      </c>
    </row>
    <row r="1230" spans="1:9" ht="15">
      <c r="A1230" s="98">
        <v>1222</v>
      </c>
      <c r="B1230" s="619" t="s">
        <v>1803</v>
      </c>
      <c r="C1230" s="619" t="s">
        <v>2799</v>
      </c>
      <c r="D1230" s="620">
        <v>61010010782</v>
      </c>
      <c r="E1230" s="610"/>
      <c r="F1230" s="611" t="s">
        <v>334</v>
      </c>
      <c r="G1230" s="612">
        <f t="shared" si="28"/>
        <v>150</v>
      </c>
      <c r="H1230" s="613">
        <v>120</v>
      </c>
      <c r="I1230" s="612">
        <f t="shared" si="29"/>
        <v>30</v>
      </c>
    </row>
    <row r="1231" spans="1:9" ht="15">
      <c r="A1231" s="98">
        <v>1223</v>
      </c>
      <c r="B1231" s="619" t="s">
        <v>1009</v>
      </c>
      <c r="C1231" s="619" t="s">
        <v>2800</v>
      </c>
      <c r="D1231" s="620">
        <v>61010013406</v>
      </c>
      <c r="E1231" s="610"/>
      <c r="F1231" s="611" t="s">
        <v>334</v>
      </c>
      <c r="G1231" s="612">
        <f t="shared" si="28"/>
        <v>150</v>
      </c>
      <c r="H1231" s="613">
        <v>120</v>
      </c>
      <c r="I1231" s="612">
        <f t="shared" si="29"/>
        <v>30</v>
      </c>
    </row>
    <row r="1232" spans="1:9" ht="15">
      <c r="A1232" s="98">
        <v>1224</v>
      </c>
      <c r="B1232" s="619" t="s">
        <v>2795</v>
      </c>
      <c r="C1232" s="619" t="s">
        <v>2801</v>
      </c>
      <c r="D1232" s="620">
        <v>61010002715</v>
      </c>
      <c r="E1232" s="610"/>
      <c r="F1232" s="611" t="s">
        <v>334</v>
      </c>
      <c r="G1232" s="612">
        <f t="shared" si="28"/>
        <v>150</v>
      </c>
      <c r="H1232" s="613">
        <v>120</v>
      </c>
      <c r="I1232" s="612">
        <f t="shared" si="29"/>
        <v>30</v>
      </c>
    </row>
    <row r="1233" spans="1:9" ht="15">
      <c r="A1233" s="98">
        <v>1225</v>
      </c>
      <c r="B1233" s="619" t="s">
        <v>1015</v>
      </c>
      <c r="C1233" s="619" t="s">
        <v>2756</v>
      </c>
      <c r="D1233" s="620">
        <v>61010018641</v>
      </c>
      <c r="E1233" s="610"/>
      <c r="F1233" s="611" t="s">
        <v>334</v>
      </c>
      <c r="G1233" s="612">
        <f t="shared" si="28"/>
        <v>150</v>
      </c>
      <c r="H1233" s="613">
        <v>120</v>
      </c>
      <c r="I1233" s="612">
        <f t="shared" si="29"/>
        <v>30</v>
      </c>
    </row>
    <row r="1234" spans="1:9" ht="15">
      <c r="A1234" s="98">
        <v>1226</v>
      </c>
      <c r="B1234" s="619" t="s">
        <v>932</v>
      </c>
      <c r="C1234" s="619" t="s">
        <v>2802</v>
      </c>
      <c r="D1234" s="620">
        <v>61010018892</v>
      </c>
      <c r="E1234" s="610"/>
      <c r="F1234" s="611" t="s">
        <v>334</v>
      </c>
      <c r="G1234" s="612">
        <f t="shared" si="28"/>
        <v>150</v>
      </c>
      <c r="H1234" s="613">
        <v>120</v>
      </c>
      <c r="I1234" s="612">
        <f t="shared" si="29"/>
        <v>30</v>
      </c>
    </row>
    <row r="1235" spans="1:9" ht="15">
      <c r="A1235" s="98">
        <v>1227</v>
      </c>
      <c r="B1235" s="619" t="s">
        <v>2803</v>
      </c>
      <c r="C1235" s="619" t="s">
        <v>2651</v>
      </c>
      <c r="D1235" s="620">
        <v>61010015132</v>
      </c>
      <c r="E1235" s="610"/>
      <c r="F1235" s="611" t="s">
        <v>334</v>
      </c>
      <c r="G1235" s="612">
        <f t="shared" si="28"/>
        <v>150</v>
      </c>
      <c r="H1235" s="613">
        <v>120</v>
      </c>
      <c r="I1235" s="612">
        <f t="shared" si="29"/>
        <v>30</v>
      </c>
    </row>
    <row r="1236" spans="1:9" ht="15">
      <c r="A1236" s="98">
        <v>1228</v>
      </c>
      <c r="B1236" s="619" t="s">
        <v>866</v>
      </c>
      <c r="C1236" s="619" t="s">
        <v>2804</v>
      </c>
      <c r="D1236" s="620">
        <v>61010007012</v>
      </c>
      <c r="E1236" s="610"/>
      <c r="F1236" s="611" t="s">
        <v>334</v>
      </c>
      <c r="G1236" s="612">
        <f t="shared" si="28"/>
        <v>150</v>
      </c>
      <c r="H1236" s="613">
        <v>120</v>
      </c>
      <c r="I1236" s="612">
        <f t="shared" si="29"/>
        <v>30</v>
      </c>
    </row>
    <row r="1237" spans="1:9" ht="15">
      <c r="A1237" s="98">
        <v>1229</v>
      </c>
      <c r="B1237" s="619" t="s">
        <v>1203</v>
      </c>
      <c r="C1237" s="619" t="s">
        <v>2805</v>
      </c>
      <c r="D1237" s="620">
        <v>61019020399</v>
      </c>
      <c r="E1237" s="610"/>
      <c r="F1237" s="611" t="s">
        <v>334</v>
      </c>
      <c r="G1237" s="612">
        <f t="shared" si="28"/>
        <v>150</v>
      </c>
      <c r="H1237" s="613">
        <v>120</v>
      </c>
      <c r="I1237" s="612">
        <f t="shared" si="29"/>
        <v>30</v>
      </c>
    </row>
    <row r="1238" spans="1:9" ht="15">
      <c r="A1238" s="98">
        <v>1230</v>
      </c>
      <c r="B1238" s="619" t="s">
        <v>926</v>
      </c>
      <c r="C1238" s="619" t="s">
        <v>2806</v>
      </c>
      <c r="D1238" s="620">
        <v>61010009141</v>
      </c>
      <c r="E1238" s="610"/>
      <c r="F1238" s="611" t="s">
        <v>334</v>
      </c>
      <c r="G1238" s="612">
        <f t="shared" si="28"/>
        <v>150</v>
      </c>
      <c r="H1238" s="613">
        <v>120</v>
      </c>
      <c r="I1238" s="612">
        <f t="shared" si="29"/>
        <v>30</v>
      </c>
    </row>
    <row r="1239" spans="1:9" ht="15">
      <c r="A1239" s="98">
        <v>1231</v>
      </c>
      <c r="B1239" s="619" t="s">
        <v>1210</v>
      </c>
      <c r="C1239" s="619" t="s">
        <v>2804</v>
      </c>
      <c r="D1239" s="620">
        <v>61010001193</v>
      </c>
      <c r="E1239" s="610"/>
      <c r="F1239" s="611" t="s">
        <v>334</v>
      </c>
      <c r="G1239" s="612">
        <f t="shared" si="28"/>
        <v>150</v>
      </c>
      <c r="H1239" s="613">
        <v>120</v>
      </c>
      <c r="I1239" s="612">
        <f t="shared" si="29"/>
        <v>30</v>
      </c>
    </row>
    <row r="1240" spans="1:9" ht="15">
      <c r="A1240" s="98">
        <v>1232</v>
      </c>
      <c r="B1240" s="619" t="s">
        <v>2807</v>
      </c>
      <c r="C1240" s="619" t="s">
        <v>2808</v>
      </c>
      <c r="D1240" s="620">
        <v>61010017677</v>
      </c>
      <c r="E1240" s="610"/>
      <c r="F1240" s="611" t="s">
        <v>334</v>
      </c>
      <c r="G1240" s="612">
        <f t="shared" si="28"/>
        <v>150</v>
      </c>
      <c r="H1240" s="613">
        <v>120</v>
      </c>
      <c r="I1240" s="612">
        <f t="shared" si="29"/>
        <v>30</v>
      </c>
    </row>
    <row r="1241" spans="1:9" ht="15">
      <c r="A1241" s="98">
        <v>1233</v>
      </c>
      <c r="B1241" s="619" t="s">
        <v>826</v>
      </c>
      <c r="C1241" s="619" t="s">
        <v>2809</v>
      </c>
      <c r="D1241" s="620">
        <v>42001032832</v>
      </c>
      <c r="E1241" s="610"/>
      <c r="F1241" s="611" t="s">
        <v>334</v>
      </c>
      <c r="G1241" s="612">
        <f t="shared" si="28"/>
        <v>150</v>
      </c>
      <c r="H1241" s="613">
        <v>120</v>
      </c>
      <c r="I1241" s="612">
        <f t="shared" si="29"/>
        <v>30</v>
      </c>
    </row>
    <row r="1242" spans="1:9" ht="15">
      <c r="A1242" s="98">
        <v>1234</v>
      </c>
      <c r="B1242" s="619" t="s">
        <v>2810</v>
      </c>
      <c r="C1242" s="619" t="s">
        <v>2804</v>
      </c>
      <c r="D1242" s="620">
        <v>61010019522</v>
      </c>
      <c r="E1242" s="610"/>
      <c r="F1242" s="611" t="s">
        <v>334</v>
      </c>
      <c r="G1242" s="612">
        <f t="shared" si="28"/>
        <v>150</v>
      </c>
      <c r="H1242" s="613">
        <v>120</v>
      </c>
      <c r="I1242" s="612">
        <f t="shared" si="29"/>
        <v>30</v>
      </c>
    </row>
    <row r="1243" spans="1:9" ht="15">
      <c r="A1243" s="98">
        <v>1235</v>
      </c>
      <c r="B1243" s="619" t="s">
        <v>2701</v>
      </c>
      <c r="C1243" s="619" t="s">
        <v>2811</v>
      </c>
      <c r="D1243" s="620">
        <v>61010015019</v>
      </c>
      <c r="E1243" s="610"/>
      <c r="F1243" s="611" t="s">
        <v>334</v>
      </c>
      <c r="G1243" s="612">
        <f t="shared" si="28"/>
        <v>150</v>
      </c>
      <c r="H1243" s="613">
        <v>120</v>
      </c>
      <c r="I1243" s="612">
        <f t="shared" si="29"/>
        <v>30</v>
      </c>
    </row>
    <row r="1244" spans="1:9" ht="15">
      <c r="A1244" s="98">
        <v>1236</v>
      </c>
      <c r="B1244" s="619" t="s">
        <v>2812</v>
      </c>
      <c r="C1244" s="619" t="s">
        <v>2663</v>
      </c>
      <c r="D1244" s="620">
        <v>61010014108</v>
      </c>
      <c r="E1244" s="610"/>
      <c r="F1244" s="611" t="s">
        <v>334</v>
      </c>
      <c r="G1244" s="612">
        <f t="shared" si="28"/>
        <v>150</v>
      </c>
      <c r="H1244" s="613">
        <v>120</v>
      </c>
      <c r="I1244" s="612">
        <f t="shared" si="29"/>
        <v>30</v>
      </c>
    </row>
    <row r="1245" spans="1:9" ht="15">
      <c r="A1245" s="98">
        <v>1237</v>
      </c>
      <c r="B1245" s="619" t="s">
        <v>2813</v>
      </c>
      <c r="C1245" s="619" t="s">
        <v>1712</v>
      </c>
      <c r="D1245" s="620">
        <v>61010019408</v>
      </c>
      <c r="E1245" s="610"/>
      <c r="F1245" s="611" t="s">
        <v>334</v>
      </c>
      <c r="G1245" s="612">
        <f t="shared" si="28"/>
        <v>150</v>
      </c>
      <c r="H1245" s="613">
        <v>120</v>
      </c>
      <c r="I1245" s="612">
        <f t="shared" si="29"/>
        <v>30</v>
      </c>
    </row>
    <row r="1246" spans="1:9" ht="15">
      <c r="A1246" s="98">
        <v>1238</v>
      </c>
      <c r="B1246" s="619" t="s">
        <v>1174</v>
      </c>
      <c r="C1246" s="619" t="s">
        <v>2814</v>
      </c>
      <c r="D1246" s="620">
        <v>61010004859</v>
      </c>
      <c r="E1246" s="610"/>
      <c r="F1246" s="611" t="s">
        <v>334</v>
      </c>
      <c r="G1246" s="612">
        <f t="shared" si="28"/>
        <v>150</v>
      </c>
      <c r="H1246" s="613">
        <v>120</v>
      </c>
      <c r="I1246" s="612">
        <f t="shared" si="29"/>
        <v>30</v>
      </c>
    </row>
    <row r="1247" spans="1:9" ht="15">
      <c r="A1247" s="98">
        <v>1239</v>
      </c>
      <c r="B1247" s="619" t="s">
        <v>996</v>
      </c>
      <c r="C1247" s="619" t="s">
        <v>2815</v>
      </c>
      <c r="D1247" s="620">
        <v>61010004869</v>
      </c>
      <c r="E1247" s="610"/>
      <c r="F1247" s="611" t="s">
        <v>334</v>
      </c>
      <c r="G1247" s="612">
        <f t="shared" si="28"/>
        <v>150</v>
      </c>
      <c r="H1247" s="613">
        <v>120</v>
      </c>
      <c r="I1247" s="612">
        <f t="shared" si="29"/>
        <v>30</v>
      </c>
    </row>
    <row r="1248" spans="1:9" ht="15">
      <c r="A1248" s="98">
        <v>1240</v>
      </c>
      <c r="B1248" s="619" t="s">
        <v>2816</v>
      </c>
      <c r="C1248" s="619" t="s">
        <v>2742</v>
      </c>
      <c r="D1248" s="620">
        <v>61010012604</v>
      </c>
      <c r="E1248" s="610"/>
      <c r="F1248" s="611" t="s">
        <v>334</v>
      </c>
      <c r="G1248" s="612">
        <f t="shared" si="28"/>
        <v>150</v>
      </c>
      <c r="H1248" s="613">
        <v>120</v>
      </c>
      <c r="I1248" s="612">
        <f t="shared" si="29"/>
        <v>30</v>
      </c>
    </row>
    <row r="1249" spans="1:9" ht="15">
      <c r="A1249" s="98">
        <v>1241</v>
      </c>
      <c r="B1249" s="619" t="s">
        <v>2817</v>
      </c>
      <c r="C1249" s="619" t="s">
        <v>2787</v>
      </c>
      <c r="D1249" s="620">
        <v>61010013930</v>
      </c>
      <c r="E1249" s="610"/>
      <c r="F1249" s="611" t="s">
        <v>334</v>
      </c>
      <c r="G1249" s="612">
        <f t="shared" si="28"/>
        <v>150</v>
      </c>
      <c r="H1249" s="613">
        <v>120</v>
      </c>
      <c r="I1249" s="612">
        <f t="shared" si="29"/>
        <v>30</v>
      </c>
    </row>
    <row r="1250" spans="1:9" ht="15">
      <c r="A1250" s="98">
        <v>1242</v>
      </c>
      <c r="B1250" s="619" t="s">
        <v>2715</v>
      </c>
      <c r="C1250" s="619" t="s">
        <v>2818</v>
      </c>
      <c r="D1250" s="620">
        <v>61010012206</v>
      </c>
      <c r="E1250" s="610"/>
      <c r="F1250" s="611" t="s">
        <v>334</v>
      </c>
      <c r="G1250" s="612">
        <f t="shared" si="28"/>
        <v>150</v>
      </c>
      <c r="H1250" s="613">
        <v>120</v>
      </c>
      <c r="I1250" s="612">
        <f t="shared" si="29"/>
        <v>30</v>
      </c>
    </row>
    <row r="1251" spans="1:9" ht="15">
      <c r="A1251" s="98">
        <v>1243</v>
      </c>
      <c r="B1251" s="619" t="s">
        <v>1616</v>
      </c>
      <c r="C1251" s="619" t="s">
        <v>2819</v>
      </c>
      <c r="D1251" s="620">
        <v>61010015463</v>
      </c>
      <c r="E1251" s="610"/>
      <c r="F1251" s="611" t="s">
        <v>334</v>
      </c>
      <c r="G1251" s="612">
        <f t="shared" si="28"/>
        <v>150</v>
      </c>
      <c r="H1251" s="613">
        <v>120</v>
      </c>
      <c r="I1251" s="612">
        <f t="shared" si="29"/>
        <v>30</v>
      </c>
    </row>
    <row r="1252" spans="1:9" ht="15">
      <c r="A1252" s="98">
        <v>1244</v>
      </c>
      <c r="B1252" s="619" t="s">
        <v>2820</v>
      </c>
      <c r="C1252" s="619" t="s">
        <v>2821</v>
      </c>
      <c r="D1252" s="620">
        <v>61010012984</v>
      </c>
      <c r="E1252" s="610"/>
      <c r="F1252" s="611" t="s">
        <v>334</v>
      </c>
      <c r="G1252" s="612">
        <f t="shared" si="28"/>
        <v>150</v>
      </c>
      <c r="H1252" s="613">
        <v>120</v>
      </c>
      <c r="I1252" s="612">
        <f t="shared" si="29"/>
        <v>30</v>
      </c>
    </row>
    <row r="1253" spans="1:9" ht="15">
      <c r="A1253" s="98">
        <v>1245</v>
      </c>
      <c r="B1253" s="623" t="s">
        <v>1826</v>
      </c>
      <c r="C1253" s="623" t="s">
        <v>2791</v>
      </c>
      <c r="D1253" s="624">
        <v>61010017021</v>
      </c>
      <c r="E1253" s="610"/>
      <c r="F1253" s="611" t="s">
        <v>334</v>
      </c>
      <c r="G1253" s="612">
        <f t="shared" si="28"/>
        <v>200</v>
      </c>
      <c r="H1253" s="613">
        <v>160</v>
      </c>
      <c r="I1253" s="612">
        <f t="shared" si="29"/>
        <v>40</v>
      </c>
    </row>
    <row r="1254" spans="1:9" ht="15">
      <c r="A1254" s="98">
        <v>1246</v>
      </c>
      <c r="B1254" s="628" t="s">
        <v>2822</v>
      </c>
      <c r="C1254" s="628" t="s">
        <v>2823</v>
      </c>
      <c r="D1254" s="620">
        <v>61006076024</v>
      </c>
      <c r="E1254" s="610"/>
      <c r="F1254" s="611" t="s">
        <v>334</v>
      </c>
      <c r="G1254" s="612">
        <f t="shared" si="28"/>
        <v>150</v>
      </c>
      <c r="H1254" s="613">
        <v>120</v>
      </c>
      <c r="I1254" s="612">
        <f t="shared" si="29"/>
        <v>30</v>
      </c>
    </row>
    <row r="1255" spans="1:9" ht="15">
      <c r="A1255" s="98">
        <v>1247</v>
      </c>
      <c r="B1255" s="628" t="s">
        <v>2824</v>
      </c>
      <c r="C1255" s="628" t="s">
        <v>2825</v>
      </c>
      <c r="D1255" s="620">
        <v>61006016252</v>
      </c>
      <c r="E1255" s="610"/>
      <c r="F1255" s="611" t="s">
        <v>334</v>
      </c>
      <c r="G1255" s="612">
        <f t="shared" si="28"/>
        <v>150</v>
      </c>
      <c r="H1255" s="613">
        <v>120</v>
      </c>
      <c r="I1255" s="612">
        <f t="shared" si="29"/>
        <v>30</v>
      </c>
    </row>
    <row r="1256" spans="1:9" ht="15">
      <c r="A1256" s="98">
        <v>1248</v>
      </c>
      <c r="B1256" s="628" t="s">
        <v>2826</v>
      </c>
      <c r="C1256" s="628" t="s">
        <v>2827</v>
      </c>
      <c r="D1256" s="620">
        <v>61006051752</v>
      </c>
      <c r="E1256" s="610"/>
      <c r="F1256" s="611" t="s">
        <v>334</v>
      </c>
      <c r="G1256" s="612">
        <f t="shared" si="28"/>
        <v>150</v>
      </c>
      <c r="H1256" s="613">
        <v>120</v>
      </c>
      <c r="I1256" s="612">
        <f t="shared" si="29"/>
        <v>30</v>
      </c>
    </row>
    <row r="1257" spans="1:9" ht="15">
      <c r="A1257" s="98">
        <v>1249</v>
      </c>
      <c r="B1257" s="628" t="s">
        <v>2828</v>
      </c>
      <c r="C1257" s="628" t="s">
        <v>2829</v>
      </c>
      <c r="D1257" s="620">
        <v>61004056570</v>
      </c>
      <c r="E1257" s="610"/>
      <c r="F1257" s="611" t="s">
        <v>334</v>
      </c>
      <c r="G1257" s="612">
        <f t="shared" si="28"/>
        <v>150</v>
      </c>
      <c r="H1257" s="613">
        <v>120</v>
      </c>
      <c r="I1257" s="612">
        <f t="shared" si="29"/>
        <v>30</v>
      </c>
    </row>
    <row r="1258" spans="1:9" ht="15">
      <c r="A1258" s="98">
        <v>1250</v>
      </c>
      <c r="B1258" s="628" t="s">
        <v>2830</v>
      </c>
      <c r="C1258" s="628" t="s">
        <v>2823</v>
      </c>
      <c r="D1258" s="620">
        <v>61006023524</v>
      </c>
      <c r="E1258" s="610"/>
      <c r="F1258" s="611" t="s">
        <v>334</v>
      </c>
      <c r="G1258" s="612">
        <f t="shared" si="28"/>
        <v>150</v>
      </c>
      <c r="H1258" s="613">
        <v>120</v>
      </c>
      <c r="I1258" s="612">
        <f t="shared" si="29"/>
        <v>30</v>
      </c>
    </row>
    <row r="1259" spans="1:9" ht="15">
      <c r="A1259" s="98">
        <v>1251</v>
      </c>
      <c r="B1259" s="628" t="s">
        <v>2831</v>
      </c>
      <c r="C1259" s="628" t="s">
        <v>2832</v>
      </c>
      <c r="D1259" s="620">
        <v>61006072648</v>
      </c>
      <c r="E1259" s="610"/>
      <c r="F1259" s="611" t="s">
        <v>334</v>
      </c>
      <c r="G1259" s="612">
        <f t="shared" si="28"/>
        <v>150</v>
      </c>
      <c r="H1259" s="613">
        <v>120</v>
      </c>
      <c r="I1259" s="612">
        <f t="shared" si="29"/>
        <v>30</v>
      </c>
    </row>
    <row r="1260" spans="1:9" ht="15">
      <c r="A1260" s="98">
        <v>1252</v>
      </c>
      <c r="B1260" s="628" t="s">
        <v>2833</v>
      </c>
      <c r="C1260" s="628" t="s">
        <v>2834</v>
      </c>
      <c r="D1260" s="620">
        <v>61006046552</v>
      </c>
      <c r="E1260" s="610"/>
      <c r="F1260" s="611" t="s">
        <v>334</v>
      </c>
      <c r="G1260" s="612">
        <f t="shared" si="28"/>
        <v>150</v>
      </c>
      <c r="H1260" s="613">
        <v>120</v>
      </c>
      <c r="I1260" s="612">
        <f t="shared" si="29"/>
        <v>30</v>
      </c>
    </row>
    <row r="1261" spans="1:9" ht="15">
      <c r="A1261" s="98">
        <v>1253</v>
      </c>
      <c r="B1261" s="628" t="s">
        <v>2826</v>
      </c>
      <c r="C1261" s="628" t="s">
        <v>2835</v>
      </c>
      <c r="D1261" s="620">
        <v>61006073028</v>
      </c>
      <c r="E1261" s="610"/>
      <c r="F1261" s="611" t="s">
        <v>334</v>
      </c>
      <c r="G1261" s="612">
        <f t="shared" si="28"/>
        <v>150</v>
      </c>
      <c r="H1261" s="613">
        <v>120</v>
      </c>
      <c r="I1261" s="612">
        <f t="shared" si="29"/>
        <v>30</v>
      </c>
    </row>
    <row r="1262" spans="1:9" ht="15">
      <c r="A1262" s="98">
        <v>1254</v>
      </c>
      <c r="B1262" s="628" t="s">
        <v>2836</v>
      </c>
      <c r="C1262" s="628" t="s">
        <v>2837</v>
      </c>
      <c r="D1262" s="620">
        <v>61006036203</v>
      </c>
      <c r="E1262" s="610"/>
      <c r="F1262" s="611" t="s">
        <v>334</v>
      </c>
      <c r="G1262" s="612">
        <f t="shared" si="28"/>
        <v>150</v>
      </c>
      <c r="H1262" s="613">
        <v>120</v>
      </c>
      <c r="I1262" s="612">
        <f t="shared" si="29"/>
        <v>30</v>
      </c>
    </row>
    <row r="1263" spans="1:9" ht="15">
      <c r="A1263" s="98">
        <v>1255</v>
      </c>
      <c r="B1263" s="628" t="s">
        <v>2838</v>
      </c>
      <c r="C1263" s="628" t="s">
        <v>2839</v>
      </c>
      <c r="D1263" s="620">
        <v>61806080423</v>
      </c>
      <c r="E1263" s="610"/>
      <c r="F1263" s="611" t="s">
        <v>334</v>
      </c>
      <c r="G1263" s="612">
        <f t="shared" si="28"/>
        <v>150</v>
      </c>
      <c r="H1263" s="613">
        <v>120</v>
      </c>
      <c r="I1263" s="612">
        <f t="shared" si="29"/>
        <v>30</v>
      </c>
    </row>
    <row r="1264" spans="1:9" ht="15">
      <c r="A1264" s="98">
        <v>1256</v>
      </c>
      <c r="B1264" s="628" t="s">
        <v>2840</v>
      </c>
      <c r="C1264" s="628" t="s">
        <v>2841</v>
      </c>
      <c r="D1264" s="620">
        <v>61007005099</v>
      </c>
      <c r="E1264" s="610"/>
      <c r="F1264" s="611" t="s">
        <v>334</v>
      </c>
      <c r="G1264" s="612">
        <f t="shared" si="28"/>
        <v>150</v>
      </c>
      <c r="H1264" s="613">
        <v>120</v>
      </c>
      <c r="I1264" s="612">
        <f t="shared" si="29"/>
        <v>30</v>
      </c>
    </row>
    <row r="1265" spans="1:9" ht="15">
      <c r="A1265" s="98">
        <v>1257</v>
      </c>
      <c r="B1265" s="628" t="s">
        <v>2842</v>
      </c>
      <c r="C1265" s="628" t="s">
        <v>2843</v>
      </c>
      <c r="D1265" s="620">
        <v>61007001917</v>
      </c>
      <c r="E1265" s="610"/>
      <c r="F1265" s="611" t="s">
        <v>334</v>
      </c>
      <c r="G1265" s="612">
        <f t="shared" si="28"/>
        <v>150</v>
      </c>
      <c r="H1265" s="613">
        <v>120</v>
      </c>
      <c r="I1265" s="612">
        <f t="shared" si="29"/>
        <v>30</v>
      </c>
    </row>
    <row r="1266" spans="1:9" ht="15">
      <c r="A1266" s="98">
        <v>1258</v>
      </c>
      <c r="B1266" s="628" t="s">
        <v>2844</v>
      </c>
      <c r="C1266" s="628" t="s">
        <v>2845</v>
      </c>
      <c r="D1266" s="620">
        <v>61007006316</v>
      </c>
      <c r="E1266" s="610"/>
      <c r="F1266" s="611" t="s">
        <v>334</v>
      </c>
      <c r="G1266" s="612">
        <f t="shared" si="28"/>
        <v>150</v>
      </c>
      <c r="H1266" s="613">
        <v>120</v>
      </c>
      <c r="I1266" s="612">
        <f t="shared" si="29"/>
        <v>30</v>
      </c>
    </row>
    <row r="1267" spans="1:9" ht="15">
      <c r="A1267" s="98">
        <v>1259</v>
      </c>
      <c r="B1267" s="628" t="s">
        <v>2822</v>
      </c>
      <c r="C1267" s="628" t="s">
        <v>2846</v>
      </c>
      <c r="D1267" s="620">
        <v>61007008074</v>
      </c>
      <c r="E1267" s="610"/>
      <c r="F1267" s="611" t="s">
        <v>334</v>
      </c>
      <c r="G1267" s="612">
        <f t="shared" si="28"/>
        <v>150</v>
      </c>
      <c r="H1267" s="613">
        <v>120</v>
      </c>
      <c r="I1267" s="612">
        <f t="shared" si="29"/>
        <v>30</v>
      </c>
    </row>
    <row r="1268" spans="1:9" ht="15">
      <c r="A1268" s="98">
        <v>1260</v>
      </c>
      <c r="B1268" s="628" t="s">
        <v>2847</v>
      </c>
      <c r="C1268" s="628" t="s">
        <v>2848</v>
      </c>
      <c r="D1268" s="620">
        <v>61006016221</v>
      </c>
      <c r="E1268" s="610"/>
      <c r="F1268" s="611" t="s">
        <v>334</v>
      </c>
      <c r="G1268" s="612">
        <f t="shared" si="28"/>
        <v>150</v>
      </c>
      <c r="H1268" s="613">
        <v>120</v>
      </c>
      <c r="I1268" s="612">
        <f t="shared" si="29"/>
        <v>30</v>
      </c>
    </row>
    <row r="1269" spans="1:9" ht="15">
      <c r="A1269" s="98">
        <v>1261</v>
      </c>
      <c r="B1269" s="628" t="s">
        <v>2849</v>
      </c>
      <c r="C1269" s="628" t="s">
        <v>2850</v>
      </c>
      <c r="D1269" s="620">
        <v>61007007663</v>
      </c>
      <c r="E1269" s="610"/>
      <c r="F1269" s="611" t="s">
        <v>334</v>
      </c>
      <c r="G1269" s="612">
        <f t="shared" si="28"/>
        <v>150</v>
      </c>
      <c r="H1269" s="613">
        <v>120</v>
      </c>
      <c r="I1269" s="612">
        <f t="shared" si="29"/>
        <v>30</v>
      </c>
    </row>
    <row r="1270" spans="1:9" ht="15">
      <c r="A1270" s="98">
        <v>1262</v>
      </c>
      <c r="B1270" s="628" t="s">
        <v>2851</v>
      </c>
      <c r="C1270" s="628" t="s">
        <v>2852</v>
      </c>
      <c r="D1270" s="620">
        <v>61006065737</v>
      </c>
      <c r="E1270" s="610"/>
      <c r="F1270" s="611" t="s">
        <v>334</v>
      </c>
      <c r="G1270" s="612">
        <f t="shared" si="28"/>
        <v>150</v>
      </c>
      <c r="H1270" s="613">
        <v>120</v>
      </c>
      <c r="I1270" s="612">
        <f t="shared" si="29"/>
        <v>30</v>
      </c>
    </row>
    <row r="1271" spans="1:9" ht="15">
      <c r="A1271" s="98">
        <v>1263</v>
      </c>
      <c r="B1271" s="628" t="s">
        <v>2853</v>
      </c>
      <c r="C1271" s="628" t="s">
        <v>2854</v>
      </c>
      <c r="D1271" s="620">
        <v>61006035805</v>
      </c>
      <c r="E1271" s="610"/>
      <c r="F1271" s="611" t="s">
        <v>334</v>
      </c>
      <c r="G1271" s="612">
        <f t="shared" si="28"/>
        <v>150</v>
      </c>
      <c r="H1271" s="613">
        <v>120</v>
      </c>
      <c r="I1271" s="612">
        <f t="shared" si="29"/>
        <v>30</v>
      </c>
    </row>
    <row r="1272" spans="1:9" ht="15">
      <c r="A1272" s="98">
        <v>1264</v>
      </c>
      <c r="B1272" s="628" t="s">
        <v>2855</v>
      </c>
      <c r="C1272" s="628" t="s">
        <v>2856</v>
      </c>
      <c r="D1272" s="620">
        <v>61006034166</v>
      </c>
      <c r="E1272" s="610"/>
      <c r="F1272" s="611" t="s">
        <v>334</v>
      </c>
      <c r="G1272" s="612">
        <f t="shared" si="28"/>
        <v>150</v>
      </c>
      <c r="H1272" s="613">
        <v>120</v>
      </c>
      <c r="I1272" s="612">
        <f t="shared" si="29"/>
        <v>30</v>
      </c>
    </row>
    <row r="1273" spans="1:9" ht="15">
      <c r="A1273" s="98">
        <v>1265</v>
      </c>
      <c r="B1273" s="628" t="s">
        <v>2857</v>
      </c>
      <c r="C1273" s="628" t="s">
        <v>2858</v>
      </c>
      <c r="D1273" s="620">
        <v>61006044818</v>
      </c>
      <c r="E1273" s="610"/>
      <c r="F1273" s="611" t="s">
        <v>334</v>
      </c>
      <c r="G1273" s="612">
        <f t="shared" si="28"/>
        <v>150</v>
      </c>
      <c r="H1273" s="613">
        <v>120</v>
      </c>
      <c r="I1273" s="612">
        <f t="shared" si="29"/>
        <v>30</v>
      </c>
    </row>
    <row r="1274" spans="1:9" ht="15">
      <c r="A1274" s="98">
        <v>1266</v>
      </c>
      <c r="B1274" s="628" t="s">
        <v>2859</v>
      </c>
      <c r="C1274" s="628" t="s">
        <v>2860</v>
      </c>
      <c r="D1274" s="620">
        <v>61001059965</v>
      </c>
      <c r="E1274" s="610"/>
      <c r="F1274" s="611" t="s">
        <v>334</v>
      </c>
      <c r="G1274" s="612">
        <f t="shared" si="28"/>
        <v>200</v>
      </c>
      <c r="H1274" s="613">
        <v>160</v>
      </c>
      <c r="I1274" s="612">
        <f t="shared" si="29"/>
        <v>40</v>
      </c>
    </row>
    <row r="1275" spans="1:9" ht="15">
      <c r="A1275" s="98">
        <v>1267</v>
      </c>
      <c r="B1275" s="628" t="s">
        <v>2861</v>
      </c>
      <c r="C1275" s="628" t="s">
        <v>2856</v>
      </c>
      <c r="D1275" s="620">
        <v>61006040205</v>
      </c>
      <c r="E1275" s="610"/>
      <c r="F1275" s="611" t="s">
        <v>334</v>
      </c>
      <c r="G1275" s="612">
        <f t="shared" si="28"/>
        <v>150</v>
      </c>
      <c r="H1275" s="613">
        <v>120</v>
      </c>
      <c r="I1275" s="612">
        <f t="shared" si="29"/>
        <v>30</v>
      </c>
    </row>
    <row r="1276" spans="1:9" ht="15">
      <c r="A1276" s="98">
        <v>1268</v>
      </c>
      <c r="B1276" s="628" t="s">
        <v>2862</v>
      </c>
      <c r="C1276" s="628" t="s">
        <v>2863</v>
      </c>
      <c r="D1276" s="620">
        <v>61006075647</v>
      </c>
      <c r="E1276" s="610"/>
      <c r="F1276" s="611" t="s">
        <v>334</v>
      </c>
      <c r="G1276" s="612">
        <f t="shared" si="28"/>
        <v>150</v>
      </c>
      <c r="H1276" s="613">
        <v>120</v>
      </c>
      <c r="I1276" s="612">
        <f t="shared" si="29"/>
        <v>30</v>
      </c>
    </row>
    <row r="1277" spans="1:9" ht="15">
      <c r="A1277" s="98">
        <v>1269</v>
      </c>
      <c r="B1277" s="628" t="s">
        <v>2864</v>
      </c>
      <c r="C1277" s="628" t="s">
        <v>2865</v>
      </c>
      <c r="D1277" s="620">
        <v>61001015284</v>
      </c>
      <c r="E1277" s="610"/>
      <c r="F1277" s="611" t="s">
        <v>334</v>
      </c>
      <c r="G1277" s="612">
        <f t="shared" si="28"/>
        <v>150</v>
      </c>
      <c r="H1277" s="613">
        <v>120</v>
      </c>
      <c r="I1277" s="612">
        <f t="shared" si="29"/>
        <v>30</v>
      </c>
    </row>
    <row r="1278" spans="1:9" ht="15">
      <c r="A1278" s="98">
        <v>1270</v>
      </c>
      <c r="B1278" s="628" t="s">
        <v>2866</v>
      </c>
      <c r="C1278" s="628" t="s">
        <v>2867</v>
      </c>
      <c r="D1278" s="620">
        <v>61006015137</v>
      </c>
      <c r="E1278" s="610"/>
      <c r="F1278" s="611" t="s">
        <v>334</v>
      </c>
      <c r="G1278" s="612">
        <f t="shared" si="28"/>
        <v>150</v>
      </c>
      <c r="H1278" s="613">
        <v>120</v>
      </c>
      <c r="I1278" s="612">
        <f t="shared" si="29"/>
        <v>30</v>
      </c>
    </row>
    <row r="1279" spans="1:9" ht="15">
      <c r="A1279" s="98">
        <v>1271</v>
      </c>
      <c r="B1279" s="628" t="s">
        <v>2868</v>
      </c>
      <c r="C1279" s="628" t="s">
        <v>2869</v>
      </c>
      <c r="D1279" s="620">
        <v>61010019430</v>
      </c>
      <c r="E1279" s="610"/>
      <c r="F1279" s="611" t="s">
        <v>334</v>
      </c>
      <c r="G1279" s="612">
        <f t="shared" si="28"/>
        <v>150</v>
      </c>
      <c r="H1279" s="613">
        <v>120</v>
      </c>
      <c r="I1279" s="612">
        <f t="shared" si="29"/>
        <v>30</v>
      </c>
    </row>
    <row r="1280" spans="1:9" ht="15">
      <c r="A1280" s="98">
        <v>1272</v>
      </c>
      <c r="B1280" s="628" t="s">
        <v>2870</v>
      </c>
      <c r="C1280" s="628" t="s">
        <v>2871</v>
      </c>
      <c r="D1280" s="620">
        <v>61003004071</v>
      </c>
      <c r="E1280" s="610"/>
      <c r="F1280" s="611" t="s">
        <v>334</v>
      </c>
      <c r="G1280" s="612">
        <f t="shared" si="28"/>
        <v>150</v>
      </c>
      <c r="H1280" s="613">
        <v>120</v>
      </c>
      <c r="I1280" s="612">
        <f t="shared" si="29"/>
        <v>30</v>
      </c>
    </row>
    <row r="1281" spans="1:9" ht="15">
      <c r="A1281" s="98">
        <v>1273</v>
      </c>
      <c r="B1281" s="628" t="s">
        <v>2872</v>
      </c>
      <c r="C1281" s="628" t="s">
        <v>2873</v>
      </c>
      <c r="D1281" s="620">
        <v>61006028316</v>
      </c>
      <c r="E1281" s="610"/>
      <c r="F1281" s="611" t="s">
        <v>334</v>
      </c>
      <c r="G1281" s="612">
        <f t="shared" si="28"/>
        <v>150</v>
      </c>
      <c r="H1281" s="613">
        <v>120</v>
      </c>
      <c r="I1281" s="612">
        <f t="shared" si="29"/>
        <v>30</v>
      </c>
    </row>
    <row r="1282" spans="1:9" ht="15">
      <c r="A1282" s="98">
        <v>1274</v>
      </c>
      <c r="B1282" s="628" t="s">
        <v>2874</v>
      </c>
      <c r="C1282" s="628" t="s">
        <v>2865</v>
      </c>
      <c r="D1282" s="620">
        <v>61006010648</v>
      </c>
      <c r="E1282" s="610"/>
      <c r="F1282" s="611" t="s">
        <v>334</v>
      </c>
      <c r="G1282" s="612">
        <f t="shared" si="28"/>
        <v>150</v>
      </c>
      <c r="H1282" s="613">
        <v>120</v>
      </c>
      <c r="I1282" s="612">
        <f t="shared" si="29"/>
        <v>30</v>
      </c>
    </row>
    <row r="1283" spans="1:9" ht="15">
      <c r="A1283" s="98">
        <v>1275</v>
      </c>
      <c r="B1283" s="628" t="s">
        <v>2875</v>
      </c>
      <c r="C1283" s="628" t="s">
        <v>2876</v>
      </c>
      <c r="D1283" s="620">
        <v>61006057118</v>
      </c>
      <c r="E1283" s="610"/>
      <c r="F1283" s="611" t="s">
        <v>334</v>
      </c>
      <c r="G1283" s="612">
        <f t="shared" si="28"/>
        <v>150</v>
      </c>
      <c r="H1283" s="613">
        <v>120</v>
      </c>
      <c r="I1283" s="612">
        <f t="shared" si="29"/>
        <v>30</v>
      </c>
    </row>
    <row r="1284" spans="1:9" ht="15">
      <c r="A1284" s="98">
        <v>1276</v>
      </c>
      <c r="B1284" s="628" t="s">
        <v>2877</v>
      </c>
      <c r="C1284" s="628" t="s">
        <v>2878</v>
      </c>
      <c r="D1284" s="620">
        <v>61006064135</v>
      </c>
      <c r="E1284" s="610"/>
      <c r="F1284" s="611" t="s">
        <v>334</v>
      </c>
      <c r="G1284" s="612">
        <f t="shared" si="28"/>
        <v>150</v>
      </c>
      <c r="H1284" s="613">
        <v>120</v>
      </c>
      <c r="I1284" s="612">
        <f t="shared" si="29"/>
        <v>30</v>
      </c>
    </row>
    <row r="1285" spans="1:9" ht="15">
      <c r="A1285" s="98">
        <v>1277</v>
      </c>
      <c r="B1285" s="628" t="s">
        <v>2879</v>
      </c>
      <c r="C1285" s="628" t="s">
        <v>2880</v>
      </c>
      <c r="D1285" s="620">
        <v>61006010436</v>
      </c>
      <c r="E1285" s="610"/>
      <c r="F1285" s="611" t="s">
        <v>334</v>
      </c>
      <c r="G1285" s="612">
        <f t="shared" si="28"/>
        <v>150</v>
      </c>
      <c r="H1285" s="613">
        <v>120</v>
      </c>
      <c r="I1285" s="612">
        <f t="shared" si="29"/>
        <v>30</v>
      </c>
    </row>
    <row r="1286" spans="1:9" ht="15">
      <c r="A1286" s="98">
        <v>1278</v>
      </c>
      <c r="B1286" s="628" t="s">
        <v>2881</v>
      </c>
      <c r="C1286" s="628" t="s">
        <v>2850</v>
      </c>
      <c r="D1286" s="620">
        <v>61001007368</v>
      </c>
      <c r="E1286" s="610"/>
      <c r="F1286" s="611" t="s">
        <v>334</v>
      </c>
      <c r="G1286" s="612">
        <f t="shared" si="28"/>
        <v>150</v>
      </c>
      <c r="H1286" s="613">
        <v>120</v>
      </c>
      <c r="I1286" s="612">
        <f t="shared" si="29"/>
        <v>30</v>
      </c>
    </row>
    <row r="1287" spans="1:9" ht="15">
      <c r="A1287" s="98">
        <v>1279</v>
      </c>
      <c r="B1287" s="628" t="s">
        <v>2882</v>
      </c>
      <c r="C1287" s="628" t="s">
        <v>2873</v>
      </c>
      <c r="D1287" s="620">
        <v>61006032792</v>
      </c>
      <c r="E1287" s="610"/>
      <c r="F1287" s="611" t="s">
        <v>334</v>
      </c>
      <c r="G1287" s="612">
        <f t="shared" si="28"/>
        <v>150</v>
      </c>
      <c r="H1287" s="613">
        <v>120</v>
      </c>
      <c r="I1287" s="612">
        <f t="shared" si="29"/>
        <v>30</v>
      </c>
    </row>
    <row r="1288" spans="1:9" ht="15">
      <c r="A1288" s="98">
        <v>1280</v>
      </c>
      <c r="B1288" s="628" t="s">
        <v>2883</v>
      </c>
      <c r="C1288" s="628" t="s">
        <v>2878</v>
      </c>
      <c r="D1288" s="620">
        <v>61006041208</v>
      </c>
      <c r="E1288" s="610"/>
      <c r="F1288" s="611" t="s">
        <v>334</v>
      </c>
      <c r="G1288" s="612">
        <f t="shared" si="28"/>
        <v>150</v>
      </c>
      <c r="H1288" s="613">
        <v>120</v>
      </c>
      <c r="I1288" s="612">
        <f t="shared" si="29"/>
        <v>30</v>
      </c>
    </row>
    <row r="1289" spans="1:9" ht="15">
      <c r="A1289" s="98">
        <v>1281</v>
      </c>
      <c r="B1289" s="628" t="s">
        <v>2884</v>
      </c>
      <c r="C1289" s="628" t="s">
        <v>2885</v>
      </c>
      <c r="D1289" s="620">
        <v>61009011276</v>
      </c>
      <c r="E1289" s="610"/>
      <c r="F1289" s="611" t="s">
        <v>334</v>
      </c>
      <c r="G1289" s="612">
        <f t="shared" ref="G1289:G1352" si="30">H1289/0.8</f>
        <v>150</v>
      </c>
      <c r="H1289" s="613">
        <v>120</v>
      </c>
      <c r="I1289" s="612">
        <f t="shared" si="29"/>
        <v>30</v>
      </c>
    </row>
    <row r="1290" spans="1:9" ht="15">
      <c r="A1290" s="98">
        <v>1282</v>
      </c>
      <c r="B1290" s="628" t="s">
        <v>2853</v>
      </c>
      <c r="C1290" s="628" t="s">
        <v>2886</v>
      </c>
      <c r="D1290" s="620">
        <v>61006056560</v>
      </c>
      <c r="E1290" s="610"/>
      <c r="F1290" s="611" t="s">
        <v>334</v>
      </c>
      <c r="G1290" s="612">
        <f t="shared" si="30"/>
        <v>150</v>
      </c>
      <c r="H1290" s="613">
        <v>120</v>
      </c>
      <c r="I1290" s="612">
        <f t="shared" si="29"/>
        <v>30</v>
      </c>
    </row>
    <row r="1291" spans="1:9" ht="15">
      <c r="A1291" s="98">
        <v>1283</v>
      </c>
      <c r="B1291" s="628" t="s">
        <v>2887</v>
      </c>
      <c r="C1291" s="628" t="s">
        <v>2834</v>
      </c>
      <c r="D1291" s="620">
        <v>61006018560</v>
      </c>
      <c r="E1291" s="610"/>
      <c r="F1291" s="611" t="s">
        <v>334</v>
      </c>
      <c r="G1291" s="612">
        <f t="shared" si="30"/>
        <v>150</v>
      </c>
      <c r="H1291" s="613">
        <v>120</v>
      </c>
      <c r="I1291" s="612">
        <f t="shared" si="29"/>
        <v>30</v>
      </c>
    </row>
    <row r="1292" spans="1:9" ht="15">
      <c r="A1292" s="98">
        <v>1284</v>
      </c>
      <c r="B1292" s="628" t="s">
        <v>2888</v>
      </c>
      <c r="C1292" s="628" t="s">
        <v>2889</v>
      </c>
      <c r="D1292" s="620">
        <v>61001033714</v>
      </c>
      <c r="E1292" s="610"/>
      <c r="F1292" s="611" t="s">
        <v>334</v>
      </c>
      <c r="G1292" s="612">
        <f t="shared" si="30"/>
        <v>150</v>
      </c>
      <c r="H1292" s="613">
        <v>120</v>
      </c>
      <c r="I1292" s="612">
        <f t="shared" si="29"/>
        <v>30</v>
      </c>
    </row>
    <row r="1293" spans="1:9" ht="15">
      <c r="A1293" s="98">
        <v>1285</v>
      </c>
      <c r="B1293" s="628" t="s">
        <v>2890</v>
      </c>
      <c r="C1293" s="628" t="s">
        <v>2891</v>
      </c>
      <c r="D1293" s="620">
        <v>61006026235</v>
      </c>
      <c r="E1293" s="610"/>
      <c r="F1293" s="611" t="s">
        <v>334</v>
      </c>
      <c r="G1293" s="612">
        <f t="shared" si="30"/>
        <v>150</v>
      </c>
      <c r="H1293" s="613">
        <v>120</v>
      </c>
      <c r="I1293" s="612">
        <f t="shared" ref="I1293:I1356" si="31">H1293*0.25</f>
        <v>30</v>
      </c>
    </row>
    <row r="1294" spans="1:9" ht="15">
      <c r="A1294" s="98">
        <v>1286</v>
      </c>
      <c r="B1294" s="628" t="s">
        <v>2892</v>
      </c>
      <c r="C1294" s="628" t="s">
        <v>2893</v>
      </c>
      <c r="D1294" s="620">
        <v>61006047188</v>
      </c>
      <c r="E1294" s="610"/>
      <c r="F1294" s="611" t="s">
        <v>334</v>
      </c>
      <c r="G1294" s="612">
        <f t="shared" si="30"/>
        <v>150</v>
      </c>
      <c r="H1294" s="613">
        <v>120</v>
      </c>
      <c r="I1294" s="612">
        <f t="shared" si="31"/>
        <v>30</v>
      </c>
    </row>
    <row r="1295" spans="1:9" ht="15">
      <c r="A1295" s="98">
        <v>1287</v>
      </c>
      <c r="B1295" s="628" t="s">
        <v>2894</v>
      </c>
      <c r="C1295" s="628" t="s">
        <v>2895</v>
      </c>
      <c r="D1295" s="620">
        <v>61006073176</v>
      </c>
      <c r="E1295" s="610"/>
      <c r="F1295" s="611" t="s">
        <v>334</v>
      </c>
      <c r="G1295" s="612">
        <f t="shared" si="30"/>
        <v>150</v>
      </c>
      <c r="H1295" s="613">
        <v>120</v>
      </c>
      <c r="I1295" s="612">
        <f t="shared" si="31"/>
        <v>30</v>
      </c>
    </row>
    <row r="1296" spans="1:9" ht="15">
      <c r="A1296" s="98">
        <v>1288</v>
      </c>
      <c r="B1296" s="628" t="s">
        <v>2896</v>
      </c>
      <c r="C1296" s="628" t="s">
        <v>2897</v>
      </c>
      <c r="D1296" s="620">
        <v>61006054886</v>
      </c>
      <c r="E1296" s="610"/>
      <c r="F1296" s="611" t="s">
        <v>334</v>
      </c>
      <c r="G1296" s="612">
        <f t="shared" si="30"/>
        <v>150</v>
      </c>
      <c r="H1296" s="613">
        <v>120</v>
      </c>
      <c r="I1296" s="612">
        <f t="shared" si="31"/>
        <v>30</v>
      </c>
    </row>
    <row r="1297" spans="1:9" ht="15">
      <c r="A1297" s="98">
        <v>1289</v>
      </c>
      <c r="B1297" s="628" t="s">
        <v>2898</v>
      </c>
      <c r="C1297" s="628" t="s">
        <v>2899</v>
      </c>
      <c r="D1297" s="620">
        <v>61006054173</v>
      </c>
      <c r="E1297" s="610"/>
      <c r="F1297" s="611" t="s">
        <v>334</v>
      </c>
      <c r="G1297" s="612">
        <f t="shared" si="30"/>
        <v>150</v>
      </c>
      <c r="H1297" s="613">
        <v>120</v>
      </c>
      <c r="I1297" s="612">
        <f t="shared" si="31"/>
        <v>30</v>
      </c>
    </row>
    <row r="1298" spans="1:9" ht="15">
      <c r="A1298" s="98">
        <v>1290</v>
      </c>
      <c r="B1298" s="628" t="s">
        <v>2900</v>
      </c>
      <c r="C1298" s="628" t="s">
        <v>2873</v>
      </c>
      <c r="D1298" s="620">
        <v>61006051882</v>
      </c>
      <c r="E1298" s="610"/>
      <c r="F1298" s="611" t="s">
        <v>334</v>
      </c>
      <c r="G1298" s="612">
        <f t="shared" si="30"/>
        <v>150</v>
      </c>
      <c r="H1298" s="613">
        <v>120</v>
      </c>
      <c r="I1298" s="612">
        <f t="shared" si="31"/>
        <v>30</v>
      </c>
    </row>
    <row r="1299" spans="1:9" ht="15">
      <c r="A1299" s="98">
        <v>1291</v>
      </c>
      <c r="B1299" s="628" t="s">
        <v>2901</v>
      </c>
      <c r="C1299" s="628" t="s">
        <v>2902</v>
      </c>
      <c r="D1299" s="620">
        <v>61006027045</v>
      </c>
      <c r="E1299" s="610"/>
      <c r="F1299" s="611" t="s">
        <v>334</v>
      </c>
      <c r="G1299" s="612">
        <f t="shared" si="30"/>
        <v>150</v>
      </c>
      <c r="H1299" s="613">
        <v>120</v>
      </c>
      <c r="I1299" s="612">
        <f t="shared" si="31"/>
        <v>30</v>
      </c>
    </row>
    <row r="1300" spans="1:9" ht="15">
      <c r="A1300" s="98">
        <v>1292</v>
      </c>
      <c r="B1300" s="628" t="s">
        <v>653</v>
      </c>
      <c r="C1300" s="628" t="s">
        <v>864</v>
      </c>
      <c r="D1300" s="620">
        <v>61006000954</v>
      </c>
      <c r="E1300" s="610"/>
      <c r="F1300" s="611" t="s">
        <v>334</v>
      </c>
      <c r="G1300" s="612">
        <f t="shared" si="30"/>
        <v>200</v>
      </c>
      <c r="H1300" s="613">
        <v>160</v>
      </c>
      <c r="I1300" s="612">
        <f t="shared" si="31"/>
        <v>40</v>
      </c>
    </row>
    <row r="1301" spans="1:9" ht="15">
      <c r="A1301" s="98">
        <v>1293</v>
      </c>
      <c r="B1301" s="629" t="s">
        <v>1275</v>
      </c>
      <c r="C1301" s="629" t="s">
        <v>2903</v>
      </c>
      <c r="D1301" s="630">
        <v>61009010423</v>
      </c>
      <c r="E1301" s="610"/>
      <c r="F1301" s="611" t="s">
        <v>334</v>
      </c>
      <c r="G1301" s="612">
        <f t="shared" si="30"/>
        <v>150</v>
      </c>
      <c r="H1301" s="613">
        <v>120</v>
      </c>
      <c r="I1301" s="612">
        <f t="shared" si="31"/>
        <v>30</v>
      </c>
    </row>
    <row r="1302" spans="1:9" ht="15">
      <c r="A1302" s="98">
        <v>1294</v>
      </c>
      <c r="B1302" s="629" t="s">
        <v>2904</v>
      </c>
      <c r="C1302" s="629" t="s">
        <v>1935</v>
      </c>
      <c r="D1302" s="630">
        <v>61009032604</v>
      </c>
      <c r="E1302" s="610"/>
      <c r="F1302" s="611" t="s">
        <v>334</v>
      </c>
      <c r="G1302" s="612">
        <f t="shared" si="30"/>
        <v>150</v>
      </c>
      <c r="H1302" s="613">
        <v>120</v>
      </c>
      <c r="I1302" s="612">
        <f t="shared" si="31"/>
        <v>30</v>
      </c>
    </row>
    <row r="1303" spans="1:9" ht="15">
      <c r="A1303" s="98">
        <v>1295</v>
      </c>
      <c r="B1303" s="629" t="s">
        <v>2905</v>
      </c>
      <c r="C1303" s="629" t="s">
        <v>2804</v>
      </c>
      <c r="D1303" s="630">
        <v>25001020771</v>
      </c>
      <c r="E1303" s="610"/>
      <c r="F1303" s="611" t="s">
        <v>334</v>
      </c>
      <c r="G1303" s="612">
        <f t="shared" si="30"/>
        <v>150</v>
      </c>
      <c r="H1303" s="613">
        <v>120</v>
      </c>
      <c r="I1303" s="612">
        <f t="shared" si="31"/>
        <v>30</v>
      </c>
    </row>
    <row r="1304" spans="1:9" ht="15">
      <c r="A1304" s="98">
        <v>1296</v>
      </c>
      <c r="B1304" s="629" t="s">
        <v>895</v>
      </c>
      <c r="C1304" s="629" t="s">
        <v>2906</v>
      </c>
      <c r="D1304" s="630">
        <v>61009030372</v>
      </c>
      <c r="E1304" s="610"/>
      <c r="F1304" s="611" t="s">
        <v>334</v>
      </c>
      <c r="G1304" s="612">
        <f t="shared" si="30"/>
        <v>150</v>
      </c>
      <c r="H1304" s="613">
        <v>120</v>
      </c>
      <c r="I1304" s="612">
        <f t="shared" si="31"/>
        <v>30</v>
      </c>
    </row>
    <row r="1305" spans="1:9" ht="15">
      <c r="A1305" s="98">
        <v>1297</v>
      </c>
      <c r="B1305" s="629" t="s">
        <v>722</v>
      </c>
      <c r="C1305" s="629" t="s">
        <v>2760</v>
      </c>
      <c r="D1305" s="630">
        <v>61009022476</v>
      </c>
      <c r="E1305" s="610"/>
      <c r="F1305" s="611" t="s">
        <v>334</v>
      </c>
      <c r="G1305" s="612">
        <f t="shared" si="30"/>
        <v>150</v>
      </c>
      <c r="H1305" s="613">
        <v>120</v>
      </c>
      <c r="I1305" s="612">
        <f t="shared" si="31"/>
        <v>30</v>
      </c>
    </row>
    <row r="1306" spans="1:9" ht="15">
      <c r="A1306" s="98">
        <v>1298</v>
      </c>
      <c r="B1306" s="629" t="s">
        <v>1210</v>
      </c>
      <c r="C1306" s="629" t="s">
        <v>2907</v>
      </c>
      <c r="D1306" s="630">
        <v>61009014435</v>
      </c>
      <c r="E1306" s="610"/>
      <c r="F1306" s="611" t="s">
        <v>334</v>
      </c>
      <c r="G1306" s="612">
        <f t="shared" si="30"/>
        <v>150</v>
      </c>
      <c r="H1306" s="613">
        <v>120</v>
      </c>
      <c r="I1306" s="612">
        <f t="shared" si="31"/>
        <v>30</v>
      </c>
    </row>
    <row r="1307" spans="1:9" ht="15">
      <c r="A1307" s="98">
        <v>1299</v>
      </c>
      <c r="B1307" s="629" t="s">
        <v>1602</v>
      </c>
      <c r="C1307" s="629" t="s">
        <v>2908</v>
      </c>
      <c r="D1307" s="630">
        <v>61009025851</v>
      </c>
      <c r="E1307" s="610"/>
      <c r="F1307" s="611" t="s">
        <v>334</v>
      </c>
      <c r="G1307" s="612">
        <f t="shared" si="30"/>
        <v>150</v>
      </c>
      <c r="H1307" s="613">
        <v>120</v>
      </c>
      <c r="I1307" s="612">
        <f t="shared" si="31"/>
        <v>30</v>
      </c>
    </row>
    <row r="1308" spans="1:9" ht="15">
      <c r="A1308" s="98">
        <v>1300</v>
      </c>
      <c r="B1308" s="629" t="s">
        <v>2909</v>
      </c>
      <c r="C1308" s="629" t="s">
        <v>2910</v>
      </c>
      <c r="D1308" s="630">
        <v>61009020662</v>
      </c>
      <c r="E1308" s="610"/>
      <c r="F1308" s="611" t="s">
        <v>334</v>
      </c>
      <c r="G1308" s="612">
        <f t="shared" si="30"/>
        <v>150</v>
      </c>
      <c r="H1308" s="613">
        <v>120</v>
      </c>
      <c r="I1308" s="612">
        <f t="shared" si="31"/>
        <v>30</v>
      </c>
    </row>
    <row r="1309" spans="1:9" ht="15">
      <c r="A1309" s="98">
        <v>1301</v>
      </c>
      <c r="B1309" s="629" t="s">
        <v>1743</v>
      </c>
      <c r="C1309" s="629" t="s">
        <v>2911</v>
      </c>
      <c r="D1309" s="630">
        <v>61009019312</v>
      </c>
      <c r="E1309" s="610"/>
      <c r="F1309" s="611" t="s">
        <v>334</v>
      </c>
      <c r="G1309" s="612">
        <f t="shared" si="30"/>
        <v>150</v>
      </c>
      <c r="H1309" s="613">
        <v>120</v>
      </c>
      <c r="I1309" s="612">
        <f t="shared" si="31"/>
        <v>30</v>
      </c>
    </row>
    <row r="1310" spans="1:9" ht="15">
      <c r="A1310" s="98">
        <v>1302</v>
      </c>
      <c r="B1310" s="629" t="s">
        <v>1103</v>
      </c>
      <c r="C1310" s="629" t="s">
        <v>1935</v>
      </c>
      <c r="D1310" s="630">
        <v>61954000659</v>
      </c>
      <c r="E1310" s="610"/>
      <c r="F1310" s="611" t="s">
        <v>334</v>
      </c>
      <c r="G1310" s="612">
        <f t="shared" si="30"/>
        <v>150</v>
      </c>
      <c r="H1310" s="613">
        <v>120</v>
      </c>
      <c r="I1310" s="612">
        <f t="shared" si="31"/>
        <v>30</v>
      </c>
    </row>
    <row r="1311" spans="1:9" ht="15">
      <c r="A1311" s="98">
        <v>1303</v>
      </c>
      <c r="B1311" s="629" t="s">
        <v>711</v>
      </c>
      <c r="C1311" s="629" t="s">
        <v>2912</v>
      </c>
      <c r="D1311" s="630">
        <v>61009004765</v>
      </c>
      <c r="E1311" s="610"/>
      <c r="F1311" s="611" t="s">
        <v>334</v>
      </c>
      <c r="G1311" s="612">
        <f t="shared" si="30"/>
        <v>150</v>
      </c>
      <c r="H1311" s="613">
        <v>120</v>
      </c>
      <c r="I1311" s="612">
        <f t="shared" si="31"/>
        <v>30</v>
      </c>
    </row>
    <row r="1312" spans="1:9" ht="15">
      <c r="A1312" s="98">
        <v>1304</v>
      </c>
      <c r="B1312" s="629" t="s">
        <v>2913</v>
      </c>
      <c r="C1312" s="629" t="s">
        <v>2908</v>
      </c>
      <c r="D1312" s="630">
        <v>61009000961</v>
      </c>
      <c r="E1312" s="610"/>
      <c r="F1312" s="611" t="s">
        <v>334</v>
      </c>
      <c r="G1312" s="612">
        <f t="shared" si="30"/>
        <v>150</v>
      </c>
      <c r="H1312" s="613">
        <v>120</v>
      </c>
      <c r="I1312" s="612">
        <f t="shared" si="31"/>
        <v>30</v>
      </c>
    </row>
    <row r="1313" spans="1:9" ht="15">
      <c r="A1313" s="98">
        <v>1305</v>
      </c>
      <c r="B1313" s="629" t="s">
        <v>722</v>
      </c>
      <c r="C1313" s="629" t="s">
        <v>2914</v>
      </c>
      <c r="D1313" s="630">
        <v>61009012599</v>
      </c>
      <c r="E1313" s="610"/>
      <c r="F1313" s="611" t="s">
        <v>334</v>
      </c>
      <c r="G1313" s="612">
        <f t="shared" si="30"/>
        <v>150</v>
      </c>
      <c r="H1313" s="613">
        <v>120</v>
      </c>
      <c r="I1313" s="612">
        <f t="shared" si="31"/>
        <v>30</v>
      </c>
    </row>
    <row r="1314" spans="1:9" ht="15">
      <c r="A1314" s="98">
        <v>1306</v>
      </c>
      <c r="B1314" s="629" t="s">
        <v>1516</v>
      </c>
      <c r="C1314" s="629" t="s">
        <v>2915</v>
      </c>
      <c r="D1314" s="630">
        <v>61009008729</v>
      </c>
      <c r="E1314" s="610"/>
      <c r="F1314" s="611" t="s">
        <v>334</v>
      </c>
      <c r="G1314" s="612">
        <f t="shared" si="30"/>
        <v>150</v>
      </c>
      <c r="H1314" s="613">
        <v>120</v>
      </c>
      <c r="I1314" s="612">
        <f t="shared" si="31"/>
        <v>30</v>
      </c>
    </row>
    <row r="1315" spans="1:9" ht="15">
      <c r="A1315" s="98">
        <v>1307</v>
      </c>
      <c r="B1315" s="629" t="s">
        <v>2704</v>
      </c>
      <c r="C1315" s="629" t="s">
        <v>2916</v>
      </c>
      <c r="D1315" s="630">
        <v>61003028532</v>
      </c>
      <c r="E1315" s="610"/>
      <c r="F1315" s="611" t="s">
        <v>334</v>
      </c>
      <c r="G1315" s="612">
        <f t="shared" si="30"/>
        <v>150</v>
      </c>
      <c r="H1315" s="613">
        <v>120</v>
      </c>
      <c r="I1315" s="612">
        <f t="shared" si="31"/>
        <v>30</v>
      </c>
    </row>
    <row r="1316" spans="1:9" ht="15">
      <c r="A1316" s="98">
        <v>1308</v>
      </c>
      <c r="B1316" s="629" t="s">
        <v>2917</v>
      </c>
      <c r="C1316" s="629" t="s">
        <v>2918</v>
      </c>
      <c r="D1316" s="630">
        <v>61009004941</v>
      </c>
      <c r="E1316" s="610"/>
      <c r="F1316" s="611" t="s">
        <v>334</v>
      </c>
      <c r="G1316" s="612">
        <f t="shared" si="30"/>
        <v>150</v>
      </c>
      <c r="H1316" s="613">
        <v>120</v>
      </c>
      <c r="I1316" s="612">
        <f t="shared" si="31"/>
        <v>30</v>
      </c>
    </row>
    <row r="1317" spans="1:9" ht="15">
      <c r="A1317" s="98">
        <v>1309</v>
      </c>
      <c r="B1317" s="629" t="s">
        <v>729</v>
      </c>
      <c r="C1317" s="629" t="s">
        <v>2919</v>
      </c>
      <c r="D1317" s="630">
        <v>61009027187</v>
      </c>
      <c r="E1317" s="610"/>
      <c r="F1317" s="611" t="s">
        <v>334</v>
      </c>
      <c r="G1317" s="612">
        <f t="shared" si="30"/>
        <v>150</v>
      </c>
      <c r="H1317" s="613">
        <v>120</v>
      </c>
      <c r="I1317" s="612">
        <f t="shared" si="31"/>
        <v>30</v>
      </c>
    </row>
    <row r="1318" spans="1:9" ht="15">
      <c r="A1318" s="98">
        <v>1310</v>
      </c>
      <c r="B1318" s="629" t="s">
        <v>2920</v>
      </c>
      <c r="C1318" s="629" t="s">
        <v>2921</v>
      </c>
      <c r="D1318" s="630">
        <v>61009009732</v>
      </c>
      <c r="E1318" s="610"/>
      <c r="F1318" s="611" t="s">
        <v>334</v>
      </c>
      <c r="G1318" s="612">
        <f t="shared" si="30"/>
        <v>150</v>
      </c>
      <c r="H1318" s="613">
        <v>120</v>
      </c>
      <c r="I1318" s="612">
        <f t="shared" si="31"/>
        <v>30</v>
      </c>
    </row>
    <row r="1319" spans="1:9" ht="15">
      <c r="A1319" s="98">
        <v>1311</v>
      </c>
      <c r="B1319" s="629" t="s">
        <v>1329</v>
      </c>
      <c r="C1319" s="629" t="s">
        <v>2921</v>
      </c>
      <c r="D1319" s="630">
        <v>61009028983</v>
      </c>
      <c r="E1319" s="610"/>
      <c r="F1319" s="611" t="s">
        <v>334</v>
      </c>
      <c r="G1319" s="612">
        <f t="shared" si="30"/>
        <v>150</v>
      </c>
      <c r="H1319" s="613">
        <v>120</v>
      </c>
      <c r="I1319" s="612">
        <f t="shared" si="31"/>
        <v>30</v>
      </c>
    </row>
    <row r="1320" spans="1:9" ht="15">
      <c r="A1320" s="98">
        <v>1312</v>
      </c>
      <c r="B1320" s="629" t="s">
        <v>1106</v>
      </c>
      <c r="C1320" s="629" t="s">
        <v>2922</v>
      </c>
      <c r="D1320" s="630">
        <v>61009028983</v>
      </c>
      <c r="E1320" s="610"/>
      <c r="F1320" s="611" t="s">
        <v>334</v>
      </c>
      <c r="G1320" s="612">
        <f t="shared" si="30"/>
        <v>150</v>
      </c>
      <c r="H1320" s="613">
        <v>120</v>
      </c>
      <c r="I1320" s="612">
        <f t="shared" si="31"/>
        <v>30</v>
      </c>
    </row>
    <row r="1321" spans="1:9" ht="15">
      <c r="A1321" s="98">
        <v>1313</v>
      </c>
      <c r="B1321" s="629" t="s">
        <v>2905</v>
      </c>
      <c r="C1321" s="629" t="s">
        <v>2796</v>
      </c>
      <c r="D1321" s="630">
        <v>61009011292</v>
      </c>
      <c r="E1321" s="610"/>
      <c r="F1321" s="611" t="s">
        <v>334</v>
      </c>
      <c r="G1321" s="612">
        <f t="shared" si="30"/>
        <v>150</v>
      </c>
      <c r="H1321" s="613">
        <v>120</v>
      </c>
      <c r="I1321" s="612">
        <f t="shared" si="31"/>
        <v>30</v>
      </c>
    </row>
    <row r="1322" spans="1:9" ht="15">
      <c r="A1322" s="98">
        <v>1314</v>
      </c>
      <c r="B1322" s="629" t="s">
        <v>2923</v>
      </c>
      <c r="C1322" s="629" t="s">
        <v>2924</v>
      </c>
      <c r="D1322" s="630">
        <v>61009029830</v>
      </c>
      <c r="E1322" s="610"/>
      <c r="F1322" s="611" t="s">
        <v>334</v>
      </c>
      <c r="G1322" s="612">
        <f t="shared" si="30"/>
        <v>150</v>
      </c>
      <c r="H1322" s="613">
        <v>120</v>
      </c>
      <c r="I1322" s="612">
        <f t="shared" si="31"/>
        <v>30</v>
      </c>
    </row>
    <row r="1323" spans="1:9" ht="15">
      <c r="A1323" s="98">
        <v>1315</v>
      </c>
      <c r="B1323" s="629" t="s">
        <v>724</v>
      </c>
      <c r="C1323" s="629" t="s">
        <v>2647</v>
      </c>
      <c r="D1323" s="630">
        <v>61009030057</v>
      </c>
      <c r="E1323" s="610"/>
      <c r="F1323" s="611" t="s">
        <v>334</v>
      </c>
      <c r="G1323" s="612">
        <f t="shared" si="30"/>
        <v>150</v>
      </c>
      <c r="H1323" s="613">
        <v>120</v>
      </c>
      <c r="I1323" s="612">
        <f t="shared" si="31"/>
        <v>30</v>
      </c>
    </row>
    <row r="1324" spans="1:9" ht="15">
      <c r="A1324" s="98">
        <v>1316</v>
      </c>
      <c r="B1324" s="629" t="s">
        <v>2925</v>
      </c>
      <c r="C1324" s="629" t="s">
        <v>2926</v>
      </c>
      <c r="D1324" s="630">
        <v>61009011834</v>
      </c>
      <c r="E1324" s="610"/>
      <c r="F1324" s="611" t="s">
        <v>334</v>
      </c>
      <c r="G1324" s="612">
        <f t="shared" si="30"/>
        <v>150</v>
      </c>
      <c r="H1324" s="613">
        <v>120</v>
      </c>
      <c r="I1324" s="612">
        <f t="shared" si="31"/>
        <v>30</v>
      </c>
    </row>
    <row r="1325" spans="1:9" ht="15">
      <c r="A1325" s="98">
        <v>1317</v>
      </c>
      <c r="B1325" s="629" t="s">
        <v>938</v>
      </c>
      <c r="C1325" s="629" t="s">
        <v>2927</v>
      </c>
      <c r="D1325" s="630">
        <v>61010012811</v>
      </c>
      <c r="E1325" s="610"/>
      <c r="F1325" s="611" t="s">
        <v>334</v>
      </c>
      <c r="G1325" s="612">
        <f t="shared" si="30"/>
        <v>150</v>
      </c>
      <c r="H1325" s="613">
        <v>120</v>
      </c>
      <c r="I1325" s="612">
        <f t="shared" si="31"/>
        <v>30</v>
      </c>
    </row>
    <row r="1326" spans="1:9" ht="15">
      <c r="A1326" s="98">
        <v>1318</v>
      </c>
      <c r="B1326" s="629" t="s">
        <v>2928</v>
      </c>
      <c r="C1326" s="629" t="s">
        <v>2929</v>
      </c>
      <c r="D1326" s="630">
        <v>61009001976</v>
      </c>
      <c r="E1326" s="610"/>
      <c r="F1326" s="611" t="s">
        <v>334</v>
      </c>
      <c r="G1326" s="612">
        <f t="shared" si="30"/>
        <v>150</v>
      </c>
      <c r="H1326" s="613">
        <v>120</v>
      </c>
      <c r="I1326" s="612">
        <f t="shared" si="31"/>
        <v>30</v>
      </c>
    </row>
    <row r="1327" spans="1:9" ht="15">
      <c r="A1327" s="98">
        <v>1319</v>
      </c>
      <c r="B1327" s="629" t="s">
        <v>1514</v>
      </c>
      <c r="C1327" s="629" t="s">
        <v>2930</v>
      </c>
      <c r="D1327" s="630">
        <v>61009015209</v>
      </c>
      <c r="E1327" s="610"/>
      <c r="F1327" s="611" t="s">
        <v>334</v>
      </c>
      <c r="G1327" s="612">
        <f t="shared" si="30"/>
        <v>150</v>
      </c>
      <c r="H1327" s="613">
        <v>120</v>
      </c>
      <c r="I1327" s="612">
        <f t="shared" si="31"/>
        <v>30</v>
      </c>
    </row>
    <row r="1328" spans="1:9" ht="15">
      <c r="A1328" s="98">
        <v>1320</v>
      </c>
      <c r="B1328" s="629" t="s">
        <v>2431</v>
      </c>
      <c r="C1328" s="629" t="s">
        <v>2931</v>
      </c>
      <c r="D1328" s="630">
        <v>61009011949</v>
      </c>
      <c r="E1328" s="610"/>
      <c r="F1328" s="611" t="s">
        <v>334</v>
      </c>
      <c r="G1328" s="612">
        <f t="shared" si="30"/>
        <v>150</v>
      </c>
      <c r="H1328" s="613">
        <v>120</v>
      </c>
      <c r="I1328" s="612">
        <f t="shared" si="31"/>
        <v>30</v>
      </c>
    </row>
    <row r="1329" spans="1:9" ht="15">
      <c r="A1329" s="98">
        <v>1321</v>
      </c>
      <c r="B1329" s="629" t="s">
        <v>1221</v>
      </c>
      <c r="C1329" s="629" t="s">
        <v>2932</v>
      </c>
      <c r="D1329" s="630">
        <v>61009009558</v>
      </c>
      <c r="E1329" s="610"/>
      <c r="F1329" s="611" t="s">
        <v>334</v>
      </c>
      <c r="G1329" s="612">
        <f t="shared" si="30"/>
        <v>150</v>
      </c>
      <c r="H1329" s="613">
        <v>120</v>
      </c>
      <c r="I1329" s="612">
        <f t="shared" si="31"/>
        <v>30</v>
      </c>
    </row>
    <row r="1330" spans="1:9" ht="15">
      <c r="A1330" s="98">
        <v>1322</v>
      </c>
      <c r="B1330" s="629"/>
      <c r="C1330" s="629" t="s">
        <v>2798</v>
      </c>
      <c r="D1330" s="630">
        <v>61009000703</v>
      </c>
      <c r="E1330" s="610"/>
      <c r="F1330" s="611" t="s">
        <v>334</v>
      </c>
      <c r="G1330" s="612">
        <f t="shared" si="30"/>
        <v>150</v>
      </c>
      <c r="H1330" s="613">
        <v>120</v>
      </c>
      <c r="I1330" s="612">
        <f t="shared" si="31"/>
        <v>30</v>
      </c>
    </row>
    <row r="1331" spans="1:9" ht="15">
      <c r="A1331" s="98">
        <v>1323</v>
      </c>
      <c r="B1331" s="629" t="s">
        <v>2747</v>
      </c>
      <c r="C1331" s="629" t="s">
        <v>2933</v>
      </c>
      <c r="D1331" s="630">
        <v>61009005108</v>
      </c>
      <c r="E1331" s="610"/>
      <c r="F1331" s="611" t="s">
        <v>334</v>
      </c>
      <c r="G1331" s="612">
        <f t="shared" si="30"/>
        <v>150</v>
      </c>
      <c r="H1331" s="613">
        <v>120</v>
      </c>
      <c r="I1331" s="612">
        <f t="shared" si="31"/>
        <v>30</v>
      </c>
    </row>
    <row r="1332" spans="1:9" ht="15">
      <c r="A1332" s="98">
        <v>1324</v>
      </c>
      <c r="B1332" s="629" t="s">
        <v>1408</v>
      </c>
      <c r="C1332" s="629" t="s">
        <v>2804</v>
      </c>
      <c r="D1332" s="630">
        <v>61009007207</v>
      </c>
      <c r="E1332" s="610"/>
      <c r="F1332" s="611" t="s">
        <v>334</v>
      </c>
      <c r="G1332" s="612">
        <f t="shared" si="30"/>
        <v>150</v>
      </c>
      <c r="H1332" s="613">
        <v>120</v>
      </c>
      <c r="I1332" s="612">
        <f t="shared" si="31"/>
        <v>30</v>
      </c>
    </row>
    <row r="1333" spans="1:9" ht="15">
      <c r="A1333" s="98">
        <v>1325</v>
      </c>
      <c r="B1333" s="629" t="s">
        <v>2934</v>
      </c>
      <c r="C1333" s="629" t="s">
        <v>2935</v>
      </c>
      <c r="D1333" s="630">
        <v>61009032174</v>
      </c>
      <c r="E1333" s="610"/>
      <c r="F1333" s="611" t="s">
        <v>334</v>
      </c>
      <c r="G1333" s="612">
        <f t="shared" si="30"/>
        <v>150</v>
      </c>
      <c r="H1333" s="613">
        <v>120</v>
      </c>
      <c r="I1333" s="612">
        <f t="shared" si="31"/>
        <v>30</v>
      </c>
    </row>
    <row r="1334" spans="1:9" ht="15">
      <c r="A1334" s="98">
        <v>1326</v>
      </c>
      <c r="B1334" s="629" t="s">
        <v>679</v>
      </c>
      <c r="C1334" s="629" t="s">
        <v>2936</v>
      </c>
      <c r="D1334" s="630">
        <v>61009025475</v>
      </c>
      <c r="E1334" s="610"/>
      <c r="F1334" s="611" t="s">
        <v>334</v>
      </c>
      <c r="G1334" s="612">
        <f t="shared" si="30"/>
        <v>150</v>
      </c>
      <c r="H1334" s="613">
        <v>120</v>
      </c>
      <c r="I1334" s="612">
        <f t="shared" si="31"/>
        <v>30</v>
      </c>
    </row>
    <row r="1335" spans="1:9" ht="15">
      <c r="A1335" s="98">
        <v>1327</v>
      </c>
      <c r="B1335" s="629" t="s">
        <v>1844</v>
      </c>
      <c r="C1335" s="629" t="s">
        <v>2937</v>
      </c>
      <c r="D1335" s="630">
        <v>61009029307</v>
      </c>
      <c r="E1335" s="610"/>
      <c r="F1335" s="611" t="s">
        <v>334</v>
      </c>
      <c r="G1335" s="612">
        <f t="shared" si="30"/>
        <v>150</v>
      </c>
      <c r="H1335" s="613">
        <v>120</v>
      </c>
      <c r="I1335" s="612">
        <f t="shared" si="31"/>
        <v>30</v>
      </c>
    </row>
    <row r="1336" spans="1:9" ht="15">
      <c r="A1336" s="98">
        <v>1328</v>
      </c>
      <c r="B1336" s="629" t="s">
        <v>968</v>
      </c>
      <c r="C1336" s="629" t="s">
        <v>2936</v>
      </c>
      <c r="D1336" s="631">
        <v>61009010705</v>
      </c>
      <c r="E1336" s="610"/>
      <c r="F1336" s="611" t="s">
        <v>334</v>
      </c>
      <c r="G1336" s="612">
        <f t="shared" si="30"/>
        <v>150</v>
      </c>
      <c r="H1336" s="613">
        <v>120</v>
      </c>
      <c r="I1336" s="612">
        <f t="shared" si="31"/>
        <v>30</v>
      </c>
    </row>
    <row r="1337" spans="1:9" ht="15">
      <c r="A1337" s="98">
        <v>1329</v>
      </c>
      <c r="B1337" s="629" t="s">
        <v>2938</v>
      </c>
      <c r="C1337" s="629" t="s">
        <v>2939</v>
      </c>
      <c r="D1337" s="630">
        <v>61009033107</v>
      </c>
      <c r="E1337" s="610"/>
      <c r="F1337" s="611" t="s">
        <v>334</v>
      </c>
      <c r="G1337" s="612">
        <f t="shared" si="30"/>
        <v>150</v>
      </c>
      <c r="H1337" s="613">
        <v>120</v>
      </c>
      <c r="I1337" s="612">
        <f t="shared" si="31"/>
        <v>30</v>
      </c>
    </row>
    <row r="1338" spans="1:9" ht="15">
      <c r="A1338" s="98">
        <v>1330</v>
      </c>
      <c r="B1338" s="629" t="s">
        <v>968</v>
      </c>
      <c r="C1338" s="629" t="s">
        <v>2940</v>
      </c>
      <c r="D1338" s="630">
        <v>61009006088</v>
      </c>
      <c r="E1338" s="610"/>
      <c r="F1338" s="611" t="s">
        <v>334</v>
      </c>
      <c r="G1338" s="612">
        <f t="shared" si="30"/>
        <v>150</v>
      </c>
      <c r="H1338" s="613">
        <v>120</v>
      </c>
      <c r="I1338" s="612">
        <f t="shared" si="31"/>
        <v>30</v>
      </c>
    </row>
    <row r="1339" spans="1:9" ht="15">
      <c r="A1339" s="98">
        <v>1331</v>
      </c>
      <c r="B1339" s="629" t="s">
        <v>2941</v>
      </c>
      <c r="C1339" s="629" t="s">
        <v>2942</v>
      </c>
      <c r="D1339" s="630">
        <v>61009005591</v>
      </c>
      <c r="E1339" s="610"/>
      <c r="F1339" s="611" t="s">
        <v>334</v>
      </c>
      <c r="G1339" s="612">
        <f t="shared" si="30"/>
        <v>150</v>
      </c>
      <c r="H1339" s="613">
        <v>120</v>
      </c>
      <c r="I1339" s="612">
        <f t="shared" si="31"/>
        <v>30</v>
      </c>
    </row>
    <row r="1340" spans="1:9" ht="15">
      <c r="A1340" s="98">
        <v>1332</v>
      </c>
      <c r="B1340" s="629" t="s">
        <v>2943</v>
      </c>
      <c r="C1340" s="629" t="s">
        <v>2804</v>
      </c>
      <c r="D1340" s="630">
        <v>61009024256</v>
      </c>
      <c r="E1340" s="610"/>
      <c r="F1340" s="611" t="s">
        <v>334</v>
      </c>
      <c r="G1340" s="612">
        <f t="shared" si="30"/>
        <v>150</v>
      </c>
      <c r="H1340" s="613">
        <v>120</v>
      </c>
      <c r="I1340" s="612">
        <f t="shared" si="31"/>
        <v>30</v>
      </c>
    </row>
    <row r="1341" spans="1:9" ht="15">
      <c r="A1341" s="98">
        <v>1333</v>
      </c>
      <c r="B1341" s="629" t="s">
        <v>926</v>
      </c>
      <c r="C1341" s="629" t="s">
        <v>2944</v>
      </c>
      <c r="D1341" s="630">
        <v>61009024617</v>
      </c>
      <c r="E1341" s="610"/>
      <c r="F1341" s="611" t="s">
        <v>334</v>
      </c>
      <c r="G1341" s="612">
        <f t="shared" si="30"/>
        <v>150</v>
      </c>
      <c r="H1341" s="613">
        <v>120</v>
      </c>
      <c r="I1341" s="612">
        <f t="shared" si="31"/>
        <v>30</v>
      </c>
    </row>
    <row r="1342" spans="1:9" ht="15">
      <c r="A1342" s="98">
        <v>1334</v>
      </c>
      <c r="B1342" s="629" t="s">
        <v>873</v>
      </c>
      <c r="C1342" s="629" t="s">
        <v>2945</v>
      </c>
      <c r="D1342" s="632" t="s">
        <v>2946</v>
      </c>
      <c r="E1342" s="610"/>
      <c r="F1342" s="611" t="s">
        <v>334</v>
      </c>
      <c r="G1342" s="612">
        <f t="shared" si="30"/>
        <v>150</v>
      </c>
      <c r="H1342" s="613">
        <v>120</v>
      </c>
      <c r="I1342" s="612">
        <f t="shared" si="31"/>
        <v>30</v>
      </c>
    </row>
    <row r="1343" spans="1:9" ht="15">
      <c r="A1343" s="98">
        <v>1335</v>
      </c>
      <c r="B1343" s="629" t="s">
        <v>1803</v>
      </c>
      <c r="C1343" s="629" t="s">
        <v>2947</v>
      </c>
      <c r="D1343" s="630">
        <v>61009027541</v>
      </c>
      <c r="E1343" s="610"/>
      <c r="F1343" s="611" t="s">
        <v>334</v>
      </c>
      <c r="G1343" s="612">
        <f t="shared" si="30"/>
        <v>150</v>
      </c>
      <c r="H1343" s="613">
        <v>120</v>
      </c>
      <c r="I1343" s="612">
        <f t="shared" si="31"/>
        <v>30</v>
      </c>
    </row>
    <row r="1344" spans="1:9" ht="15">
      <c r="A1344" s="98">
        <v>1336</v>
      </c>
      <c r="B1344" s="629" t="s">
        <v>2948</v>
      </c>
      <c r="C1344" s="629" t="s">
        <v>2935</v>
      </c>
      <c r="D1344" s="630">
        <v>61009007556</v>
      </c>
      <c r="E1344" s="610"/>
      <c r="F1344" s="611" t="s">
        <v>334</v>
      </c>
      <c r="G1344" s="612">
        <f t="shared" si="30"/>
        <v>150</v>
      </c>
      <c r="H1344" s="613">
        <v>120</v>
      </c>
      <c r="I1344" s="612">
        <f t="shared" si="31"/>
        <v>30</v>
      </c>
    </row>
    <row r="1345" spans="1:9" ht="15">
      <c r="A1345" s="98">
        <v>1337</v>
      </c>
      <c r="B1345" s="629" t="s">
        <v>2905</v>
      </c>
      <c r="C1345" s="629" t="s">
        <v>836</v>
      </c>
      <c r="D1345" s="630">
        <v>61009024721</v>
      </c>
      <c r="E1345" s="610"/>
      <c r="F1345" s="611" t="s">
        <v>334</v>
      </c>
      <c r="G1345" s="612">
        <f t="shared" si="30"/>
        <v>150</v>
      </c>
      <c r="H1345" s="613">
        <v>120</v>
      </c>
      <c r="I1345" s="612">
        <f t="shared" si="31"/>
        <v>30</v>
      </c>
    </row>
    <row r="1346" spans="1:9" ht="15">
      <c r="A1346" s="98">
        <v>1338</v>
      </c>
      <c r="B1346" s="629" t="s">
        <v>1203</v>
      </c>
      <c r="C1346" s="629" t="s">
        <v>2949</v>
      </c>
      <c r="D1346" s="630">
        <v>61009018739</v>
      </c>
      <c r="E1346" s="610"/>
      <c r="F1346" s="611" t="s">
        <v>334</v>
      </c>
      <c r="G1346" s="612">
        <f t="shared" si="30"/>
        <v>150</v>
      </c>
      <c r="H1346" s="613">
        <v>120</v>
      </c>
      <c r="I1346" s="612">
        <f t="shared" si="31"/>
        <v>30</v>
      </c>
    </row>
    <row r="1347" spans="1:9" ht="15">
      <c r="A1347" s="98">
        <v>1339</v>
      </c>
      <c r="B1347" s="629" t="s">
        <v>938</v>
      </c>
      <c r="C1347" s="629" t="s">
        <v>2950</v>
      </c>
      <c r="D1347" s="631">
        <v>61009014500</v>
      </c>
      <c r="E1347" s="610"/>
      <c r="F1347" s="611" t="s">
        <v>334</v>
      </c>
      <c r="G1347" s="612">
        <f t="shared" si="30"/>
        <v>150</v>
      </c>
      <c r="H1347" s="613">
        <v>120</v>
      </c>
      <c r="I1347" s="612">
        <f t="shared" si="31"/>
        <v>30</v>
      </c>
    </row>
    <row r="1348" spans="1:9" ht="15">
      <c r="A1348" s="98">
        <v>1340</v>
      </c>
      <c r="B1348" s="629" t="s">
        <v>2951</v>
      </c>
      <c r="C1348" s="629" t="s">
        <v>2952</v>
      </c>
      <c r="D1348" s="630">
        <v>61009020050</v>
      </c>
      <c r="E1348" s="610"/>
      <c r="F1348" s="611" t="s">
        <v>334</v>
      </c>
      <c r="G1348" s="612">
        <f t="shared" si="30"/>
        <v>150</v>
      </c>
      <c r="H1348" s="613">
        <v>120</v>
      </c>
      <c r="I1348" s="612">
        <f t="shared" si="31"/>
        <v>30</v>
      </c>
    </row>
    <row r="1349" spans="1:9" ht="15">
      <c r="A1349" s="98">
        <v>1341</v>
      </c>
      <c r="B1349" s="629" t="s">
        <v>788</v>
      </c>
      <c r="C1349" s="629" t="s">
        <v>2940</v>
      </c>
      <c r="D1349" s="630">
        <v>61009027099</v>
      </c>
      <c r="E1349" s="610"/>
      <c r="F1349" s="611" t="s">
        <v>334</v>
      </c>
      <c r="G1349" s="612">
        <f t="shared" si="30"/>
        <v>150</v>
      </c>
      <c r="H1349" s="613">
        <v>120</v>
      </c>
      <c r="I1349" s="612">
        <f t="shared" si="31"/>
        <v>30</v>
      </c>
    </row>
    <row r="1350" spans="1:9" ht="15">
      <c r="A1350" s="98">
        <v>1342</v>
      </c>
      <c r="B1350" s="629" t="s">
        <v>1732</v>
      </c>
      <c r="C1350" s="629" t="s">
        <v>2953</v>
      </c>
      <c r="D1350" s="631">
        <v>61009014815</v>
      </c>
      <c r="E1350" s="610"/>
      <c r="F1350" s="611" t="s">
        <v>334</v>
      </c>
      <c r="G1350" s="612">
        <f t="shared" si="30"/>
        <v>150</v>
      </c>
      <c r="H1350" s="613">
        <v>120</v>
      </c>
      <c r="I1350" s="612">
        <f t="shared" si="31"/>
        <v>30</v>
      </c>
    </row>
    <row r="1351" spans="1:9" ht="15">
      <c r="A1351" s="98">
        <v>1343</v>
      </c>
      <c r="B1351" s="629" t="s">
        <v>926</v>
      </c>
      <c r="C1351" s="629" t="s">
        <v>2954</v>
      </c>
      <c r="D1351" s="630">
        <v>61009027161</v>
      </c>
      <c r="E1351" s="610"/>
      <c r="F1351" s="611" t="s">
        <v>334</v>
      </c>
      <c r="G1351" s="612">
        <f t="shared" si="30"/>
        <v>150</v>
      </c>
      <c r="H1351" s="613">
        <v>120</v>
      </c>
      <c r="I1351" s="612">
        <f t="shared" si="31"/>
        <v>30</v>
      </c>
    </row>
    <row r="1352" spans="1:9" ht="15">
      <c r="A1352" s="98">
        <v>1344</v>
      </c>
      <c r="B1352" s="629" t="s">
        <v>2955</v>
      </c>
      <c r="C1352" s="629" t="s">
        <v>2956</v>
      </c>
      <c r="D1352" s="630">
        <v>61009001021</v>
      </c>
      <c r="E1352" s="610"/>
      <c r="F1352" s="611" t="s">
        <v>334</v>
      </c>
      <c r="G1352" s="612">
        <f t="shared" si="30"/>
        <v>150</v>
      </c>
      <c r="H1352" s="613">
        <v>120</v>
      </c>
      <c r="I1352" s="612">
        <f t="shared" si="31"/>
        <v>30</v>
      </c>
    </row>
    <row r="1353" spans="1:9" ht="15">
      <c r="A1353" s="98">
        <v>1345</v>
      </c>
      <c r="B1353" s="629" t="s">
        <v>818</v>
      </c>
      <c r="C1353" s="629" t="s">
        <v>2957</v>
      </c>
      <c r="D1353" s="631">
        <v>61009023995</v>
      </c>
      <c r="E1353" s="610"/>
      <c r="F1353" s="611" t="s">
        <v>334</v>
      </c>
      <c r="G1353" s="612">
        <f t="shared" ref="G1353:G1416" si="32">H1353/0.8</f>
        <v>150</v>
      </c>
      <c r="H1353" s="613">
        <v>120</v>
      </c>
      <c r="I1353" s="612">
        <f t="shared" si="31"/>
        <v>30</v>
      </c>
    </row>
    <row r="1354" spans="1:9" ht="15">
      <c r="A1354" s="98">
        <v>1346</v>
      </c>
      <c r="B1354" s="633" t="s">
        <v>705</v>
      </c>
      <c r="C1354" s="633" t="s">
        <v>2907</v>
      </c>
      <c r="D1354" s="634">
        <v>61009019220</v>
      </c>
      <c r="E1354" s="610"/>
      <c r="F1354" s="611" t="s">
        <v>334</v>
      </c>
      <c r="G1354" s="612">
        <f t="shared" si="32"/>
        <v>200</v>
      </c>
      <c r="H1354" s="613">
        <v>160</v>
      </c>
      <c r="I1354" s="612">
        <f t="shared" si="31"/>
        <v>40</v>
      </c>
    </row>
    <row r="1355" spans="1:9" ht="15">
      <c r="A1355" s="98">
        <v>1347</v>
      </c>
      <c r="B1355" s="635" t="s">
        <v>2958</v>
      </c>
      <c r="C1355" s="635" t="s">
        <v>2959</v>
      </c>
      <c r="D1355" s="620">
        <v>27001002605</v>
      </c>
      <c r="E1355" s="610"/>
      <c r="F1355" s="611" t="s">
        <v>334</v>
      </c>
      <c r="G1355" s="612">
        <f t="shared" si="32"/>
        <v>150</v>
      </c>
      <c r="H1355" s="613">
        <v>120</v>
      </c>
      <c r="I1355" s="612">
        <f t="shared" si="31"/>
        <v>30</v>
      </c>
    </row>
    <row r="1356" spans="1:9" ht="15">
      <c r="A1356" s="98">
        <v>1348</v>
      </c>
      <c r="B1356" s="635" t="s">
        <v>2374</v>
      </c>
      <c r="C1356" s="635" t="s">
        <v>2960</v>
      </c>
      <c r="D1356" s="620">
        <v>27001003223</v>
      </c>
      <c r="E1356" s="610"/>
      <c r="F1356" s="611" t="s">
        <v>334</v>
      </c>
      <c r="G1356" s="612">
        <f t="shared" si="32"/>
        <v>150</v>
      </c>
      <c r="H1356" s="613">
        <v>120</v>
      </c>
      <c r="I1356" s="612">
        <f t="shared" si="31"/>
        <v>30</v>
      </c>
    </row>
    <row r="1357" spans="1:9" ht="15">
      <c r="A1357" s="98">
        <v>1349</v>
      </c>
      <c r="B1357" s="635" t="s">
        <v>2961</v>
      </c>
      <c r="C1357" s="635" t="s">
        <v>2962</v>
      </c>
      <c r="D1357" s="620">
        <v>49001002241</v>
      </c>
      <c r="E1357" s="610"/>
      <c r="F1357" s="611" t="s">
        <v>334</v>
      </c>
      <c r="G1357" s="612">
        <f t="shared" si="32"/>
        <v>150</v>
      </c>
      <c r="H1357" s="613">
        <v>120</v>
      </c>
      <c r="I1357" s="612">
        <f t="shared" ref="I1357:I1420" si="33">H1357*0.25</f>
        <v>30</v>
      </c>
    </row>
    <row r="1358" spans="1:9" ht="15">
      <c r="A1358" s="98">
        <v>1350</v>
      </c>
      <c r="B1358" s="635" t="s">
        <v>2963</v>
      </c>
      <c r="C1358" s="635" t="s">
        <v>969</v>
      </c>
      <c r="D1358" s="620">
        <v>27001004911</v>
      </c>
      <c r="E1358" s="610"/>
      <c r="F1358" s="611" t="s">
        <v>334</v>
      </c>
      <c r="G1358" s="612">
        <f t="shared" si="32"/>
        <v>150</v>
      </c>
      <c r="H1358" s="613">
        <v>120</v>
      </c>
      <c r="I1358" s="612">
        <f t="shared" si="33"/>
        <v>30</v>
      </c>
    </row>
    <row r="1359" spans="1:9" ht="15">
      <c r="A1359" s="98">
        <v>1351</v>
      </c>
      <c r="B1359" s="635" t="s">
        <v>984</v>
      </c>
      <c r="C1359" s="635" t="s">
        <v>969</v>
      </c>
      <c r="D1359" s="620">
        <v>27001003926</v>
      </c>
      <c r="E1359" s="610"/>
      <c r="F1359" s="611" t="s">
        <v>334</v>
      </c>
      <c r="G1359" s="612">
        <f t="shared" si="32"/>
        <v>150</v>
      </c>
      <c r="H1359" s="613">
        <v>120</v>
      </c>
      <c r="I1359" s="612">
        <f t="shared" si="33"/>
        <v>30</v>
      </c>
    </row>
    <row r="1360" spans="1:9" ht="15">
      <c r="A1360" s="98">
        <v>1352</v>
      </c>
      <c r="B1360" s="635" t="s">
        <v>2386</v>
      </c>
      <c r="C1360" s="635" t="s">
        <v>2964</v>
      </c>
      <c r="D1360" s="620">
        <v>27001004510</v>
      </c>
      <c r="E1360" s="610"/>
      <c r="F1360" s="611" t="s">
        <v>334</v>
      </c>
      <c r="G1360" s="612">
        <f t="shared" si="32"/>
        <v>150</v>
      </c>
      <c r="H1360" s="613">
        <v>120</v>
      </c>
      <c r="I1360" s="612">
        <f t="shared" si="33"/>
        <v>30</v>
      </c>
    </row>
    <row r="1361" spans="1:9" ht="15">
      <c r="A1361" s="98">
        <v>1353</v>
      </c>
      <c r="B1361" s="635" t="s">
        <v>2001</v>
      </c>
      <c r="C1361" s="635" t="s">
        <v>2962</v>
      </c>
      <c r="D1361" s="620">
        <v>27001002739</v>
      </c>
      <c r="E1361" s="610"/>
      <c r="F1361" s="611" t="s">
        <v>334</v>
      </c>
      <c r="G1361" s="612">
        <f t="shared" si="32"/>
        <v>150</v>
      </c>
      <c r="H1361" s="613">
        <v>120</v>
      </c>
      <c r="I1361" s="612">
        <f t="shared" si="33"/>
        <v>30</v>
      </c>
    </row>
    <row r="1362" spans="1:9" ht="15">
      <c r="A1362" s="98">
        <v>1354</v>
      </c>
      <c r="B1362" s="635" t="s">
        <v>2334</v>
      </c>
      <c r="C1362" s="635" t="s">
        <v>2184</v>
      </c>
      <c r="D1362" s="620">
        <v>27001004192</v>
      </c>
      <c r="E1362" s="610"/>
      <c r="F1362" s="611" t="s">
        <v>334</v>
      </c>
      <c r="G1362" s="612">
        <f t="shared" si="32"/>
        <v>150</v>
      </c>
      <c r="H1362" s="613">
        <v>120</v>
      </c>
      <c r="I1362" s="612">
        <f t="shared" si="33"/>
        <v>30</v>
      </c>
    </row>
    <row r="1363" spans="1:9" ht="15">
      <c r="A1363" s="98">
        <v>1355</v>
      </c>
      <c r="B1363" s="635" t="s">
        <v>2051</v>
      </c>
      <c r="C1363" s="635" t="s">
        <v>2965</v>
      </c>
      <c r="D1363" s="620">
        <v>27001000561</v>
      </c>
      <c r="E1363" s="610"/>
      <c r="F1363" s="611" t="s">
        <v>334</v>
      </c>
      <c r="G1363" s="612">
        <f t="shared" si="32"/>
        <v>150</v>
      </c>
      <c r="H1363" s="613">
        <v>120</v>
      </c>
      <c r="I1363" s="612">
        <f t="shared" si="33"/>
        <v>30</v>
      </c>
    </row>
    <row r="1364" spans="1:9" ht="15">
      <c r="A1364" s="98">
        <v>1356</v>
      </c>
      <c r="B1364" s="635" t="s">
        <v>2966</v>
      </c>
      <c r="C1364" s="635" t="s">
        <v>2959</v>
      </c>
      <c r="D1364" s="620">
        <v>27001006165</v>
      </c>
      <c r="E1364" s="610"/>
      <c r="F1364" s="611" t="s">
        <v>334</v>
      </c>
      <c r="G1364" s="612">
        <f t="shared" si="32"/>
        <v>150</v>
      </c>
      <c r="H1364" s="613">
        <v>120</v>
      </c>
      <c r="I1364" s="612">
        <f t="shared" si="33"/>
        <v>30</v>
      </c>
    </row>
    <row r="1365" spans="1:9" ht="15">
      <c r="A1365" s="98">
        <v>1357</v>
      </c>
      <c r="B1365" s="635" t="s">
        <v>2259</v>
      </c>
      <c r="C1365" s="635" t="s">
        <v>2962</v>
      </c>
      <c r="D1365" s="620">
        <v>27001003128</v>
      </c>
      <c r="E1365" s="610"/>
      <c r="F1365" s="611" t="s">
        <v>334</v>
      </c>
      <c r="G1365" s="612">
        <f t="shared" si="32"/>
        <v>150</v>
      </c>
      <c r="H1365" s="613">
        <v>120</v>
      </c>
      <c r="I1365" s="612">
        <f t="shared" si="33"/>
        <v>30</v>
      </c>
    </row>
    <row r="1366" spans="1:9" ht="15">
      <c r="A1366" s="98">
        <v>1358</v>
      </c>
      <c r="B1366" s="635" t="s">
        <v>2967</v>
      </c>
      <c r="C1366" s="635" t="s">
        <v>2184</v>
      </c>
      <c r="D1366" s="620">
        <v>27001002151</v>
      </c>
      <c r="E1366" s="610"/>
      <c r="F1366" s="611" t="s">
        <v>334</v>
      </c>
      <c r="G1366" s="612">
        <f t="shared" si="32"/>
        <v>150</v>
      </c>
      <c r="H1366" s="613">
        <v>120</v>
      </c>
      <c r="I1366" s="612">
        <f t="shared" si="33"/>
        <v>30</v>
      </c>
    </row>
    <row r="1367" spans="1:9" ht="15">
      <c r="A1367" s="98">
        <v>1359</v>
      </c>
      <c r="B1367" s="635" t="s">
        <v>2968</v>
      </c>
      <c r="C1367" s="635" t="s">
        <v>2959</v>
      </c>
      <c r="D1367" s="620">
        <v>60001017707</v>
      </c>
      <c r="E1367" s="610"/>
      <c r="F1367" s="611" t="s">
        <v>334</v>
      </c>
      <c r="G1367" s="612">
        <f t="shared" si="32"/>
        <v>150</v>
      </c>
      <c r="H1367" s="613">
        <v>120</v>
      </c>
      <c r="I1367" s="612">
        <f t="shared" si="33"/>
        <v>30</v>
      </c>
    </row>
    <row r="1368" spans="1:9" ht="15">
      <c r="A1368" s="98">
        <v>1360</v>
      </c>
      <c r="B1368" s="635" t="s">
        <v>1831</v>
      </c>
      <c r="C1368" s="635" t="s">
        <v>2969</v>
      </c>
      <c r="D1368" s="620">
        <v>27001002196</v>
      </c>
      <c r="E1368" s="610"/>
      <c r="F1368" s="611" t="s">
        <v>334</v>
      </c>
      <c r="G1368" s="612">
        <f t="shared" si="32"/>
        <v>150</v>
      </c>
      <c r="H1368" s="613">
        <v>120</v>
      </c>
      <c r="I1368" s="612">
        <f t="shared" si="33"/>
        <v>30</v>
      </c>
    </row>
    <row r="1369" spans="1:9" ht="15">
      <c r="A1369" s="98">
        <v>1361</v>
      </c>
      <c r="B1369" s="635" t="s">
        <v>1070</v>
      </c>
      <c r="C1369" s="635" t="s">
        <v>969</v>
      </c>
      <c r="D1369" s="620">
        <v>27001006569</v>
      </c>
      <c r="E1369" s="610"/>
      <c r="F1369" s="611" t="s">
        <v>334</v>
      </c>
      <c r="G1369" s="612">
        <f t="shared" si="32"/>
        <v>150</v>
      </c>
      <c r="H1369" s="613">
        <v>120</v>
      </c>
      <c r="I1369" s="612">
        <f t="shared" si="33"/>
        <v>30</v>
      </c>
    </row>
    <row r="1370" spans="1:9" ht="15">
      <c r="A1370" s="98">
        <v>1362</v>
      </c>
      <c r="B1370" s="636" t="s">
        <v>1122</v>
      </c>
      <c r="C1370" s="637" t="s">
        <v>969</v>
      </c>
      <c r="D1370" s="609" t="s">
        <v>2970</v>
      </c>
      <c r="E1370" s="610"/>
      <c r="F1370" s="611" t="s">
        <v>334</v>
      </c>
      <c r="G1370" s="612">
        <f t="shared" si="32"/>
        <v>200</v>
      </c>
      <c r="H1370" s="613">
        <v>160</v>
      </c>
      <c r="I1370" s="612">
        <f t="shared" si="33"/>
        <v>40</v>
      </c>
    </row>
    <row r="1371" spans="1:9" ht="15">
      <c r="A1371" s="98">
        <v>1363</v>
      </c>
      <c r="B1371" s="638" t="s">
        <v>727</v>
      </c>
      <c r="C1371" s="638" t="s">
        <v>2971</v>
      </c>
      <c r="D1371" s="639">
        <v>49001000804</v>
      </c>
      <c r="E1371" s="610"/>
      <c r="F1371" s="611" t="s">
        <v>334</v>
      </c>
      <c r="G1371" s="612">
        <f t="shared" si="32"/>
        <v>150</v>
      </c>
      <c r="H1371" s="613">
        <v>120</v>
      </c>
      <c r="I1371" s="612">
        <f t="shared" si="33"/>
        <v>30</v>
      </c>
    </row>
    <row r="1372" spans="1:9" ht="15">
      <c r="A1372" s="98">
        <v>1364</v>
      </c>
      <c r="B1372" s="619" t="s">
        <v>2972</v>
      </c>
      <c r="C1372" s="619" t="s">
        <v>2612</v>
      </c>
      <c r="D1372" s="620">
        <v>49001006946</v>
      </c>
      <c r="E1372" s="610"/>
      <c r="F1372" s="611" t="s">
        <v>334</v>
      </c>
      <c r="G1372" s="612">
        <f t="shared" si="32"/>
        <v>150</v>
      </c>
      <c r="H1372" s="613">
        <v>120</v>
      </c>
      <c r="I1372" s="612">
        <f t="shared" si="33"/>
        <v>30</v>
      </c>
    </row>
    <row r="1373" spans="1:9" ht="15">
      <c r="A1373" s="98">
        <v>1365</v>
      </c>
      <c r="B1373" s="619" t="s">
        <v>1557</v>
      </c>
      <c r="C1373" s="619" t="s">
        <v>2973</v>
      </c>
      <c r="D1373" s="620">
        <v>49001008659</v>
      </c>
      <c r="E1373" s="610"/>
      <c r="F1373" s="611" t="s">
        <v>334</v>
      </c>
      <c r="G1373" s="612">
        <f t="shared" si="32"/>
        <v>150</v>
      </c>
      <c r="H1373" s="613">
        <v>120</v>
      </c>
      <c r="I1373" s="612">
        <f t="shared" si="33"/>
        <v>30</v>
      </c>
    </row>
    <row r="1374" spans="1:9" ht="15">
      <c r="A1374" s="98">
        <v>1366</v>
      </c>
      <c r="B1374" s="619" t="s">
        <v>1610</v>
      </c>
      <c r="C1374" s="619" t="s">
        <v>2974</v>
      </c>
      <c r="D1374" s="620">
        <v>49001003028</v>
      </c>
      <c r="E1374" s="610"/>
      <c r="F1374" s="611" t="s">
        <v>334</v>
      </c>
      <c r="G1374" s="612">
        <f t="shared" si="32"/>
        <v>150</v>
      </c>
      <c r="H1374" s="613">
        <v>120</v>
      </c>
      <c r="I1374" s="612">
        <f t="shared" si="33"/>
        <v>30</v>
      </c>
    </row>
    <row r="1375" spans="1:9" ht="15">
      <c r="A1375" s="98">
        <v>1367</v>
      </c>
      <c r="B1375" s="619" t="s">
        <v>2319</v>
      </c>
      <c r="C1375" s="619" t="s">
        <v>2975</v>
      </c>
      <c r="D1375" s="620">
        <v>49001010996</v>
      </c>
      <c r="E1375" s="610"/>
      <c r="F1375" s="611" t="s">
        <v>334</v>
      </c>
      <c r="G1375" s="612">
        <f t="shared" si="32"/>
        <v>150</v>
      </c>
      <c r="H1375" s="613">
        <v>120</v>
      </c>
      <c r="I1375" s="612">
        <f t="shared" si="33"/>
        <v>30</v>
      </c>
    </row>
    <row r="1376" spans="1:9" ht="15">
      <c r="A1376" s="98">
        <v>1368</v>
      </c>
      <c r="B1376" s="619" t="s">
        <v>2976</v>
      </c>
      <c r="C1376" s="619" t="s">
        <v>2977</v>
      </c>
      <c r="D1376" s="609" t="s">
        <v>2978</v>
      </c>
      <c r="E1376" s="610"/>
      <c r="F1376" s="611" t="s">
        <v>334</v>
      </c>
      <c r="G1376" s="612">
        <f t="shared" si="32"/>
        <v>150</v>
      </c>
      <c r="H1376" s="613">
        <v>120</v>
      </c>
      <c r="I1376" s="612">
        <f t="shared" si="33"/>
        <v>30</v>
      </c>
    </row>
    <row r="1377" spans="1:9" ht="15">
      <c r="A1377" s="98">
        <v>1369</v>
      </c>
      <c r="B1377" s="619" t="s">
        <v>2979</v>
      </c>
      <c r="C1377" s="619" t="s">
        <v>829</v>
      </c>
      <c r="D1377" s="620">
        <v>49001013147</v>
      </c>
      <c r="E1377" s="610"/>
      <c r="F1377" s="611" t="s">
        <v>334</v>
      </c>
      <c r="G1377" s="612">
        <f t="shared" si="32"/>
        <v>150</v>
      </c>
      <c r="H1377" s="613">
        <v>120</v>
      </c>
      <c r="I1377" s="612">
        <f t="shared" si="33"/>
        <v>30</v>
      </c>
    </row>
    <row r="1378" spans="1:9" ht="15">
      <c r="A1378" s="98">
        <v>1370</v>
      </c>
      <c r="B1378" s="619" t="s">
        <v>2237</v>
      </c>
      <c r="C1378" s="619" t="s">
        <v>829</v>
      </c>
      <c r="D1378" s="620">
        <v>49001010131</v>
      </c>
      <c r="E1378" s="610"/>
      <c r="F1378" s="611" t="s">
        <v>334</v>
      </c>
      <c r="G1378" s="612">
        <f t="shared" si="32"/>
        <v>150</v>
      </c>
      <c r="H1378" s="613">
        <v>120</v>
      </c>
      <c r="I1378" s="612">
        <f t="shared" si="33"/>
        <v>30</v>
      </c>
    </row>
    <row r="1379" spans="1:9" ht="15">
      <c r="A1379" s="98">
        <v>1371</v>
      </c>
      <c r="B1379" s="619" t="s">
        <v>2290</v>
      </c>
      <c r="C1379" s="619" t="s">
        <v>2980</v>
      </c>
      <c r="D1379" s="620">
        <v>49650000012</v>
      </c>
      <c r="E1379" s="610"/>
      <c r="F1379" s="611" t="s">
        <v>334</v>
      </c>
      <c r="G1379" s="612">
        <f t="shared" si="32"/>
        <v>150</v>
      </c>
      <c r="H1379" s="613">
        <v>120</v>
      </c>
      <c r="I1379" s="612">
        <f t="shared" si="33"/>
        <v>30</v>
      </c>
    </row>
    <row r="1380" spans="1:9" ht="15">
      <c r="A1380" s="98">
        <v>1372</v>
      </c>
      <c r="B1380" s="619" t="s">
        <v>664</v>
      </c>
      <c r="C1380" s="619" t="s">
        <v>2981</v>
      </c>
      <c r="D1380" s="609" t="s">
        <v>2982</v>
      </c>
      <c r="E1380" s="610"/>
      <c r="F1380" s="611" t="s">
        <v>334</v>
      </c>
      <c r="G1380" s="612">
        <f t="shared" si="32"/>
        <v>150</v>
      </c>
      <c r="H1380" s="613">
        <v>120</v>
      </c>
      <c r="I1380" s="612">
        <f t="shared" si="33"/>
        <v>30</v>
      </c>
    </row>
    <row r="1381" spans="1:9" ht="15">
      <c r="A1381" s="98">
        <v>1373</v>
      </c>
      <c r="B1381" s="619" t="s">
        <v>2094</v>
      </c>
      <c r="C1381" s="619" t="s">
        <v>2983</v>
      </c>
      <c r="D1381" s="620">
        <v>49001012373</v>
      </c>
      <c r="E1381" s="610"/>
      <c r="F1381" s="611" t="s">
        <v>334</v>
      </c>
      <c r="G1381" s="612">
        <f t="shared" si="32"/>
        <v>150</v>
      </c>
      <c r="H1381" s="613">
        <v>120</v>
      </c>
      <c r="I1381" s="612">
        <f t="shared" si="33"/>
        <v>30</v>
      </c>
    </row>
    <row r="1382" spans="1:9" ht="15">
      <c r="A1382" s="98">
        <v>1374</v>
      </c>
      <c r="B1382" s="619" t="s">
        <v>2611</v>
      </c>
      <c r="C1382" s="619" t="s">
        <v>2538</v>
      </c>
      <c r="D1382" s="620">
        <v>49001001264</v>
      </c>
      <c r="E1382" s="610"/>
      <c r="F1382" s="611" t="s">
        <v>334</v>
      </c>
      <c r="G1382" s="612">
        <f t="shared" si="32"/>
        <v>150</v>
      </c>
      <c r="H1382" s="613">
        <v>120</v>
      </c>
      <c r="I1382" s="612">
        <f t="shared" si="33"/>
        <v>30</v>
      </c>
    </row>
    <row r="1383" spans="1:9" ht="15">
      <c r="A1383" s="98">
        <v>1375</v>
      </c>
      <c r="B1383" s="619" t="s">
        <v>2984</v>
      </c>
      <c r="C1383" s="619" t="s">
        <v>2985</v>
      </c>
      <c r="D1383" s="620">
        <v>49001011193</v>
      </c>
      <c r="E1383" s="610"/>
      <c r="F1383" s="611" t="s">
        <v>334</v>
      </c>
      <c r="G1383" s="612">
        <f t="shared" si="32"/>
        <v>150</v>
      </c>
      <c r="H1383" s="613">
        <v>120</v>
      </c>
      <c r="I1383" s="612">
        <f t="shared" si="33"/>
        <v>30</v>
      </c>
    </row>
    <row r="1384" spans="1:9" ht="15">
      <c r="A1384" s="98">
        <v>1376</v>
      </c>
      <c r="B1384" s="619" t="s">
        <v>1870</v>
      </c>
      <c r="C1384" s="619" t="s">
        <v>2690</v>
      </c>
      <c r="D1384" s="620">
        <v>49001014389</v>
      </c>
      <c r="E1384" s="610"/>
      <c r="F1384" s="611" t="s">
        <v>334</v>
      </c>
      <c r="G1384" s="612">
        <f t="shared" si="32"/>
        <v>150</v>
      </c>
      <c r="H1384" s="613">
        <v>120</v>
      </c>
      <c r="I1384" s="612">
        <f t="shared" si="33"/>
        <v>30</v>
      </c>
    </row>
    <row r="1385" spans="1:9" ht="15">
      <c r="A1385" s="98">
        <v>1377</v>
      </c>
      <c r="B1385" s="619" t="s">
        <v>2986</v>
      </c>
      <c r="C1385" s="619" t="s">
        <v>2987</v>
      </c>
      <c r="D1385" s="609" t="s">
        <v>2988</v>
      </c>
      <c r="E1385" s="610"/>
      <c r="F1385" s="611" t="s">
        <v>334</v>
      </c>
      <c r="G1385" s="612">
        <f t="shared" si="32"/>
        <v>150</v>
      </c>
      <c r="H1385" s="613">
        <v>120</v>
      </c>
      <c r="I1385" s="612">
        <f t="shared" si="33"/>
        <v>30</v>
      </c>
    </row>
    <row r="1386" spans="1:9" ht="15">
      <c r="A1386" s="98">
        <v>1378</v>
      </c>
      <c r="B1386" s="619" t="s">
        <v>1633</v>
      </c>
      <c r="C1386" s="619" t="s">
        <v>2989</v>
      </c>
      <c r="D1386" s="620">
        <v>49001011950</v>
      </c>
      <c r="E1386" s="610"/>
      <c r="F1386" s="611" t="s">
        <v>334</v>
      </c>
      <c r="G1386" s="612">
        <f t="shared" si="32"/>
        <v>150</v>
      </c>
      <c r="H1386" s="613">
        <v>120</v>
      </c>
      <c r="I1386" s="612">
        <f t="shared" si="33"/>
        <v>30</v>
      </c>
    </row>
    <row r="1387" spans="1:9" ht="15">
      <c r="A1387" s="98">
        <v>1379</v>
      </c>
      <c r="B1387" s="619" t="s">
        <v>1530</v>
      </c>
      <c r="C1387" s="619" t="s">
        <v>2990</v>
      </c>
      <c r="D1387" s="620">
        <v>49001014748</v>
      </c>
      <c r="E1387" s="610"/>
      <c r="F1387" s="611" t="s">
        <v>334</v>
      </c>
      <c r="G1387" s="612">
        <f t="shared" si="32"/>
        <v>150</v>
      </c>
      <c r="H1387" s="613">
        <v>120</v>
      </c>
      <c r="I1387" s="612">
        <f t="shared" si="33"/>
        <v>30</v>
      </c>
    </row>
    <row r="1388" spans="1:9" ht="15">
      <c r="A1388" s="98">
        <v>1380</v>
      </c>
      <c r="B1388" s="619" t="s">
        <v>2991</v>
      </c>
      <c r="C1388" s="619" t="s">
        <v>2615</v>
      </c>
      <c r="D1388" s="620">
        <v>49001006657</v>
      </c>
      <c r="E1388" s="610"/>
      <c r="F1388" s="611" t="s">
        <v>334</v>
      </c>
      <c r="G1388" s="612">
        <f t="shared" si="32"/>
        <v>150</v>
      </c>
      <c r="H1388" s="613">
        <v>120</v>
      </c>
      <c r="I1388" s="612">
        <f t="shared" si="33"/>
        <v>30</v>
      </c>
    </row>
    <row r="1389" spans="1:9" ht="15">
      <c r="A1389" s="98">
        <v>1381</v>
      </c>
      <c r="B1389" s="619" t="s">
        <v>1583</v>
      </c>
      <c r="C1389" s="619" t="s">
        <v>2992</v>
      </c>
      <c r="D1389" s="620">
        <v>49901016139</v>
      </c>
      <c r="E1389" s="610"/>
      <c r="F1389" s="611" t="s">
        <v>334</v>
      </c>
      <c r="G1389" s="612">
        <f t="shared" si="32"/>
        <v>150</v>
      </c>
      <c r="H1389" s="613">
        <v>120</v>
      </c>
      <c r="I1389" s="612">
        <f t="shared" si="33"/>
        <v>30</v>
      </c>
    </row>
    <row r="1390" spans="1:9" ht="15">
      <c r="A1390" s="98">
        <v>1382</v>
      </c>
      <c r="B1390" s="619" t="s">
        <v>2078</v>
      </c>
      <c r="C1390" s="619" t="s">
        <v>2971</v>
      </c>
      <c r="D1390" s="620">
        <v>49001005952</v>
      </c>
      <c r="E1390" s="610"/>
      <c r="F1390" s="611" t="s">
        <v>334</v>
      </c>
      <c r="G1390" s="612">
        <f t="shared" si="32"/>
        <v>150</v>
      </c>
      <c r="H1390" s="613">
        <v>120</v>
      </c>
      <c r="I1390" s="612">
        <f t="shared" si="33"/>
        <v>30</v>
      </c>
    </row>
    <row r="1391" spans="1:9" ht="15">
      <c r="A1391" s="98">
        <v>1383</v>
      </c>
      <c r="B1391" s="619" t="s">
        <v>2341</v>
      </c>
      <c r="C1391" s="619" t="s">
        <v>2993</v>
      </c>
      <c r="D1391" s="620">
        <v>49001004420</v>
      </c>
      <c r="E1391" s="610"/>
      <c r="F1391" s="611" t="s">
        <v>334</v>
      </c>
      <c r="G1391" s="612">
        <f t="shared" si="32"/>
        <v>150</v>
      </c>
      <c r="H1391" s="613">
        <v>120</v>
      </c>
      <c r="I1391" s="612">
        <f t="shared" si="33"/>
        <v>30</v>
      </c>
    </row>
    <row r="1392" spans="1:9" ht="15">
      <c r="A1392" s="98">
        <v>1384</v>
      </c>
      <c r="B1392" s="619" t="s">
        <v>2994</v>
      </c>
      <c r="C1392" s="619" t="s">
        <v>2971</v>
      </c>
      <c r="D1392" s="620">
        <v>49001004133</v>
      </c>
      <c r="E1392" s="610"/>
      <c r="F1392" s="611" t="s">
        <v>334</v>
      </c>
      <c r="G1392" s="612">
        <f t="shared" si="32"/>
        <v>150</v>
      </c>
      <c r="H1392" s="613">
        <v>120</v>
      </c>
      <c r="I1392" s="612">
        <f t="shared" si="33"/>
        <v>30</v>
      </c>
    </row>
    <row r="1393" spans="1:9" ht="15">
      <c r="A1393" s="98">
        <v>1385</v>
      </c>
      <c r="B1393" s="619" t="s">
        <v>1614</v>
      </c>
      <c r="C1393" s="619" t="s">
        <v>1718</v>
      </c>
      <c r="D1393" s="620">
        <v>49001004245</v>
      </c>
      <c r="E1393" s="610"/>
      <c r="F1393" s="611" t="s">
        <v>334</v>
      </c>
      <c r="G1393" s="612">
        <f t="shared" si="32"/>
        <v>150</v>
      </c>
      <c r="H1393" s="613">
        <v>120</v>
      </c>
      <c r="I1393" s="612">
        <f t="shared" si="33"/>
        <v>30</v>
      </c>
    </row>
    <row r="1394" spans="1:9" ht="15">
      <c r="A1394" s="98">
        <v>1386</v>
      </c>
      <c r="B1394" s="619" t="s">
        <v>2523</v>
      </c>
      <c r="C1394" s="619" t="s">
        <v>2995</v>
      </c>
      <c r="D1394" s="609" t="s">
        <v>2996</v>
      </c>
      <c r="E1394" s="610"/>
      <c r="F1394" s="611" t="s">
        <v>334</v>
      </c>
      <c r="G1394" s="612">
        <f t="shared" si="32"/>
        <v>150</v>
      </c>
      <c r="H1394" s="613">
        <v>120</v>
      </c>
      <c r="I1394" s="612">
        <f t="shared" si="33"/>
        <v>30</v>
      </c>
    </row>
    <row r="1395" spans="1:9" ht="15">
      <c r="A1395" s="98">
        <v>1387</v>
      </c>
      <c r="B1395" s="619" t="s">
        <v>2997</v>
      </c>
      <c r="C1395" s="619" t="s">
        <v>680</v>
      </c>
      <c r="D1395" s="620">
        <v>49001001705</v>
      </c>
      <c r="E1395" s="610"/>
      <c r="F1395" s="611" t="s">
        <v>334</v>
      </c>
      <c r="G1395" s="612">
        <f t="shared" si="32"/>
        <v>150</v>
      </c>
      <c r="H1395" s="613">
        <v>120</v>
      </c>
      <c r="I1395" s="612">
        <f t="shared" si="33"/>
        <v>30</v>
      </c>
    </row>
    <row r="1396" spans="1:9" ht="15">
      <c r="A1396" s="98">
        <v>1388</v>
      </c>
      <c r="B1396" s="636" t="s">
        <v>656</v>
      </c>
      <c r="C1396" s="637" t="s">
        <v>1643</v>
      </c>
      <c r="D1396" s="609" t="s">
        <v>2998</v>
      </c>
      <c r="E1396" s="610"/>
      <c r="F1396" s="611" t="s">
        <v>334</v>
      </c>
      <c r="G1396" s="612">
        <f t="shared" si="32"/>
        <v>200</v>
      </c>
      <c r="H1396" s="613">
        <v>160</v>
      </c>
      <c r="I1396" s="612">
        <f t="shared" si="33"/>
        <v>40</v>
      </c>
    </row>
    <row r="1397" spans="1:9" ht="15">
      <c r="A1397" s="98">
        <v>1389</v>
      </c>
      <c r="B1397" s="640" t="s">
        <v>1122</v>
      </c>
      <c r="C1397" s="640" t="s">
        <v>2649</v>
      </c>
      <c r="D1397" s="641" t="s">
        <v>2999</v>
      </c>
      <c r="E1397" s="610"/>
      <c r="F1397" s="611" t="s">
        <v>334</v>
      </c>
      <c r="G1397" s="612">
        <f t="shared" si="32"/>
        <v>150</v>
      </c>
      <c r="H1397" s="613">
        <v>120</v>
      </c>
      <c r="I1397" s="612">
        <f t="shared" si="33"/>
        <v>30</v>
      </c>
    </row>
    <row r="1398" spans="1:9" ht="15">
      <c r="A1398" s="98">
        <v>1390</v>
      </c>
      <c r="B1398" s="640" t="s">
        <v>3000</v>
      </c>
      <c r="C1398" s="640" t="s">
        <v>3001</v>
      </c>
      <c r="D1398" s="641">
        <v>33001002042</v>
      </c>
      <c r="E1398" s="610"/>
      <c r="F1398" s="611" t="s">
        <v>334</v>
      </c>
      <c r="G1398" s="612">
        <f t="shared" si="32"/>
        <v>150</v>
      </c>
      <c r="H1398" s="613">
        <v>120</v>
      </c>
      <c r="I1398" s="612">
        <f t="shared" si="33"/>
        <v>30</v>
      </c>
    </row>
    <row r="1399" spans="1:9" ht="15">
      <c r="A1399" s="98">
        <v>1391</v>
      </c>
      <c r="B1399" s="642" t="s">
        <v>1682</v>
      </c>
      <c r="C1399" s="642" t="s">
        <v>3002</v>
      </c>
      <c r="D1399" s="641">
        <v>14001010733</v>
      </c>
      <c r="E1399" s="610"/>
      <c r="F1399" s="611" t="s">
        <v>334</v>
      </c>
      <c r="G1399" s="612">
        <f t="shared" si="32"/>
        <v>150</v>
      </c>
      <c r="H1399" s="613">
        <v>120</v>
      </c>
      <c r="I1399" s="612">
        <f t="shared" si="33"/>
        <v>30</v>
      </c>
    </row>
    <row r="1400" spans="1:9" ht="15">
      <c r="A1400" s="98">
        <v>1392</v>
      </c>
      <c r="B1400" s="640" t="s">
        <v>1847</v>
      </c>
      <c r="C1400" s="640" t="s">
        <v>3003</v>
      </c>
      <c r="D1400" s="641">
        <v>33001041875</v>
      </c>
      <c r="E1400" s="610"/>
      <c r="F1400" s="611" t="s">
        <v>334</v>
      </c>
      <c r="G1400" s="612">
        <f t="shared" si="32"/>
        <v>150</v>
      </c>
      <c r="H1400" s="613">
        <v>120</v>
      </c>
      <c r="I1400" s="612">
        <f t="shared" si="33"/>
        <v>30</v>
      </c>
    </row>
    <row r="1401" spans="1:9" ht="15">
      <c r="A1401" s="98">
        <v>1393</v>
      </c>
      <c r="B1401" s="640" t="s">
        <v>2094</v>
      </c>
      <c r="C1401" s="640" t="s">
        <v>3004</v>
      </c>
      <c r="D1401" s="641">
        <v>33001005333</v>
      </c>
      <c r="E1401" s="610"/>
      <c r="F1401" s="611" t="s">
        <v>334</v>
      </c>
      <c r="G1401" s="612">
        <f t="shared" si="32"/>
        <v>150</v>
      </c>
      <c r="H1401" s="613">
        <v>120</v>
      </c>
      <c r="I1401" s="612">
        <f t="shared" si="33"/>
        <v>30</v>
      </c>
    </row>
    <row r="1402" spans="1:9" ht="15">
      <c r="A1402" s="98">
        <v>1394</v>
      </c>
      <c r="B1402" s="640" t="s">
        <v>3005</v>
      </c>
      <c r="C1402" s="640" t="s">
        <v>3006</v>
      </c>
      <c r="D1402" s="641">
        <v>33001020821</v>
      </c>
      <c r="E1402" s="610"/>
      <c r="F1402" s="611" t="s">
        <v>334</v>
      </c>
      <c r="G1402" s="612">
        <f t="shared" si="32"/>
        <v>150</v>
      </c>
      <c r="H1402" s="613">
        <v>120</v>
      </c>
      <c r="I1402" s="612">
        <f t="shared" si="33"/>
        <v>30</v>
      </c>
    </row>
    <row r="1403" spans="1:9" ht="15">
      <c r="A1403" s="98">
        <v>1395</v>
      </c>
      <c r="B1403" s="642" t="s">
        <v>2199</v>
      </c>
      <c r="C1403" s="642" t="s">
        <v>3007</v>
      </c>
      <c r="D1403" s="641">
        <v>33001013442</v>
      </c>
      <c r="E1403" s="610"/>
      <c r="F1403" s="611" t="s">
        <v>334</v>
      </c>
      <c r="G1403" s="612">
        <f t="shared" si="32"/>
        <v>150</v>
      </c>
      <c r="H1403" s="613">
        <v>120</v>
      </c>
      <c r="I1403" s="612">
        <f t="shared" si="33"/>
        <v>30</v>
      </c>
    </row>
    <row r="1404" spans="1:9" ht="15">
      <c r="A1404" s="98">
        <v>1396</v>
      </c>
      <c r="B1404" s="640" t="s">
        <v>658</v>
      </c>
      <c r="C1404" s="640" t="s">
        <v>893</v>
      </c>
      <c r="D1404" s="641" t="s">
        <v>3008</v>
      </c>
      <c r="E1404" s="610"/>
      <c r="F1404" s="611" t="s">
        <v>334</v>
      </c>
      <c r="G1404" s="612">
        <f t="shared" si="32"/>
        <v>150</v>
      </c>
      <c r="H1404" s="613">
        <v>120</v>
      </c>
      <c r="I1404" s="612">
        <f t="shared" si="33"/>
        <v>30</v>
      </c>
    </row>
    <row r="1405" spans="1:9" ht="15">
      <c r="A1405" s="98">
        <v>1397</v>
      </c>
      <c r="B1405" s="640" t="s">
        <v>2076</v>
      </c>
      <c r="C1405" s="640" t="s">
        <v>3009</v>
      </c>
      <c r="D1405" s="641">
        <v>33001015630</v>
      </c>
      <c r="E1405" s="610"/>
      <c r="F1405" s="611" t="s">
        <v>334</v>
      </c>
      <c r="G1405" s="612">
        <f t="shared" si="32"/>
        <v>150</v>
      </c>
      <c r="H1405" s="613">
        <v>120</v>
      </c>
      <c r="I1405" s="612">
        <f t="shared" si="33"/>
        <v>30</v>
      </c>
    </row>
    <row r="1406" spans="1:9" ht="15">
      <c r="A1406" s="98">
        <v>1398</v>
      </c>
      <c r="B1406" s="640" t="s">
        <v>854</v>
      </c>
      <c r="C1406" s="640" t="s">
        <v>730</v>
      </c>
      <c r="D1406" s="641" t="s">
        <v>3010</v>
      </c>
      <c r="E1406" s="610"/>
      <c r="F1406" s="611" t="s">
        <v>334</v>
      </c>
      <c r="G1406" s="612">
        <f t="shared" si="32"/>
        <v>150</v>
      </c>
      <c r="H1406" s="613">
        <v>120</v>
      </c>
      <c r="I1406" s="612">
        <f t="shared" si="33"/>
        <v>30</v>
      </c>
    </row>
    <row r="1407" spans="1:9" ht="15">
      <c r="A1407" s="98">
        <v>1399</v>
      </c>
      <c r="B1407" s="640" t="s">
        <v>1879</v>
      </c>
      <c r="C1407" s="640" t="s">
        <v>1402</v>
      </c>
      <c r="D1407" s="641">
        <v>33001056633</v>
      </c>
      <c r="E1407" s="610"/>
      <c r="F1407" s="611" t="s">
        <v>334</v>
      </c>
      <c r="G1407" s="612">
        <f t="shared" si="32"/>
        <v>150</v>
      </c>
      <c r="H1407" s="613">
        <v>120</v>
      </c>
      <c r="I1407" s="612">
        <f t="shared" si="33"/>
        <v>30</v>
      </c>
    </row>
    <row r="1408" spans="1:9" ht="15">
      <c r="A1408" s="98">
        <v>1400</v>
      </c>
      <c r="B1408" s="640" t="s">
        <v>2087</v>
      </c>
      <c r="C1408" s="640" t="s">
        <v>2327</v>
      </c>
      <c r="D1408" s="641">
        <v>33001077794</v>
      </c>
      <c r="E1408" s="610"/>
      <c r="F1408" s="611" t="s">
        <v>334</v>
      </c>
      <c r="G1408" s="612">
        <f t="shared" si="32"/>
        <v>150</v>
      </c>
      <c r="H1408" s="613">
        <v>120</v>
      </c>
      <c r="I1408" s="612">
        <f t="shared" si="33"/>
        <v>30</v>
      </c>
    </row>
    <row r="1409" spans="1:9" ht="15">
      <c r="A1409" s="98">
        <v>1401</v>
      </c>
      <c r="B1409" s="640" t="s">
        <v>2076</v>
      </c>
      <c r="C1409" s="640" t="s">
        <v>1206</v>
      </c>
      <c r="D1409" s="641">
        <v>33001010502</v>
      </c>
      <c r="E1409" s="610"/>
      <c r="F1409" s="611" t="s">
        <v>334</v>
      </c>
      <c r="G1409" s="612">
        <f t="shared" si="32"/>
        <v>150</v>
      </c>
      <c r="H1409" s="613">
        <v>120</v>
      </c>
      <c r="I1409" s="612">
        <f t="shared" si="33"/>
        <v>30</v>
      </c>
    </row>
    <row r="1410" spans="1:9" ht="15">
      <c r="A1410" s="98">
        <v>1402</v>
      </c>
      <c r="B1410" s="640" t="s">
        <v>1682</v>
      </c>
      <c r="C1410" s="640" t="s">
        <v>3011</v>
      </c>
      <c r="D1410" s="641">
        <v>33001053431</v>
      </c>
      <c r="E1410" s="610"/>
      <c r="F1410" s="611" t="s">
        <v>334</v>
      </c>
      <c r="G1410" s="612">
        <f t="shared" si="32"/>
        <v>150</v>
      </c>
      <c r="H1410" s="613">
        <v>120</v>
      </c>
      <c r="I1410" s="612">
        <f t="shared" si="33"/>
        <v>30</v>
      </c>
    </row>
    <row r="1411" spans="1:9" ht="15">
      <c r="A1411" s="98">
        <v>1403</v>
      </c>
      <c r="B1411" s="640" t="s">
        <v>2747</v>
      </c>
      <c r="C1411" s="640" t="s">
        <v>2684</v>
      </c>
      <c r="D1411" s="641">
        <v>61004065216</v>
      </c>
      <c r="E1411" s="610"/>
      <c r="F1411" s="611" t="s">
        <v>334</v>
      </c>
      <c r="G1411" s="612">
        <f t="shared" si="32"/>
        <v>150</v>
      </c>
      <c r="H1411" s="613">
        <v>120</v>
      </c>
      <c r="I1411" s="612">
        <f t="shared" si="33"/>
        <v>30</v>
      </c>
    </row>
    <row r="1412" spans="1:9" ht="15">
      <c r="A1412" s="98">
        <v>1404</v>
      </c>
      <c r="B1412" s="640" t="s">
        <v>3012</v>
      </c>
      <c r="C1412" s="640" t="s">
        <v>3013</v>
      </c>
      <c r="D1412" s="641">
        <v>33001004953</v>
      </c>
      <c r="E1412" s="610"/>
      <c r="F1412" s="611" t="s">
        <v>334</v>
      </c>
      <c r="G1412" s="612">
        <f t="shared" si="32"/>
        <v>150</v>
      </c>
      <c r="H1412" s="613">
        <v>120</v>
      </c>
      <c r="I1412" s="612">
        <f t="shared" si="33"/>
        <v>30</v>
      </c>
    </row>
    <row r="1413" spans="1:9" ht="15">
      <c r="A1413" s="98">
        <v>1405</v>
      </c>
      <c r="B1413" s="640" t="s">
        <v>3014</v>
      </c>
      <c r="C1413" s="640" t="s">
        <v>3015</v>
      </c>
      <c r="D1413" s="641">
        <v>33001051147</v>
      </c>
      <c r="E1413" s="610"/>
      <c r="F1413" s="611" t="s">
        <v>334</v>
      </c>
      <c r="G1413" s="612">
        <f t="shared" si="32"/>
        <v>150</v>
      </c>
      <c r="H1413" s="613">
        <v>120</v>
      </c>
      <c r="I1413" s="612">
        <f t="shared" si="33"/>
        <v>30</v>
      </c>
    </row>
    <row r="1414" spans="1:9" ht="15">
      <c r="A1414" s="98">
        <v>1406</v>
      </c>
      <c r="B1414" s="640" t="s">
        <v>996</v>
      </c>
      <c r="C1414" s="640" t="s">
        <v>3016</v>
      </c>
      <c r="D1414" s="641">
        <v>33001049891</v>
      </c>
      <c r="E1414" s="610"/>
      <c r="F1414" s="611" t="s">
        <v>334</v>
      </c>
      <c r="G1414" s="612">
        <f t="shared" si="32"/>
        <v>150</v>
      </c>
      <c r="H1414" s="613">
        <v>120</v>
      </c>
      <c r="I1414" s="612">
        <f t="shared" si="33"/>
        <v>30</v>
      </c>
    </row>
    <row r="1415" spans="1:9" ht="15">
      <c r="A1415" s="98">
        <v>1407</v>
      </c>
      <c r="B1415" s="640" t="s">
        <v>3017</v>
      </c>
      <c r="C1415" s="640" t="s">
        <v>3018</v>
      </c>
      <c r="D1415" s="641">
        <v>33001009151</v>
      </c>
      <c r="E1415" s="610"/>
      <c r="F1415" s="611" t="s">
        <v>334</v>
      </c>
      <c r="G1415" s="612">
        <f t="shared" si="32"/>
        <v>150</v>
      </c>
      <c r="H1415" s="613">
        <v>120</v>
      </c>
      <c r="I1415" s="612">
        <f t="shared" si="33"/>
        <v>30</v>
      </c>
    </row>
    <row r="1416" spans="1:9" ht="15">
      <c r="A1416" s="98">
        <v>1408</v>
      </c>
      <c r="B1416" s="640" t="s">
        <v>1863</v>
      </c>
      <c r="C1416" s="640" t="s">
        <v>3019</v>
      </c>
      <c r="D1416" s="641">
        <v>33001052989</v>
      </c>
      <c r="E1416" s="610"/>
      <c r="F1416" s="611" t="s">
        <v>334</v>
      </c>
      <c r="G1416" s="612">
        <f t="shared" si="32"/>
        <v>150</v>
      </c>
      <c r="H1416" s="613">
        <v>120</v>
      </c>
      <c r="I1416" s="612">
        <f t="shared" si="33"/>
        <v>30</v>
      </c>
    </row>
    <row r="1417" spans="1:9" ht="15">
      <c r="A1417" s="98">
        <v>1409</v>
      </c>
      <c r="B1417" s="640" t="s">
        <v>2459</v>
      </c>
      <c r="C1417" s="640" t="s">
        <v>1949</v>
      </c>
      <c r="D1417" s="641">
        <v>33001049419</v>
      </c>
      <c r="E1417" s="610"/>
      <c r="F1417" s="611" t="s">
        <v>334</v>
      </c>
      <c r="G1417" s="612">
        <f t="shared" ref="G1417:G1480" si="34">H1417/0.8</f>
        <v>150</v>
      </c>
      <c r="H1417" s="613">
        <v>120</v>
      </c>
      <c r="I1417" s="612">
        <f t="shared" si="33"/>
        <v>30</v>
      </c>
    </row>
    <row r="1418" spans="1:9" ht="15">
      <c r="A1418" s="98">
        <v>1410</v>
      </c>
      <c r="B1418" s="640" t="s">
        <v>2027</v>
      </c>
      <c r="C1418" s="640" t="s">
        <v>1428</v>
      </c>
      <c r="D1418" s="641" t="s">
        <v>3020</v>
      </c>
      <c r="E1418" s="610"/>
      <c r="F1418" s="611" t="s">
        <v>334</v>
      </c>
      <c r="G1418" s="612">
        <f t="shared" si="34"/>
        <v>150</v>
      </c>
      <c r="H1418" s="613">
        <v>120</v>
      </c>
      <c r="I1418" s="612">
        <f t="shared" si="33"/>
        <v>30</v>
      </c>
    </row>
    <row r="1419" spans="1:9" ht="15">
      <c r="A1419" s="98">
        <v>1411</v>
      </c>
      <c r="B1419" s="640" t="s">
        <v>2259</v>
      </c>
      <c r="C1419" s="640" t="s">
        <v>1057</v>
      </c>
      <c r="D1419" s="641">
        <v>33001027262</v>
      </c>
      <c r="E1419" s="610"/>
      <c r="F1419" s="611" t="s">
        <v>334</v>
      </c>
      <c r="G1419" s="612">
        <f t="shared" si="34"/>
        <v>150</v>
      </c>
      <c r="H1419" s="613">
        <v>120</v>
      </c>
      <c r="I1419" s="612">
        <f t="shared" si="33"/>
        <v>30</v>
      </c>
    </row>
    <row r="1420" spans="1:9" ht="15">
      <c r="A1420" s="98">
        <v>1412</v>
      </c>
      <c r="B1420" s="640" t="s">
        <v>1948</v>
      </c>
      <c r="C1420" s="640" t="s">
        <v>2690</v>
      </c>
      <c r="D1420" s="641">
        <v>33001002405</v>
      </c>
      <c r="E1420" s="610"/>
      <c r="F1420" s="611" t="s">
        <v>334</v>
      </c>
      <c r="G1420" s="612">
        <f t="shared" si="34"/>
        <v>150</v>
      </c>
      <c r="H1420" s="613">
        <v>120</v>
      </c>
      <c r="I1420" s="612">
        <f t="shared" si="33"/>
        <v>30</v>
      </c>
    </row>
    <row r="1421" spans="1:9" ht="15">
      <c r="A1421" s="98">
        <v>1413</v>
      </c>
      <c r="B1421" s="640" t="s">
        <v>1612</v>
      </c>
      <c r="C1421" s="640" t="s">
        <v>3021</v>
      </c>
      <c r="D1421" s="641">
        <v>33001019951</v>
      </c>
      <c r="E1421" s="610"/>
      <c r="F1421" s="611" t="s">
        <v>334</v>
      </c>
      <c r="G1421" s="612">
        <f t="shared" si="34"/>
        <v>150</v>
      </c>
      <c r="H1421" s="613">
        <v>120</v>
      </c>
      <c r="I1421" s="612">
        <f t="shared" ref="I1421:I1484" si="35">H1421*0.25</f>
        <v>30</v>
      </c>
    </row>
    <row r="1422" spans="1:9" ht="15">
      <c r="A1422" s="98">
        <v>1414</v>
      </c>
      <c r="B1422" s="640" t="s">
        <v>2925</v>
      </c>
      <c r="C1422" s="640" t="s">
        <v>3022</v>
      </c>
      <c r="D1422" s="641">
        <v>33001033918</v>
      </c>
      <c r="E1422" s="610"/>
      <c r="F1422" s="611" t="s">
        <v>334</v>
      </c>
      <c r="G1422" s="612">
        <f t="shared" si="34"/>
        <v>150</v>
      </c>
      <c r="H1422" s="613">
        <v>120</v>
      </c>
      <c r="I1422" s="612">
        <f t="shared" si="35"/>
        <v>30</v>
      </c>
    </row>
    <row r="1423" spans="1:9" ht="15">
      <c r="A1423" s="98">
        <v>1415</v>
      </c>
      <c r="B1423" s="640" t="s">
        <v>2199</v>
      </c>
      <c r="C1423" s="640" t="s">
        <v>3023</v>
      </c>
      <c r="D1423" s="641">
        <v>33001076131</v>
      </c>
      <c r="E1423" s="610"/>
      <c r="F1423" s="611" t="s">
        <v>334</v>
      </c>
      <c r="G1423" s="612">
        <f t="shared" si="34"/>
        <v>150</v>
      </c>
      <c r="H1423" s="613">
        <v>120</v>
      </c>
      <c r="I1423" s="612">
        <f t="shared" si="35"/>
        <v>30</v>
      </c>
    </row>
    <row r="1424" spans="1:9" ht="15">
      <c r="A1424" s="98">
        <v>1416</v>
      </c>
      <c r="B1424" s="640" t="s">
        <v>2994</v>
      </c>
      <c r="C1424" s="640" t="s">
        <v>2756</v>
      </c>
      <c r="D1424" s="641">
        <v>33001023346</v>
      </c>
      <c r="E1424" s="610"/>
      <c r="F1424" s="611" t="s">
        <v>334</v>
      </c>
      <c r="G1424" s="612">
        <f t="shared" si="34"/>
        <v>150</v>
      </c>
      <c r="H1424" s="613">
        <v>120</v>
      </c>
      <c r="I1424" s="612">
        <f t="shared" si="35"/>
        <v>30</v>
      </c>
    </row>
    <row r="1425" spans="1:9" ht="15">
      <c r="A1425" s="98">
        <v>1417</v>
      </c>
      <c r="B1425" s="643" t="s">
        <v>650</v>
      </c>
      <c r="C1425" s="643" t="s">
        <v>3024</v>
      </c>
      <c r="D1425" s="609" t="s">
        <v>3025</v>
      </c>
      <c r="E1425" s="610"/>
      <c r="F1425" s="611" t="s">
        <v>334</v>
      </c>
      <c r="G1425" s="612">
        <f t="shared" si="34"/>
        <v>200</v>
      </c>
      <c r="H1425" s="613">
        <v>160</v>
      </c>
      <c r="I1425" s="612">
        <f t="shared" si="35"/>
        <v>40</v>
      </c>
    </row>
    <row r="1426" spans="1:9" ht="15">
      <c r="A1426" s="98">
        <v>1418</v>
      </c>
      <c r="B1426" s="644" t="s">
        <v>3026</v>
      </c>
      <c r="C1426" s="644" t="s">
        <v>3027</v>
      </c>
      <c r="D1426" s="639">
        <v>26001023178</v>
      </c>
      <c r="E1426" s="610"/>
      <c r="F1426" s="611" t="s">
        <v>334</v>
      </c>
      <c r="G1426" s="612">
        <f t="shared" si="34"/>
        <v>150</v>
      </c>
      <c r="H1426" s="613">
        <v>120</v>
      </c>
      <c r="I1426" s="612">
        <f t="shared" si="35"/>
        <v>30</v>
      </c>
    </row>
    <row r="1427" spans="1:9" ht="15">
      <c r="A1427" s="98">
        <v>1419</v>
      </c>
      <c r="B1427" s="623" t="s">
        <v>1585</v>
      </c>
      <c r="C1427" s="623" t="s">
        <v>3028</v>
      </c>
      <c r="D1427" s="645">
        <v>26001023439</v>
      </c>
      <c r="E1427" s="610"/>
      <c r="F1427" s="611" t="s">
        <v>334</v>
      </c>
      <c r="G1427" s="612">
        <f t="shared" si="34"/>
        <v>150</v>
      </c>
      <c r="H1427" s="613">
        <v>120</v>
      </c>
      <c r="I1427" s="612">
        <f t="shared" si="35"/>
        <v>30</v>
      </c>
    </row>
    <row r="1428" spans="1:9" ht="15">
      <c r="A1428" s="98">
        <v>1420</v>
      </c>
      <c r="B1428" s="644" t="s">
        <v>2216</v>
      </c>
      <c r="C1428" s="644" t="s">
        <v>3029</v>
      </c>
      <c r="D1428" s="639">
        <v>26001022872</v>
      </c>
      <c r="E1428" s="610"/>
      <c r="F1428" s="611" t="s">
        <v>334</v>
      </c>
      <c r="G1428" s="612">
        <f t="shared" si="34"/>
        <v>150</v>
      </c>
      <c r="H1428" s="613">
        <v>120</v>
      </c>
      <c r="I1428" s="612">
        <f t="shared" si="35"/>
        <v>30</v>
      </c>
    </row>
    <row r="1429" spans="1:9" ht="15">
      <c r="A1429" s="98">
        <v>1421</v>
      </c>
      <c r="B1429" s="644" t="s">
        <v>1693</v>
      </c>
      <c r="C1429" s="644" t="s">
        <v>3030</v>
      </c>
      <c r="D1429" s="639">
        <v>26001025326</v>
      </c>
      <c r="E1429" s="610"/>
      <c r="F1429" s="611" t="s">
        <v>334</v>
      </c>
      <c r="G1429" s="612">
        <f t="shared" si="34"/>
        <v>150</v>
      </c>
      <c r="H1429" s="613">
        <v>120</v>
      </c>
      <c r="I1429" s="612">
        <f t="shared" si="35"/>
        <v>30</v>
      </c>
    </row>
    <row r="1430" spans="1:9" ht="15">
      <c r="A1430" s="98">
        <v>1422</v>
      </c>
      <c r="B1430" s="644" t="s">
        <v>2364</v>
      </c>
      <c r="C1430" s="644" t="s">
        <v>3031</v>
      </c>
      <c r="D1430" s="639">
        <v>26001027240</v>
      </c>
      <c r="E1430" s="610"/>
      <c r="F1430" s="611" t="s">
        <v>334</v>
      </c>
      <c r="G1430" s="612">
        <f t="shared" si="34"/>
        <v>150</v>
      </c>
      <c r="H1430" s="613">
        <v>120</v>
      </c>
      <c r="I1430" s="612">
        <f t="shared" si="35"/>
        <v>30</v>
      </c>
    </row>
    <row r="1431" spans="1:9" ht="15">
      <c r="A1431" s="98">
        <v>1423</v>
      </c>
      <c r="B1431" s="644" t="s">
        <v>3032</v>
      </c>
      <c r="C1431" s="644" t="s">
        <v>3021</v>
      </c>
      <c r="D1431" s="639">
        <v>26001029715</v>
      </c>
      <c r="E1431" s="610"/>
      <c r="F1431" s="611" t="s">
        <v>334</v>
      </c>
      <c r="G1431" s="612">
        <f t="shared" si="34"/>
        <v>150</v>
      </c>
      <c r="H1431" s="613">
        <v>120</v>
      </c>
      <c r="I1431" s="612">
        <f t="shared" si="35"/>
        <v>30</v>
      </c>
    </row>
    <row r="1432" spans="1:9" ht="15">
      <c r="A1432" s="98">
        <v>1424</v>
      </c>
      <c r="B1432" s="644" t="s">
        <v>1693</v>
      </c>
      <c r="C1432" s="644" t="s">
        <v>3030</v>
      </c>
      <c r="D1432" s="639">
        <v>26001019743</v>
      </c>
      <c r="E1432" s="610"/>
      <c r="F1432" s="611" t="s">
        <v>334</v>
      </c>
      <c r="G1432" s="612">
        <f t="shared" si="34"/>
        <v>150</v>
      </c>
      <c r="H1432" s="613">
        <v>120</v>
      </c>
      <c r="I1432" s="612">
        <f t="shared" si="35"/>
        <v>30</v>
      </c>
    </row>
    <row r="1433" spans="1:9" ht="15">
      <c r="A1433" s="98">
        <v>1425</v>
      </c>
      <c r="B1433" s="644" t="s">
        <v>2745</v>
      </c>
      <c r="C1433" s="644" t="s">
        <v>2693</v>
      </c>
      <c r="D1433" s="639">
        <v>26001004733</v>
      </c>
      <c r="E1433" s="610"/>
      <c r="F1433" s="611" t="s">
        <v>334</v>
      </c>
      <c r="G1433" s="612">
        <f t="shared" si="34"/>
        <v>150</v>
      </c>
      <c r="H1433" s="613">
        <v>120</v>
      </c>
      <c r="I1433" s="612">
        <f t="shared" si="35"/>
        <v>30</v>
      </c>
    </row>
    <row r="1434" spans="1:9" ht="15">
      <c r="A1434" s="98">
        <v>1426</v>
      </c>
      <c r="B1434" s="644" t="s">
        <v>1888</v>
      </c>
      <c r="C1434" s="644" t="s">
        <v>3033</v>
      </c>
      <c r="D1434" s="639">
        <v>61006057785</v>
      </c>
      <c r="E1434" s="610"/>
      <c r="F1434" s="611" t="s">
        <v>334</v>
      </c>
      <c r="G1434" s="612">
        <f t="shared" si="34"/>
        <v>150</v>
      </c>
      <c r="H1434" s="613">
        <v>120</v>
      </c>
      <c r="I1434" s="612">
        <f t="shared" si="35"/>
        <v>30</v>
      </c>
    </row>
    <row r="1435" spans="1:9" ht="15">
      <c r="A1435" s="98">
        <v>1427</v>
      </c>
      <c r="B1435" s="644" t="s">
        <v>1863</v>
      </c>
      <c r="C1435" s="644" t="s">
        <v>802</v>
      </c>
      <c r="D1435" s="639">
        <v>26001007967</v>
      </c>
      <c r="E1435" s="610"/>
      <c r="F1435" s="611" t="s">
        <v>334</v>
      </c>
      <c r="G1435" s="612">
        <f t="shared" si="34"/>
        <v>150</v>
      </c>
      <c r="H1435" s="613">
        <v>120</v>
      </c>
      <c r="I1435" s="612">
        <f t="shared" si="35"/>
        <v>30</v>
      </c>
    </row>
    <row r="1436" spans="1:9" ht="15">
      <c r="A1436" s="98">
        <v>1428</v>
      </c>
      <c r="B1436" s="644" t="s">
        <v>2001</v>
      </c>
      <c r="C1436" s="644" t="s">
        <v>3034</v>
      </c>
      <c r="D1436" s="639">
        <v>26001024778</v>
      </c>
      <c r="E1436" s="610"/>
      <c r="F1436" s="611" t="s">
        <v>334</v>
      </c>
      <c r="G1436" s="612">
        <f t="shared" si="34"/>
        <v>150</v>
      </c>
      <c r="H1436" s="613">
        <v>120</v>
      </c>
      <c r="I1436" s="612">
        <f t="shared" si="35"/>
        <v>30</v>
      </c>
    </row>
    <row r="1437" spans="1:9" ht="15">
      <c r="A1437" s="98">
        <v>1429</v>
      </c>
      <c r="B1437" s="644" t="s">
        <v>3035</v>
      </c>
      <c r="C1437" s="644" t="s">
        <v>3036</v>
      </c>
      <c r="D1437" s="639">
        <v>26001021293</v>
      </c>
      <c r="E1437" s="610"/>
      <c r="F1437" s="611" t="s">
        <v>334</v>
      </c>
      <c r="G1437" s="612">
        <f t="shared" si="34"/>
        <v>150</v>
      </c>
      <c r="H1437" s="613">
        <v>120</v>
      </c>
      <c r="I1437" s="612">
        <f t="shared" si="35"/>
        <v>30</v>
      </c>
    </row>
    <row r="1438" spans="1:9" ht="15">
      <c r="A1438" s="98">
        <v>1430</v>
      </c>
      <c r="B1438" s="644" t="s">
        <v>3037</v>
      </c>
      <c r="C1438" s="644" t="s">
        <v>3038</v>
      </c>
      <c r="D1438" s="639">
        <v>61009007609</v>
      </c>
      <c r="E1438" s="610"/>
      <c r="F1438" s="611" t="s">
        <v>334</v>
      </c>
      <c r="G1438" s="612">
        <f t="shared" si="34"/>
        <v>150</v>
      </c>
      <c r="H1438" s="613">
        <v>120</v>
      </c>
      <c r="I1438" s="612">
        <f t="shared" si="35"/>
        <v>30</v>
      </c>
    </row>
    <row r="1439" spans="1:9" ht="15">
      <c r="A1439" s="98">
        <v>1431</v>
      </c>
      <c r="B1439" s="644" t="s">
        <v>1616</v>
      </c>
      <c r="C1439" s="644" t="s">
        <v>3039</v>
      </c>
      <c r="D1439" s="639">
        <v>26001005067</v>
      </c>
      <c r="E1439" s="610"/>
      <c r="F1439" s="611" t="s">
        <v>334</v>
      </c>
      <c r="G1439" s="612">
        <f t="shared" si="34"/>
        <v>150</v>
      </c>
      <c r="H1439" s="613">
        <v>120</v>
      </c>
      <c r="I1439" s="612">
        <f t="shared" si="35"/>
        <v>30</v>
      </c>
    </row>
    <row r="1440" spans="1:9" ht="15">
      <c r="A1440" s="98">
        <v>1432</v>
      </c>
      <c r="B1440" s="644" t="s">
        <v>1606</v>
      </c>
      <c r="C1440" s="644" t="s">
        <v>3021</v>
      </c>
      <c r="D1440" s="639">
        <v>26001033398</v>
      </c>
      <c r="E1440" s="610"/>
      <c r="F1440" s="611" t="s">
        <v>334</v>
      </c>
      <c r="G1440" s="612">
        <f t="shared" si="34"/>
        <v>150</v>
      </c>
      <c r="H1440" s="613">
        <v>120</v>
      </c>
      <c r="I1440" s="612">
        <f t="shared" si="35"/>
        <v>30</v>
      </c>
    </row>
    <row r="1441" spans="1:9" ht="15">
      <c r="A1441" s="98">
        <v>1433</v>
      </c>
      <c r="B1441" s="644" t="s">
        <v>2076</v>
      </c>
      <c r="C1441" s="644" t="s">
        <v>3040</v>
      </c>
      <c r="D1441" s="639">
        <v>26001010638</v>
      </c>
      <c r="E1441" s="610"/>
      <c r="F1441" s="611" t="s">
        <v>334</v>
      </c>
      <c r="G1441" s="612">
        <f t="shared" si="34"/>
        <v>150</v>
      </c>
      <c r="H1441" s="613">
        <v>120</v>
      </c>
      <c r="I1441" s="612">
        <f t="shared" si="35"/>
        <v>30</v>
      </c>
    </row>
    <row r="1442" spans="1:9" ht="15">
      <c r="A1442" s="98">
        <v>1434</v>
      </c>
      <c r="B1442" s="644" t="s">
        <v>3026</v>
      </c>
      <c r="C1442" s="644" t="s">
        <v>2740</v>
      </c>
      <c r="D1442" s="639">
        <v>26001004260</v>
      </c>
      <c r="E1442" s="610"/>
      <c r="F1442" s="611" t="s">
        <v>334</v>
      </c>
      <c r="G1442" s="612">
        <f t="shared" si="34"/>
        <v>150</v>
      </c>
      <c r="H1442" s="613">
        <v>120</v>
      </c>
      <c r="I1442" s="612">
        <f t="shared" si="35"/>
        <v>30</v>
      </c>
    </row>
    <row r="1443" spans="1:9" ht="15">
      <c r="A1443" s="98">
        <v>1435</v>
      </c>
      <c r="B1443" s="644" t="s">
        <v>1663</v>
      </c>
      <c r="C1443" s="644" t="s">
        <v>3041</v>
      </c>
      <c r="D1443" s="639">
        <v>26001036013</v>
      </c>
      <c r="E1443" s="610"/>
      <c r="F1443" s="611" t="s">
        <v>334</v>
      </c>
      <c r="G1443" s="612">
        <f t="shared" si="34"/>
        <v>150</v>
      </c>
      <c r="H1443" s="613">
        <v>120</v>
      </c>
      <c r="I1443" s="612">
        <f t="shared" si="35"/>
        <v>30</v>
      </c>
    </row>
    <row r="1444" spans="1:9" ht="15">
      <c r="A1444" s="98">
        <v>1436</v>
      </c>
      <c r="B1444" s="644" t="s">
        <v>2712</v>
      </c>
      <c r="C1444" s="644" t="s">
        <v>3042</v>
      </c>
      <c r="D1444" s="639">
        <v>26001027548</v>
      </c>
      <c r="E1444" s="610"/>
      <c r="F1444" s="611" t="s">
        <v>334</v>
      </c>
      <c r="G1444" s="612">
        <f t="shared" si="34"/>
        <v>150</v>
      </c>
      <c r="H1444" s="613">
        <v>120</v>
      </c>
      <c r="I1444" s="612">
        <f t="shared" si="35"/>
        <v>30</v>
      </c>
    </row>
    <row r="1445" spans="1:9" ht="15">
      <c r="A1445" s="98">
        <v>1437</v>
      </c>
      <c r="B1445" s="644" t="s">
        <v>3043</v>
      </c>
      <c r="C1445" s="644" t="s">
        <v>3044</v>
      </c>
      <c r="D1445" s="639">
        <v>26001007585</v>
      </c>
      <c r="E1445" s="610"/>
      <c r="F1445" s="611" t="s">
        <v>334</v>
      </c>
      <c r="G1445" s="612">
        <f t="shared" si="34"/>
        <v>150</v>
      </c>
      <c r="H1445" s="613">
        <v>120</v>
      </c>
      <c r="I1445" s="612">
        <f t="shared" si="35"/>
        <v>30</v>
      </c>
    </row>
    <row r="1446" spans="1:9" ht="15">
      <c r="A1446" s="98">
        <v>1438</v>
      </c>
      <c r="B1446" s="644" t="s">
        <v>2072</v>
      </c>
      <c r="C1446" s="644" t="s">
        <v>3022</v>
      </c>
      <c r="D1446" s="639">
        <v>26001032680</v>
      </c>
      <c r="E1446" s="610"/>
      <c r="F1446" s="611" t="s">
        <v>334</v>
      </c>
      <c r="G1446" s="612">
        <f t="shared" si="34"/>
        <v>150</v>
      </c>
      <c r="H1446" s="613">
        <v>120</v>
      </c>
      <c r="I1446" s="612">
        <f t="shared" si="35"/>
        <v>30</v>
      </c>
    </row>
    <row r="1447" spans="1:9" ht="15">
      <c r="A1447" s="98">
        <v>1439</v>
      </c>
      <c r="B1447" s="644" t="s">
        <v>3045</v>
      </c>
      <c r="C1447" s="644" t="s">
        <v>3046</v>
      </c>
      <c r="D1447" s="639">
        <v>26001025884</v>
      </c>
      <c r="E1447" s="610"/>
      <c r="F1447" s="611" t="s">
        <v>334</v>
      </c>
      <c r="G1447" s="612">
        <f t="shared" si="34"/>
        <v>150</v>
      </c>
      <c r="H1447" s="613">
        <v>120</v>
      </c>
      <c r="I1447" s="612">
        <f t="shared" si="35"/>
        <v>30</v>
      </c>
    </row>
    <row r="1448" spans="1:9" ht="15">
      <c r="A1448" s="98">
        <v>1440</v>
      </c>
      <c r="B1448" s="644" t="s">
        <v>1865</v>
      </c>
      <c r="C1448" s="644" t="s">
        <v>3047</v>
      </c>
      <c r="D1448" s="639">
        <v>26001012339</v>
      </c>
      <c r="E1448" s="610"/>
      <c r="F1448" s="611" t="s">
        <v>334</v>
      </c>
      <c r="G1448" s="612">
        <f t="shared" si="34"/>
        <v>150</v>
      </c>
      <c r="H1448" s="613">
        <v>120</v>
      </c>
      <c r="I1448" s="612">
        <f t="shared" si="35"/>
        <v>30</v>
      </c>
    </row>
    <row r="1449" spans="1:9" ht="15">
      <c r="A1449" s="98">
        <v>1441</v>
      </c>
      <c r="B1449" s="644" t="s">
        <v>3048</v>
      </c>
      <c r="C1449" s="644" t="s">
        <v>3049</v>
      </c>
      <c r="D1449" s="639">
        <v>26001009165</v>
      </c>
      <c r="E1449" s="610"/>
      <c r="F1449" s="611" t="s">
        <v>334</v>
      </c>
      <c r="G1449" s="612">
        <f t="shared" si="34"/>
        <v>150</v>
      </c>
      <c r="H1449" s="613">
        <v>120</v>
      </c>
      <c r="I1449" s="612">
        <f t="shared" si="35"/>
        <v>30</v>
      </c>
    </row>
    <row r="1450" spans="1:9" ht="15">
      <c r="A1450" s="98">
        <v>1442</v>
      </c>
      <c r="B1450" s="644" t="s">
        <v>2334</v>
      </c>
      <c r="C1450" s="644" t="s">
        <v>3050</v>
      </c>
      <c r="D1450" s="639">
        <v>26001033185</v>
      </c>
      <c r="E1450" s="610"/>
      <c r="F1450" s="611" t="s">
        <v>334</v>
      </c>
      <c r="G1450" s="612">
        <f t="shared" si="34"/>
        <v>150</v>
      </c>
      <c r="H1450" s="613">
        <v>120</v>
      </c>
      <c r="I1450" s="612">
        <f t="shared" si="35"/>
        <v>30</v>
      </c>
    </row>
    <row r="1451" spans="1:9" ht="15">
      <c r="A1451" s="98">
        <v>1443</v>
      </c>
      <c r="B1451" s="644" t="s">
        <v>2001</v>
      </c>
      <c r="C1451" s="644" t="s">
        <v>3051</v>
      </c>
      <c r="D1451" s="639">
        <v>26001005076</v>
      </c>
      <c r="E1451" s="610"/>
      <c r="F1451" s="611" t="s">
        <v>334</v>
      </c>
      <c r="G1451" s="612">
        <f t="shared" si="34"/>
        <v>150</v>
      </c>
      <c r="H1451" s="613">
        <v>120</v>
      </c>
      <c r="I1451" s="612">
        <f t="shared" si="35"/>
        <v>30</v>
      </c>
    </row>
    <row r="1452" spans="1:9" ht="15">
      <c r="A1452" s="98">
        <v>1444</v>
      </c>
      <c r="B1452" s="644" t="s">
        <v>1608</v>
      </c>
      <c r="C1452" s="644" t="s">
        <v>1607</v>
      </c>
      <c r="D1452" s="639">
        <v>26001025833</v>
      </c>
      <c r="E1452" s="610"/>
      <c r="F1452" s="611" t="s">
        <v>334</v>
      </c>
      <c r="G1452" s="612">
        <f t="shared" si="34"/>
        <v>150</v>
      </c>
      <c r="H1452" s="613">
        <v>120</v>
      </c>
      <c r="I1452" s="612">
        <f t="shared" si="35"/>
        <v>30</v>
      </c>
    </row>
    <row r="1453" spans="1:9" ht="15">
      <c r="A1453" s="98">
        <v>1445</v>
      </c>
      <c r="B1453" s="644" t="s">
        <v>1831</v>
      </c>
      <c r="C1453" s="644" t="s">
        <v>3052</v>
      </c>
      <c r="D1453" s="639">
        <v>26001035316</v>
      </c>
      <c r="E1453" s="610"/>
      <c r="F1453" s="611" t="s">
        <v>334</v>
      </c>
      <c r="G1453" s="612">
        <f t="shared" si="34"/>
        <v>150</v>
      </c>
      <c r="H1453" s="613">
        <v>120</v>
      </c>
      <c r="I1453" s="612">
        <f t="shared" si="35"/>
        <v>30</v>
      </c>
    </row>
    <row r="1454" spans="1:9" ht="15">
      <c r="A1454" s="98">
        <v>1446</v>
      </c>
      <c r="B1454" s="636" t="s">
        <v>808</v>
      </c>
      <c r="C1454" s="637" t="s">
        <v>2650</v>
      </c>
      <c r="D1454" s="609" t="s">
        <v>3053</v>
      </c>
      <c r="E1454" s="610"/>
      <c r="F1454" s="611" t="s">
        <v>334</v>
      </c>
      <c r="G1454" s="612">
        <f t="shared" si="34"/>
        <v>200</v>
      </c>
      <c r="H1454" s="613">
        <v>160</v>
      </c>
      <c r="I1454" s="612">
        <f t="shared" si="35"/>
        <v>40</v>
      </c>
    </row>
    <row r="1455" spans="1:9" ht="15">
      <c r="A1455" s="98">
        <v>1447</v>
      </c>
      <c r="B1455" s="619" t="s">
        <v>3054</v>
      </c>
      <c r="C1455" s="619" t="s">
        <v>3055</v>
      </c>
      <c r="D1455" s="620">
        <v>46001017254</v>
      </c>
      <c r="E1455" s="610"/>
      <c r="F1455" s="611" t="s">
        <v>334</v>
      </c>
      <c r="G1455" s="612">
        <f t="shared" si="34"/>
        <v>150</v>
      </c>
      <c r="H1455" s="613">
        <v>120</v>
      </c>
      <c r="I1455" s="612">
        <f t="shared" si="35"/>
        <v>30</v>
      </c>
    </row>
    <row r="1456" spans="1:9" ht="15">
      <c r="A1456" s="98">
        <v>1448</v>
      </c>
      <c r="B1456" s="619" t="s">
        <v>3056</v>
      </c>
      <c r="C1456" s="619" t="s">
        <v>730</v>
      </c>
      <c r="D1456" s="620">
        <v>46001008927</v>
      </c>
      <c r="E1456" s="610"/>
      <c r="F1456" s="611" t="s">
        <v>334</v>
      </c>
      <c r="G1456" s="612">
        <f t="shared" si="34"/>
        <v>150</v>
      </c>
      <c r="H1456" s="613">
        <v>120</v>
      </c>
      <c r="I1456" s="612">
        <f t="shared" si="35"/>
        <v>30</v>
      </c>
    </row>
    <row r="1457" spans="1:9" ht="15">
      <c r="A1457" s="98">
        <v>1449</v>
      </c>
      <c r="B1457" s="619" t="s">
        <v>1342</v>
      </c>
      <c r="C1457" s="619" t="s">
        <v>1334</v>
      </c>
      <c r="D1457" s="609" t="s">
        <v>3057</v>
      </c>
      <c r="E1457" s="610"/>
      <c r="F1457" s="611" t="s">
        <v>334</v>
      </c>
      <c r="G1457" s="612">
        <f t="shared" si="34"/>
        <v>150</v>
      </c>
      <c r="H1457" s="613">
        <v>120</v>
      </c>
      <c r="I1457" s="612">
        <f t="shared" si="35"/>
        <v>30</v>
      </c>
    </row>
    <row r="1458" spans="1:9" ht="15">
      <c r="A1458" s="98">
        <v>1450</v>
      </c>
      <c r="B1458" s="619" t="s">
        <v>3058</v>
      </c>
      <c r="C1458" s="619" t="s">
        <v>3059</v>
      </c>
      <c r="D1458" s="609" t="s">
        <v>3060</v>
      </c>
      <c r="E1458" s="610"/>
      <c r="F1458" s="611" t="s">
        <v>334</v>
      </c>
      <c r="G1458" s="612">
        <f t="shared" si="34"/>
        <v>150</v>
      </c>
      <c r="H1458" s="613">
        <v>120</v>
      </c>
      <c r="I1458" s="612">
        <f t="shared" si="35"/>
        <v>30</v>
      </c>
    </row>
    <row r="1459" spans="1:9" ht="15">
      <c r="A1459" s="98">
        <v>1451</v>
      </c>
      <c r="B1459" s="646" t="s">
        <v>818</v>
      </c>
      <c r="C1459" s="646" t="s">
        <v>3061</v>
      </c>
      <c r="D1459" s="647">
        <v>46001021052</v>
      </c>
      <c r="E1459" s="610"/>
      <c r="F1459" s="611" t="s">
        <v>334</v>
      </c>
      <c r="G1459" s="612">
        <f t="shared" si="34"/>
        <v>200</v>
      </c>
      <c r="H1459" s="613">
        <v>160</v>
      </c>
      <c r="I1459" s="612">
        <f t="shared" si="35"/>
        <v>40</v>
      </c>
    </row>
    <row r="1460" spans="1:9" ht="15">
      <c r="A1460" s="98">
        <v>1452</v>
      </c>
      <c r="B1460" s="619" t="s">
        <v>1610</v>
      </c>
      <c r="C1460" s="619" t="s">
        <v>3062</v>
      </c>
      <c r="D1460" s="620">
        <v>42001020950</v>
      </c>
      <c r="E1460" s="610"/>
      <c r="F1460" s="611" t="s">
        <v>334</v>
      </c>
      <c r="G1460" s="612">
        <f t="shared" si="34"/>
        <v>150</v>
      </c>
      <c r="H1460" s="613">
        <v>120</v>
      </c>
      <c r="I1460" s="612">
        <f t="shared" si="35"/>
        <v>30</v>
      </c>
    </row>
    <row r="1461" spans="1:9" ht="15">
      <c r="A1461" s="98">
        <v>1453</v>
      </c>
      <c r="B1461" s="619" t="s">
        <v>2097</v>
      </c>
      <c r="C1461" s="619" t="s">
        <v>1935</v>
      </c>
      <c r="D1461" s="620">
        <v>42001036740</v>
      </c>
      <c r="E1461" s="610"/>
      <c r="F1461" s="611" t="s">
        <v>334</v>
      </c>
      <c r="G1461" s="612">
        <f t="shared" si="34"/>
        <v>150</v>
      </c>
      <c r="H1461" s="613">
        <v>120</v>
      </c>
      <c r="I1461" s="612">
        <f t="shared" si="35"/>
        <v>30</v>
      </c>
    </row>
    <row r="1462" spans="1:9" ht="15">
      <c r="A1462" s="98">
        <v>1454</v>
      </c>
      <c r="B1462" s="619" t="s">
        <v>1291</v>
      </c>
      <c r="C1462" s="619" t="s">
        <v>3063</v>
      </c>
      <c r="D1462" s="620">
        <v>58001004985</v>
      </c>
      <c r="E1462" s="610"/>
      <c r="F1462" s="611" t="s">
        <v>334</v>
      </c>
      <c r="G1462" s="612">
        <f t="shared" si="34"/>
        <v>150</v>
      </c>
      <c r="H1462" s="613">
        <v>120</v>
      </c>
      <c r="I1462" s="612">
        <f t="shared" si="35"/>
        <v>30</v>
      </c>
    </row>
    <row r="1463" spans="1:9" ht="15">
      <c r="A1463" s="98">
        <v>1455</v>
      </c>
      <c r="B1463" s="619" t="s">
        <v>3064</v>
      </c>
      <c r="C1463" s="619" t="s">
        <v>3065</v>
      </c>
      <c r="D1463" s="620">
        <v>48001015411</v>
      </c>
      <c r="E1463" s="610"/>
      <c r="F1463" s="611" t="s">
        <v>334</v>
      </c>
      <c r="G1463" s="612">
        <f t="shared" si="34"/>
        <v>150</v>
      </c>
      <c r="H1463" s="613">
        <v>120</v>
      </c>
      <c r="I1463" s="612">
        <f t="shared" si="35"/>
        <v>30</v>
      </c>
    </row>
    <row r="1464" spans="1:9" ht="15">
      <c r="A1464" s="98">
        <v>1456</v>
      </c>
      <c r="B1464" s="619" t="s">
        <v>720</v>
      </c>
      <c r="C1464" s="619" t="s">
        <v>3066</v>
      </c>
      <c r="D1464" s="620">
        <v>42001005310</v>
      </c>
      <c r="E1464" s="610"/>
      <c r="F1464" s="611" t="s">
        <v>334</v>
      </c>
      <c r="G1464" s="612">
        <f t="shared" si="34"/>
        <v>150</v>
      </c>
      <c r="H1464" s="613">
        <v>120</v>
      </c>
      <c r="I1464" s="612">
        <f t="shared" si="35"/>
        <v>30</v>
      </c>
    </row>
    <row r="1465" spans="1:9" ht="15">
      <c r="A1465" s="98">
        <v>1457</v>
      </c>
      <c r="B1465" s="619" t="s">
        <v>938</v>
      </c>
      <c r="C1465" s="619" t="s">
        <v>3067</v>
      </c>
      <c r="D1465" s="620">
        <v>42001034339</v>
      </c>
      <c r="E1465" s="610"/>
      <c r="F1465" s="611" t="s">
        <v>334</v>
      </c>
      <c r="G1465" s="612">
        <f t="shared" si="34"/>
        <v>150</v>
      </c>
      <c r="H1465" s="613">
        <v>120</v>
      </c>
      <c r="I1465" s="612">
        <f t="shared" si="35"/>
        <v>30</v>
      </c>
    </row>
    <row r="1466" spans="1:9" ht="15">
      <c r="A1466" s="98">
        <v>1458</v>
      </c>
      <c r="B1466" s="619" t="s">
        <v>1904</v>
      </c>
      <c r="C1466" s="619" t="s">
        <v>3068</v>
      </c>
      <c r="D1466" s="620">
        <v>42001000492</v>
      </c>
      <c r="E1466" s="610"/>
      <c r="F1466" s="611" t="s">
        <v>334</v>
      </c>
      <c r="G1466" s="612">
        <f t="shared" si="34"/>
        <v>150</v>
      </c>
      <c r="H1466" s="613">
        <v>120</v>
      </c>
      <c r="I1466" s="612">
        <f t="shared" si="35"/>
        <v>30</v>
      </c>
    </row>
    <row r="1467" spans="1:9" ht="15">
      <c r="A1467" s="98">
        <v>1459</v>
      </c>
      <c r="B1467" s="619" t="s">
        <v>3069</v>
      </c>
      <c r="C1467" s="619" t="s">
        <v>2124</v>
      </c>
      <c r="D1467" s="620">
        <v>42001034182</v>
      </c>
      <c r="E1467" s="610"/>
      <c r="F1467" s="611" t="s">
        <v>334</v>
      </c>
      <c r="G1467" s="612">
        <f t="shared" si="34"/>
        <v>150</v>
      </c>
      <c r="H1467" s="613">
        <v>120</v>
      </c>
      <c r="I1467" s="612">
        <f t="shared" si="35"/>
        <v>30</v>
      </c>
    </row>
    <row r="1468" spans="1:9" ht="15">
      <c r="A1468" s="98">
        <v>1460</v>
      </c>
      <c r="B1468" s="619" t="s">
        <v>1459</v>
      </c>
      <c r="C1468" s="619" t="s">
        <v>3070</v>
      </c>
      <c r="D1468" s="620">
        <v>42001039484</v>
      </c>
      <c r="E1468" s="610"/>
      <c r="F1468" s="611" t="s">
        <v>334</v>
      </c>
      <c r="G1468" s="612">
        <f t="shared" si="34"/>
        <v>150</v>
      </c>
      <c r="H1468" s="613">
        <v>120</v>
      </c>
      <c r="I1468" s="612">
        <f t="shared" si="35"/>
        <v>30</v>
      </c>
    </row>
    <row r="1469" spans="1:9" ht="15">
      <c r="A1469" s="98">
        <v>1461</v>
      </c>
      <c r="B1469" s="619" t="s">
        <v>3071</v>
      </c>
      <c r="C1469" s="619" t="s">
        <v>3072</v>
      </c>
      <c r="D1469" s="620">
        <v>29001008415</v>
      </c>
      <c r="E1469" s="610"/>
      <c r="F1469" s="611" t="s">
        <v>334</v>
      </c>
      <c r="G1469" s="612">
        <f t="shared" si="34"/>
        <v>150</v>
      </c>
      <c r="H1469" s="613">
        <v>120</v>
      </c>
      <c r="I1469" s="612">
        <f t="shared" si="35"/>
        <v>30</v>
      </c>
    </row>
    <row r="1470" spans="1:9" ht="15">
      <c r="A1470" s="98">
        <v>1462</v>
      </c>
      <c r="B1470" s="619" t="s">
        <v>1841</v>
      </c>
      <c r="C1470" s="619" t="s">
        <v>2672</v>
      </c>
      <c r="D1470" s="620">
        <v>42001034607</v>
      </c>
      <c r="E1470" s="610"/>
      <c r="F1470" s="611" t="s">
        <v>334</v>
      </c>
      <c r="G1470" s="612">
        <f t="shared" si="34"/>
        <v>150</v>
      </c>
      <c r="H1470" s="613">
        <v>120</v>
      </c>
      <c r="I1470" s="612">
        <f t="shared" si="35"/>
        <v>30</v>
      </c>
    </row>
    <row r="1471" spans="1:9" ht="15">
      <c r="A1471" s="98">
        <v>1463</v>
      </c>
      <c r="B1471" s="619" t="s">
        <v>1879</v>
      </c>
      <c r="C1471" s="619" t="s">
        <v>3073</v>
      </c>
      <c r="D1471" s="620">
        <v>42001025237</v>
      </c>
      <c r="E1471" s="610"/>
      <c r="F1471" s="611" t="s">
        <v>334</v>
      </c>
      <c r="G1471" s="612">
        <f t="shared" si="34"/>
        <v>150</v>
      </c>
      <c r="H1471" s="613">
        <v>120</v>
      </c>
      <c r="I1471" s="612">
        <f t="shared" si="35"/>
        <v>30</v>
      </c>
    </row>
    <row r="1472" spans="1:9" ht="15">
      <c r="A1472" s="98">
        <v>1464</v>
      </c>
      <c r="B1472" s="619" t="s">
        <v>1291</v>
      </c>
      <c r="C1472" s="619" t="s">
        <v>2063</v>
      </c>
      <c r="D1472" s="620">
        <v>42001033929</v>
      </c>
      <c r="E1472" s="610"/>
      <c r="F1472" s="611" t="s">
        <v>334</v>
      </c>
      <c r="G1472" s="612">
        <f t="shared" si="34"/>
        <v>150</v>
      </c>
      <c r="H1472" s="613">
        <v>120</v>
      </c>
      <c r="I1472" s="612">
        <f t="shared" si="35"/>
        <v>30</v>
      </c>
    </row>
    <row r="1473" spans="1:9" ht="15">
      <c r="A1473" s="98">
        <v>1465</v>
      </c>
      <c r="B1473" s="619" t="s">
        <v>2094</v>
      </c>
      <c r="C1473" s="619" t="s">
        <v>3074</v>
      </c>
      <c r="D1473" s="620">
        <v>48001006915</v>
      </c>
      <c r="E1473" s="610"/>
      <c r="F1473" s="611" t="s">
        <v>334</v>
      </c>
      <c r="G1473" s="612">
        <f t="shared" si="34"/>
        <v>150</v>
      </c>
      <c r="H1473" s="613">
        <v>120</v>
      </c>
      <c r="I1473" s="612">
        <f t="shared" si="35"/>
        <v>30</v>
      </c>
    </row>
    <row r="1474" spans="1:9" ht="15">
      <c r="A1474" s="98">
        <v>1466</v>
      </c>
      <c r="B1474" s="619" t="s">
        <v>977</v>
      </c>
      <c r="C1474" s="619" t="s">
        <v>3075</v>
      </c>
      <c r="D1474" s="620">
        <v>61001056954</v>
      </c>
      <c r="E1474" s="610"/>
      <c r="F1474" s="611" t="s">
        <v>334</v>
      </c>
      <c r="G1474" s="612">
        <f t="shared" si="34"/>
        <v>150</v>
      </c>
      <c r="H1474" s="613">
        <v>120</v>
      </c>
      <c r="I1474" s="612">
        <f t="shared" si="35"/>
        <v>30</v>
      </c>
    </row>
    <row r="1475" spans="1:9" ht="15">
      <c r="A1475" s="98">
        <v>1467</v>
      </c>
      <c r="B1475" s="619" t="s">
        <v>1879</v>
      </c>
      <c r="C1475" s="619" t="s">
        <v>3076</v>
      </c>
      <c r="D1475" s="620">
        <v>42001020870</v>
      </c>
      <c r="E1475" s="610"/>
      <c r="F1475" s="611" t="s">
        <v>334</v>
      </c>
      <c r="G1475" s="612">
        <f t="shared" si="34"/>
        <v>150</v>
      </c>
      <c r="H1475" s="613">
        <v>120</v>
      </c>
      <c r="I1475" s="612">
        <f t="shared" si="35"/>
        <v>30</v>
      </c>
    </row>
    <row r="1476" spans="1:9" ht="15">
      <c r="A1476" s="98">
        <v>1468</v>
      </c>
      <c r="B1476" s="619" t="s">
        <v>1581</v>
      </c>
      <c r="C1476" s="619" t="s">
        <v>1238</v>
      </c>
      <c r="D1476" s="620">
        <v>42001021158</v>
      </c>
      <c r="E1476" s="610"/>
      <c r="F1476" s="611" t="s">
        <v>334</v>
      </c>
      <c r="G1476" s="612">
        <f t="shared" si="34"/>
        <v>150</v>
      </c>
      <c r="H1476" s="613">
        <v>120</v>
      </c>
      <c r="I1476" s="612">
        <f t="shared" si="35"/>
        <v>30</v>
      </c>
    </row>
    <row r="1477" spans="1:9" ht="15">
      <c r="A1477" s="98">
        <v>1469</v>
      </c>
      <c r="B1477" s="619" t="s">
        <v>932</v>
      </c>
      <c r="C1477" s="619" t="s">
        <v>1949</v>
      </c>
      <c r="D1477" s="620">
        <v>42001013711</v>
      </c>
      <c r="E1477" s="610"/>
      <c r="F1477" s="611" t="s">
        <v>334</v>
      </c>
      <c r="G1477" s="612">
        <f t="shared" si="34"/>
        <v>150</v>
      </c>
      <c r="H1477" s="613">
        <v>120</v>
      </c>
      <c r="I1477" s="612">
        <f t="shared" si="35"/>
        <v>30</v>
      </c>
    </row>
    <row r="1478" spans="1:9" ht="15">
      <c r="A1478" s="98">
        <v>1470</v>
      </c>
      <c r="B1478" s="619" t="s">
        <v>808</v>
      </c>
      <c r="C1478" s="619" t="s">
        <v>3077</v>
      </c>
      <c r="D1478" s="620">
        <v>42001039942</v>
      </c>
      <c r="E1478" s="610"/>
      <c r="F1478" s="611" t="s">
        <v>334</v>
      </c>
      <c r="G1478" s="612">
        <f t="shared" si="34"/>
        <v>150</v>
      </c>
      <c r="H1478" s="613">
        <v>120</v>
      </c>
      <c r="I1478" s="612">
        <f t="shared" si="35"/>
        <v>30</v>
      </c>
    </row>
    <row r="1479" spans="1:9" ht="15">
      <c r="A1479" s="98">
        <v>1471</v>
      </c>
      <c r="B1479" s="619" t="s">
        <v>2209</v>
      </c>
      <c r="C1479" s="619" t="s">
        <v>1002</v>
      </c>
      <c r="D1479" s="620">
        <v>62009001692</v>
      </c>
      <c r="E1479" s="610"/>
      <c r="F1479" s="611" t="s">
        <v>334</v>
      </c>
      <c r="G1479" s="612">
        <f t="shared" si="34"/>
        <v>150</v>
      </c>
      <c r="H1479" s="613">
        <v>120</v>
      </c>
      <c r="I1479" s="612">
        <f t="shared" si="35"/>
        <v>30</v>
      </c>
    </row>
    <row r="1480" spans="1:9" ht="15">
      <c r="A1480" s="98">
        <v>1472</v>
      </c>
      <c r="B1480" s="619" t="s">
        <v>717</v>
      </c>
      <c r="C1480" s="619" t="s">
        <v>3078</v>
      </c>
      <c r="D1480" s="620">
        <v>42001020571</v>
      </c>
      <c r="E1480" s="610"/>
      <c r="F1480" s="611" t="s">
        <v>334</v>
      </c>
      <c r="G1480" s="612">
        <f t="shared" si="34"/>
        <v>150</v>
      </c>
      <c r="H1480" s="613">
        <v>120</v>
      </c>
      <c r="I1480" s="612">
        <f t="shared" si="35"/>
        <v>30</v>
      </c>
    </row>
    <row r="1481" spans="1:9" ht="15">
      <c r="A1481" s="98">
        <v>1473</v>
      </c>
      <c r="B1481" s="619" t="s">
        <v>1941</v>
      </c>
      <c r="C1481" s="619" t="s">
        <v>2109</v>
      </c>
      <c r="D1481" s="620">
        <v>29001001202</v>
      </c>
      <c r="E1481" s="610"/>
      <c r="F1481" s="611" t="s">
        <v>334</v>
      </c>
      <c r="G1481" s="612">
        <f t="shared" ref="G1481:G1527" si="36">H1481/0.8</f>
        <v>150</v>
      </c>
      <c r="H1481" s="613">
        <v>120</v>
      </c>
      <c r="I1481" s="612">
        <f t="shared" si="35"/>
        <v>30</v>
      </c>
    </row>
    <row r="1482" spans="1:9" ht="15">
      <c r="A1482" s="98">
        <v>1474</v>
      </c>
      <c r="B1482" s="619" t="s">
        <v>2065</v>
      </c>
      <c r="C1482" s="619" t="s">
        <v>3079</v>
      </c>
      <c r="D1482" s="620">
        <v>42001007152</v>
      </c>
      <c r="E1482" s="610"/>
      <c r="F1482" s="611" t="s">
        <v>334</v>
      </c>
      <c r="G1482" s="612">
        <f t="shared" si="36"/>
        <v>150</v>
      </c>
      <c r="H1482" s="613">
        <v>120</v>
      </c>
      <c r="I1482" s="612">
        <f t="shared" si="35"/>
        <v>30</v>
      </c>
    </row>
    <row r="1483" spans="1:9" ht="15">
      <c r="A1483" s="98">
        <v>1475</v>
      </c>
      <c r="B1483" s="619" t="s">
        <v>754</v>
      </c>
      <c r="C1483" s="619" t="s">
        <v>3080</v>
      </c>
      <c r="D1483" s="620">
        <v>42001032173</v>
      </c>
      <c r="E1483" s="610"/>
      <c r="F1483" s="611" t="s">
        <v>334</v>
      </c>
      <c r="G1483" s="612">
        <f t="shared" si="36"/>
        <v>150</v>
      </c>
      <c r="H1483" s="613">
        <v>120</v>
      </c>
      <c r="I1483" s="612">
        <f t="shared" si="35"/>
        <v>30</v>
      </c>
    </row>
    <row r="1484" spans="1:9" ht="15">
      <c r="A1484" s="98">
        <v>1476</v>
      </c>
      <c r="B1484" s="619" t="s">
        <v>1898</v>
      </c>
      <c r="C1484" s="619" t="s">
        <v>3077</v>
      </c>
      <c r="D1484" s="620">
        <v>58001004111</v>
      </c>
      <c r="E1484" s="610"/>
      <c r="F1484" s="611" t="s">
        <v>334</v>
      </c>
      <c r="G1484" s="612">
        <f t="shared" si="36"/>
        <v>150</v>
      </c>
      <c r="H1484" s="613">
        <v>120</v>
      </c>
      <c r="I1484" s="612">
        <f t="shared" si="35"/>
        <v>30</v>
      </c>
    </row>
    <row r="1485" spans="1:9" ht="15">
      <c r="A1485" s="98">
        <v>1477</v>
      </c>
      <c r="B1485" s="619" t="s">
        <v>2713</v>
      </c>
      <c r="C1485" s="619" t="s">
        <v>3081</v>
      </c>
      <c r="D1485" s="620">
        <v>42001026988</v>
      </c>
      <c r="E1485" s="610"/>
      <c r="F1485" s="611" t="s">
        <v>334</v>
      </c>
      <c r="G1485" s="612">
        <f t="shared" si="36"/>
        <v>150</v>
      </c>
      <c r="H1485" s="613">
        <v>120</v>
      </c>
      <c r="I1485" s="612">
        <f t="shared" ref="I1485:I1527" si="37">H1485*0.25</f>
        <v>30</v>
      </c>
    </row>
    <row r="1486" spans="1:9" ht="15">
      <c r="A1486" s="98">
        <v>1478</v>
      </c>
      <c r="B1486" s="619" t="s">
        <v>2162</v>
      </c>
      <c r="C1486" s="619" t="s">
        <v>3082</v>
      </c>
      <c r="D1486" s="620">
        <v>42001008592</v>
      </c>
      <c r="E1486" s="610"/>
      <c r="F1486" s="611" t="s">
        <v>334</v>
      </c>
      <c r="G1486" s="612">
        <f t="shared" si="36"/>
        <v>150</v>
      </c>
      <c r="H1486" s="613">
        <v>120</v>
      </c>
      <c r="I1486" s="612">
        <f t="shared" si="37"/>
        <v>30</v>
      </c>
    </row>
    <row r="1487" spans="1:9" ht="15">
      <c r="A1487" s="98">
        <v>1479</v>
      </c>
      <c r="B1487" s="619" t="s">
        <v>2500</v>
      </c>
      <c r="C1487" s="619" t="s">
        <v>3083</v>
      </c>
      <c r="D1487" s="620">
        <v>42001035157</v>
      </c>
      <c r="E1487" s="610"/>
      <c r="F1487" s="611" t="s">
        <v>334</v>
      </c>
      <c r="G1487" s="612">
        <f t="shared" si="36"/>
        <v>150</v>
      </c>
      <c r="H1487" s="613">
        <v>120</v>
      </c>
      <c r="I1487" s="612">
        <f t="shared" si="37"/>
        <v>30</v>
      </c>
    </row>
    <row r="1488" spans="1:9" ht="15">
      <c r="A1488" s="98">
        <v>1480</v>
      </c>
      <c r="B1488" s="619" t="s">
        <v>3084</v>
      </c>
      <c r="C1488" s="619" t="s">
        <v>963</v>
      </c>
      <c r="D1488" s="620">
        <v>42001022459</v>
      </c>
      <c r="E1488" s="610"/>
      <c r="F1488" s="611" t="s">
        <v>334</v>
      </c>
      <c r="G1488" s="612">
        <f t="shared" si="36"/>
        <v>150</v>
      </c>
      <c r="H1488" s="613">
        <v>120</v>
      </c>
      <c r="I1488" s="612">
        <f t="shared" si="37"/>
        <v>30</v>
      </c>
    </row>
    <row r="1489" spans="1:9" ht="15">
      <c r="A1489" s="98">
        <v>1481</v>
      </c>
      <c r="B1489" s="636" t="s">
        <v>1106</v>
      </c>
      <c r="C1489" s="637" t="s">
        <v>3085</v>
      </c>
      <c r="D1489" s="609" t="s">
        <v>3086</v>
      </c>
      <c r="E1489" s="610"/>
      <c r="F1489" s="611" t="s">
        <v>334</v>
      </c>
      <c r="G1489" s="612">
        <f t="shared" si="36"/>
        <v>200</v>
      </c>
      <c r="H1489" s="613">
        <v>160</v>
      </c>
      <c r="I1489" s="612">
        <f t="shared" si="37"/>
        <v>40</v>
      </c>
    </row>
    <row r="1490" spans="1:9" ht="15">
      <c r="A1490" s="98">
        <v>1482</v>
      </c>
      <c r="B1490" s="619" t="s">
        <v>3087</v>
      </c>
      <c r="C1490" s="619" t="s">
        <v>3088</v>
      </c>
      <c r="D1490" s="609">
        <v>23001000284</v>
      </c>
      <c r="E1490" s="610"/>
      <c r="F1490" s="611" t="s">
        <v>334</v>
      </c>
      <c r="G1490" s="612">
        <f t="shared" si="36"/>
        <v>150</v>
      </c>
      <c r="H1490" s="613">
        <v>120</v>
      </c>
      <c r="I1490" s="612">
        <f t="shared" si="37"/>
        <v>30</v>
      </c>
    </row>
    <row r="1491" spans="1:9" ht="15">
      <c r="A1491" s="98">
        <v>1483</v>
      </c>
      <c r="B1491" s="619" t="s">
        <v>3089</v>
      </c>
      <c r="C1491" s="619" t="s">
        <v>3088</v>
      </c>
      <c r="D1491" s="609">
        <v>23001003456</v>
      </c>
      <c r="E1491" s="610"/>
      <c r="F1491" s="611" t="s">
        <v>334</v>
      </c>
      <c r="G1491" s="612">
        <f t="shared" si="36"/>
        <v>150</v>
      </c>
      <c r="H1491" s="613">
        <v>120</v>
      </c>
      <c r="I1491" s="612">
        <f t="shared" si="37"/>
        <v>30</v>
      </c>
    </row>
    <row r="1492" spans="1:9" ht="15">
      <c r="A1492" s="98">
        <v>1484</v>
      </c>
      <c r="B1492" s="619" t="s">
        <v>3090</v>
      </c>
      <c r="C1492" s="619" t="s">
        <v>3091</v>
      </c>
      <c r="D1492" s="609">
        <v>23001003533</v>
      </c>
      <c r="E1492" s="610"/>
      <c r="F1492" s="611" t="s">
        <v>334</v>
      </c>
      <c r="G1492" s="612">
        <f t="shared" si="36"/>
        <v>150</v>
      </c>
      <c r="H1492" s="613">
        <v>120</v>
      </c>
      <c r="I1492" s="612">
        <f t="shared" si="37"/>
        <v>30</v>
      </c>
    </row>
    <row r="1493" spans="1:9" ht="15">
      <c r="A1493" s="98">
        <v>1485</v>
      </c>
      <c r="B1493" s="619" t="s">
        <v>996</v>
      </c>
      <c r="C1493" s="619" t="s">
        <v>3092</v>
      </c>
      <c r="D1493" s="609">
        <v>23001008957</v>
      </c>
      <c r="E1493" s="610"/>
      <c r="F1493" s="611" t="s">
        <v>334</v>
      </c>
      <c r="G1493" s="612">
        <f t="shared" si="36"/>
        <v>150</v>
      </c>
      <c r="H1493" s="613">
        <v>120</v>
      </c>
      <c r="I1493" s="612">
        <f t="shared" si="37"/>
        <v>30</v>
      </c>
    </row>
    <row r="1494" spans="1:9" ht="15">
      <c r="A1494" s="98">
        <v>1486</v>
      </c>
      <c r="B1494" s="619" t="s">
        <v>3093</v>
      </c>
      <c r="C1494" s="619" t="s">
        <v>3094</v>
      </c>
      <c r="D1494" s="609">
        <v>23001013382</v>
      </c>
      <c r="E1494" s="610"/>
      <c r="F1494" s="611" t="s">
        <v>334</v>
      </c>
      <c r="G1494" s="612">
        <f t="shared" si="36"/>
        <v>150</v>
      </c>
      <c r="H1494" s="613">
        <v>120</v>
      </c>
      <c r="I1494" s="612">
        <f t="shared" si="37"/>
        <v>30</v>
      </c>
    </row>
    <row r="1495" spans="1:9" ht="15">
      <c r="A1495" s="98">
        <v>1487</v>
      </c>
      <c r="B1495" s="619" t="s">
        <v>2749</v>
      </c>
      <c r="C1495" s="619" t="s">
        <v>3095</v>
      </c>
      <c r="D1495" s="609">
        <v>23001002891</v>
      </c>
      <c r="E1495" s="610"/>
      <c r="F1495" s="611" t="s">
        <v>334</v>
      </c>
      <c r="G1495" s="612">
        <f t="shared" si="36"/>
        <v>150</v>
      </c>
      <c r="H1495" s="613">
        <v>120</v>
      </c>
      <c r="I1495" s="612">
        <f t="shared" si="37"/>
        <v>30</v>
      </c>
    </row>
    <row r="1496" spans="1:9" ht="15">
      <c r="A1496" s="98">
        <v>1488</v>
      </c>
      <c r="B1496" s="619" t="s">
        <v>1879</v>
      </c>
      <c r="C1496" s="619" t="s">
        <v>1590</v>
      </c>
      <c r="D1496" s="609">
        <v>45001033708</v>
      </c>
      <c r="E1496" s="610"/>
      <c r="F1496" s="611" t="s">
        <v>334</v>
      </c>
      <c r="G1496" s="612">
        <f t="shared" si="36"/>
        <v>150</v>
      </c>
      <c r="H1496" s="613">
        <v>120</v>
      </c>
      <c r="I1496" s="612">
        <f t="shared" si="37"/>
        <v>30</v>
      </c>
    </row>
    <row r="1497" spans="1:9" ht="15">
      <c r="A1497" s="98">
        <v>1489</v>
      </c>
      <c r="B1497" s="619" t="s">
        <v>2097</v>
      </c>
      <c r="C1497" s="619" t="s">
        <v>3096</v>
      </c>
      <c r="D1497" s="609" t="s">
        <v>3097</v>
      </c>
      <c r="E1497" s="610"/>
      <c r="F1497" s="611" t="s">
        <v>334</v>
      </c>
      <c r="G1497" s="612">
        <f t="shared" si="36"/>
        <v>150</v>
      </c>
      <c r="H1497" s="613">
        <v>120</v>
      </c>
      <c r="I1497" s="612">
        <f t="shared" si="37"/>
        <v>30</v>
      </c>
    </row>
    <row r="1498" spans="1:9" ht="15">
      <c r="A1498" s="98">
        <v>1490</v>
      </c>
      <c r="B1498" s="619" t="s">
        <v>2759</v>
      </c>
      <c r="C1498" s="619" t="s">
        <v>3098</v>
      </c>
      <c r="D1498" s="609" t="s">
        <v>3099</v>
      </c>
      <c r="E1498" s="610"/>
      <c r="F1498" s="611" t="s">
        <v>334</v>
      </c>
      <c r="G1498" s="612">
        <f t="shared" si="36"/>
        <v>150</v>
      </c>
      <c r="H1498" s="613">
        <v>120</v>
      </c>
      <c r="I1498" s="612">
        <f t="shared" si="37"/>
        <v>30</v>
      </c>
    </row>
    <row r="1499" spans="1:9" ht="15">
      <c r="A1499" s="98">
        <v>1491</v>
      </c>
      <c r="B1499" s="619" t="s">
        <v>2963</v>
      </c>
      <c r="C1499" s="619" t="s">
        <v>3100</v>
      </c>
      <c r="D1499" s="609" t="s">
        <v>3101</v>
      </c>
      <c r="E1499" s="610"/>
      <c r="F1499" s="611" t="s">
        <v>334</v>
      </c>
      <c r="G1499" s="612">
        <f t="shared" si="36"/>
        <v>150</v>
      </c>
      <c r="H1499" s="613">
        <v>120</v>
      </c>
      <c r="I1499" s="612">
        <f t="shared" si="37"/>
        <v>30</v>
      </c>
    </row>
    <row r="1500" spans="1:9" ht="15">
      <c r="A1500" s="98">
        <v>1492</v>
      </c>
      <c r="B1500" s="619" t="s">
        <v>3102</v>
      </c>
      <c r="C1500" s="619" t="s">
        <v>3103</v>
      </c>
      <c r="D1500" s="609" t="s">
        <v>3104</v>
      </c>
      <c r="E1500" s="610"/>
      <c r="F1500" s="611" t="s">
        <v>334</v>
      </c>
      <c r="G1500" s="612">
        <f t="shared" si="36"/>
        <v>150</v>
      </c>
      <c r="H1500" s="613">
        <v>120</v>
      </c>
      <c r="I1500" s="612">
        <f t="shared" si="37"/>
        <v>30</v>
      </c>
    </row>
    <row r="1501" spans="1:9" ht="15">
      <c r="A1501" s="98">
        <v>1493</v>
      </c>
      <c r="B1501" s="629" t="s">
        <v>1408</v>
      </c>
      <c r="C1501" s="608" t="s">
        <v>3091</v>
      </c>
      <c r="D1501" s="632" t="s">
        <v>3105</v>
      </c>
      <c r="E1501" s="610"/>
      <c r="F1501" s="611" t="s">
        <v>334</v>
      </c>
      <c r="G1501" s="612">
        <f t="shared" si="36"/>
        <v>200</v>
      </c>
      <c r="H1501" s="613">
        <v>160</v>
      </c>
      <c r="I1501" s="612">
        <f t="shared" si="37"/>
        <v>40</v>
      </c>
    </row>
    <row r="1502" spans="1:9" ht="15">
      <c r="A1502" s="98">
        <v>1494</v>
      </c>
      <c r="B1502" s="629" t="s">
        <v>2037</v>
      </c>
      <c r="C1502" s="608" t="s">
        <v>3106</v>
      </c>
      <c r="D1502" s="648" t="s">
        <v>3107</v>
      </c>
      <c r="E1502" s="610"/>
      <c r="F1502" s="611" t="s">
        <v>334</v>
      </c>
      <c r="G1502" s="612">
        <f t="shared" si="36"/>
        <v>150</v>
      </c>
      <c r="H1502" s="613">
        <v>120</v>
      </c>
      <c r="I1502" s="612">
        <f t="shared" si="37"/>
        <v>30</v>
      </c>
    </row>
    <row r="1503" spans="1:9" ht="15">
      <c r="A1503" s="98">
        <v>1495</v>
      </c>
      <c r="B1503" s="629" t="s">
        <v>3108</v>
      </c>
      <c r="C1503" s="608" t="s">
        <v>3109</v>
      </c>
      <c r="D1503" s="632" t="s">
        <v>3110</v>
      </c>
      <c r="E1503" s="610"/>
      <c r="F1503" s="611" t="s">
        <v>334</v>
      </c>
      <c r="G1503" s="612">
        <f t="shared" si="36"/>
        <v>150</v>
      </c>
      <c r="H1503" s="613">
        <v>120</v>
      </c>
      <c r="I1503" s="612">
        <f t="shared" si="37"/>
        <v>30</v>
      </c>
    </row>
    <row r="1504" spans="1:9" ht="15">
      <c r="A1504" s="98">
        <v>1496</v>
      </c>
      <c r="B1504" s="629" t="s">
        <v>2072</v>
      </c>
      <c r="C1504" s="608" t="s">
        <v>3111</v>
      </c>
      <c r="D1504" s="632" t="s">
        <v>3112</v>
      </c>
      <c r="E1504" s="610"/>
      <c r="F1504" s="611" t="s">
        <v>334</v>
      </c>
      <c r="G1504" s="612">
        <f t="shared" si="36"/>
        <v>150</v>
      </c>
      <c r="H1504" s="613">
        <v>120</v>
      </c>
      <c r="I1504" s="612">
        <f t="shared" si="37"/>
        <v>30</v>
      </c>
    </row>
    <row r="1505" spans="1:9" ht="15">
      <c r="A1505" s="98">
        <v>1497</v>
      </c>
      <c r="B1505" s="629" t="s">
        <v>3113</v>
      </c>
      <c r="C1505" s="608" t="s">
        <v>3114</v>
      </c>
      <c r="D1505" s="632" t="s">
        <v>3115</v>
      </c>
      <c r="E1505" s="610"/>
      <c r="F1505" s="611" t="s">
        <v>334</v>
      </c>
      <c r="G1505" s="612">
        <f t="shared" si="36"/>
        <v>150</v>
      </c>
      <c r="H1505" s="613">
        <v>120</v>
      </c>
      <c r="I1505" s="612">
        <f t="shared" si="37"/>
        <v>30</v>
      </c>
    </row>
    <row r="1506" spans="1:9" ht="15">
      <c r="A1506" s="98">
        <v>1498</v>
      </c>
      <c r="B1506" s="629" t="s">
        <v>3116</v>
      </c>
      <c r="C1506" s="608" t="s">
        <v>3117</v>
      </c>
      <c r="D1506" s="632" t="s">
        <v>3118</v>
      </c>
      <c r="E1506" s="610"/>
      <c r="F1506" s="611" t="s">
        <v>334</v>
      </c>
      <c r="G1506" s="612">
        <f t="shared" si="36"/>
        <v>150</v>
      </c>
      <c r="H1506" s="613">
        <v>120</v>
      </c>
      <c r="I1506" s="612">
        <f t="shared" si="37"/>
        <v>30</v>
      </c>
    </row>
    <row r="1507" spans="1:9" ht="15">
      <c r="A1507" s="98">
        <v>1499</v>
      </c>
      <c r="B1507" s="629" t="s">
        <v>3119</v>
      </c>
      <c r="C1507" s="608" t="s">
        <v>3120</v>
      </c>
      <c r="D1507" s="632" t="s">
        <v>3121</v>
      </c>
      <c r="E1507" s="610"/>
      <c r="F1507" s="611" t="s">
        <v>334</v>
      </c>
      <c r="G1507" s="612">
        <f t="shared" si="36"/>
        <v>150</v>
      </c>
      <c r="H1507" s="613">
        <v>120</v>
      </c>
      <c r="I1507" s="612">
        <f t="shared" si="37"/>
        <v>30</v>
      </c>
    </row>
    <row r="1508" spans="1:9" ht="15">
      <c r="A1508" s="98">
        <v>1500</v>
      </c>
      <c r="B1508" s="629" t="s">
        <v>3122</v>
      </c>
      <c r="C1508" s="608" t="s">
        <v>3123</v>
      </c>
      <c r="D1508" s="632" t="s">
        <v>3124</v>
      </c>
      <c r="E1508" s="610"/>
      <c r="F1508" s="611" t="s">
        <v>334</v>
      </c>
      <c r="G1508" s="612">
        <f t="shared" si="36"/>
        <v>150</v>
      </c>
      <c r="H1508" s="613">
        <v>120</v>
      </c>
      <c r="I1508" s="612">
        <f t="shared" si="37"/>
        <v>30</v>
      </c>
    </row>
    <row r="1509" spans="1:9" ht="15">
      <c r="A1509" s="98">
        <v>1501</v>
      </c>
      <c r="B1509" s="629" t="s">
        <v>3125</v>
      </c>
      <c r="C1509" s="608" t="s">
        <v>3123</v>
      </c>
      <c r="D1509" s="632" t="s">
        <v>3126</v>
      </c>
      <c r="E1509" s="610"/>
      <c r="F1509" s="611" t="s">
        <v>334</v>
      </c>
      <c r="G1509" s="612">
        <f t="shared" si="36"/>
        <v>150</v>
      </c>
      <c r="H1509" s="613">
        <v>120</v>
      </c>
      <c r="I1509" s="612">
        <f t="shared" si="37"/>
        <v>30</v>
      </c>
    </row>
    <row r="1510" spans="1:9" ht="15">
      <c r="A1510" s="98">
        <v>1502</v>
      </c>
      <c r="B1510" s="629" t="s">
        <v>3127</v>
      </c>
      <c r="C1510" s="608" t="s">
        <v>3128</v>
      </c>
      <c r="D1510" s="632" t="s">
        <v>3129</v>
      </c>
      <c r="E1510" s="610"/>
      <c r="F1510" s="611" t="s">
        <v>334</v>
      </c>
      <c r="G1510" s="612">
        <f t="shared" si="36"/>
        <v>150</v>
      </c>
      <c r="H1510" s="613">
        <v>120</v>
      </c>
      <c r="I1510" s="612">
        <f t="shared" si="37"/>
        <v>30</v>
      </c>
    </row>
    <row r="1511" spans="1:9" ht="15">
      <c r="A1511" s="98">
        <v>1503</v>
      </c>
      <c r="B1511" s="629" t="s">
        <v>3130</v>
      </c>
      <c r="C1511" s="608" t="s">
        <v>3131</v>
      </c>
      <c r="D1511" s="632" t="s">
        <v>3132</v>
      </c>
      <c r="E1511" s="610"/>
      <c r="F1511" s="611" t="s">
        <v>334</v>
      </c>
      <c r="G1511" s="612">
        <f t="shared" si="36"/>
        <v>150</v>
      </c>
      <c r="H1511" s="613">
        <v>120</v>
      </c>
      <c r="I1511" s="612">
        <f t="shared" si="37"/>
        <v>30</v>
      </c>
    </row>
    <row r="1512" spans="1:9" ht="15">
      <c r="A1512" s="98">
        <v>1504</v>
      </c>
      <c r="B1512" s="629" t="s">
        <v>3133</v>
      </c>
      <c r="C1512" s="608" t="s">
        <v>3134</v>
      </c>
      <c r="D1512" s="632" t="s">
        <v>3135</v>
      </c>
      <c r="E1512" s="610"/>
      <c r="F1512" s="611" t="s">
        <v>334</v>
      </c>
      <c r="G1512" s="612">
        <f t="shared" si="36"/>
        <v>150</v>
      </c>
      <c r="H1512" s="613">
        <v>120</v>
      </c>
      <c r="I1512" s="612">
        <f t="shared" si="37"/>
        <v>30</v>
      </c>
    </row>
    <row r="1513" spans="1:9" ht="15">
      <c r="A1513" s="98">
        <v>1505</v>
      </c>
      <c r="B1513" s="629" t="s">
        <v>2209</v>
      </c>
      <c r="C1513" s="608" t="s">
        <v>3136</v>
      </c>
      <c r="D1513" s="632" t="s">
        <v>3137</v>
      </c>
      <c r="E1513" s="610"/>
      <c r="F1513" s="611" t="s">
        <v>334</v>
      </c>
      <c r="G1513" s="612">
        <f t="shared" si="36"/>
        <v>150</v>
      </c>
      <c r="H1513" s="613">
        <v>120</v>
      </c>
      <c r="I1513" s="612">
        <f t="shared" si="37"/>
        <v>30</v>
      </c>
    </row>
    <row r="1514" spans="1:9" ht="15">
      <c r="A1514" s="98">
        <v>1506</v>
      </c>
      <c r="B1514" s="629" t="s">
        <v>3138</v>
      </c>
      <c r="C1514" s="608" t="s">
        <v>3131</v>
      </c>
      <c r="D1514" s="632" t="s">
        <v>3139</v>
      </c>
      <c r="E1514" s="610"/>
      <c r="F1514" s="611" t="s">
        <v>334</v>
      </c>
      <c r="G1514" s="612">
        <f t="shared" si="36"/>
        <v>150</v>
      </c>
      <c r="H1514" s="613">
        <v>120</v>
      </c>
      <c r="I1514" s="612">
        <f t="shared" si="37"/>
        <v>30</v>
      </c>
    </row>
    <row r="1515" spans="1:9" ht="15">
      <c r="A1515" s="98">
        <v>1507</v>
      </c>
      <c r="B1515" s="629" t="s">
        <v>1610</v>
      </c>
      <c r="C1515" s="608" t="s">
        <v>3140</v>
      </c>
      <c r="D1515" s="632" t="s">
        <v>3141</v>
      </c>
      <c r="E1515" s="610"/>
      <c r="F1515" s="611" t="s">
        <v>334</v>
      </c>
      <c r="G1515" s="612">
        <f t="shared" si="36"/>
        <v>150</v>
      </c>
      <c r="H1515" s="613">
        <v>120</v>
      </c>
      <c r="I1515" s="612">
        <f t="shared" si="37"/>
        <v>30</v>
      </c>
    </row>
    <row r="1516" spans="1:9" ht="15">
      <c r="A1516" s="98">
        <v>1508</v>
      </c>
      <c r="B1516" s="629" t="s">
        <v>3142</v>
      </c>
      <c r="C1516" s="608" t="s">
        <v>3143</v>
      </c>
      <c r="D1516" s="632" t="s">
        <v>3144</v>
      </c>
      <c r="E1516" s="610"/>
      <c r="F1516" s="611" t="s">
        <v>334</v>
      </c>
      <c r="G1516" s="612">
        <f t="shared" si="36"/>
        <v>150</v>
      </c>
      <c r="H1516" s="613">
        <v>120</v>
      </c>
      <c r="I1516" s="612">
        <f t="shared" si="37"/>
        <v>30</v>
      </c>
    </row>
    <row r="1517" spans="1:9" ht="15">
      <c r="A1517" s="98">
        <v>1509</v>
      </c>
      <c r="B1517" s="629" t="s">
        <v>3145</v>
      </c>
      <c r="C1517" s="608" t="s">
        <v>3146</v>
      </c>
      <c r="D1517" s="632" t="s">
        <v>3147</v>
      </c>
      <c r="E1517" s="610"/>
      <c r="F1517" s="611" t="s">
        <v>334</v>
      </c>
      <c r="G1517" s="612">
        <f t="shared" si="36"/>
        <v>150</v>
      </c>
      <c r="H1517" s="613">
        <v>120</v>
      </c>
      <c r="I1517" s="612">
        <f t="shared" si="37"/>
        <v>30</v>
      </c>
    </row>
    <row r="1518" spans="1:9" ht="15">
      <c r="A1518" s="98">
        <v>1510</v>
      </c>
      <c r="B1518" s="629" t="s">
        <v>2072</v>
      </c>
      <c r="C1518" s="608" t="s">
        <v>3148</v>
      </c>
      <c r="D1518" s="649" t="s">
        <v>3149</v>
      </c>
      <c r="E1518" s="610"/>
      <c r="F1518" s="611" t="s">
        <v>334</v>
      </c>
      <c r="G1518" s="612">
        <f t="shared" si="36"/>
        <v>150</v>
      </c>
      <c r="H1518" s="613">
        <v>120</v>
      </c>
      <c r="I1518" s="612">
        <f t="shared" si="37"/>
        <v>30</v>
      </c>
    </row>
    <row r="1519" spans="1:9" ht="15">
      <c r="A1519" s="98">
        <v>1511</v>
      </c>
      <c r="B1519" s="629" t="s">
        <v>3150</v>
      </c>
      <c r="C1519" s="608" t="s">
        <v>3151</v>
      </c>
      <c r="D1519" s="632" t="s">
        <v>3152</v>
      </c>
      <c r="E1519" s="610"/>
      <c r="F1519" s="611" t="s">
        <v>334</v>
      </c>
      <c r="G1519" s="612">
        <f t="shared" si="36"/>
        <v>150</v>
      </c>
      <c r="H1519" s="613">
        <v>120</v>
      </c>
      <c r="I1519" s="612">
        <f t="shared" si="37"/>
        <v>30</v>
      </c>
    </row>
    <row r="1520" spans="1:9" ht="15">
      <c r="A1520" s="98">
        <v>1512</v>
      </c>
      <c r="B1520" s="629" t="s">
        <v>3153</v>
      </c>
      <c r="C1520" s="608" t="s">
        <v>3154</v>
      </c>
      <c r="D1520" s="632" t="s">
        <v>3155</v>
      </c>
      <c r="E1520" s="610"/>
      <c r="F1520" s="611" t="s">
        <v>334</v>
      </c>
      <c r="G1520" s="612">
        <f t="shared" si="36"/>
        <v>150</v>
      </c>
      <c r="H1520" s="613">
        <v>120</v>
      </c>
      <c r="I1520" s="612">
        <f t="shared" si="37"/>
        <v>30</v>
      </c>
    </row>
    <row r="1521" spans="1:9" ht="15">
      <c r="A1521" s="98">
        <v>1513</v>
      </c>
      <c r="B1521" s="629" t="s">
        <v>3156</v>
      </c>
      <c r="C1521" s="608" t="s">
        <v>3157</v>
      </c>
      <c r="D1521" s="632" t="s">
        <v>3158</v>
      </c>
      <c r="E1521" s="610"/>
      <c r="F1521" s="611" t="s">
        <v>334</v>
      </c>
      <c r="G1521" s="612">
        <f t="shared" si="36"/>
        <v>150</v>
      </c>
      <c r="H1521" s="613">
        <v>120</v>
      </c>
      <c r="I1521" s="612">
        <f t="shared" si="37"/>
        <v>30</v>
      </c>
    </row>
    <row r="1522" spans="1:9" ht="15">
      <c r="A1522" s="98">
        <v>1514</v>
      </c>
      <c r="B1522" s="629" t="s">
        <v>3159</v>
      </c>
      <c r="C1522" s="608" t="s">
        <v>3160</v>
      </c>
      <c r="D1522" s="632" t="s">
        <v>3161</v>
      </c>
      <c r="E1522" s="610"/>
      <c r="F1522" s="611" t="s">
        <v>334</v>
      </c>
      <c r="G1522" s="612">
        <f t="shared" si="36"/>
        <v>150</v>
      </c>
      <c r="H1522" s="613">
        <v>120</v>
      </c>
      <c r="I1522" s="612">
        <f t="shared" si="37"/>
        <v>30</v>
      </c>
    </row>
    <row r="1523" spans="1:9" ht="15">
      <c r="A1523" s="98">
        <v>1515</v>
      </c>
      <c r="B1523" s="629" t="s">
        <v>3162</v>
      </c>
      <c r="C1523" s="608" t="s">
        <v>3163</v>
      </c>
      <c r="D1523" s="632" t="s">
        <v>3164</v>
      </c>
      <c r="E1523" s="610"/>
      <c r="F1523" s="611" t="s">
        <v>334</v>
      </c>
      <c r="G1523" s="612">
        <f t="shared" si="36"/>
        <v>150</v>
      </c>
      <c r="H1523" s="613">
        <v>120</v>
      </c>
      <c r="I1523" s="612">
        <f t="shared" si="37"/>
        <v>30</v>
      </c>
    </row>
    <row r="1524" spans="1:9" ht="15">
      <c r="A1524" s="98">
        <v>1516</v>
      </c>
      <c r="B1524" s="629" t="s">
        <v>3165</v>
      </c>
      <c r="C1524" s="608" t="s">
        <v>3166</v>
      </c>
      <c r="D1524" s="632" t="s">
        <v>3167</v>
      </c>
      <c r="E1524" s="610"/>
      <c r="F1524" s="611" t="s">
        <v>334</v>
      </c>
      <c r="G1524" s="612">
        <f t="shared" si="36"/>
        <v>150</v>
      </c>
      <c r="H1524" s="613">
        <v>120</v>
      </c>
      <c r="I1524" s="612">
        <f t="shared" si="37"/>
        <v>30</v>
      </c>
    </row>
    <row r="1525" spans="1:9" ht="15">
      <c r="A1525" s="98">
        <v>1517</v>
      </c>
      <c r="B1525" s="629" t="s">
        <v>3168</v>
      </c>
      <c r="C1525" s="608" t="s">
        <v>3131</v>
      </c>
      <c r="D1525" s="632" t="s">
        <v>3169</v>
      </c>
      <c r="E1525" s="610"/>
      <c r="F1525" s="611" t="s">
        <v>334</v>
      </c>
      <c r="G1525" s="612">
        <f t="shared" si="36"/>
        <v>150</v>
      </c>
      <c r="H1525" s="613">
        <v>120</v>
      </c>
      <c r="I1525" s="612">
        <f t="shared" si="37"/>
        <v>30</v>
      </c>
    </row>
    <row r="1526" spans="1:9" ht="15">
      <c r="A1526" s="98">
        <v>1518</v>
      </c>
      <c r="B1526" s="629" t="s">
        <v>3170</v>
      </c>
      <c r="C1526" s="608" t="s">
        <v>3151</v>
      </c>
      <c r="D1526" s="632" t="s">
        <v>3171</v>
      </c>
      <c r="E1526" s="610"/>
      <c r="F1526" s="611" t="s">
        <v>334</v>
      </c>
      <c r="G1526" s="612">
        <f t="shared" si="36"/>
        <v>150</v>
      </c>
      <c r="H1526" s="613">
        <v>120</v>
      </c>
      <c r="I1526" s="612">
        <f t="shared" si="37"/>
        <v>30</v>
      </c>
    </row>
    <row r="1527" spans="1:9" ht="15">
      <c r="A1527" s="98">
        <v>1519</v>
      </c>
      <c r="B1527" s="605" t="s">
        <v>2608</v>
      </c>
      <c r="C1527" s="575" t="s">
        <v>2609</v>
      </c>
      <c r="D1527" s="606" t="s">
        <v>2610</v>
      </c>
      <c r="E1527" s="15"/>
      <c r="F1527" s="554" t="s">
        <v>334</v>
      </c>
      <c r="G1527" s="4">
        <f t="shared" si="36"/>
        <v>150</v>
      </c>
      <c r="H1527" s="555">
        <v>120</v>
      </c>
      <c r="I1527" s="4">
        <f t="shared" si="37"/>
        <v>30</v>
      </c>
    </row>
    <row r="1528" spans="1:9" ht="15">
      <c r="A1528" s="87"/>
      <c r="B1528" s="99"/>
      <c r="C1528" s="99"/>
      <c r="D1528" s="99"/>
      <c r="E1528" s="99"/>
      <c r="F1528" s="87" t="s">
        <v>422</v>
      </c>
      <c r="G1528" s="86">
        <f>SUM(G9:G1527)</f>
        <v>282250</v>
      </c>
      <c r="H1528" s="86">
        <f>SUM(H9:H1527)</f>
        <v>225800</v>
      </c>
      <c r="I1528" s="86">
        <f>SUM(I9:I1527)</f>
        <v>56450</v>
      </c>
    </row>
    <row r="1529" spans="1:9" ht="15">
      <c r="A1529" s="214"/>
      <c r="B1529" s="214"/>
      <c r="C1529" s="214"/>
      <c r="D1529" s="214"/>
      <c r="E1529" s="214"/>
      <c r="F1529" s="214"/>
      <c r="G1529" s="214"/>
      <c r="H1529" s="183"/>
      <c r="I1529" s="183"/>
    </row>
    <row r="1530" spans="1:9" ht="15">
      <c r="A1530" s="215" t="s">
        <v>439</v>
      </c>
      <c r="B1530" s="215"/>
      <c r="C1530" s="214"/>
      <c r="D1530" s="214"/>
      <c r="E1530" s="214"/>
      <c r="F1530" s="214"/>
      <c r="G1530" s="214"/>
      <c r="H1530" s="183"/>
      <c r="I1530" s="183"/>
    </row>
    <row r="1531" spans="1:9" ht="15">
      <c r="A1531" s="650" t="s">
        <v>3172</v>
      </c>
      <c r="B1531" s="650"/>
      <c r="C1531" s="651"/>
      <c r="D1531" s="651"/>
      <c r="E1531" s="651"/>
      <c r="F1531" s="651"/>
      <c r="G1531" s="214"/>
      <c r="H1531" s="183"/>
      <c r="I1531" s="183"/>
    </row>
    <row r="1532" spans="1:9" ht="15">
      <c r="A1532" s="215"/>
      <c r="B1532" s="215"/>
      <c r="C1532" s="183"/>
      <c r="D1532" s="183"/>
      <c r="E1532" s="183"/>
      <c r="F1532" s="183"/>
      <c r="G1532" s="183"/>
      <c r="H1532" s="183"/>
      <c r="I1532" s="183"/>
    </row>
    <row r="1533" spans="1:9" ht="15">
      <c r="A1533" s="215"/>
      <c r="B1533" s="215"/>
      <c r="C1533" s="183"/>
      <c r="D1533" s="183"/>
      <c r="E1533" s="183"/>
      <c r="F1533" s="183"/>
      <c r="G1533" s="183"/>
      <c r="H1533" s="183"/>
      <c r="I1533" s="183"/>
    </row>
    <row r="1534" spans="1:9">
      <c r="A1534" s="212"/>
      <c r="B1534" s="212"/>
      <c r="C1534" s="212"/>
      <c r="D1534" s="212"/>
      <c r="E1534" s="212"/>
      <c r="F1534" s="212"/>
      <c r="G1534" s="212"/>
      <c r="H1534" s="212"/>
      <c r="I1534" s="212"/>
    </row>
    <row r="1535" spans="1:9" ht="15">
      <c r="A1535" s="189" t="s">
        <v>107</v>
      </c>
      <c r="B1535" s="189"/>
      <c r="C1535" s="183"/>
      <c r="D1535" s="183"/>
      <c r="E1535" s="183"/>
      <c r="F1535" s="183"/>
      <c r="G1535" s="183"/>
      <c r="H1535" s="183"/>
      <c r="I1535" s="183"/>
    </row>
    <row r="1536" spans="1:9" ht="15">
      <c r="A1536" s="183"/>
      <c r="B1536" s="183"/>
      <c r="C1536" s="183"/>
      <c r="D1536" s="183"/>
      <c r="E1536" s="183"/>
      <c r="F1536" s="183"/>
      <c r="G1536" s="183"/>
      <c r="H1536" s="183"/>
      <c r="I1536" s="183"/>
    </row>
    <row r="1537" spans="1:9" ht="15">
      <c r="A1537" s="183"/>
      <c r="B1537" s="183"/>
      <c r="C1537" s="183"/>
      <c r="D1537" s="183"/>
      <c r="E1537" s="187"/>
      <c r="F1537" s="187"/>
      <c r="G1537" s="187"/>
      <c r="H1537" s="183"/>
      <c r="I1537" s="183"/>
    </row>
    <row r="1538" spans="1:9" ht="15">
      <c r="A1538" s="189"/>
      <c r="B1538" s="189"/>
      <c r="C1538" s="189" t="s">
        <v>375</v>
      </c>
      <c r="D1538" s="189"/>
      <c r="E1538" s="189"/>
      <c r="F1538" s="189"/>
      <c r="G1538" s="189"/>
      <c r="H1538" s="183"/>
      <c r="I1538" s="183"/>
    </row>
    <row r="1539" spans="1:9" ht="15">
      <c r="A1539" s="183"/>
      <c r="B1539" s="183"/>
      <c r="C1539" s="183" t="s">
        <v>374</v>
      </c>
      <c r="D1539" s="183"/>
      <c r="E1539" s="183"/>
      <c r="F1539" s="183"/>
      <c r="G1539" s="183"/>
      <c r="H1539" s="183"/>
      <c r="I1539" s="183"/>
    </row>
    <row r="1540" spans="1:9">
      <c r="A1540" s="191"/>
      <c r="B1540" s="191"/>
      <c r="C1540" s="191" t="s">
        <v>139</v>
      </c>
      <c r="D1540" s="191"/>
      <c r="E1540" s="191"/>
      <c r="F1540" s="191"/>
      <c r="G1540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5"/>
  <sheetViews>
    <sheetView view="pageBreakPreview" zoomScale="80" zoomScaleSheetLayoutView="80" workbookViewId="0">
      <selection activeCell="B27" sqref="B27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440</v>
      </c>
      <c r="B1" s="77"/>
      <c r="C1" s="77"/>
      <c r="D1" s="77"/>
      <c r="E1" s="77"/>
      <c r="F1" s="77"/>
      <c r="G1" s="846" t="s">
        <v>109</v>
      </c>
      <c r="H1" s="846"/>
      <c r="I1" s="281"/>
    </row>
    <row r="2" spans="1:9" ht="15">
      <c r="A2" s="76" t="s">
        <v>140</v>
      </c>
      <c r="B2" s="77"/>
      <c r="C2" s="77"/>
      <c r="D2" s="77"/>
      <c r="E2" s="77"/>
      <c r="F2" s="77"/>
      <c r="G2" s="844" t="str">
        <f>'ფორმა N1'!L2</f>
        <v>01.01.17-31.12.17</v>
      </c>
      <c r="H2" s="844"/>
      <c r="I2" s="76"/>
    </row>
    <row r="3" spans="1:9" ht="15">
      <c r="A3" s="76"/>
      <c r="B3" s="76"/>
      <c r="C3" s="76"/>
      <c r="D3" s="76"/>
      <c r="E3" s="76"/>
      <c r="F3" s="76"/>
      <c r="G3" s="263"/>
      <c r="H3" s="263"/>
      <c r="I3" s="281"/>
    </row>
    <row r="4" spans="1:9" ht="15">
      <c r="A4" s="77" t="s">
        <v>269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344" t="str">
        <f>'ფორმა N1'!A5</f>
        <v>მპგ "დემოკრატიული მოძრაობა – ერთიანი საქართველო"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62"/>
      <c r="B7" s="262"/>
      <c r="C7" s="262"/>
      <c r="D7" s="262"/>
      <c r="E7" s="262"/>
      <c r="F7" s="262"/>
      <c r="G7" s="78"/>
      <c r="H7" s="78"/>
      <c r="I7" s="281"/>
    </row>
    <row r="8" spans="1:9" ht="45">
      <c r="A8" s="277" t="s">
        <v>64</v>
      </c>
      <c r="B8" s="79" t="s">
        <v>326</v>
      </c>
      <c r="C8" s="90" t="s">
        <v>327</v>
      </c>
      <c r="D8" s="90" t="s">
        <v>227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>
      <c r="A9" s="278"/>
      <c r="B9" s="652" t="s">
        <v>1879</v>
      </c>
      <c r="C9" s="653" t="s">
        <v>1095</v>
      </c>
      <c r="D9" s="654" t="s">
        <v>3173</v>
      </c>
      <c r="E9" s="652" t="s">
        <v>3174</v>
      </c>
      <c r="F9" s="652" t="s">
        <v>3175</v>
      </c>
      <c r="G9" s="653">
        <v>2</v>
      </c>
      <c r="H9" s="653">
        <v>500</v>
      </c>
      <c r="I9" s="653">
        <v>500</v>
      </c>
    </row>
    <row r="10" spans="1:9">
      <c r="A10" s="278"/>
      <c r="B10" s="652" t="s">
        <v>2454</v>
      </c>
      <c r="C10" s="652" t="s">
        <v>3176</v>
      </c>
      <c r="D10" s="654" t="s">
        <v>3177</v>
      </c>
      <c r="E10" s="652" t="s">
        <v>3174</v>
      </c>
      <c r="F10" s="652" t="s">
        <v>3175</v>
      </c>
      <c r="G10" s="653">
        <v>5</v>
      </c>
      <c r="H10" s="653">
        <v>700</v>
      </c>
      <c r="I10" s="653">
        <v>700</v>
      </c>
    </row>
    <row r="11" spans="1:9">
      <c r="A11" s="278"/>
      <c r="B11" s="652" t="s">
        <v>2662</v>
      </c>
      <c r="C11" s="652" t="s">
        <v>3178</v>
      </c>
      <c r="D11" s="655" t="s">
        <v>3179</v>
      </c>
      <c r="E11" s="652" t="s">
        <v>3174</v>
      </c>
      <c r="F11" s="652" t="s">
        <v>3175</v>
      </c>
      <c r="G11" s="653">
        <v>2</v>
      </c>
      <c r="H11" s="653">
        <v>440</v>
      </c>
      <c r="I11" s="653">
        <v>440</v>
      </c>
    </row>
    <row r="12" spans="1:9" ht="15">
      <c r="A12" s="278"/>
      <c r="B12" s="656" t="s">
        <v>2020</v>
      </c>
      <c r="C12" s="657" t="s">
        <v>2235</v>
      </c>
      <c r="D12" s="658" t="s">
        <v>637</v>
      </c>
      <c r="E12" s="652" t="s">
        <v>3174</v>
      </c>
      <c r="F12" s="87" t="s">
        <v>3180</v>
      </c>
      <c r="G12" s="87">
        <v>3</v>
      </c>
      <c r="H12" s="4">
        <v>150</v>
      </c>
      <c r="I12" s="4">
        <v>150</v>
      </c>
    </row>
    <row r="13" spans="1:9" ht="15">
      <c r="A13" s="278"/>
      <c r="B13" s="656" t="s">
        <v>3181</v>
      </c>
      <c r="C13" s="657" t="s">
        <v>3182</v>
      </c>
      <c r="D13" s="659">
        <v>40001005904</v>
      </c>
      <c r="E13" s="652" t="s">
        <v>3174</v>
      </c>
      <c r="F13" s="87" t="s">
        <v>3180</v>
      </c>
      <c r="G13" s="87">
        <v>3</v>
      </c>
      <c r="H13" s="4">
        <v>150</v>
      </c>
      <c r="I13" s="4">
        <v>150</v>
      </c>
    </row>
    <row r="14" spans="1:9" ht="15">
      <c r="A14" s="278"/>
      <c r="B14" s="660" t="s">
        <v>2662</v>
      </c>
      <c r="C14" s="661" t="s">
        <v>3178</v>
      </c>
      <c r="D14" s="655" t="s">
        <v>3179</v>
      </c>
      <c r="E14" s="652" t="s">
        <v>3174</v>
      </c>
      <c r="F14" s="87" t="s">
        <v>3180</v>
      </c>
      <c r="G14" s="87">
        <v>3</v>
      </c>
      <c r="H14" s="4">
        <v>150</v>
      </c>
      <c r="I14" s="4">
        <v>150</v>
      </c>
    </row>
    <row r="15" spans="1:9" ht="15">
      <c r="A15" s="278"/>
      <c r="B15" s="656" t="s">
        <v>650</v>
      </c>
      <c r="C15" s="657" t="s">
        <v>3183</v>
      </c>
      <c r="D15" s="658" t="s">
        <v>3184</v>
      </c>
      <c r="E15" s="652" t="s">
        <v>3174</v>
      </c>
      <c r="F15" s="87" t="s">
        <v>3180</v>
      </c>
      <c r="G15" s="87">
        <v>3</v>
      </c>
      <c r="H15" s="4">
        <v>200</v>
      </c>
      <c r="I15" s="4">
        <v>200</v>
      </c>
    </row>
    <row r="16" spans="1:9" ht="15">
      <c r="A16" s="278"/>
      <c r="B16" s="656" t="s">
        <v>1906</v>
      </c>
      <c r="C16" s="657" t="s">
        <v>3185</v>
      </c>
      <c r="D16" s="658" t="s">
        <v>645</v>
      </c>
      <c r="E16" s="652" t="s">
        <v>3174</v>
      </c>
      <c r="F16" s="87" t="s">
        <v>3180</v>
      </c>
      <c r="G16" s="87">
        <v>3</v>
      </c>
      <c r="H16" s="4">
        <v>150</v>
      </c>
      <c r="I16" s="4">
        <v>150</v>
      </c>
    </row>
    <row r="17" spans="1:9" ht="15">
      <c r="A17" s="278"/>
      <c r="B17" s="656" t="s">
        <v>2523</v>
      </c>
      <c r="C17" s="657" t="s">
        <v>3140</v>
      </c>
      <c r="D17" s="659">
        <v>35001115336</v>
      </c>
      <c r="E17" s="652" t="s">
        <v>3174</v>
      </c>
      <c r="F17" s="87" t="s">
        <v>3180</v>
      </c>
      <c r="G17" s="87">
        <v>3</v>
      </c>
      <c r="H17" s="4">
        <v>150</v>
      </c>
      <c r="I17" s="4">
        <v>150</v>
      </c>
    </row>
    <row r="18" spans="1:9" ht="15">
      <c r="A18" s="278"/>
      <c r="B18" s="216" t="s">
        <v>674</v>
      </c>
      <c r="C18" s="657" t="s">
        <v>3186</v>
      </c>
      <c r="D18" s="658" t="s">
        <v>3187</v>
      </c>
      <c r="E18" s="652" t="s">
        <v>3174</v>
      </c>
      <c r="F18" s="87" t="s">
        <v>3180</v>
      </c>
      <c r="G18" s="87">
        <v>3</v>
      </c>
      <c r="H18" s="4">
        <v>150</v>
      </c>
      <c r="I18" s="4">
        <v>150</v>
      </c>
    </row>
    <row r="19" spans="1:9" ht="15">
      <c r="A19" s="278"/>
      <c r="B19" s="279"/>
      <c r="C19" s="87"/>
      <c r="D19" s="87"/>
      <c r="E19" s="652"/>
      <c r="F19" s="87"/>
      <c r="G19" s="87"/>
      <c r="H19" s="4"/>
      <c r="I19" s="4"/>
    </row>
    <row r="20" spans="1:9" ht="15">
      <c r="A20" s="278"/>
      <c r="B20" s="279"/>
      <c r="C20" s="87"/>
      <c r="D20" s="87"/>
      <c r="E20" s="87"/>
      <c r="F20" s="87"/>
      <c r="G20" s="87"/>
      <c r="H20" s="4"/>
      <c r="I20" s="4"/>
    </row>
    <row r="21" spans="1:9" ht="15">
      <c r="A21" s="278"/>
      <c r="B21" s="279"/>
      <c r="C21" s="87"/>
      <c r="D21" s="87"/>
      <c r="E21" s="87"/>
      <c r="F21" s="87"/>
      <c r="G21" s="87"/>
      <c r="H21" s="4"/>
      <c r="I21" s="4"/>
    </row>
    <row r="22" spans="1:9" ht="15">
      <c r="A22" s="278"/>
      <c r="B22" s="279"/>
      <c r="C22" s="87"/>
      <c r="D22" s="87"/>
      <c r="E22" s="87"/>
      <c r="F22" s="87"/>
      <c r="G22" s="87"/>
      <c r="H22" s="4"/>
      <c r="I22" s="4"/>
    </row>
    <row r="23" spans="1:9" ht="15">
      <c r="A23" s="278"/>
      <c r="B23" s="280"/>
      <c r="C23" s="99"/>
      <c r="D23" s="99"/>
      <c r="E23" s="99"/>
      <c r="F23" s="99"/>
      <c r="G23" s="99" t="s">
        <v>325</v>
      </c>
      <c r="H23" s="86">
        <f>SUM(H9:H22)</f>
        <v>2740</v>
      </c>
      <c r="I23" s="86">
        <f>SUM(I9:I22)</f>
        <v>2740</v>
      </c>
    </row>
    <row r="24" spans="1:9" ht="15">
      <c r="A24" s="45"/>
      <c r="B24" s="45"/>
      <c r="C24" s="45"/>
      <c r="D24" s="45"/>
      <c r="E24" s="45"/>
      <c r="F24" s="45"/>
      <c r="G24" s="2"/>
      <c r="H24" s="2"/>
    </row>
    <row r="25" spans="1:9" ht="15">
      <c r="A25" s="200" t="s">
        <v>441</v>
      </c>
      <c r="B25" s="45"/>
      <c r="C25" s="45"/>
      <c r="D25" s="45"/>
      <c r="E25" s="45"/>
      <c r="F25" s="45"/>
      <c r="G25" s="2"/>
      <c r="H25" s="2"/>
    </row>
    <row r="26" spans="1:9" ht="15">
      <c r="A26" s="200"/>
      <c r="B26" s="45"/>
      <c r="C26" s="45"/>
      <c r="D26" s="45"/>
      <c r="E26" s="45"/>
      <c r="F26" s="45"/>
      <c r="G26" s="2"/>
      <c r="H26" s="2"/>
    </row>
    <row r="27" spans="1:9" ht="15">
      <c r="A27" s="200"/>
      <c r="B27" s="2"/>
      <c r="C27" s="2"/>
      <c r="D27" s="2"/>
      <c r="E27" s="2"/>
      <c r="F27" s="2"/>
      <c r="G27" s="2"/>
      <c r="H27" s="2"/>
    </row>
    <row r="28" spans="1:9" ht="15">
      <c r="A28" s="200"/>
      <c r="B28" s="2"/>
      <c r="C28" s="2"/>
      <c r="D28" s="2"/>
      <c r="E28" s="2"/>
      <c r="F28" s="2"/>
      <c r="G28" s="2"/>
      <c r="H28" s="2"/>
    </row>
    <row r="29" spans="1:9">
      <c r="A29" s="23"/>
      <c r="B29" s="23"/>
      <c r="C29" s="23"/>
      <c r="D29" s="23"/>
      <c r="E29" s="23"/>
      <c r="F29" s="23"/>
      <c r="G29" s="23"/>
      <c r="H29" s="23"/>
    </row>
    <row r="30" spans="1:9" ht="15">
      <c r="A30" s="69" t="s">
        <v>107</v>
      </c>
      <c r="B30" s="2"/>
      <c r="C30" s="2"/>
      <c r="D30" s="2"/>
      <c r="E30" s="2"/>
      <c r="F30" s="2"/>
      <c r="G30" s="2"/>
      <c r="H30" s="2"/>
    </row>
    <row r="31" spans="1:9" ht="15">
      <c r="A31" s="2"/>
      <c r="B31" s="2"/>
      <c r="C31" s="2"/>
      <c r="D31" s="2"/>
      <c r="E31" s="2"/>
      <c r="F31" s="2"/>
      <c r="G31" s="2"/>
      <c r="H31" s="2"/>
    </row>
    <row r="32" spans="1:9" ht="15">
      <c r="A32" s="2"/>
      <c r="B32" s="2"/>
      <c r="C32" s="2"/>
      <c r="D32" s="2"/>
      <c r="E32" s="2"/>
      <c r="F32" s="2"/>
      <c r="G32" s="2"/>
      <c r="H32" s="12"/>
    </row>
    <row r="33" spans="1:8" ht="15">
      <c r="A33" s="69"/>
      <c r="B33" s="69" t="s">
        <v>266</v>
      </c>
      <c r="C33" s="69"/>
      <c r="D33" s="69"/>
      <c r="E33" s="69"/>
      <c r="F33" s="69"/>
      <c r="G33" s="2"/>
      <c r="H33" s="12"/>
    </row>
    <row r="34" spans="1:8" ht="15">
      <c r="A34" s="2"/>
      <c r="B34" s="2" t="s">
        <v>265</v>
      </c>
      <c r="C34" s="2"/>
      <c r="D34" s="2"/>
      <c r="E34" s="2"/>
      <c r="F34" s="2"/>
      <c r="G34" s="2"/>
      <c r="H34" s="12"/>
    </row>
    <row r="35" spans="1:8">
      <c r="A35" s="66"/>
      <c r="B35" s="66" t="s">
        <v>139</v>
      </c>
      <c r="C35" s="66"/>
      <c r="D35" s="66"/>
      <c r="E35" s="66"/>
      <c r="F35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4" t="s">
        <v>442</v>
      </c>
      <c r="B1" s="74"/>
      <c r="C1" s="77"/>
      <c r="D1" s="77"/>
      <c r="E1" s="77"/>
      <c r="F1" s="77"/>
      <c r="G1" s="846" t="s">
        <v>109</v>
      </c>
      <c r="H1" s="846"/>
    </row>
    <row r="2" spans="1:10" ht="15">
      <c r="A2" s="76" t="s">
        <v>140</v>
      </c>
      <c r="B2" s="74"/>
      <c r="C2" s="77"/>
      <c r="D2" s="77"/>
      <c r="E2" s="77"/>
      <c r="F2" s="77"/>
      <c r="G2" s="844" t="str">
        <f>'ფორმა N1'!L2</f>
        <v>01.01.17-31.12.17</v>
      </c>
      <c r="H2" s="844"/>
    </row>
    <row r="3" spans="1:10" ht="15">
      <c r="A3" s="76"/>
      <c r="B3" s="76"/>
      <c r="C3" s="76"/>
      <c r="D3" s="76"/>
      <c r="E3" s="76"/>
      <c r="F3" s="76"/>
      <c r="G3" s="263"/>
      <c r="H3" s="263"/>
    </row>
    <row r="4" spans="1:10" ht="15">
      <c r="A4" s="77" t="s">
        <v>269</v>
      </c>
      <c r="B4" s="77"/>
      <c r="C4" s="77"/>
      <c r="D4" s="77"/>
      <c r="E4" s="77"/>
      <c r="F4" s="77"/>
      <c r="G4" s="76"/>
      <c r="H4" s="76"/>
    </row>
    <row r="5" spans="1:10" ht="15">
      <c r="A5" s="344" t="str">
        <f>'ფორმა N1'!A5</f>
        <v>მპგ "დემოკრატიული მოძრაობა – ერთიანი საქართველო"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62"/>
      <c r="B7" s="262"/>
      <c r="C7" s="262"/>
      <c r="D7" s="262"/>
      <c r="E7" s="262"/>
      <c r="F7" s="262"/>
      <c r="G7" s="78"/>
      <c r="H7" s="78"/>
    </row>
    <row r="8" spans="1:10" ht="30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335</v>
      </c>
      <c r="F8" s="90" t="s">
        <v>328</v>
      </c>
      <c r="G8" s="79" t="s">
        <v>10</v>
      </c>
      <c r="H8" s="79" t="s">
        <v>9</v>
      </c>
      <c r="J8" s="216" t="s">
        <v>334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6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333</v>
      </c>
      <c r="G34" s="86">
        <f>SUM(G9:G33)</f>
        <v>0</v>
      </c>
      <c r="H34" s="86">
        <f>SUM(H9:H33)</f>
        <v>0</v>
      </c>
    </row>
    <row r="35" spans="1:9" ht="15">
      <c r="A35" s="214"/>
      <c r="B35" s="214"/>
      <c r="C35" s="214"/>
      <c r="D35" s="214"/>
      <c r="E35" s="214"/>
      <c r="F35" s="214"/>
      <c r="G35" s="214"/>
      <c r="H35" s="183"/>
      <c r="I35" s="183"/>
    </row>
    <row r="36" spans="1:9" ht="15">
      <c r="A36" s="215" t="s">
        <v>443</v>
      </c>
      <c r="B36" s="215"/>
      <c r="C36" s="214"/>
      <c r="D36" s="214"/>
      <c r="E36" s="214"/>
      <c r="F36" s="214"/>
      <c r="G36" s="214"/>
      <c r="H36" s="183"/>
      <c r="I36" s="183"/>
    </row>
    <row r="37" spans="1:9" ht="15">
      <c r="A37" s="215"/>
      <c r="B37" s="215"/>
      <c r="C37" s="214"/>
      <c r="D37" s="214"/>
      <c r="E37" s="214"/>
      <c r="F37" s="214"/>
      <c r="G37" s="214"/>
      <c r="H37" s="183"/>
      <c r="I37" s="183"/>
    </row>
    <row r="38" spans="1:9" ht="15">
      <c r="A38" s="215"/>
      <c r="B38" s="215"/>
      <c r="C38" s="183"/>
      <c r="D38" s="183"/>
      <c r="E38" s="183"/>
      <c r="F38" s="183"/>
      <c r="G38" s="183"/>
      <c r="H38" s="183"/>
      <c r="I38" s="183"/>
    </row>
    <row r="39" spans="1:9" ht="15">
      <c r="A39" s="215"/>
      <c r="B39" s="215"/>
      <c r="C39" s="183"/>
      <c r="D39" s="183"/>
      <c r="E39" s="183"/>
      <c r="F39" s="183"/>
      <c r="G39" s="183"/>
      <c r="H39" s="183"/>
      <c r="I39" s="183"/>
    </row>
    <row r="40" spans="1:9">
      <c r="A40" s="212"/>
      <c r="B40" s="212"/>
      <c r="C40" s="212"/>
      <c r="D40" s="212"/>
      <c r="E40" s="212"/>
      <c r="F40" s="212"/>
      <c r="G40" s="212"/>
      <c r="H40" s="212"/>
      <c r="I40" s="212"/>
    </row>
    <row r="41" spans="1:9" ht="15">
      <c r="A41" s="189" t="s">
        <v>107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400</v>
      </c>
      <c r="D44" s="189"/>
      <c r="E44" s="214"/>
      <c r="F44" s="189"/>
      <c r="G44" s="189"/>
      <c r="H44" s="183"/>
      <c r="I44" s="190"/>
    </row>
    <row r="45" spans="1:9" ht="15">
      <c r="A45" s="183"/>
      <c r="B45" s="183"/>
      <c r="C45" s="183" t="s">
        <v>265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139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M161"/>
  <sheetViews>
    <sheetView view="pageBreakPreview" zoomScale="80" zoomScaleSheetLayoutView="80" workbookViewId="0">
      <selection activeCell="H170" sqref="H170"/>
    </sheetView>
  </sheetViews>
  <sheetFormatPr defaultRowHeight="12.75"/>
  <cols>
    <col min="1" max="1" width="5.42578125" style="184" customWidth="1"/>
    <col min="2" max="2" width="20" style="184" customWidth="1"/>
    <col min="3" max="3" width="27.5703125" style="184" customWidth="1"/>
    <col min="4" max="4" width="19.28515625" style="184" customWidth="1"/>
    <col min="5" max="5" width="16.85546875" style="184" customWidth="1"/>
    <col min="6" max="6" width="13.85546875" style="184" customWidth="1"/>
    <col min="7" max="7" width="17" style="184" customWidth="1"/>
    <col min="8" max="8" width="13.7109375" style="184" customWidth="1"/>
    <col min="9" max="9" width="19.42578125" style="184" bestFit="1" customWidth="1"/>
    <col min="10" max="10" width="18.5703125" style="184" bestFit="1" customWidth="1"/>
    <col min="11" max="11" width="16.7109375" style="184" customWidth="1"/>
    <col min="12" max="12" width="16.85546875" style="184" customWidth="1"/>
    <col min="13" max="13" width="14.28515625" style="184" customWidth="1"/>
    <col min="14" max="16384" width="9.140625" style="184"/>
  </cols>
  <sheetData>
    <row r="2" spans="1:13" ht="15">
      <c r="A2" s="852" t="s">
        <v>444</v>
      </c>
      <c r="B2" s="852"/>
      <c r="C2" s="852"/>
      <c r="D2" s="852"/>
      <c r="E2" s="852"/>
      <c r="F2" s="349"/>
      <c r="G2" s="77"/>
      <c r="H2" s="77"/>
      <c r="I2" s="77"/>
      <c r="J2" s="77"/>
      <c r="K2" s="351"/>
      <c r="L2" s="352"/>
      <c r="M2" s="352" t="s">
        <v>109</v>
      </c>
    </row>
    <row r="3" spans="1:13" ht="15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351"/>
      <c r="L3" s="844" t="str">
        <f>'ფორმა N1'!L2</f>
        <v>01.01.17-31.12.17</v>
      </c>
      <c r="M3" s="844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351"/>
      <c r="L4" s="351"/>
      <c r="M4" s="351"/>
    </row>
    <row r="5" spans="1:13" ht="15">
      <c r="A5" s="77" t="s">
        <v>269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80" t="s">
        <v>511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347"/>
      <c r="B8" s="347"/>
      <c r="C8" s="347"/>
      <c r="D8" s="347"/>
      <c r="E8" s="347"/>
      <c r="F8" s="347"/>
      <c r="G8" s="347"/>
      <c r="H8" s="347"/>
      <c r="I8" s="347"/>
      <c r="J8" s="347"/>
      <c r="K8" s="78"/>
      <c r="L8" s="78"/>
      <c r="M8" s="78"/>
    </row>
    <row r="9" spans="1:13" ht="45">
      <c r="A9" s="662" t="s">
        <v>64</v>
      </c>
      <c r="B9" s="662" t="s">
        <v>480</v>
      </c>
      <c r="C9" s="662" t="s">
        <v>445</v>
      </c>
      <c r="D9" s="662" t="s">
        <v>446</v>
      </c>
      <c r="E9" s="662" t="s">
        <v>447</v>
      </c>
      <c r="F9" s="662" t="s">
        <v>448</v>
      </c>
      <c r="G9" s="662" t="s">
        <v>449</v>
      </c>
      <c r="H9" s="662" t="s">
        <v>450</v>
      </c>
      <c r="I9" s="662" t="s">
        <v>451</v>
      </c>
      <c r="J9" s="662" t="s">
        <v>452</v>
      </c>
      <c r="K9" s="662" t="s">
        <v>453</v>
      </c>
      <c r="L9" s="662" t="s">
        <v>454</v>
      </c>
      <c r="M9" s="662" t="s">
        <v>311</v>
      </c>
    </row>
    <row r="10" spans="1:13" ht="30">
      <c r="A10" s="662">
        <v>1</v>
      </c>
      <c r="B10" s="663">
        <v>42983</v>
      </c>
      <c r="C10" s="664" t="s">
        <v>3188</v>
      </c>
      <c r="D10" s="15" t="s">
        <v>3189</v>
      </c>
      <c r="E10" s="15">
        <v>245414680</v>
      </c>
      <c r="F10" s="15">
        <v>205246857</v>
      </c>
      <c r="G10" s="15" t="s">
        <v>3190</v>
      </c>
      <c r="H10" s="15"/>
      <c r="I10" s="15"/>
      <c r="J10" s="15" t="s">
        <v>3191</v>
      </c>
      <c r="K10" s="665"/>
      <c r="L10" s="665">
        <v>1440</v>
      </c>
      <c r="M10" s="15" t="s">
        <v>3192</v>
      </c>
    </row>
    <row r="11" spans="1:13" ht="45">
      <c r="A11" s="662">
        <v>2</v>
      </c>
      <c r="B11" s="666">
        <v>42983</v>
      </c>
      <c r="C11" s="270" t="s">
        <v>3188</v>
      </c>
      <c r="D11" s="15" t="s">
        <v>3193</v>
      </c>
      <c r="E11" s="15">
        <v>423352124</v>
      </c>
      <c r="F11" s="15">
        <v>205246857</v>
      </c>
      <c r="G11" s="15" t="s">
        <v>3194</v>
      </c>
      <c r="H11" s="15"/>
      <c r="I11" s="15"/>
      <c r="J11" s="15" t="s">
        <v>3195</v>
      </c>
      <c r="K11" s="665"/>
      <c r="L11" s="665">
        <v>800</v>
      </c>
      <c r="M11" s="15" t="s">
        <v>3192</v>
      </c>
    </row>
    <row r="12" spans="1:13" ht="30">
      <c r="A12" s="662">
        <v>3</v>
      </c>
      <c r="B12" s="666">
        <v>42983</v>
      </c>
      <c r="C12" s="270" t="s">
        <v>3188</v>
      </c>
      <c r="D12" s="15" t="s">
        <v>3196</v>
      </c>
      <c r="E12" s="15">
        <v>234230178</v>
      </c>
      <c r="F12" s="15">
        <v>205246857</v>
      </c>
      <c r="G12" s="15" t="s">
        <v>3190</v>
      </c>
      <c r="H12" s="14"/>
      <c r="I12" s="14"/>
      <c r="J12" s="15">
        <v>120</v>
      </c>
      <c r="K12" s="665"/>
      <c r="L12" s="665">
        <v>800</v>
      </c>
      <c r="M12" s="15" t="s">
        <v>3192</v>
      </c>
    </row>
    <row r="13" spans="1:13" ht="30">
      <c r="A13" s="662">
        <v>4</v>
      </c>
      <c r="B13" s="666">
        <v>42983</v>
      </c>
      <c r="C13" s="270" t="s">
        <v>3188</v>
      </c>
      <c r="D13" s="15" t="s">
        <v>3197</v>
      </c>
      <c r="E13" s="15">
        <v>212678093</v>
      </c>
      <c r="F13" s="15">
        <v>205246857</v>
      </c>
      <c r="G13" s="15" t="s">
        <v>3194</v>
      </c>
      <c r="H13" s="14"/>
      <c r="I13" s="14"/>
      <c r="J13" s="15">
        <v>180</v>
      </c>
      <c r="K13" s="665"/>
      <c r="L13" s="665">
        <v>2832</v>
      </c>
      <c r="M13" s="15" t="s">
        <v>3192</v>
      </c>
    </row>
    <row r="14" spans="1:13" ht="45">
      <c r="A14" s="662">
        <v>5</v>
      </c>
      <c r="B14" s="666">
        <v>42983</v>
      </c>
      <c r="C14" s="270" t="s">
        <v>3188</v>
      </c>
      <c r="D14" s="15" t="s">
        <v>3198</v>
      </c>
      <c r="E14" s="15">
        <v>204405811</v>
      </c>
      <c r="F14" s="15">
        <v>205246857</v>
      </c>
      <c r="G14" s="15" t="s">
        <v>3194</v>
      </c>
      <c r="H14" s="14"/>
      <c r="I14" s="14"/>
      <c r="J14" s="15">
        <v>240</v>
      </c>
      <c r="K14" s="665"/>
      <c r="L14" s="665">
        <v>1680</v>
      </c>
      <c r="M14" s="15" t="s">
        <v>3192</v>
      </c>
    </row>
    <row r="15" spans="1:13" ht="45">
      <c r="A15" s="662">
        <v>6</v>
      </c>
      <c r="B15" s="666">
        <v>42983</v>
      </c>
      <c r="C15" s="270" t="s">
        <v>3188</v>
      </c>
      <c r="D15" s="15" t="s">
        <v>3199</v>
      </c>
      <c r="E15" s="15">
        <v>437069916</v>
      </c>
      <c r="F15" s="15">
        <v>205246857</v>
      </c>
      <c r="G15" s="15" t="s">
        <v>3190</v>
      </c>
      <c r="H15" s="14"/>
      <c r="I15" s="14"/>
      <c r="J15" s="15">
        <v>120</v>
      </c>
      <c r="K15" s="665"/>
      <c r="L15" s="665">
        <v>840</v>
      </c>
      <c r="M15" s="15" t="s">
        <v>3192</v>
      </c>
    </row>
    <row r="16" spans="1:13" ht="60">
      <c r="A16" s="662">
        <v>7</v>
      </c>
      <c r="B16" s="666">
        <v>42983</v>
      </c>
      <c r="C16" s="270" t="s">
        <v>3188</v>
      </c>
      <c r="D16" s="15" t="s">
        <v>3200</v>
      </c>
      <c r="E16" s="15">
        <v>219995600</v>
      </c>
      <c r="F16" s="15">
        <v>205246857</v>
      </c>
      <c r="G16" s="15" t="s">
        <v>3190</v>
      </c>
      <c r="H16" s="14"/>
      <c r="I16" s="14"/>
      <c r="J16" s="15">
        <v>120</v>
      </c>
      <c r="K16" s="665"/>
      <c r="L16" s="665">
        <v>1500</v>
      </c>
      <c r="M16" s="15" t="s">
        <v>3192</v>
      </c>
    </row>
    <row r="17" spans="1:13" ht="30">
      <c r="A17" s="662">
        <v>8</v>
      </c>
      <c r="B17" s="666">
        <v>42983</v>
      </c>
      <c r="C17" s="270" t="s">
        <v>3188</v>
      </c>
      <c r="D17" s="15" t="s">
        <v>3201</v>
      </c>
      <c r="E17" s="15">
        <v>227717307</v>
      </c>
      <c r="F17" s="15">
        <v>205246857</v>
      </c>
      <c r="G17" s="15" t="s">
        <v>3190</v>
      </c>
      <c r="H17" s="14"/>
      <c r="I17" s="14"/>
      <c r="J17" s="15">
        <v>120</v>
      </c>
      <c r="K17" s="665"/>
      <c r="L17" s="665">
        <v>800</v>
      </c>
      <c r="M17" s="15" t="s">
        <v>3192</v>
      </c>
    </row>
    <row r="18" spans="1:13" ht="30">
      <c r="A18" s="662">
        <v>9</v>
      </c>
      <c r="B18" s="666">
        <v>42983</v>
      </c>
      <c r="C18" s="270" t="s">
        <v>3188</v>
      </c>
      <c r="D18" s="15" t="s">
        <v>3202</v>
      </c>
      <c r="E18" s="15">
        <v>203842823</v>
      </c>
      <c r="F18" s="15">
        <v>205246857</v>
      </c>
      <c r="G18" s="15" t="s">
        <v>3203</v>
      </c>
      <c r="H18" s="14"/>
      <c r="I18" s="14"/>
      <c r="J18" s="15">
        <v>480</v>
      </c>
      <c r="K18" s="665"/>
      <c r="L18" s="665">
        <v>9600</v>
      </c>
      <c r="M18" s="15" t="s">
        <v>3192</v>
      </c>
    </row>
    <row r="19" spans="1:13" ht="30">
      <c r="A19" s="662">
        <v>10</v>
      </c>
      <c r="B19" s="666">
        <v>42983</v>
      </c>
      <c r="C19" s="270" t="s">
        <v>3188</v>
      </c>
      <c r="D19" s="15" t="s">
        <v>3204</v>
      </c>
      <c r="E19" s="15">
        <v>404426215</v>
      </c>
      <c r="F19" s="15">
        <v>205246857</v>
      </c>
      <c r="G19" s="15" t="s">
        <v>3205</v>
      </c>
      <c r="H19" s="14"/>
      <c r="I19" s="14"/>
      <c r="J19" s="15">
        <v>7500</v>
      </c>
      <c r="K19" s="665"/>
      <c r="L19" s="665">
        <v>1500</v>
      </c>
      <c r="M19" s="15" t="s">
        <v>3192</v>
      </c>
    </row>
    <row r="20" spans="1:13" ht="30">
      <c r="A20" s="662">
        <v>11</v>
      </c>
      <c r="B20" s="666">
        <v>42986</v>
      </c>
      <c r="C20" s="270" t="s">
        <v>3188</v>
      </c>
      <c r="D20" s="15" t="s">
        <v>3206</v>
      </c>
      <c r="E20" s="15">
        <v>405034190</v>
      </c>
      <c r="F20" s="15">
        <v>205246857</v>
      </c>
      <c r="G20" s="15" t="s">
        <v>3207</v>
      </c>
      <c r="H20" s="14"/>
      <c r="I20" s="14"/>
      <c r="J20" s="15">
        <v>3635</v>
      </c>
      <c r="K20" s="665"/>
      <c r="L20" s="665">
        <v>56558.33</v>
      </c>
      <c r="M20" s="15" t="s">
        <v>3192</v>
      </c>
    </row>
    <row r="21" spans="1:13" ht="30">
      <c r="A21" s="662">
        <v>12</v>
      </c>
      <c r="B21" s="666">
        <v>42986</v>
      </c>
      <c r="C21" s="270" t="s">
        <v>3188</v>
      </c>
      <c r="D21" s="15" t="s">
        <v>3208</v>
      </c>
      <c r="E21" s="15">
        <v>201950594</v>
      </c>
      <c r="F21" s="15">
        <v>205246857</v>
      </c>
      <c r="G21" s="15" t="s">
        <v>3209</v>
      </c>
      <c r="H21" s="14"/>
      <c r="I21" s="14"/>
      <c r="J21" s="15">
        <v>1470</v>
      </c>
      <c r="K21" s="665"/>
      <c r="L21" s="665">
        <v>10050</v>
      </c>
      <c r="M21" s="15" t="s">
        <v>3192</v>
      </c>
    </row>
    <row r="22" spans="1:13" ht="45">
      <c r="A22" s="662">
        <v>13</v>
      </c>
      <c r="B22" s="666">
        <v>42983</v>
      </c>
      <c r="C22" s="270" t="s">
        <v>3188</v>
      </c>
      <c r="D22" s="15" t="s">
        <v>3210</v>
      </c>
      <c r="E22" s="15">
        <v>216335838</v>
      </c>
      <c r="F22" s="15">
        <v>205246857</v>
      </c>
      <c r="G22" s="15" t="s">
        <v>3211</v>
      </c>
      <c r="H22" s="14"/>
      <c r="I22" s="14"/>
      <c r="J22" s="15">
        <v>120</v>
      </c>
      <c r="K22" s="665"/>
      <c r="L22" s="665">
        <v>900</v>
      </c>
      <c r="M22" s="15" t="s">
        <v>3192</v>
      </c>
    </row>
    <row r="23" spans="1:13" ht="30">
      <c r="A23" s="662">
        <v>14</v>
      </c>
      <c r="B23" s="666">
        <v>42989</v>
      </c>
      <c r="C23" s="270" t="s">
        <v>3188</v>
      </c>
      <c r="D23" s="15" t="s">
        <v>3212</v>
      </c>
      <c r="E23" s="15">
        <v>404975452</v>
      </c>
      <c r="F23" s="15">
        <v>205246857</v>
      </c>
      <c r="G23" s="15" t="s">
        <v>3213</v>
      </c>
      <c r="H23" s="14"/>
      <c r="I23" s="14"/>
      <c r="J23" s="15">
        <v>1020</v>
      </c>
      <c r="K23" s="665"/>
      <c r="L23" s="665">
        <v>3994.3</v>
      </c>
      <c r="M23" s="15" t="s">
        <v>3192</v>
      </c>
    </row>
    <row r="24" spans="1:13" ht="38.25">
      <c r="A24" s="662">
        <v>15</v>
      </c>
      <c r="B24" s="667">
        <v>42991</v>
      </c>
      <c r="C24" s="668" t="s">
        <v>3214</v>
      </c>
      <c r="D24" s="14" t="s">
        <v>3215</v>
      </c>
      <c r="E24" s="669" t="s">
        <v>3216</v>
      </c>
      <c r="F24" s="14">
        <v>205246857</v>
      </c>
      <c r="G24" s="14"/>
      <c r="H24" s="14"/>
      <c r="I24" s="14"/>
      <c r="J24" s="14">
        <v>1000</v>
      </c>
      <c r="K24" s="4">
        <v>0.25</v>
      </c>
      <c r="L24" s="4">
        <v>250</v>
      </c>
      <c r="M24" s="14" t="s">
        <v>3217</v>
      </c>
    </row>
    <row r="25" spans="1:13" ht="38.25">
      <c r="A25" s="662">
        <v>16</v>
      </c>
      <c r="B25" s="667">
        <v>43003</v>
      </c>
      <c r="C25" s="668" t="s">
        <v>3214</v>
      </c>
      <c r="D25" s="14" t="s">
        <v>3215</v>
      </c>
      <c r="E25" s="669" t="s">
        <v>3216</v>
      </c>
      <c r="F25" s="14">
        <v>205246857</v>
      </c>
      <c r="G25" s="14"/>
      <c r="H25" s="14"/>
      <c r="I25" s="14"/>
      <c r="J25" s="14">
        <v>200</v>
      </c>
      <c r="K25" s="4">
        <v>5</v>
      </c>
      <c r="L25" s="4">
        <v>1000</v>
      </c>
      <c r="M25" s="670" t="s">
        <v>3218</v>
      </c>
    </row>
    <row r="26" spans="1:13" ht="38.25">
      <c r="A26" s="662">
        <v>17</v>
      </c>
      <c r="B26" s="667">
        <v>43003</v>
      </c>
      <c r="C26" s="668" t="s">
        <v>3214</v>
      </c>
      <c r="D26" s="14" t="s">
        <v>3215</v>
      </c>
      <c r="E26" s="669" t="s">
        <v>3216</v>
      </c>
      <c r="F26" s="14">
        <v>205246857</v>
      </c>
      <c r="G26" s="14"/>
      <c r="H26" s="14"/>
      <c r="I26" s="14"/>
      <c r="J26" s="14">
        <v>7.8</v>
      </c>
      <c r="K26" s="4">
        <v>20</v>
      </c>
      <c r="L26" s="4">
        <v>155</v>
      </c>
      <c r="M26" s="671" t="s">
        <v>3219</v>
      </c>
    </row>
    <row r="27" spans="1:13" ht="38.25">
      <c r="A27" s="662">
        <v>18</v>
      </c>
      <c r="B27" s="667">
        <v>43005</v>
      </c>
      <c r="C27" s="668" t="s">
        <v>3214</v>
      </c>
      <c r="D27" s="14" t="s">
        <v>3215</v>
      </c>
      <c r="E27" s="669" t="s">
        <v>3216</v>
      </c>
      <c r="F27" s="14">
        <v>205246857</v>
      </c>
      <c r="G27" s="14"/>
      <c r="H27" s="14"/>
      <c r="I27" s="14"/>
      <c r="J27" s="14">
        <v>200</v>
      </c>
      <c r="K27" s="4">
        <v>3</v>
      </c>
      <c r="L27" s="665">
        <v>600</v>
      </c>
      <c r="M27" s="14" t="s">
        <v>3220</v>
      </c>
    </row>
    <row r="28" spans="1:13" ht="30.75" customHeight="1">
      <c r="A28" s="662">
        <v>19</v>
      </c>
      <c r="B28" s="663">
        <v>43014</v>
      </c>
      <c r="C28" s="664" t="s">
        <v>347</v>
      </c>
      <c r="D28" s="15" t="s">
        <v>3221</v>
      </c>
      <c r="E28" s="15">
        <v>249271167</v>
      </c>
      <c r="F28" s="15">
        <v>205271294</v>
      </c>
      <c r="G28" s="15">
        <v>5000</v>
      </c>
      <c r="H28" s="15"/>
      <c r="I28" s="15"/>
      <c r="J28" s="15" t="s">
        <v>3222</v>
      </c>
      <c r="K28" s="665"/>
      <c r="L28" s="672">
        <v>235</v>
      </c>
      <c r="M28" s="15" t="s">
        <v>3217</v>
      </c>
    </row>
    <row r="29" spans="1:13" ht="30.75" customHeight="1">
      <c r="A29" s="662">
        <v>20</v>
      </c>
      <c r="B29" s="663">
        <v>43022</v>
      </c>
      <c r="C29" s="664" t="s">
        <v>347</v>
      </c>
      <c r="D29" s="15" t="s">
        <v>3223</v>
      </c>
      <c r="E29" s="15">
        <v>205186065</v>
      </c>
      <c r="F29" s="15">
        <v>205271294</v>
      </c>
      <c r="G29" s="652">
        <v>25000</v>
      </c>
      <c r="H29" s="15"/>
      <c r="I29" s="15"/>
      <c r="J29" s="15" t="s">
        <v>3222</v>
      </c>
      <c r="K29" s="665"/>
      <c r="L29" s="673">
        <v>2000</v>
      </c>
      <c r="M29" s="652" t="s">
        <v>3224</v>
      </c>
    </row>
    <row r="30" spans="1:13" ht="30.75" customHeight="1">
      <c r="A30" s="662">
        <v>21</v>
      </c>
      <c r="B30" s="663">
        <v>43022</v>
      </c>
      <c r="C30" s="664" t="s">
        <v>347</v>
      </c>
      <c r="D30" s="15" t="s">
        <v>3223</v>
      </c>
      <c r="E30" s="15">
        <v>205186065</v>
      </c>
      <c r="F30" s="15">
        <v>205271294</v>
      </c>
      <c r="G30" s="652">
        <v>25000</v>
      </c>
      <c r="H30" s="15"/>
      <c r="I30" s="15"/>
      <c r="J30" s="15" t="s">
        <v>3222</v>
      </c>
      <c r="K30" s="665"/>
      <c r="L30" s="673">
        <v>2000</v>
      </c>
      <c r="M30" s="652" t="s">
        <v>3224</v>
      </c>
    </row>
    <row r="31" spans="1:13" ht="30.75" customHeight="1">
      <c r="A31" s="662">
        <v>22</v>
      </c>
      <c r="B31" s="663">
        <v>43024</v>
      </c>
      <c r="C31" s="664" t="s">
        <v>347</v>
      </c>
      <c r="D31" s="15" t="s">
        <v>3223</v>
      </c>
      <c r="E31" s="15">
        <v>205186065</v>
      </c>
      <c r="F31" s="15">
        <v>205271294</v>
      </c>
      <c r="G31" s="652">
        <v>50000</v>
      </c>
      <c r="H31" s="15"/>
      <c r="I31" s="15"/>
      <c r="J31" s="15" t="s">
        <v>3222</v>
      </c>
      <c r="K31" s="665"/>
      <c r="L31" s="673">
        <v>4000</v>
      </c>
      <c r="M31" s="652" t="s">
        <v>3224</v>
      </c>
    </row>
    <row r="32" spans="1:13" ht="30.75" customHeight="1">
      <c r="A32" s="662">
        <v>23</v>
      </c>
      <c r="B32" s="663">
        <v>43014</v>
      </c>
      <c r="C32" s="664" t="s">
        <v>347</v>
      </c>
      <c r="D32" s="15" t="s">
        <v>3225</v>
      </c>
      <c r="E32" s="15">
        <v>437059415</v>
      </c>
      <c r="F32" s="15">
        <v>205271294</v>
      </c>
      <c r="G32" s="15"/>
      <c r="H32" s="15"/>
      <c r="I32" s="15"/>
      <c r="J32" s="15"/>
      <c r="K32" s="665"/>
      <c r="L32" s="672">
        <v>300</v>
      </c>
      <c r="M32" s="15" t="s">
        <v>3226</v>
      </c>
    </row>
    <row r="33" spans="1:13" ht="30.75" customHeight="1">
      <c r="A33" s="662">
        <v>24</v>
      </c>
      <c r="B33" s="663">
        <v>43021</v>
      </c>
      <c r="C33" s="664" t="s">
        <v>347</v>
      </c>
      <c r="D33" s="15" t="s">
        <v>3227</v>
      </c>
      <c r="E33" s="15">
        <v>404379294</v>
      </c>
      <c r="F33" s="15">
        <v>205271294</v>
      </c>
      <c r="G33" s="652">
        <v>4500</v>
      </c>
      <c r="H33" s="15"/>
      <c r="I33" s="15"/>
      <c r="J33" s="15" t="s">
        <v>3222</v>
      </c>
      <c r="K33" s="665"/>
      <c r="L33" s="673">
        <v>640</v>
      </c>
      <c r="M33" s="652" t="s">
        <v>3217</v>
      </c>
    </row>
    <row r="34" spans="1:13" ht="30.75" customHeight="1">
      <c r="A34" s="662">
        <v>25</v>
      </c>
      <c r="B34" s="663">
        <v>43021</v>
      </c>
      <c r="C34" s="664" t="s">
        <v>347</v>
      </c>
      <c r="D34" s="15" t="s">
        <v>3227</v>
      </c>
      <c r="E34" s="15">
        <v>404379294</v>
      </c>
      <c r="F34" s="15">
        <v>205271294</v>
      </c>
      <c r="G34" s="652">
        <v>1200</v>
      </c>
      <c r="H34" s="15"/>
      <c r="I34" s="15"/>
      <c r="J34" s="15" t="s">
        <v>3222</v>
      </c>
      <c r="K34" s="665"/>
      <c r="L34" s="673">
        <v>455</v>
      </c>
      <c r="M34" s="652" t="s">
        <v>3228</v>
      </c>
    </row>
    <row r="35" spans="1:13" ht="30.75" customHeight="1">
      <c r="A35" s="662">
        <v>26</v>
      </c>
      <c r="B35" s="663">
        <v>43028</v>
      </c>
      <c r="C35" s="664" t="s">
        <v>347</v>
      </c>
      <c r="D35" s="15" t="s">
        <v>3227</v>
      </c>
      <c r="E35" s="15">
        <v>404379294</v>
      </c>
      <c r="F35" s="15">
        <v>205271294</v>
      </c>
      <c r="G35" s="652">
        <v>1000</v>
      </c>
      <c r="H35" s="15"/>
      <c r="I35" s="15"/>
      <c r="J35" s="15" t="s">
        <v>3222</v>
      </c>
      <c r="K35" s="665"/>
      <c r="L35" s="673">
        <v>275</v>
      </c>
      <c r="M35" s="652" t="s">
        <v>3228</v>
      </c>
    </row>
    <row r="36" spans="1:13" ht="30.75" customHeight="1">
      <c r="A36" s="662">
        <v>27</v>
      </c>
      <c r="B36" s="663">
        <v>43021</v>
      </c>
      <c r="C36" s="664" t="s">
        <v>347</v>
      </c>
      <c r="D36" s="15" t="s">
        <v>3229</v>
      </c>
      <c r="E36" s="15">
        <v>406173732</v>
      </c>
      <c r="F36" s="15">
        <v>205271294</v>
      </c>
      <c r="G36" s="15"/>
      <c r="H36" s="15"/>
      <c r="I36" s="15"/>
      <c r="J36" s="15"/>
      <c r="K36" s="665"/>
      <c r="L36" s="672">
        <v>300</v>
      </c>
      <c r="M36" s="652" t="s">
        <v>3228</v>
      </c>
    </row>
    <row r="37" spans="1:13" ht="30.75" customHeight="1">
      <c r="A37" s="662">
        <v>28</v>
      </c>
      <c r="B37" s="663">
        <v>43011</v>
      </c>
      <c r="C37" s="664" t="s">
        <v>347</v>
      </c>
      <c r="D37" s="15" t="s">
        <v>3215</v>
      </c>
      <c r="E37" s="674" t="s">
        <v>3216</v>
      </c>
      <c r="F37" s="15">
        <v>205271294</v>
      </c>
      <c r="G37" s="15"/>
      <c r="H37" s="15"/>
      <c r="I37" s="15"/>
      <c r="J37" s="15"/>
      <c r="K37" s="665"/>
      <c r="L37" s="672">
        <v>1750</v>
      </c>
      <c r="M37" s="15" t="s">
        <v>3230</v>
      </c>
    </row>
    <row r="38" spans="1:13" ht="30.75" customHeight="1">
      <c r="A38" s="662">
        <v>29</v>
      </c>
      <c r="B38" s="663">
        <v>43013</v>
      </c>
      <c r="C38" s="664" t="s">
        <v>347</v>
      </c>
      <c r="D38" s="15" t="s">
        <v>3231</v>
      </c>
      <c r="E38" s="15">
        <v>208149859</v>
      </c>
      <c r="F38" s="15">
        <v>205271294</v>
      </c>
      <c r="G38" s="15">
        <v>400</v>
      </c>
      <c r="H38" s="15"/>
      <c r="I38" s="15"/>
      <c r="J38" s="15" t="s">
        <v>3222</v>
      </c>
      <c r="K38" s="665"/>
      <c r="L38" s="672">
        <v>270</v>
      </c>
      <c r="M38" s="652" t="s">
        <v>3228</v>
      </c>
    </row>
    <row r="39" spans="1:13" ht="30.75" customHeight="1">
      <c r="A39" s="662">
        <v>30</v>
      </c>
      <c r="B39" s="675">
        <v>43018</v>
      </c>
      <c r="C39" s="664" t="s">
        <v>347</v>
      </c>
      <c r="D39" s="15" t="s">
        <v>3232</v>
      </c>
      <c r="E39" s="15">
        <v>60001019819</v>
      </c>
      <c r="F39" s="15">
        <v>205271294</v>
      </c>
      <c r="G39" s="652">
        <v>200</v>
      </c>
      <c r="H39" s="15"/>
      <c r="I39" s="15"/>
      <c r="J39" s="15" t="s">
        <v>3222</v>
      </c>
      <c r="K39" s="665"/>
      <c r="L39" s="673">
        <v>160</v>
      </c>
      <c r="M39" s="676" t="s">
        <v>3233</v>
      </c>
    </row>
    <row r="40" spans="1:13" ht="30.75" customHeight="1">
      <c r="A40" s="662">
        <v>31</v>
      </c>
      <c r="B40" s="675">
        <v>43018</v>
      </c>
      <c r="C40" s="664" t="s">
        <v>347</v>
      </c>
      <c r="D40" s="15" t="s">
        <v>3232</v>
      </c>
      <c r="E40" s="15">
        <v>60001019819</v>
      </c>
      <c r="F40" s="15">
        <v>205271294</v>
      </c>
      <c r="G40" s="652">
        <v>100</v>
      </c>
      <c r="H40" s="15"/>
      <c r="I40" s="15"/>
      <c r="J40" s="15" t="s">
        <v>3222</v>
      </c>
      <c r="K40" s="665"/>
      <c r="L40" s="673">
        <v>200</v>
      </c>
      <c r="M40" s="676" t="s">
        <v>3234</v>
      </c>
    </row>
    <row r="41" spans="1:13" ht="30.75" customHeight="1">
      <c r="A41" s="662">
        <v>32</v>
      </c>
      <c r="B41" s="675">
        <v>43019</v>
      </c>
      <c r="C41" s="664" t="s">
        <v>347</v>
      </c>
      <c r="D41" s="15" t="s">
        <v>3232</v>
      </c>
      <c r="E41" s="15">
        <v>60001019819</v>
      </c>
      <c r="F41" s="15">
        <v>205271294</v>
      </c>
      <c r="G41" s="652">
        <v>200</v>
      </c>
      <c r="H41" s="15"/>
      <c r="I41" s="15"/>
      <c r="J41" s="15" t="s">
        <v>3222</v>
      </c>
      <c r="K41" s="665"/>
      <c r="L41" s="673">
        <v>160</v>
      </c>
      <c r="M41" s="676" t="s">
        <v>3235</v>
      </c>
    </row>
    <row r="42" spans="1:13" ht="30.75" customHeight="1">
      <c r="A42" s="662">
        <v>33</v>
      </c>
      <c r="B42" s="675">
        <v>43019</v>
      </c>
      <c r="C42" s="664" t="s">
        <v>347</v>
      </c>
      <c r="D42" s="15" t="s">
        <v>3232</v>
      </c>
      <c r="E42" s="15">
        <v>60001019819</v>
      </c>
      <c r="F42" s="15">
        <v>205271294</v>
      </c>
      <c r="G42" s="652">
        <v>1000</v>
      </c>
      <c r="H42" s="15"/>
      <c r="I42" s="15"/>
      <c r="J42" s="15" t="s">
        <v>3222</v>
      </c>
      <c r="K42" s="665"/>
      <c r="L42" s="673">
        <v>500</v>
      </c>
      <c r="M42" s="676" t="s">
        <v>3236</v>
      </c>
    </row>
    <row r="43" spans="1:13" ht="30.75" customHeight="1">
      <c r="A43" s="662">
        <v>34</v>
      </c>
      <c r="B43" s="675">
        <v>43019</v>
      </c>
      <c r="C43" s="664" t="s">
        <v>347</v>
      </c>
      <c r="D43" s="15" t="s">
        <v>3232</v>
      </c>
      <c r="E43" s="15">
        <v>60001019819</v>
      </c>
      <c r="F43" s="15">
        <v>205271294</v>
      </c>
      <c r="G43" s="652">
        <v>1000</v>
      </c>
      <c r="H43" s="15"/>
      <c r="I43" s="15"/>
      <c r="J43" s="15" t="s">
        <v>3222</v>
      </c>
      <c r="K43" s="665"/>
      <c r="L43" s="673">
        <v>160</v>
      </c>
      <c r="M43" s="676" t="s">
        <v>3237</v>
      </c>
    </row>
    <row r="44" spans="1:13" ht="30.75" customHeight="1">
      <c r="A44" s="662">
        <v>35</v>
      </c>
      <c r="B44" s="675">
        <v>43019</v>
      </c>
      <c r="C44" s="664" t="s">
        <v>347</v>
      </c>
      <c r="D44" s="15" t="s">
        <v>3232</v>
      </c>
      <c r="E44" s="15">
        <v>60001019819</v>
      </c>
      <c r="F44" s="15">
        <v>205271294</v>
      </c>
      <c r="G44" s="652">
        <v>1000</v>
      </c>
      <c r="H44" s="15"/>
      <c r="I44" s="15"/>
      <c r="J44" s="15" t="s">
        <v>3222</v>
      </c>
      <c r="K44" s="665"/>
      <c r="L44" s="673">
        <v>160</v>
      </c>
      <c r="M44" s="676" t="s">
        <v>3238</v>
      </c>
    </row>
    <row r="45" spans="1:13" ht="30.75" customHeight="1">
      <c r="A45" s="662">
        <v>36</v>
      </c>
      <c r="B45" s="675">
        <v>43019</v>
      </c>
      <c r="C45" s="664" t="s">
        <v>347</v>
      </c>
      <c r="D45" s="15" t="s">
        <v>3232</v>
      </c>
      <c r="E45" s="15">
        <v>60001019819</v>
      </c>
      <c r="F45" s="15">
        <v>205271294</v>
      </c>
      <c r="G45" s="652">
        <v>300</v>
      </c>
      <c r="H45" s="15"/>
      <c r="I45" s="15"/>
      <c r="J45" s="15" t="s">
        <v>3222</v>
      </c>
      <c r="K45" s="665"/>
      <c r="L45" s="673">
        <v>250</v>
      </c>
      <c r="M45" s="676" t="s">
        <v>3239</v>
      </c>
    </row>
    <row r="46" spans="1:13" ht="30.75" customHeight="1">
      <c r="A46" s="662">
        <v>37</v>
      </c>
      <c r="B46" s="675">
        <v>43019</v>
      </c>
      <c r="C46" s="664" t="s">
        <v>347</v>
      </c>
      <c r="D46" s="15" t="s">
        <v>3232</v>
      </c>
      <c r="E46" s="15">
        <v>60001019819</v>
      </c>
      <c r="F46" s="15">
        <v>205271294</v>
      </c>
      <c r="G46" s="652">
        <v>1000</v>
      </c>
      <c r="H46" s="15"/>
      <c r="I46" s="15"/>
      <c r="J46" s="15" t="s">
        <v>3222</v>
      </c>
      <c r="K46" s="665"/>
      <c r="L46" s="673">
        <v>160</v>
      </c>
      <c r="M46" s="676" t="s">
        <v>3240</v>
      </c>
    </row>
    <row r="47" spans="1:13" ht="30.75" customHeight="1">
      <c r="A47" s="662">
        <v>38</v>
      </c>
      <c r="B47" s="675">
        <v>43019</v>
      </c>
      <c r="C47" s="664" t="s">
        <v>347</v>
      </c>
      <c r="D47" s="15" t="s">
        <v>3232</v>
      </c>
      <c r="E47" s="15">
        <v>60001019819</v>
      </c>
      <c r="F47" s="15">
        <v>205271294</v>
      </c>
      <c r="G47" s="652">
        <v>1000</v>
      </c>
      <c r="H47" s="15"/>
      <c r="I47" s="15"/>
      <c r="J47" s="15" t="s">
        <v>3222</v>
      </c>
      <c r="K47" s="665"/>
      <c r="L47" s="673">
        <v>160</v>
      </c>
      <c r="M47" s="676" t="s">
        <v>3241</v>
      </c>
    </row>
    <row r="48" spans="1:13" ht="30.75" customHeight="1">
      <c r="A48" s="662">
        <v>39</v>
      </c>
      <c r="B48" s="675">
        <v>43019</v>
      </c>
      <c r="C48" s="664" t="s">
        <v>347</v>
      </c>
      <c r="D48" s="15" t="s">
        <v>3232</v>
      </c>
      <c r="E48" s="15">
        <v>60001019819</v>
      </c>
      <c r="F48" s="15">
        <v>205271294</v>
      </c>
      <c r="G48" s="652">
        <v>300</v>
      </c>
      <c r="H48" s="15"/>
      <c r="I48" s="15"/>
      <c r="J48" s="15" t="s">
        <v>3222</v>
      </c>
      <c r="K48" s="665"/>
      <c r="L48" s="673">
        <v>250</v>
      </c>
      <c r="M48" s="676" t="s">
        <v>3242</v>
      </c>
    </row>
    <row r="49" spans="1:13" ht="30.75" customHeight="1">
      <c r="A49" s="662">
        <v>40</v>
      </c>
      <c r="B49" s="675">
        <v>43019</v>
      </c>
      <c r="C49" s="664" t="s">
        <v>347</v>
      </c>
      <c r="D49" s="15" t="s">
        <v>3232</v>
      </c>
      <c r="E49" s="15">
        <v>60001019819</v>
      </c>
      <c r="F49" s="15">
        <v>205271294</v>
      </c>
      <c r="G49" s="652">
        <v>1000</v>
      </c>
      <c r="H49" s="15"/>
      <c r="I49" s="15"/>
      <c r="J49" s="15" t="s">
        <v>3222</v>
      </c>
      <c r="K49" s="665"/>
      <c r="L49" s="673">
        <v>160</v>
      </c>
      <c r="M49" s="676" t="s">
        <v>3243</v>
      </c>
    </row>
    <row r="50" spans="1:13" ht="30.75" customHeight="1">
      <c r="A50" s="662">
        <v>41</v>
      </c>
      <c r="B50" s="675">
        <v>43019</v>
      </c>
      <c r="C50" s="664" t="s">
        <v>347</v>
      </c>
      <c r="D50" s="15" t="s">
        <v>3232</v>
      </c>
      <c r="E50" s="15">
        <v>60001019819</v>
      </c>
      <c r="F50" s="15">
        <v>205271294</v>
      </c>
      <c r="G50" s="652">
        <v>1000</v>
      </c>
      <c r="H50" s="15"/>
      <c r="I50" s="15"/>
      <c r="J50" s="15" t="s">
        <v>3222</v>
      </c>
      <c r="K50" s="665"/>
      <c r="L50" s="673">
        <v>90</v>
      </c>
      <c r="M50" s="676" t="s">
        <v>3244</v>
      </c>
    </row>
    <row r="51" spans="1:13" ht="30.75" customHeight="1">
      <c r="A51" s="662">
        <v>42</v>
      </c>
      <c r="B51" s="675">
        <v>43021</v>
      </c>
      <c r="C51" s="664" t="s">
        <v>347</v>
      </c>
      <c r="D51" s="15" t="s">
        <v>3232</v>
      </c>
      <c r="E51" s="15">
        <v>60001019819</v>
      </c>
      <c r="F51" s="15">
        <v>205271294</v>
      </c>
      <c r="G51" s="652">
        <v>1000</v>
      </c>
      <c r="H51" s="15"/>
      <c r="I51" s="15"/>
      <c r="J51" s="15" t="s">
        <v>3222</v>
      </c>
      <c r="K51" s="665"/>
      <c r="L51" s="673">
        <v>160</v>
      </c>
      <c r="M51" s="676" t="s">
        <v>3245</v>
      </c>
    </row>
    <row r="52" spans="1:13" ht="30.75" customHeight="1">
      <c r="A52" s="662">
        <v>43</v>
      </c>
      <c r="B52" s="675">
        <v>43026</v>
      </c>
      <c r="C52" s="664" t="s">
        <v>347</v>
      </c>
      <c r="D52" s="15" t="s">
        <v>3232</v>
      </c>
      <c r="E52" s="15">
        <v>60001019819</v>
      </c>
      <c r="F52" s="15">
        <v>205271294</v>
      </c>
      <c r="G52" s="652">
        <v>200</v>
      </c>
      <c r="H52" s="15"/>
      <c r="I52" s="15"/>
      <c r="J52" s="15" t="s">
        <v>3222</v>
      </c>
      <c r="K52" s="665"/>
      <c r="L52" s="673">
        <v>250</v>
      </c>
      <c r="M52" s="676" t="s">
        <v>3246</v>
      </c>
    </row>
    <row r="53" spans="1:13" ht="30.75" customHeight="1">
      <c r="A53" s="662">
        <v>44</v>
      </c>
      <c r="B53" s="663">
        <v>43024</v>
      </c>
      <c r="C53" s="664" t="s">
        <v>347</v>
      </c>
      <c r="D53" s="15" t="s">
        <v>3247</v>
      </c>
      <c r="E53" s="15">
        <v>206345294</v>
      </c>
      <c r="F53" s="15">
        <v>205271294</v>
      </c>
      <c r="G53" s="15">
        <v>7000</v>
      </c>
      <c r="H53" s="15"/>
      <c r="I53" s="15"/>
      <c r="J53" s="15" t="s">
        <v>3222</v>
      </c>
      <c r="K53" s="665"/>
      <c r="L53" s="672">
        <v>560</v>
      </c>
      <c r="M53" s="677" t="s">
        <v>3217</v>
      </c>
    </row>
    <row r="54" spans="1:13" ht="30.75" customHeight="1">
      <c r="A54" s="662">
        <v>45</v>
      </c>
      <c r="B54" s="663">
        <v>43024</v>
      </c>
      <c r="C54" s="664" t="s">
        <v>347</v>
      </c>
      <c r="D54" s="15" t="s">
        <v>3247</v>
      </c>
      <c r="E54" s="15">
        <v>206345294</v>
      </c>
      <c r="F54" s="15">
        <v>205271294</v>
      </c>
      <c r="G54" s="15">
        <v>250</v>
      </c>
      <c r="H54" s="15"/>
      <c r="I54" s="15"/>
      <c r="J54" s="15" t="s">
        <v>3222</v>
      </c>
      <c r="K54" s="665"/>
      <c r="L54" s="672">
        <v>240</v>
      </c>
      <c r="M54" s="678" t="s">
        <v>3248</v>
      </c>
    </row>
    <row r="55" spans="1:13" ht="30.75" customHeight="1">
      <c r="A55" s="662">
        <v>46</v>
      </c>
      <c r="B55" s="663">
        <v>43017</v>
      </c>
      <c r="C55" s="664" t="s">
        <v>347</v>
      </c>
      <c r="D55" s="15" t="s">
        <v>3249</v>
      </c>
      <c r="E55" s="15">
        <v>205177538</v>
      </c>
      <c r="F55" s="15">
        <v>205271294</v>
      </c>
      <c r="G55" s="15">
        <v>200</v>
      </c>
      <c r="H55" s="15"/>
      <c r="I55" s="15"/>
      <c r="J55" s="15" t="s">
        <v>3222</v>
      </c>
      <c r="K55" s="665"/>
      <c r="L55" s="672">
        <v>140</v>
      </c>
      <c r="M55" s="652" t="s">
        <v>3250</v>
      </c>
    </row>
    <row r="56" spans="1:13" ht="30.75" customHeight="1">
      <c r="A56" s="662">
        <v>47</v>
      </c>
      <c r="B56" s="663">
        <v>43017</v>
      </c>
      <c r="C56" s="664" t="s">
        <v>347</v>
      </c>
      <c r="D56" s="15" t="s">
        <v>3249</v>
      </c>
      <c r="E56" s="15">
        <v>205177538</v>
      </c>
      <c r="F56" s="15">
        <v>205271294</v>
      </c>
      <c r="G56" s="15">
        <v>200</v>
      </c>
      <c r="H56" s="15"/>
      <c r="I56" s="15"/>
      <c r="J56" s="15" t="s">
        <v>3222</v>
      </c>
      <c r="K56" s="665"/>
      <c r="L56" s="672">
        <v>140</v>
      </c>
      <c r="M56" s="677" t="s">
        <v>3217</v>
      </c>
    </row>
    <row r="57" spans="1:13" ht="30.75" customHeight="1">
      <c r="A57" s="662">
        <v>48</v>
      </c>
      <c r="B57" s="663">
        <v>43017</v>
      </c>
      <c r="C57" s="664" t="s">
        <v>347</v>
      </c>
      <c r="D57" s="15" t="s">
        <v>3251</v>
      </c>
      <c r="E57" s="15">
        <v>3500105248</v>
      </c>
      <c r="F57" s="15">
        <v>205271294</v>
      </c>
      <c r="G57" s="15">
        <v>300</v>
      </c>
      <c r="H57" s="15"/>
      <c r="I57" s="15"/>
      <c r="J57" s="15" t="s">
        <v>3222</v>
      </c>
      <c r="K57" s="665"/>
      <c r="L57" s="672">
        <v>300</v>
      </c>
      <c r="M57" s="652" t="s">
        <v>3252</v>
      </c>
    </row>
    <row r="58" spans="1:13" ht="30.75" customHeight="1">
      <c r="A58" s="662">
        <v>49</v>
      </c>
      <c r="B58" s="663">
        <v>43022</v>
      </c>
      <c r="C58" s="664" t="s">
        <v>347</v>
      </c>
      <c r="D58" s="15" t="s">
        <v>3253</v>
      </c>
      <c r="E58" s="15">
        <v>415094882</v>
      </c>
      <c r="F58" s="15">
        <v>205271294</v>
      </c>
      <c r="G58" s="15">
        <v>10000</v>
      </c>
      <c r="H58" s="15"/>
      <c r="I58" s="15"/>
      <c r="J58" s="15" t="s">
        <v>3222</v>
      </c>
      <c r="K58" s="665"/>
      <c r="L58" s="672">
        <v>1900</v>
      </c>
      <c r="M58" s="677" t="s">
        <v>3254</v>
      </c>
    </row>
    <row r="59" spans="1:13" ht="30.75" customHeight="1">
      <c r="A59" s="662">
        <v>50</v>
      </c>
      <c r="B59" s="663">
        <v>43021</v>
      </c>
      <c r="C59" s="664" t="s">
        <v>347</v>
      </c>
      <c r="D59" s="15" t="s">
        <v>3255</v>
      </c>
      <c r="E59" s="15">
        <v>35001021975</v>
      </c>
      <c r="F59" s="15">
        <v>205271294</v>
      </c>
      <c r="G59" s="15">
        <v>6500</v>
      </c>
      <c r="H59" s="15"/>
      <c r="I59" s="15"/>
      <c r="J59" s="15" t="s">
        <v>3222</v>
      </c>
      <c r="K59" s="665"/>
      <c r="L59" s="672">
        <v>390</v>
      </c>
      <c r="M59" s="677" t="s">
        <v>3217</v>
      </c>
    </row>
    <row r="60" spans="1:13" ht="30.75" customHeight="1">
      <c r="A60" s="662">
        <v>51</v>
      </c>
      <c r="B60" s="663">
        <v>43019</v>
      </c>
      <c r="C60" s="664" t="s">
        <v>347</v>
      </c>
      <c r="D60" s="15" t="s">
        <v>3256</v>
      </c>
      <c r="E60" s="15">
        <v>406190580</v>
      </c>
      <c r="F60" s="15">
        <v>205271294</v>
      </c>
      <c r="G60" s="15">
        <v>10000</v>
      </c>
      <c r="H60" s="15"/>
      <c r="I60" s="15"/>
      <c r="J60" s="15" t="s">
        <v>3222</v>
      </c>
      <c r="K60" s="665"/>
      <c r="L60" s="672">
        <v>170</v>
      </c>
      <c r="M60" s="677" t="s">
        <v>3257</v>
      </c>
    </row>
    <row r="61" spans="1:13" ht="30.75" customHeight="1">
      <c r="A61" s="662">
        <v>52</v>
      </c>
      <c r="B61" s="663">
        <v>43019</v>
      </c>
      <c r="C61" s="664" t="s">
        <v>347</v>
      </c>
      <c r="D61" s="677" t="s">
        <v>3258</v>
      </c>
      <c r="E61" s="15">
        <v>60001106450</v>
      </c>
      <c r="F61" s="15">
        <v>205271294</v>
      </c>
      <c r="G61" s="15">
        <v>6</v>
      </c>
      <c r="H61" s="15"/>
      <c r="I61" s="15"/>
      <c r="J61" s="15" t="s">
        <v>3259</v>
      </c>
      <c r="K61" s="665"/>
      <c r="L61" s="672">
        <v>90</v>
      </c>
      <c r="M61" s="677" t="s">
        <v>3260</v>
      </c>
    </row>
    <row r="62" spans="1:13" ht="30.75" customHeight="1">
      <c r="A62" s="662">
        <v>53</v>
      </c>
      <c r="B62" s="663">
        <v>43024</v>
      </c>
      <c r="C62" s="664" t="s">
        <v>347</v>
      </c>
      <c r="D62" s="15" t="s">
        <v>3261</v>
      </c>
      <c r="E62" s="15">
        <v>400196364</v>
      </c>
      <c r="F62" s="15">
        <v>205271294</v>
      </c>
      <c r="G62" s="652">
        <v>500</v>
      </c>
      <c r="H62" s="15"/>
      <c r="I62" s="15"/>
      <c r="J62" s="15" t="s">
        <v>3222</v>
      </c>
      <c r="K62" s="665"/>
      <c r="L62" s="673">
        <v>275</v>
      </c>
      <c r="M62" s="652" t="s">
        <v>3262</v>
      </c>
    </row>
    <row r="63" spans="1:13" ht="30.75" customHeight="1">
      <c r="A63" s="662">
        <v>54</v>
      </c>
      <c r="B63" s="663">
        <v>43024</v>
      </c>
      <c r="C63" s="664" t="s">
        <v>347</v>
      </c>
      <c r="D63" s="15" t="s">
        <v>3261</v>
      </c>
      <c r="E63" s="674" t="s">
        <v>3263</v>
      </c>
      <c r="F63" s="15">
        <v>205271294</v>
      </c>
      <c r="G63" s="652">
        <v>4000</v>
      </c>
      <c r="H63" s="15"/>
      <c r="I63" s="15"/>
      <c r="J63" s="15" t="s">
        <v>3222</v>
      </c>
      <c r="K63" s="665"/>
      <c r="L63" s="673">
        <v>345</v>
      </c>
      <c r="M63" s="652" t="s">
        <v>3217</v>
      </c>
    </row>
    <row r="64" spans="1:13" ht="30.75" customHeight="1">
      <c r="A64" s="662">
        <v>55</v>
      </c>
      <c r="B64" s="663">
        <v>43024</v>
      </c>
      <c r="C64" s="664" t="s">
        <v>347</v>
      </c>
      <c r="D64" s="15" t="s">
        <v>3261</v>
      </c>
      <c r="E64" s="674" t="s">
        <v>3263</v>
      </c>
      <c r="F64" s="15">
        <v>205271294</v>
      </c>
      <c r="G64" s="652">
        <v>500</v>
      </c>
      <c r="H64" s="15"/>
      <c r="I64" s="15"/>
      <c r="J64" s="15" t="s">
        <v>3222</v>
      </c>
      <c r="K64" s="665"/>
      <c r="L64" s="673">
        <v>250</v>
      </c>
      <c r="M64" s="652" t="s">
        <v>3217</v>
      </c>
    </row>
    <row r="65" spans="1:13" ht="30.75" customHeight="1">
      <c r="A65" s="662">
        <v>56</v>
      </c>
      <c r="B65" s="663">
        <v>43020</v>
      </c>
      <c r="C65" s="664" t="s">
        <v>347</v>
      </c>
      <c r="D65" s="15" t="s">
        <v>3264</v>
      </c>
      <c r="E65" s="674" t="s">
        <v>3265</v>
      </c>
      <c r="F65" s="15">
        <v>205271294</v>
      </c>
      <c r="G65" s="652">
        <v>1500</v>
      </c>
      <c r="H65" s="15"/>
      <c r="I65" s="15"/>
      <c r="J65" s="15" t="s">
        <v>3222</v>
      </c>
      <c r="K65" s="665"/>
      <c r="L65" s="673">
        <v>360</v>
      </c>
      <c r="M65" s="677" t="s">
        <v>3266</v>
      </c>
    </row>
    <row r="66" spans="1:13" ht="30.75" customHeight="1">
      <c r="A66" s="662">
        <v>57</v>
      </c>
      <c r="B66" s="663">
        <v>43021</v>
      </c>
      <c r="C66" s="664" t="s">
        <v>347</v>
      </c>
      <c r="D66" s="15" t="s">
        <v>3267</v>
      </c>
      <c r="E66" s="674" t="s">
        <v>3268</v>
      </c>
      <c r="F66" s="15">
        <v>205271294</v>
      </c>
      <c r="G66" s="652">
        <v>250</v>
      </c>
      <c r="H66" s="15"/>
      <c r="I66" s="15"/>
      <c r="J66" s="15" t="s">
        <v>3222</v>
      </c>
      <c r="K66" s="665"/>
      <c r="L66" s="673">
        <v>200</v>
      </c>
      <c r="M66" s="677" t="s">
        <v>3266</v>
      </c>
    </row>
    <row r="67" spans="1:13" ht="30.75" customHeight="1">
      <c r="A67" s="662">
        <v>58</v>
      </c>
      <c r="B67" s="663">
        <v>43025</v>
      </c>
      <c r="C67" s="664" t="s">
        <v>347</v>
      </c>
      <c r="D67" s="15" t="s">
        <v>3269</v>
      </c>
      <c r="E67" s="674" t="s">
        <v>3270</v>
      </c>
      <c r="F67" s="15">
        <v>205271294</v>
      </c>
      <c r="G67" s="652">
        <v>300</v>
      </c>
      <c r="H67" s="15"/>
      <c r="I67" s="15"/>
      <c r="J67" s="15" t="s">
        <v>3222</v>
      </c>
      <c r="K67" s="665"/>
      <c r="L67" s="673">
        <v>240</v>
      </c>
      <c r="M67" s="676" t="s">
        <v>3271</v>
      </c>
    </row>
    <row r="68" spans="1:13" ht="30.75" customHeight="1">
      <c r="A68" s="662">
        <v>59</v>
      </c>
      <c r="B68" s="663">
        <v>43025</v>
      </c>
      <c r="C68" s="664" t="s">
        <v>347</v>
      </c>
      <c r="D68" s="15" t="s">
        <v>3269</v>
      </c>
      <c r="E68" s="674" t="s">
        <v>3270</v>
      </c>
      <c r="F68" s="15">
        <v>205271294</v>
      </c>
      <c r="G68" s="652">
        <v>1000</v>
      </c>
      <c r="H68" s="15"/>
      <c r="I68" s="15"/>
      <c r="J68" s="15" t="s">
        <v>3222</v>
      </c>
      <c r="K68" s="665"/>
      <c r="L68" s="673">
        <v>165</v>
      </c>
      <c r="M68" s="676" t="s">
        <v>3272</v>
      </c>
    </row>
    <row r="69" spans="1:13" ht="30.75" customHeight="1">
      <c r="A69" s="662">
        <v>60</v>
      </c>
      <c r="B69" s="663">
        <v>43025</v>
      </c>
      <c r="C69" s="664" t="s">
        <v>347</v>
      </c>
      <c r="D69" s="15" t="s">
        <v>3269</v>
      </c>
      <c r="E69" s="674" t="s">
        <v>3270</v>
      </c>
      <c r="F69" s="15">
        <v>205271294</v>
      </c>
      <c r="G69" s="652">
        <v>2000</v>
      </c>
      <c r="H69" s="15"/>
      <c r="I69" s="15"/>
      <c r="J69" s="15" t="s">
        <v>3222</v>
      </c>
      <c r="K69" s="665"/>
      <c r="L69" s="673">
        <v>205</v>
      </c>
      <c r="M69" s="676" t="s">
        <v>3273</v>
      </c>
    </row>
    <row r="70" spans="1:13" ht="15">
      <c r="A70" s="98">
        <v>1</v>
      </c>
      <c r="B70" s="679">
        <v>43021</v>
      </c>
      <c r="C70" s="680" t="s">
        <v>347</v>
      </c>
      <c r="D70" s="98" t="s">
        <v>3229</v>
      </c>
      <c r="E70" s="98">
        <v>406173732</v>
      </c>
      <c r="F70" s="98">
        <v>205271294</v>
      </c>
      <c r="G70" s="98"/>
      <c r="H70" s="98"/>
      <c r="I70" s="98"/>
      <c r="J70" s="98"/>
      <c r="K70" s="681"/>
      <c r="L70" s="682">
        <v>325</v>
      </c>
      <c r="M70" s="683" t="s">
        <v>3228</v>
      </c>
    </row>
    <row r="71" spans="1:13" ht="15">
      <c r="A71" s="98">
        <v>2</v>
      </c>
      <c r="B71" s="684">
        <v>43019.73333333333</v>
      </c>
      <c r="C71" s="664" t="s">
        <v>347</v>
      </c>
      <c r="D71" s="15" t="s">
        <v>3221</v>
      </c>
      <c r="E71" s="15">
        <v>249271167</v>
      </c>
      <c r="F71" s="15">
        <v>205271294</v>
      </c>
      <c r="G71" s="685">
        <v>2200</v>
      </c>
      <c r="H71" s="15"/>
      <c r="I71" s="15"/>
      <c r="J71" s="685" t="s">
        <v>3222</v>
      </c>
      <c r="K71" s="686">
        <v>0.75</v>
      </c>
      <c r="L71" s="686">
        <v>1650</v>
      </c>
      <c r="M71" s="686" t="s">
        <v>3274</v>
      </c>
    </row>
    <row r="72" spans="1:13" ht="15">
      <c r="A72" s="98">
        <v>3</v>
      </c>
      <c r="B72" s="684">
        <v>43019.73333333333</v>
      </c>
      <c r="C72" s="664" t="s">
        <v>347</v>
      </c>
      <c r="D72" s="15" t="s">
        <v>3221</v>
      </c>
      <c r="E72" s="15">
        <v>249271167</v>
      </c>
      <c r="F72" s="15">
        <v>205271294</v>
      </c>
      <c r="G72" s="685">
        <v>500</v>
      </c>
      <c r="H72" s="98"/>
      <c r="I72" s="98"/>
      <c r="J72" s="685" t="s">
        <v>3222</v>
      </c>
      <c r="K72" s="686">
        <v>0.36</v>
      </c>
      <c r="L72" s="686">
        <v>180</v>
      </c>
      <c r="M72" s="686" t="s">
        <v>3274</v>
      </c>
    </row>
    <row r="73" spans="1:13" ht="15">
      <c r="A73" s="98">
        <v>4</v>
      </c>
      <c r="B73" s="684">
        <v>43020.537499999999</v>
      </c>
      <c r="C73" s="664" t="s">
        <v>347</v>
      </c>
      <c r="D73" s="15" t="s">
        <v>3221</v>
      </c>
      <c r="E73" s="15">
        <v>249271167</v>
      </c>
      <c r="F73" s="15">
        <v>205271294</v>
      </c>
      <c r="G73" s="685">
        <v>200</v>
      </c>
      <c r="H73" s="98"/>
      <c r="I73" s="98"/>
      <c r="J73" s="685" t="s">
        <v>3222</v>
      </c>
      <c r="K73" s="686">
        <v>0.75</v>
      </c>
      <c r="L73" s="686">
        <v>150</v>
      </c>
      <c r="M73" s="686" t="s">
        <v>3275</v>
      </c>
    </row>
    <row r="74" spans="1:13" ht="15">
      <c r="A74" s="98">
        <v>5</v>
      </c>
      <c r="B74" s="684">
        <v>43020.537499999999</v>
      </c>
      <c r="C74" s="664" t="s">
        <v>347</v>
      </c>
      <c r="D74" s="15" t="s">
        <v>3221</v>
      </c>
      <c r="E74" s="15">
        <v>249271167</v>
      </c>
      <c r="F74" s="15">
        <v>205271294</v>
      </c>
      <c r="G74" s="685">
        <v>300</v>
      </c>
      <c r="H74" s="98"/>
      <c r="I74" s="98"/>
      <c r="J74" s="685" t="s">
        <v>3222</v>
      </c>
      <c r="K74" s="686">
        <v>0.56669999999999998</v>
      </c>
      <c r="L74" s="686">
        <v>170</v>
      </c>
      <c r="M74" s="686" t="s">
        <v>3276</v>
      </c>
    </row>
    <row r="75" spans="1:13" ht="15">
      <c r="A75" s="98">
        <v>6</v>
      </c>
      <c r="B75" s="684">
        <v>43020.537499999999</v>
      </c>
      <c r="C75" s="664" t="s">
        <v>347</v>
      </c>
      <c r="D75" s="15" t="s">
        <v>3221</v>
      </c>
      <c r="E75" s="15">
        <v>249271167</v>
      </c>
      <c r="F75" s="15">
        <v>205271294</v>
      </c>
      <c r="G75" s="685">
        <v>120</v>
      </c>
      <c r="H75" s="98"/>
      <c r="I75" s="98"/>
      <c r="J75" s="685" t="s">
        <v>3222</v>
      </c>
      <c r="K75" s="686">
        <v>1</v>
      </c>
      <c r="L75" s="686">
        <v>120</v>
      </c>
      <c r="M75" s="686" t="s">
        <v>3277</v>
      </c>
    </row>
    <row r="76" spans="1:13" ht="15">
      <c r="A76" s="98">
        <v>7</v>
      </c>
      <c r="B76" s="684">
        <v>43020.537499999999</v>
      </c>
      <c r="C76" s="664" t="s">
        <v>347</v>
      </c>
      <c r="D76" s="15" t="s">
        <v>3221</v>
      </c>
      <c r="E76" s="15">
        <v>249271167</v>
      </c>
      <c r="F76" s="15">
        <v>205271294</v>
      </c>
      <c r="G76" s="685">
        <v>100</v>
      </c>
      <c r="H76" s="98"/>
      <c r="I76" s="98"/>
      <c r="J76" s="685" t="s">
        <v>3222</v>
      </c>
      <c r="K76" s="686">
        <v>1</v>
      </c>
      <c r="L76" s="686">
        <v>100</v>
      </c>
      <c r="M76" s="686" t="s">
        <v>3278</v>
      </c>
    </row>
    <row r="77" spans="1:13" ht="15" customHeight="1">
      <c r="A77" s="98">
        <v>8</v>
      </c>
      <c r="B77" s="684">
        <v>43020.537499999999</v>
      </c>
      <c r="C77" s="664" t="s">
        <v>347</v>
      </c>
      <c r="D77" s="15" t="s">
        <v>3221</v>
      </c>
      <c r="E77" s="15">
        <v>249271167</v>
      </c>
      <c r="F77" s="15">
        <v>205271294</v>
      </c>
      <c r="G77" s="685">
        <v>200</v>
      </c>
      <c r="H77" s="98"/>
      <c r="I77" s="98"/>
      <c r="J77" s="685" t="s">
        <v>3222</v>
      </c>
      <c r="K77" s="686">
        <v>0.75</v>
      </c>
      <c r="L77" s="686">
        <v>150</v>
      </c>
      <c r="M77" s="686" t="s">
        <v>3279</v>
      </c>
    </row>
    <row r="78" spans="1:13" ht="15" customHeight="1">
      <c r="A78" s="98">
        <v>9</v>
      </c>
      <c r="B78" s="684">
        <v>43020.537499999999</v>
      </c>
      <c r="C78" s="664" t="s">
        <v>347</v>
      </c>
      <c r="D78" s="15" t="s">
        <v>3221</v>
      </c>
      <c r="E78" s="15">
        <v>249271167</v>
      </c>
      <c r="F78" s="15">
        <v>205271294</v>
      </c>
      <c r="G78" s="685">
        <v>200</v>
      </c>
      <c r="H78" s="98"/>
      <c r="I78" s="98"/>
      <c r="J78" s="685" t="s">
        <v>3222</v>
      </c>
      <c r="K78" s="686">
        <v>0.75</v>
      </c>
      <c r="L78" s="686">
        <v>150</v>
      </c>
      <c r="M78" s="686" t="s">
        <v>3280</v>
      </c>
    </row>
    <row r="79" spans="1:13" ht="12.75" customHeight="1">
      <c r="A79" s="98">
        <v>10</v>
      </c>
      <c r="B79" s="684">
        <v>43020.537499999999</v>
      </c>
      <c r="C79" s="664" t="s">
        <v>347</v>
      </c>
      <c r="D79" s="15" t="s">
        <v>3221</v>
      </c>
      <c r="E79" s="15">
        <v>249271167</v>
      </c>
      <c r="F79" s="15">
        <v>205271294</v>
      </c>
      <c r="G79" s="685">
        <v>100</v>
      </c>
      <c r="H79" s="98"/>
      <c r="I79" s="98"/>
      <c r="J79" s="685" t="s">
        <v>3222</v>
      </c>
      <c r="K79" s="686">
        <v>1</v>
      </c>
      <c r="L79" s="686">
        <v>100</v>
      </c>
      <c r="M79" s="686" t="s">
        <v>3281</v>
      </c>
    </row>
    <row r="80" spans="1:13" ht="15" customHeight="1">
      <c r="A80" s="98">
        <v>11</v>
      </c>
      <c r="B80" s="684">
        <v>43020.537499999999</v>
      </c>
      <c r="C80" s="664" t="s">
        <v>347</v>
      </c>
      <c r="D80" s="15" t="s">
        <v>3221</v>
      </c>
      <c r="E80" s="15">
        <v>249271167</v>
      </c>
      <c r="F80" s="15">
        <v>205271294</v>
      </c>
      <c r="G80" s="685">
        <v>100</v>
      </c>
      <c r="H80" s="98"/>
      <c r="I80" s="98"/>
      <c r="J80" s="685" t="s">
        <v>3222</v>
      </c>
      <c r="K80" s="686">
        <v>1</v>
      </c>
      <c r="L80" s="686">
        <v>100</v>
      </c>
      <c r="M80" s="686" t="s">
        <v>3282</v>
      </c>
    </row>
    <row r="81" spans="1:13" ht="15">
      <c r="A81" s="98">
        <v>12</v>
      </c>
      <c r="B81" s="684">
        <v>43020.563194444439</v>
      </c>
      <c r="C81" s="664" t="s">
        <v>347</v>
      </c>
      <c r="D81" s="15" t="s">
        <v>3221</v>
      </c>
      <c r="E81" s="15">
        <v>249271167</v>
      </c>
      <c r="F81" s="15">
        <v>205271294</v>
      </c>
      <c r="G81" s="685">
        <v>200</v>
      </c>
      <c r="H81" s="98"/>
      <c r="I81" s="98"/>
      <c r="J81" s="685" t="s">
        <v>3222</v>
      </c>
      <c r="K81" s="686">
        <v>0.75</v>
      </c>
      <c r="L81" s="686">
        <v>150</v>
      </c>
      <c r="M81" s="686" t="s">
        <v>3283</v>
      </c>
    </row>
    <row r="82" spans="1:13" ht="15" customHeight="1">
      <c r="A82" s="98">
        <v>13</v>
      </c>
      <c r="B82" s="684">
        <v>43020.563194444439</v>
      </c>
      <c r="C82" s="664" t="s">
        <v>347</v>
      </c>
      <c r="D82" s="15" t="s">
        <v>3221</v>
      </c>
      <c r="E82" s="15">
        <v>249271167</v>
      </c>
      <c r="F82" s="15">
        <v>205271294</v>
      </c>
      <c r="G82" s="685">
        <v>120</v>
      </c>
      <c r="H82" s="98"/>
      <c r="I82" s="98"/>
      <c r="J82" s="685" t="s">
        <v>3222</v>
      </c>
      <c r="K82" s="686">
        <v>1</v>
      </c>
      <c r="L82" s="686">
        <v>120</v>
      </c>
      <c r="M82" s="686" t="s">
        <v>3284</v>
      </c>
    </row>
    <row r="83" spans="1:13" ht="15">
      <c r="A83" s="98">
        <v>14</v>
      </c>
      <c r="B83" s="684">
        <v>43020.563194444439</v>
      </c>
      <c r="C83" s="664" t="s">
        <v>347</v>
      </c>
      <c r="D83" s="15" t="s">
        <v>3221</v>
      </c>
      <c r="E83" s="15">
        <v>249271167</v>
      </c>
      <c r="F83" s="15">
        <v>205271294</v>
      </c>
      <c r="G83" s="685">
        <v>100</v>
      </c>
      <c r="H83" s="98"/>
      <c r="I83" s="98"/>
      <c r="J83" s="685" t="s">
        <v>3222</v>
      </c>
      <c r="K83" s="686">
        <v>1</v>
      </c>
      <c r="L83" s="686">
        <v>100</v>
      </c>
      <c r="M83" s="686" t="s">
        <v>3285</v>
      </c>
    </row>
    <row r="84" spans="1:13" ht="15">
      <c r="A84" s="98">
        <v>15</v>
      </c>
      <c r="B84" s="684">
        <v>43020.563194444439</v>
      </c>
      <c r="C84" s="664" t="s">
        <v>347</v>
      </c>
      <c r="D84" s="15" t="s">
        <v>3221</v>
      </c>
      <c r="E84" s="15">
        <v>249271167</v>
      </c>
      <c r="F84" s="15">
        <v>205271294</v>
      </c>
      <c r="G84" s="685">
        <v>200</v>
      </c>
      <c r="H84" s="98"/>
      <c r="I84" s="98"/>
      <c r="J84" s="685" t="s">
        <v>3222</v>
      </c>
      <c r="K84" s="686">
        <v>0.75</v>
      </c>
      <c r="L84" s="686">
        <v>150</v>
      </c>
      <c r="M84" s="686" t="s">
        <v>3286</v>
      </c>
    </row>
    <row r="85" spans="1:13" ht="15">
      <c r="A85" s="98">
        <v>16</v>
      </c>
      <c r="B85" s="684">
        <v>43020.563194444439</v>
      </c>
      <c r="C85" s="664" t="s">
        <v>347</v>
      </c>
      <c r="D85" s="15" t="s">
        <v>3221</v>
      </c>
      <c r="E85" s="15">
        <v>249271167</v>
      </c>
      <c r="F85" s="15">
        <v>205271294</v>
      </c>
      <c r="G85" s="685">
        <v>120</v>
      </c>
      <c r="H85" s="98"/>
      <c r="I85" s="98"/>
      <c r="J85" s="685" t="s">
        <v>3222</v>
      </c>
      <c r="K85" s="686">
        <v>1</v>
      </c>
      <c r="L85" s="686">
        <v>120</v>
      </c>
      <c r="M85" s="686" t="s">
        <v>3287</v>
      </c>
    </row>
    <row r="86" spans="1:13" ht="15">
      <c r="A86" s="98">
        <v>17</v>
      </c>
      <c r="B86" s="684">
        <v>43020.563194444439</v>
      </c>
      <c r="C86" s="664" t="s">
        <v>347</v>
      </c>
      <c r="D86" s="15" t="s">
        <v>3221</v>
      </c>
      <c r="E86" s="15">
        <v>249271167</v>
      </c>
      <c r="F86" s="15">
        <v>205271294</v>
      </c>
      <c r="G86" s="685">
        <v>300</v>
      </c>
      <c r="H86" s="98"/>
      <c r="I86" s="98"/>
      <c r="J86" s="685" t="s">
        <v>3222</v>
      </c>
      <c r="K86" s="686">
        <v>0.56669999999999998</v>
      </c>
      <c r="L86" s="686">
        <v>170</v>
      </c>
      <c r="M86" s="686" t="s">
        <v>3288</v>
      </c>
    </row>
    <row r="87" spans="1:13" ht="15">
      <c r="A87" s="98">
        <v>18</v>
      </c>
      <c r="B87" s="684">
        <v>43020.563194444439</v>
      </c>
      <c r="C87" s="664" t="s">
        <v>347</v>
      </c>
      <c r="D87" s="15" t="s">
        <v>3221</v>
      </c>
      <c r="E87" s="15">
        <v>249271167</v>
      </c>
      <c r="F87" s="15">
        <v>205271294</v>
      </c>
      <c r="G87" s="685">
        <v>200</v>
      </c>
      <c r="H87" s="98"/>
      <c r="I87" s="98"/>
      <c r="J87" s="685" t="s">
        <v>3222</v>
      </c>
      <c r="K87" s="686">
        <v>0.75</v>
      </c>
      <c r="L87" s="686">
        <v>150</v>
      </c>
      <c r="M87" s="686" t="s">
        <v>3289</v>
      </c>
    </row>
    <row r="88" spans="1:13" ht="15">
      <c r="A88" s="98">
        <v>19</v>
      </c>
      <c r="B88" s="684">
        <v>43020.563194444439</v>
      </c>
      <c r="C88" s="664" t="s">
        <v>347</v>
      </c>
      <c r="D88" s="15" t="s">
        <v>3221</v>
      </c>
      <c r="E88" s="15">
        <v>249271167</v>
      </c>
      <c r="F88" s="15">
        <v>205271294</v>
      </c>
      <c r="G88" s="685">
        <v>300</v>
      </c>
      <c r="H88" s="98"/>
      <c r="I88" s="98"/>
      <c r="J88" s="685" t="s">
        <v>3222</v>
      </c>
      <c r="K88" s="686">
        <v>0.56669999999999998</v>
      </c>
      <c r="L88" s="686">
        <v>170</v>
      </c>
      <c r="M88" s="686" t="s">
        <v>3290</v>
      </c>
    </row>
    <row r="89" spans="1:13" ht="15">
      <c r="A89" s="98">
        <v>20</v>
      </c>
      <c r="B89" s="684">
        <v>43020.563194444439</v>
      </c>
      <c r="C89" s="664" t="s">
        <v>347</v>
      </c>
      <c r="D89" s="15" t="s">
        <v>3221</v>
      </c>
      <c r="E89" s="15">
        <v>249271167</v>
      </c>
      <c r="F89" s="15">
        <v>205271294</v>
      </c>
      <c r="G89" s="685">
        <v>5000</v>
      </c>
      <c r="H89" s="98"/>
      <c r="I89" s="98"/>
      <c r="J89" s="685" t="s">
        <v>3222</v>
      </c>
      <c r="K89" s="686">
        <v>0.13800000000000001</v>
      </c>
      <c r="L89" s="686">
        <v>690</v>
      </c>
      <c r="M89" s="686" t="s">
        <v>3291</v>
      </c>
    </row>
    <row r="90" spans="1:13" ht="15">
      <c r="A90" s="98">
        <v>21</v>
      </c>
      <c r="B90" s="684">
        <v>43020.563194444439</v>
      </c>
      <c r="C90" s="664" t="s">
        <v>347</v>
      </c>
      <c r="D90" s="15" t="s">
        <v>3221</v>
      </c>
      <c r="E90" s="15">
        <v>249271167</v>
      </c>
      <c r="F90" s="15">
        <v>205271294</v>
      </c>
      <c r="G90" s="685">
        <v>500</v>
      </c>
      <c r="H90" s="98"/>
      <c r="I90" s="98"/>
      <c r="J90" s="685" t="s">
        <v>3222</v>
      </c>
      <c r="K90" s="686">
        <v>0.36</v>
      </c>
      <c r="L90" s="686">
        <v>180</v>
      </c>
      <c r="M90" s="686" t="s">
        <v>3292</v>
      </c>
    </row>
    <row r="91" spans="1:13" ht="15">
      <c r="A91" s="98">
        <v>22</v>
      </c>
      <c r="B91" s="684">
        <v>43020.563194444439</v>
      </c>
      <c r="C91" s="664" t="s">
        <v>347</v>
      </c>
      <c r="D91" s="15" t="s">
        <v>3221</v>
      </c>
      <c r="E91" s="15">
        <v>249271167</v>
      </c>
      <c r="F91" s="15">
        <v>205271294</v>
      </c>
      <c r="G91" s="685">
        <v>500</v>
      </c>
      <c r="H91" s="98"/>
      <c r="I91" s="98"/>
      <c r="J91" s="685" t="s">
        <v>3222</v>
      </c>
      <c r="K91" s="686">
        <v>0.36</v>
      </c>
      <c r="L91" s="686">
        <v>180</v>
      </c>
      <c r="M91" s="686" t="s">
        <v>3293</v>
      </c>
    </row>
    <row r="92" spans="1:13" ht="15">
      <c r="A92" s="98">
        <v>23</v>
      </c>
      <c r="B92" s="684">
        <v>43020.563194444439</v>
      </c>
      <c r="C92" s="664" t="s">
        <v>347</v>
      </c>
      <c r="D92" s="15" t="s">
        <v>3221</v>
      </c>
      <c r="E92" s="15">
        <v>249271167</v>
      </c>
      <c r="F92" s="15">
        <v>205271294</v>
      </c>
      <c r="G92" s="685">
        <v>500</v>
      </c>
      <c r="H92" s="98"/>
      <c r="I92" s="98"/>
      <c r="J92" s="685" t="s">
        <v>3222</v>
      </c>
      <c r="K92" s="686">
        <v>0.36</v>
      </c>
      <c r="L92" s="686">
        <v>180</v>
      </c>
      <c r="M92" s="686" t="s">
        <v>3294</v>
      </c>
    </row>
    <row r="93" spans="1:13" ht="15">
      <c r="A93" s="98">
        <v>24</v>
      </c>
      <c r="B93" s="684">
        <v>43020.563194444439</v>
      </c>
      <c r="C93" s="664" t="s">
        <v>347</v>
      </c>
      <c r="D93" s="15" t="s">
        <v>3221</v>
      </c>
      <c r="E93" s="15">
        <v>249271167</v>
      </c>
      <c r="F93" s="15">
        <v>205271294</v>
      </c>
      <c r="G93" s="685">
        <v>500</v>
      </c>
      <c r="H93" s="98"/>
      <c r="I93" s="98"/>
      <c r="J93" s="685" t="s">
        <v>3222</v>
      </c>
      <c r="K93" s="686">
        <v>0.36</v>
      </c>
      <c r="L93" s="686">
        <v>180</v>
      </c>
      <c r="M93" s="686" t="s">
        <v>3295</v>
      </c>
    </row>
    <row r="94" spans="1:13" ht="15">
      <c r="A94" s="98">
        <v>25</v>
      </c>
      <c r="B94" s="684">
        <v>43020.572916666664</v>
      </c>
      <c r="C94" s="664" t="s">
        <v>347</v>
      </c>
      <c r="D94" s="15" t="s">
        <v>3221</v>
      </c>
      <c r="E94" s="15">
        <v>249271167</v>
      </c>
      <c r="F94" s="15">
        <v>205271294</v>
      </c>
      <c r="G94" s="685">
        <v>500</v>
      </c>
      <c r="H94" s="98"/>
      <c r="I94" s="98"/>
      <c r="J94" s="685" t="s">
        <v>3222</v>
      </c>
      <c r="K94" s="686">
        <v>0.36</v>
      </c>
      <c r="L94" s="686">
        <v>180</v>
      </c>
      <c r="M94" s="686" t="s">
        <v>3296</v>
      </c>
    </row>
    <row r="95" spans="1:13" ht="15">
      <c r="A95" s="98">
        <v>26</v>
      </c>
      <c r="B95" s="684">
        <v>43020.572916666664</v>
      </c>
      <c r="C95" s="664" t="s">
        <v>347</v>
      </c>
      <c r="D95" s="15" t="s">
        <v>3221</v>
      </c>
      <c r="E95" s="15">
        <v>249271167</v>
      </c>
      <c r="F95" s="15">
        <v>205271294</v>
      </c>
      <c r="G95" s="685">
        <v>500</v>
      </c>
      <c r="H95" s="98"/>
      <c r="I95" s="98"/>
      <c r="J95" s="685" t="s">
        <v>3222</v>
      </c>
      <c r="K95" s="686">
        <v>0.36</v>
      </c>
      <c r="L95" s="686">
        <v>180</v>
      </c>
      <c r="M95" s="686" t="s">
        <v>3297</v>
      </c>
    </row>
    <row r="96" spans="1:13" ht="15">
      <c r="A96" s="98">
        <v>27</v>
      </c>
      <c r="B96" s="684">
        <v>43020.572916666664</v>
      </c>
      <c r="C96" s="664" t="s">
        <v>347</v>
      </c>
      <c r="D96" s="15" t="s">
        <v>3221</v>
      </c>
      <c r="E96" s="15">
        <v>249271167</v>
      </c>
      <c r="F96" s="15">
        <v>205271294</v>
      </c>
      <c r="G96" s="685">
        <v>500</v>
      </c>
      <c r="H96" s="98"/>
      <c r="I96" s="98"/>
      <c r="J96" s="685" t="s">
        <v>3222</v>
      </c>
      <c r="K96" s="686">
        <v>0.36</v>
      </c>
      <c r="L96" s="686">
        <v>180</v>
      </c>
      <c r="M96" s="686" t="s">
        <v>3298</v>
      </c>
    </row>
    <row r="97" spans="1:13" ht="15">
      <c r="A97" s="98">
        <v>28</v>
      </c>
      <c r="B97" s="684">
        <v>43020.572916666664</v>
      </c>
      <c r="C97" s="664" t="s">
        <v>347</v>
      </c>
      <c r="D97" s="15" t="s">
        <v>3221</v>
      </c>
      <c r="E97" s="15">
        <v>249271167</v>
      </c>
      <c r="F97" s="15">
        <v>205271294</v>
      </c>
      <c r="G97" s="685">
        <v>100</v>
      </c>
      <c r="H97" s="98"/>
      <c r="I97" s="98"/>
      <c r="J97" s="685" t="s">
        <v>3222</v>
      </c>
      <c r="K97" s="686">
        <v>1</v>
      </c>
      <c r="L97" s="686">
        <v>100</v>
      </c>
      <c r="M97" s="686" t="s">
        <v>3299</v>
      </c>
    </row>
    <row r="98" spans="1:13" ht="15">
      <c r="A98" s="98">
        <v>29</v>
      </c>
      <c r="B98" s="684">
        <v>43020.572916666664</v>
      </c>
      <c r="C98" s="664" t="s">
        <v>347</v>
      </c>
      <c r="D98" s="15" t="s">
        <v>3221</v>
      </c>
      <c r="E98" s="15">
        <v>249271167</v>
      </c>
      <c r="F98" s="15">
        <v>205271294</v>
      </c>
      <c r="G98" s="685">
        <v>200</v>
      </c>
      <c r="H98" s="98"/>
      <c r="I98" s="98"/>
      <c r="J98" s="685" t="s">
        <v>3222</v>
      </c>
      <c r="K98" s="686">
        <v>0.75</v>
      </c>
      <c r="L98" s="686">
        <v>150</v>
      </c>
      <c r="M98" s="686" t="s">
        <v>3300</v>
      </c>
    </row>
    <row r="99" spans="1:13" ht="15">
      <c r="A99" s="98">
        <v>30</v>
      </c>
      <c r="B99" s="684">
        <v>43020.572916666664</v>
      </c>
      <c r="C99" s="664" t="s">
        <v>347</v>
      </c>
      <c r="D99" s="15" t="s">
        <v>3221</v>
      </c>
      <c r="E99" s="15">
        <v>249271167</v>
      </c>
      <c r="F99" s="15">
        <v>205271294</v>
      </c>
      <c r="G99" s="685">
        <v>200</v>
      </c>
      <c r="H99" s="98"/>
      <c r="I99" s="98"/>
      <c r="J99" s="685" t="s">
        <v>3222</v>
      </c>
      <c r="K99" s="686">
        <v>0.75</v>
      </c>
      <c r="L99" s="686">
        <v>150</v>
      </c>
      <c r="M99" s="686" t="s">
        <v>3301</v>
      </c>
    </row>
    <row r="100" spans="1:13" ht="15">
      <c r="A100" s="98">
        <v>31</v>
      </c>
      <c r="B100" s="684">
        <v>43020.572916666664</v>
      </c>
      <c r="C100" s="664" t="s">
        <v>347</v>
      </c>
      <c r="D100" s="15" t="s">
        <v>3221</v>
      </c>
      <c r="E100" s="15">
        <v>249271167</v>
      </c>
      <c r="F100" s="15">
        <v>205271294</v>
      </c>
      <c r="G100" s="685">
        <v>200</v>
      </c>
      <c r="H100" s="98"/>
      <c r="I100" s="98"/>
      <c r="J100" s="685" t="s">
        <v>3222</v>
      </c>
      <c r="K100" s="686">
        <v>0.75</v>
      </c>
      <c r="L100" s="686">
        <v>150</v>
      </c>
      <c r="M100" s="686" t="s">
        <v>3302</v>
      </c>
    </row>
    <row r="101" spans="1:13" ht="15">
      <c r="A101" s="98">
        <v>32</v>
      </c>
      <c r="B101" s="684">
        <v>43020.572916666664</v>
      </c>
      <c r="C101" s="664" t="s">
        <v>347</v>
      </c>
      <c r="D101" s="15" t="s">
        <v>3221</v>
      </c>
      <c r="E101" s="15">
        <v>249271167</v>
      </c>
      <c r="F101" s="15">
        <v>205271294</v>
      </c>
      <c r="G101" s="685">
        <v>800</v>
      </c>
      <c r="H101" s="98"/>
      <c r="I101" s="98"/>
      <c r="J101" s="685" t="s">
        <v>3222</v>
      </c>
      <c r="K101" s="686">
        <v>0.26250000000000001</v>
      </c>
      <c r="L101" s="686">
        <v>210</v>
      </c>
      <c r="M101" s="686" t="s">
        <v>3303</v>
      </c>
    </row>
    <row r="102" spans="1:13" ht="15">
      <c r="A102" s="98">
        <v>33</v>
      </c>
      <c r="B102" s="684">
        <v>43020.572916666664</v>
      </c>
      <c r="C102" s="664" t="s">
        <v>347</v>
      </c>
      <c r="D102" s="15" t="s">
        <v>3221</v>
      </c>
      <c r="E102" s="15">
        <v>249271167</v>
      </c>
      <c r="F102" s="15">
        <v>205271294</v>
      </c>
      <c r="G102" s="685">
        <v>500</v>
      </c>
      <c r="H102" s="98"/>
      <c r="I102" s="98"/>
      <c r="J102" s="685" t="s">
        <v>3222</v>
      </c>
      <c r="K102" s="686">
        <v>0.36</v>
      </c>
      <c r="L102" s="686">
        <v>180</v>
      </c>
      <c r="M102" s="686" t="s">
        <v>3304</v>
      </c>
    </row>
    <row r="103" spans="1:13" ht="15">
      <c r="A103" s="98">
        <v>34</v>
      </c>
      <c r="B103" s="684">
        <v>43020.572916666664</v>
      </c>
      <c r="C103" s="664" t="s">
        <v>347</v>
      </c>
      <c r="D103" s="15" t="s">
        <v>3221</v>
      </c>
      <c r="E103" s="15">
        <v>249271167</v>
      </c>
      <c r="F103" s="15">
        <v>205271294</v>
      </c>
      <c r="G103" s="685">
        <v>1500</v>
      </c>
      <c r="H103" s="98"/>
      <c r="I103" s="98"/>
      <c r="J103" s="685" t="s">
        <v>3222</v>
      </c>
      <c r="K103" s="686">
        <v>0.16669999999999999</v>
      </c>
      <c r="L103" s="686">
        <v>250</v>
      </c>
      <c r="M103" s="686" t="s">
        <v>3305</v>
      </c>
    </row>
    <row r="104" spans="1:13" ht="15">
      <c r="A104" s="98">
        <v>35</v>
      </c>
      <c r="B104" s="684">
        <v>43020.572916666664</v>
      </c>
      <c r="C104" s="664" t="s">
        <v>347</v>
      </c>
      <c r="D104" s="15" t="s">
        <v>3221</v>
      </c>
      <c r="E104" s="15">
        <v>249271167</v>
      </c>
      <c r="F104" s="15">
        <v>205271294</v>
      </c>
      <c r="G104" s="685">
        <v>400</v>
      </c>
      <c r="H104" s="98"/>
      <c r="I104" s="98"/>
      <c r="J104" s="685" t="s">
        <v>3222</v>
      </c>
      <c r="K104" s="686">
        <v>0.42499999999999999</v>
      </c>
      <c r="L104" s="686">
        <v>170</v>
      </c>
      <c r="M104" s="686" t="s">
        <v>3306</v>
      </c>
    </row>
    <row r="105" spans="1:13" ht="15">
      <c r="A105" s="98">
        <v>36</v>
      </c>
      <c r="B105" s="684">
        <v>43020.572916666664</v>
      </c>
      <c r="C105" s="664" t="s">
        <v>347</v>
      </c>
      <c r="D105" s="15" t="s">
        <v>3221</v>
      </c>
      <c r="E105" s="15">
        <v>249271167</v>
      </c>
      <c r="F105" s="15">
        <v>205271294</v>
      </c>
      <c r="G105" s="685">
        <v>400</v>
      </c>
      <c r="H105" s="98"/>
      <c r="I105" s="98"/>
      <c r="J105" s="685" t="s">
        <v>3222</v>
      </c>
      <c r="K105" s="686">
        <v>0.42499999999999999</v>
      </c>
      <c r="L105" s="686">
        <v>170</v>
      </c>
      <c r="M105" s="686" t="s">
        <v>3307</v>
      </c>
    </row>
    <row r="106" spans="1:13" ht="15">
      <c r="A106" s="98">
        <v>37</v>
      </c>
      <c r="B106" s="684">
        <v>43020.572916666664</v>
      </c>
      <c r="C106" s="664" t="s">
        <v>347</v>
      </c>
      <c r="D106" s="15" t="s">
        <v>3221</v>
      </c>
      <c r="E106" s="15">
        <v>249271167</v>
      </c>
      <c r="F106" s="15">
        <v>205271294</v>
      </c>
      <c r="G106" s="685">
        <v>200</v>
      </c>
      <c r="H106" s="98"/>
      <c r="I106" s="98"/>
      <c r="J106" s="685" t="s">
        <v>3222</v>
      </c>
      <c r="K106" s="686">
        <v>0.75</v>
      </c>
      <c r="L106" s="686">
        <v>150</v>
      </c>
      <c r="M106" s="686" t="s">
        <v>3308</v>
      </c>
    </row>
    <row r="107" spans="1:13" ht="15">
      <c r="A107" s="98">
        <v>38</v>
      </c>
      <c r="B107" s="684">
        <v>43020.572916666664</v>
      </c>
      <c r="C107" s="664" t="s">
        <v>347</v>
      </c>
      <c r="D107" s="15" t="s">
        <v>3221</v>
      </c>
      <c r="E107" s="15">
        <v>249271167</v>
      </c>
      <c r="F107" s="15">
        <v>205271294</v>
      </c>
      <c r="G107" s="685">
        <v>300</v>
      </c>
      <c r="H107" s="98"/>
      <c r="I107" s="98"/>
      <c r="J107" s="685" t="s">
        <v>3222</v>
      </c>
      <c r="K107" s="686">
        <v>0.56669999999999998</v>
      </c>
      <c r="L107" s="686">
        <v>170</v>
      </c>
      <c r="M107" s="686" t="s">
        <v>3309</v>
      </c>
    </row>
    <row r="108" spans="1:13" ht="15">
      <c r="A108" s="98">
        <v>39</v>
      </c>
      <c r="B108" s="684">
        <v>43020.572916666664</v>
      </c>
      <c r="C108" s="664" t="s">
        <v>347</v>
      </c>
      <c r="D108" s="15" t="s">
        <v>3221</v>
      </c>
      <c r="E108" s="15">
        <v>249271167</v>
      </c>
      <c r="F108" s="15">
        <v>205271294</v>
      </c>
      <c r="G108" s="685">
        <v>300</v>
      </c>
      <c r="H108" s="98"/>
      <c r="I108" s="98"/>
      <c r="J108" s="685" t="s">
        <v>3222</v>
      </c>
      <c r="K108" s="686">
        <v>0.56669999999999998</v>
      </c>
      <c r="L108" s="686">
        <v>170</v>
      </c>
      <c r="M108" s="686" t="s">
        <v>3310</v>
      </c>
    </row>
    <row r="109" spans="1:13" ht="15">
      <c r="A109" s="98">
        <v>40</v>
      </c>
      <c r="B109" s="684">
        <v>43020.572916666664</v>
      </c>
      <c r="C109" s="664" t="s">
        <v>347</v>
      </c>
      <c r="D109" s="15" t="s">
        <v>3221</v>
      </c>
      <c r="E109" s="15">
        <v>249271167</v>
      </c>
      <c r="F109" s="15">
        <v>205271294</v>
      </c>
      <c r="G109" s="685">
        <v>100</v>
      </c>
      <c r="H109" s="98"/>
      <c r="I109" s="98"/>
      <c r="J109" s="685" t="s">
        <v>3222</v>
      </c>
      <c r="K109" s="686">
        <v>1</v>
      </c>
      <c r="L109" s="686">
        <v>100</v>
      </c>
      <c r="M109" s="686" t="s">
        <v>3311</v>
      </c>
    </row>
    <row r="110" spans="1:13" ht="15">
      <c r="A110" s="98">
        <v>41</v>
      </c>
      <c r="B110" s="684">
        <v>43020.581249999996</v>
      </c>
      <c r="C110" s="664" t="s">
        <v>347</v>
      </c>
      <c r="D110" s="15" t="s">
        <v>3221</v>
      </c>
      <c r="E110" s="15">
        <v>249271167</v>
      </c>
      <c r="F110" s="15">
        <v>205271294</v>
      </c>
      <c r="G110" s="685">
        <v>200</v>
      </c>
      <c r="H110" s="98"/>
      <c r="I110" s="98"/>
      <c r="J110" s="685" t="s">
        <v>3222</v>
      </c>
      <c r="K110" s="686">
        <v>0.75</v>
      </c>
      <c r="L110" s="686">
        <v>150</v>
      </c>
      <c r="M110" s="686" t="s">
        <v>3312</v>
      </c>
    </row>
    <row r="111" spans="1:13" ht="15">
      <c r="A111" s="98">
        <v>42</v>
      </c>
      <c r="B111" s="684">
        <v>43020.581249999996</v>
      </c>
      <c r="C111" s="664" t="s">
        <v>347</v>
      </c>
      <c r="D111" s="15" t="s">
        <v>3221</v>
      </c>
      <c r="E111" s="15">
        <v>249271167</v>
      </c>
      <c r="F111" s="15">
        <v>205271294</v>
      </c>
      <c r="G111" s="685">
        <v>200</v>
      </c>
      <c r="H111" s="98"/>
      <c r="I111" s="98"/>
      <c r="J111" s="685" t="s">
        <v>3222</v>
      </c>
      <c r="K111" s="686">
        <v>0.75</v>
      </c>
      <c r="L111" s="686">
        <v>150</v>
      </c>
      <c r="M111" s="686" t="s">
        <v>3313</v>
      </c>
    </row>
    <row r="112" spans="1:13" ht="15">
      <c r="A112" s="98">
        <v>43</v>
      </c>
      <c r="B112" s="684">
        <v>43020.581249999996</v>
      </c>
      <c r="C112" s="664" t="s">
        <v>347</v>
      </c>
      <c r="D112" s="15" t="s">
        <v>3221</v>
      </c>
      <c r="E112" s="15">
        <v>249271167</v>
      </c>
      <c r="F112" s="15">
        <v>205271294</v>
      </c>
      <c r="G112" s="685">
        <v>1500</v>
      </c>
      <c r="H112" s="98"/>
      <c r="I112" s="98"/>
      <c r="J112" s="685" t="s">
        <v>3222</v>
      </c>
      <c r="K112" s="686">
        <v>0.16669999999999999</v>
      </c>
      <c r="L112" s="686">
        <v>250</v>
      </c>
      <c r="M112" s="686" t="s">
        <v>3314</v>
      </c>
    </row>
    <row r="113" spans="1:13" ht="15">
      <c r="A113" s="98">
        <v>44</v>
      </c>
      <c r="B113" s="684">
        <v>43020.581249999996</v>
      </c>
      <c r="C113" s="664" t="s">
        <v>347</v>
      </c>
      <c r="D113" s="15" t="s">
        <v>3221</v>
      </c>
      <c r="E113" s="15">
        <v>249271167</v>
      </c>
      <c r="F113" s="15">
        <v>205271294</v>
      </c>
      <c r="G113" s="685">
        <v>150</v>
      </c>
      <c r="H113" s="98"/>
      <c r="I113" s="98"/>
      <c r="J113" s="685" t="s">
        <v>3222</v>
      </c>
      <c r="K113" s="686">
        <v>1</v>
      </c>
      <c r="L113" s="686">
        <v>150</v>
      </c>
      <c r="M113" s="686" t="s">
        <v>3315</v>
      </c>
    </row>
    <row r="114" spans="1:13" ht="15">
      <c r="A114" s="98">
        <v>45</v>
      </c>
      <c r="B114" s="684">
        <v>43020.581249999996</v>
      </c>
      <c r="C114" s="664" t="s">
        <v>347</v>
      </c>
      <c r="D114" s="15" t="s">
        <v>3221</v>
      </c>
      <c r="E114" s="15">
        <v>249271167</v>
      </c>
      <c r="F114" s="15">
        <v>205271294</v>
      </c>
      <c r="G114" s="685">
        <v>150</v>
      </c>
      <c r="H114" s="98"/>
      <c r="I114" s="98"/>
      <c r="J114" s="685" t="s">
        <v>3222</v>
      </c>
      <c r="K114" s="686">
        <v>1</v>
      </c>
      <c r="L114" s="686">
        <v>150</v>
      </c>
      <c r="M114" s="686" t="s">
        <v>3316</v>
      </c>
    </row>
    <row r="115" spans="1:13" ht="15">
      <c r="A115" s="98">
        <v>46</v>
      </c>
      <c r="B115" s="684">
        <v>43020.581249999996</v>
      </c>
      <c r="C115" s="664" t="s">
        <v>347</v>
      </c>
      <c r="D115" s="15" t="s">
        <v>3221</v>
      </c>
      <c r="E115" s="15">
        <v>249271167</v>
      </c>
      <c r="F115" s="15">
        <v>205271294</v>
      </c>
      <c r="G115" s="685">
        <v>300</v>
      </c>
      <c r="H115" s="98"/>
      <c r="I115" s="98"/>
      <c r="J115" s="685" t="s">
        <v>3222</v>
      </c>
      <c r="K115" s="686">
        <v>0.56669999999999998</v>
      </c>
      <c r="L115" s="686">
        <v>170</v>
      </c>
      <c r="M115" s="686" t="s">
        <v>3317</v>
      </c>
    </row>
    <row r="116" spans="1:13" ht="15">
      <c r="A116" s="98">
        <v>47</v>
      </c>
      <c r="B116" s="684">
        <v>43020.581249999996</v>
      </c>
      <c r="C116" s="664" t="s">
        <v>347</v>
      </c>
      <c r="D116" s="15" t="s">
        <v>3221</v>
      </c>
      <c r="E116" s="15">
        <v>249271167</v>
      </c>
      <c r="F116" s="15">
        <v>205271294</v>
      </c>
      <c r="G116" s="685">
        <v>100</v>
      </c>
      <c r="H116" s="98"/>
      <c r="I116" s="98"/>
      <c r="J116" s="685" t="s">
        <v>3222</v>
      </c>
      <c r="K116" s="686">
        <v>1</v>
      </c>
      <c r="L116" s="686">
        <v>100</v>
      </c>
      <c r="M116" s="686" t="s">
        <v>3318</v>
      </c>
    </row>
    <row r="117" spans="1:13" ht="15">
      <c r="A117" s="98">
        <v>48</v>
      </c>
      <c r="B117" s="684">
        <v>43020.581249999996</v>
      </c>
      <c r="C117" s="664" t="s">
        <v>347</v>
      </c>
      <c r="D117" s="15" t="s">
        <v>3221</v>
      </c>
      <c r="E117" s="15">
        <v>249271167</v>
      </c>
      <c r="F117" s="15">
        <v>205271294</v>
      </c>
      <c r="G117" s="685">
        <v>100</v>
      </c>
      <c r="H117" s="98"/>
      <c r="I117" s="98"/>
      <c r="J117" s="685" t="s">
        <v>3222</v>
      </c>
      <c r="K117" s="686">
        <v>1</v>
      </c>
      <c r="L117" s="686">
        <v>100</v>
      </c>
      <c r="M117" s="686" t="s">
        <v>3319</v>
      </c>
    </row>
    <row r="118" spans="1:13" ht="15">
      <c r="A118" s="98">
        <v>49</v>
      </c>
      <c r="B118" s="684">
        <v>43020.581249999996</v>
      </c>
      <c r="C118" s="664" t="s">
        <v>347</v>
      </c>
      <c r="D118" s="15" t="s">
        <v>3221</v>
      </c>
      <c r="E118" s="15">
        <v>249271167</v>
      </c>
      <c r="F118" s="15">
        <v>205271294</v>
      </c>
      <c r="G118" s="685">
        <v>500</v>
      </c>
      <c r="H118" s="98"/>
      <c r="I118" s="98"/>
      <c r="J118" s="685" t="s">
        <v>3222</v>
      </c>
      <c r="K118" s="686">
        <v>0.36</v>
      </c>
      <c r="L118" s="686">
        <v>180</v>
      </c>
      <c r="M118" s="686" t="s">
        <v>3320</v>
      </c>
    </row>
    <row r="119" spans="1:13" ht="15">
      <c r="A119" s="98">
        <v>50</v>
      </c>
      <c r="B119" s="684">
        <v>43024.779166666667</v>
      </c>
      <c r="C119" s="664" t="s">
        <v>347</v>
      </c>
      <c r="D119" s="15" t="s">
        <v>3221</v>
      </c>
      <c r="E119" s="15">
        <v>249271167</v>
      </c>
      <c r="F119" s="15">
        <v>205271294</v>
      </c>
      <c r="G119" s="685">
        <v>9000</v>
      </c>
      <c r="H119" s="98"/>
      <c r="I119" s="98"/>
      <c r="J119" s="685" t="s">
        <v>3222</v>
      </c>
      <c r="K119" s="686">
        <v>0.2</v>
      </c>
      <c r="L119" s="686">
        <v>1800</v>
      </c>
      <c r="M119" s="686" t="s">
        <v>3321</v>
      </c>
    </row>
    <row r="120" spans="1:13" ht="15">
      <c r="A120" s="98">
        <v>51</v>
      </c>
      <c r="B120" s="684">
        <v>43024.779166666667</v>
      </c>
      <c r="C120" s="664" t="s">
        <v>347</v>
      </c>
      <c r="D120" s="15" t="s">
        <v>3221</v>
      </c>
      <c r="E120" s="15">
        <v>249271167</v>
      </c>
      <c r="F120" s="15">
        <v>205271294</v>
      </c>
      <c r="G120" s="685">
        <v>3000</v>
      </c>
      <c r="H120" s="98"/>
      <c r="I120" s="98"/>
      <c r="J120" s="685" t="s">
        <v>3222</v>
      </c>
      <c r="K120" s="686">
        <v>0.18329999999999999</v>
      </c>
      <c r="L120" s="686">
        <v>550</v>
      </c>
      <c r="M120" s="686" t="s">
        <v>3322</v>
      </c>
    </row>
    <row r="121" spans="1:13" ht="15">
      <c r="A121" s="98">
        <v>52</v>
      </c>
      <c r="B121" s="684">
        <v>43024.779166666667</v>
      </c>
      <c r="C121" s="664" t="s">
        <v>347</v>
      </c>
      <c r="D121" s="15" t="s">
        <v>3221</v>
      </c>
      <c r="E121" s="15">
        <v>249271167</v>
      </c>
      <c r="F121" s="15">
        <v>205271294</v>
      </c>
      <c r="G121" s="685">
        <v>10500</v>
      </c>
      <c r="H121" s="98"/>
      <c r="I121" s="98"/>
      <c r="J121" s="685" t="s">
        <v>3222</v>
      </c>
      <c r="K121" s="686">
        <v>0.12</v>
      </c>
      <c r="L121" s="686">
        <v>1260</v>
      </c>
      <c r="M121" s="686" t="s">
        <v>3217</v>
      </c>
    </row>
    <row r="122" spans="1:13" ht="15">
      <c r="A122" s="98">
        <v>53</v>
      </c>
      <c r="B122" s="684">
        <v>43025.473611111112</v>
      </c>
      <c r="C122" s="664" t="s">
        <v>347</v>
      </c>
      <c r="D122" s="15" t="s">
        <v>3221</v>
      </c>
      <c r="E122" s="15">
        <v>249271167</v>
      </c>
      <c r="F122" s="15">
        <v>205271294</v>
      </c>
      <c r="G122" s="685">
        <v>2</v>
      </c>
      <c r="H122" s="98"/>
      <c r="I122" s="98"/>
      <c r="J122" s="685" t="s">
        <v>3222</v>
      </c>
      <c r="K122" s="686">
        <v>30</v>
      </c>
      <c r="L122" s="686">
        <v>60</v>
      </c>
      <c r="M122" s="686" t="s">
        <v>3323</v>
      </c>
    </row>
    <row r="123" spans="1:13" ht="15">
      <c r="A123" s="98">
        <v>54</v>
      </c>
      <c r="B123" s="684">
        <v>43025.473611111112</v>
      </c>
      <c r="C123" s="664" t="s">
        <v>347</v>
      </c>
      <c r="D123" s="15" t="s">
        <v>3221</v>
      </c>
      <c r="E123" s="15">
        <v>249271167</v>
      </c>
      <c r="F123" s="15">
        <v>205271294</v>
      </c>
      <c r="G123" s="685">
        <v>1</v>
      </c>
      <c r="H123" s="98"/>
      <c r="I123" s="98"/>
      <c r="J123" s="685" t="s">
        <v>3222</v>
      </c>
      <c r="K123" s="686">
        <v>150</v>
      </c>
      <c r="L123" s="686">
        <v>150</v>
      </c>
      <c r="M123" s="686" t="s">
        <v>3324</v>
      </c>
    </row>
    <row r="124" spans="1:13" ht="15">
      <c r="A124" s="98">
        <v>55</v>
      </c>
      <c r="B124" s="684">
        <v>43025.473611111112</v>
      </c>
      <c r="C124" s="664" t="s">
        <v>347</v>
      </c>
      <c r="D124" s="15" t="s">
        <v>3221</v>
      </c>
      <c r="E124" s="15">
        <v>249271167</v>
      </c>
      <c r="F124" s="15">
        <v>205271294</v>
      </c>
      <c r="G124" s="685">
        <v>1</v>
      </c>
      <c r="H124" s="98"/>
      <c r="I124" s="98"/>
      <c r="J124" s="685" t="s">
        <v>3222</v>
      </c>
      <c r="K124" s="686">
        <v>150</v>
      </c>
      <c r="L124" s="686">
        <v>150</v>
      </c>
      <c r="M124" s="686" t="s">
        <v>3325</v>
      </c>
    </row>
    <row r="125" spans="1:13" ht="15">
      <c r="A125" s="98">
        <v>56</v>
      </c>
      <c r="B125" s="684">
        <v>43025.473611111112</v>
      </c>
      <c r="C125" s="664" t="s">
        <v>347</v>
      </c>
      <c r="D125" s="15" t="s">
        <v>3221</v>
      </c>
      <c r="E125" s="15">
        <v>249271167</v>
      </c>
      <c r="F125" s="15">
        <v>205271294</v>
      </c>
      <c r="G125" s="685">
        <v>1</v>
      </c>
      <c r="H125" s="98"/>
      <c r="I125" s="98"/>
      <c r="J125" s="685" t="s">
        <v>3222</v>
      </c>
      <c r="K125" s="686">
        <v>40</v>
      </c>
      <c r="L125" s="686">
        <v>40</v>
      </c>
      <c r="M125" s="686" t="s">
        <v>3326</v>
      </c>
    </row>
    <row r="126" spans="1:13" ht="15">
      <c r="A126" s="98">
        <v>57</v>
      </c>
      <c r="B126" s="684">
        <v>43025.473611111112</v>
      </c>
      <c r="C126" s="664" t="s">
        <v>347</v>
      </c>
      <c r="D126" s="15" t="s">
        <v>3221</v>
      </c>
      <c r="E126" s="15">
        <v>249271167</v>
      </c>
      <c r="F126" s="15">
        <v>205271294</v>
      </c>
      <c r="G126" s="685">
        <v>300</v>
      </c>
      <c r="H126" s="98"/>
      <c r="I126" s="98"/>
      <c r="J126" s="685" t="s">
        <v>3222</v>
      </c>
      <c r="K126" s="686">
        <v>0.33329999999999999</v>
      </c>
      <c r="L126" s="686">
        <v>100</v>
      </c>
      <c r="M126" s="686" t="s">
        <v>3327</v>
      </c>
    </row>
    <row r="127" spans="1:13" ht="15">
      <c r="A127" s="98">
        <v>58</v>
      </c>
      <c r="B127" s="684">
        <v>43025.473611111112</v>
      </c>
      <c r="C127" s="664" t="s">
        <v>347</v>
      </c>
      <c r="D127" s="15" t="s">
        <v>3221</v>
      </c>
      <c r="E127" s="15">
        <v>249271167</v>
      </c>
      <c r="F127" s="15">
        <v>205271294</v>
      </c>
      <c r="G127" s="685">
        <v>5000</v>
      </c>
      <c r="H127" s="98"/>
      <c r="I127" s="98"/>
      <c r="J127" s="685" t="s">
        <v>3222</v>
      </c>
      <c r="K127" s="686">
        <v>4.7E-2</v>
      </c>
      <c r="L127" s="686">
        <v>235</v>
      </c>
      <c r="M127" s="686" t="s">
        <v>3328</v>
      </c>
    </row>
    <row r="128" spans="1:13" ht="15">
      <c r="A128" s="98">
        <v>59</v>
      </c>
      <c r="B128" s="684">
        <v>43025.473611111112</v>
      </c>
      <c r="C128" s="664" t="s">
        <v>347</v>
      </c>
      <c r="D128" s="15" t="s">
        <v>3221</v>
      </c>
      <c r="E128" s="15">
        <v>249271167</v>
      </c>
      <c r="F128" s="15">
        <v>205271294</v>
      </c>
      <c r="G128" s="685">
        <v>500</v>
      </c>
      <c r="H128" s="98"/>
      <c r="I128" s="98"/>
      <c r="J128" s="685" t="s">
        <v>3222</v>
      </c>
      <c r="K128" s="686">
        <v>0.3</v>
      </c>
      <c r="L128" s="686">
        <v>150</v>
      </c>
      <c r="M128" s="686" t="s">
        <v>3329</v>
      </c>
    </row>
    <row r="129" spans="1:13" ht="15">
      <c r="A129" s="98">
        <v>60</v>
      </c>
      <c r="B129" s="684">
        <v>43025.473611111112</v>
      </c>
      <c r="C129" s="664" t="s">
        <v>347</v>
      </c>
      <c r="D129" s="15" t="s">
        <v>3221</v>
      </c>
      <c r="E129" s="15">
        <v>249271167</v>
      </c>
      <c r="F129" s="15">
        <v>205271294</v>
      </c>
      <c r="G129" s="685">
        <v>100</v>
      </c>
      <c r="H129" s="98"/>
      <c r="I129" s="98"/>
      <c r="J129" s="685" t="s">
        <v>3222</v>
      </c>
      <c r="K129" s="686">
        <v>1</v>
      </c>
      <c r="L129" s="686">
        <v>100</v>
      </c>
      <c r="M129" s="686" t="s">
        <v>3318</v>
      </c>
    </row>
    <row r="130" spans="1:13" ht="15">
      <c r="A130" s="98">
        <v>61</v>
      </c>
      <c r="B130" s="684">
        <v>43025.473611111112</v>
      </c>
      <c r="C130" s="664" t="s">
        <v>347</v>
      </c>
      <c r="D130" s="15" t="s">
        <v>3221</v>
      </c>
      <c r="E130" s="15">
        <v>249271167</v>
      </c>
      <c r="F130" s="15">
        <v>205271294</v>
      </c>
      <c r="G130" s="685">
        <v>1000</v>
      </c>
      <c r="H130" s="98"/>
      <c r="I130" s="98"/>
      <c r="J130" s="685" t="s">
        <v>3222</v>
      </c>
      <c r="K130" s="686">
        <v>0.15</v>
      </c>
      <c r="L130" s="686">
        <v>150</v>
      </c>
      <c r="M130" s="686" t="s">
        <v>3330</v>
      </c>
    </row>
    <row r="131" spans="1:13" ht="15">
      <c r="A131" s="98">
        <v>62</v>
      </c>
      <c r="B131" s="684">
        <v>43025.498611111107</v>
      </c>
      <c r="C131" s="664" t="s">
        <v>347</v>
      </c>
      <c r="D131" s="15" t="s">
        <v>3221</v>
      </c>
      <c r="E131" s="15">
        <v>249271167</v>
      </c>
      <c r="F131" s="15">
        <v>205271294</v>
      </c>
      <c r="G131" s="685">
        <v>5000</v>
      </c>
      <c r="H131" s="98"/>
      <c r="I131" s="98"/>
      <c r="J131" s="685" t="s">
        <v>3222</v>
      </c>
      <c r="K131" s="686">
        <v>4.7E-2</v>
      </c>
      <c r="L131" s="686">
        <v>235</v>
      </c>
      <c r="M131" s="686" t="s">
        <v>3331</v>
      </c>
    </row>
    <row r="132" spans="1:13" ht="15">
      <c r="A132" s="98">
        <v>63</v>
      </c>
      <c r="B132" s="684">
        <v>43025.498611111107</v>
      </c>
      <c r="C132" s="664" t="s">
        <v>347</v>
      </c>
      <c r="D132" s="15" t="s">
        <v>3221</v>
      </c>
      <c r="E132" s="15">
        <v>249271167</v>
      </c>
      <c r="F132" s="15">
        <v>205271294</v>
      </c>
      <c r="G132" s="685">
        <v>2000</v>
      </c>
      <c r="H132" s="98"/>
      <c r="I132" s="98"/>
      <c r="J132" s="685" t="s">
        <v>3222</v>
      </c>
      <c r="K132" s="686">
        <v>0.11</v>
      </c>
      <c r="L132" s="686">
        <v>220</v>
      </c>
      <c r="M132" s="686" t="s">
        <v>3332</v>
      </c>
    </row>
    <row r="133" spans="1:13" ht="15">
      <c r="A133" s="98">
        <v>64</v>
      </c>
      <c r="B133" s="684">
        <v>43025.498611111107</v>
      </c>
      <c r="C133" s="664" t="s">
        <v>347</v>
      </c>
      <c r="D133" s="15" t="s">
        <v>3221</v>
      </c>
      <c r="E133" s="15">
        <v>249271167</v>
      </c>
      <c r="F133" s="15">
        <v>205271294</v>
      </c>
      <c r="G133" s="685">
        <v>1000</v>
      </c>
      <c r="H133" s="98"/>
      <c r="I133" s="98"/>
      <c r="J133" s="685" t="s">
        <v>3222</v>
      </c>
      <c r="K133" s="686">
        <v>0.15</v>
      </c>
      <c r="L133" s="686">
        <v>150</v>
      </c>
      <c r="M133" s="686" t="s">
        <v>3333</v>
      </c>
    </row>
    <row r="134" spans="1:13" ht="15">
      <c r="A134" s="98">
        <v>65</v>
      </c>
      <c r="B134" s="684">
        <v>43025.498611111107</v>
      </c>
      <c r="C134" s="664" t="s">
        <v>347</v>
      </c>
      <c r="D134" s="15" t="s">
        <v>3221</v>
      </c>
      <c r="E134" s="15">
        <v>249271167</v>
      </c>
      <c r="F134" s="15">
        <v>205271294</v>
      </c>
      <c r="G134" s="685">
        <v>300</v>
      </c>
      <c r="H134" s="98"/>
      <c r="I134" s="98"/>
      <c r="J134" s="685" t="s">
        <v>3222</v>
      </c>
      <c r="K134" s="686">
        <v>0.56669999999999998</v>
      </c>
      <c r="L134" s="686">
        <v>170</v>
      </c>
      <c r="M134" s="686" t="s">
        <v>3334</v>
      </c>
    </row>
    <row r="135" spans="1:13" ht="15">
      <c r="A135" s="98">
        <v>66</v>
      </c>
      <c r="B135" s="687">
        <v>43025.498611111107</v>
      </c>
      <c r="C135" s="664" t="s">
        <v>347</v>
      </c>
      <c r="D135" s="15" t="s">
        <v>3221</v>
      </c>
      <c r="E135" s="15">
        <v>249271167</v>
      </c>
      <c r="F135" s="15">
        <v>205271294</v>
      </c>
      <c r="G135" s="685">
        <v>300</v>
      </c>
      <c r="H135" s="98"/>
      <c r="I135" s="98"/>
      <c r="J135" s="685" t="s">
        <v>3222</v>
      </c>
      <c r="K135" s="686">
        <v>0.56669999999999998</v>
      </c>
      <c r="L135" s="686">
        <v>170</v>
      </c>
      <c r="M135" s="686" t="s">
        <v>3335</v>
      </c>
    </row>
    <row r="136" spans="1:13" ht="15">
      <c r="A136" s="98">
        <v>67</v>
      </c>
      <c r="B136" s="687">
        <v>43025.498611111107</v>
      </c>
      <c r="C136" s="664" t="s">
        <v>347</v>
      </c>
      <c r="D136" s="15" t="s">
        <v>3221</v>
      </c>
      <c r="E136" s="15">
        <v>249271167</v>
      </c>
      <c r="F136" s="15">
        <v>205271294</v>
      </c>
      <c r="G136" s="685">
        <v>150</v>
      </c>
      <c r="H136" s="98"/>
      <c r="I136" s="98"/>
      <c r="J136" s="685" t="s">
        <v>3222</v>
      </c>
      <c r="K136" s="686">
        <v>1</v>
      </c>
      <c r="L136" s="686">
        <v>150</v>
      </c>
      <c r="M136" s="686" t="s">
        <v>3336</v>
      </c>
    </row>
    <row r="137" spans="1:13" ht="15">
      <c r="A137" s="98">
        <v>68</v>
      </c>
      <c r="B137" s="687">
        <v>43025.498611111107</v>
      </c>
      <c r="C137" s="664" t="s">
        <v>347</v>
      </c>
      <c r="D137" s="15" t="s">
        <v>3221</v>
      </c>
      <c r="E137" s="15">
        <v>249271167</v>
      </c>
      <c r="F137" s="15">
        <v>205271294</v>
      </c>
      <c r="G137" s="685">
        <v>150</v>
      </c>
      <c r="H137" s="98"/>
      <c r="I137" s="98"/>
      <c r="J137" s="685" t="s">
        <v>3222</v>
      </c>
      <c r="K137" s="686">
        <v>1</v>
      </c>
      <c r="L137" s="686">
        <v>150</v>
      </c>
      <c r="M137" s="686" t="s">
        <v>3312</v>
      </c>
    </row>
    <row r="138" spans="1:13" ht="15">
      <c r="A138" s="98">
        <v>69</v>
      </c>
      <c r="B138" s="687">
        <v>43027.755555555552</v>
      </c>
      <c r="C138" s="664" t="s">
        <v>347</v>
      </c>
      <c r="D138" s="15" t="s">
        <v>3221</v>
      </c>
      <c r="E138" s="15">
        <v>249271167</v>
      </c>
      <c r="F138" s="15">
        <v>205271294</v>
      </c>
      <c r="G138" s="685">
        <v>5000</v>
      </c>
      <c r="H138" s="98"/>
      <c r="I138" s="98"/>
      <c r="J138" s="685" t="s">
        <v>3222</v>
      </c>
      <c r="K138" s="686">
        <v>6.0999999999999999E-2</v>
      </c>
      <c r="L138" s="686">
        <v>305</v>
      </c>
      <c r="M138" s="686" t="s">
        <v>3337</v>
      </c>
    </row>
    <row r="139" spans="1:13" ht="15">
      <c r="A139" s="98">
        <v>70</v>
      </c>
      <c r="B139" s="687">
        <v>43027.755555555552</v>
      </c>
      <c r="C139" s="664" t="s">
        <v>347</v>
      </c>
      <c r="D139" s="15" t="s">
        <v>3221</v>
      </c>
      <c r="E139" s="15">
        <v>249271167</v>
      </c>
      <c r="F139" s="15">
        <v>205271294</v>
      </c>
      <c r="G139" s="685">
        <v>500</v>
      </c>
      <c r="H139" s="98"/>
      <c r="I139" s="98"/>
      <c r="J139" s="685" t="s">
        <v>3222</v>
      </c>
      <c r="K139" s="686">
        <v>0.34</v>
      </c>
      <c r="L139" s="686">
        <v>170</v>
      </c>
      <c r="M139" s="686" t="s">
        <v>3338</v>
      </c>
    </row>
    <row r="140" spans="1:13" ht="15">
      <c r="A140" s="98">
        <v>71</v>
      </c>
      <c r="B140" s="687">
        <v>43027.755555555552</v>
      </c>
      <c r="C140" s="664" t="s">
        <v>347</v>
      </c>
      <c r="D140" s="15" t="s">
        <v>3221</v>
      </c>
      <c r="E140" s="15">
        <v>249271167</v>
      </c>
      <c r="F140" s="15">
        <v>205271294</v>
      </c>
      <c r="G140" s="685">
        <v>10</v>
      </c>
      <c r="H140" s="98"/>
      <c r="I140" s="98"/>
      <c r="J140" s="685" t="s">
        <v>3222</v>
      </c>
      <c r="K140" s="686">
        <v>7</v>
      </c>
      <c r="L140" s="686">
        <v>70</v>
      </c>
      <c r="M140" s="686" t="s">
        <v>3339</v>
      </c>
    </row>
    <row r="141" spans="1:13" ht="15">
      <c r="A141" s="98">
        <v>72</v>
      </c>
      <c r="B141" s="687">
        <v>43027.755555555552</v>
      </c>
      <c r="C141" s="664" t="s">
        <v>347</v>
      </c>
      <c r="D141" s="15" t="s">
        <v>3221</v>
      </c>
      <c r="E141" s="15">
        <v>249271167</v>
      </c>
      <c r="F141" s="15">
        <v>205271294</v>
      </c>
      <c r="G141" s="685">
        <v>5</v>
      </c>
      <c r="H141" s="98"/>
      <c r="I141" s="98"/>
      <c r="J141" s="685" t="s">
        <v>3222</v>
      </c>
      <c r="K141" s="686">
        <v>10</v>
      </c>
      <c r="L141" s="686">
        <v>50</v>
      </c>
      <c r="M141" s="686" t="s">
        <v>3340</v>
      </c>
    </row>
    <row r="142" spans="1:13" ht="15">
      <c r="A142" s="98">
        <v>73</v>
      </c>
      <c r="B142" s="688">
        <v>43024</v>
      </c>
      <c r="C142" s="689" t="s">
        <v>347</v>
      </c>
      <c r="D142" s="690" t="s">
        <v>3261</v>
      </c>
      <c r="E142" s="690">
        <v>400196364</v>
      </c>
      <c r="F142" s="690">
        <v>205271294</v>
      </c>
      <c r="G142" s="691">
        <v>1000</v>
      </c>
      <c r="H142" s="690"/>
      <c r="I142" s="690"/>
      <c r="J142" s="690" t="s">
        <v>3222</v>
      </c>
      <c r="K142" s="692"/>
      <c r="L142" s="693">
        <v>333</v>
      </c>
      <c r="M142" s="694" t="s">
        <v>3341</v>
      </c>
    </row>
    <row r="143" spans="1:13" ht="25.5" customHeight="1">
      <c r="A143" s="98">
        <v>74</v>
      </c>
      <c r="B143" s="679">
        <v>43024</v>
      </c>
      <c r="C143" s="680" t="s">
        <v>347</v>
      </c>
      <c r="D143" s="98" t="s">
        <v>3342</v>
      </c>
      <c r="E143" s="695" t="s">
        <v>3343</v>
      </c>
      <c r="F143" s="98">
        <v>205271294</v>
      </c>
      <c r="G143" s="683">
        <v>2000</v>
      </c>
      <c r="H143" s="98"/>
      <c r="I143" s="98"/>
      <c r="J143" s="98" t="s">
        <v>3222</v>
      </c>
      <c r="K143" s="681"/>
      <c r="L143" s="696">
        <v>320</v>
      </c>
      <c r="M143" s="697" t="s">
        <v>3341</v>
      </c>
    </row>
    <row r="144" spans="1:13" ht="25.5" customHeight="1">
      <c r="A144" s="98">
        <v>75</v>
      </c>
      <c r="B144" s="679">
        <v>43024</v>
      </c>
      <c r="C144" s="680" t="s">
        <v>347</v>
      </c>
      <c r="D144" s="98" t="s">
        <v>3342</v>
      </c>
      <c r="E144" s="695" t="s">
        <v>3343</v>
      </c>
      <c r="F144" s="98">
        <v>205271294</v>
      </c>
      <c r="G144" s="683">
        <v>500</v>
      </c>
      <c r="H144" s="98"/>
      <c r="I144" s="98"/>
      <c r="J144" s="98" t="s">
        <v>3222</v>
      </c>
      <c r="K144" s="681"/>
      <c r="L144" s="696">
        <v>200</v>
      </c>
      <c r="M144" s="697" t="s">
        <v>3344</v>
      </c>
    </row>
    <row r="145" spans="1:13" ht="25.5" customHeight="1">
      <c r="A145" s="98">
        <v>76</v>
      </c>
      <c r="B145" s="679">
        <v>43020</v>
      </c>
      <c r="C145" s="680" t="s">
        <v>347</v>
      </c>
      <c r="D145" s="98" t="s">
        <v>3342</v>
      </c>
      <c r="E145" s="695" t="s">
        <v>3343</v>
      </c>
      <c r="F145" s="98">
        <v>205271294</v>
      </c>
      <c r="G145" s="683">
        <v>500</v>
      </c>
      <c r="H145" s="98"/>
      <c r="I145" s="98"/>
      <c r="J145" s="98" t="s">
        <v>3222</v>
      </c>
      <c r="K145" s="681"/>
      <c r="L145" s="696">
        <v>230</v>
      </c>
      <c r="M145" s="697" t="s">
        <v>3345</v>
      </c>
    </row>
    <row r="146" spans="1:13" ht="25.5" customHeight="1">
      <c r="A146" s="98">
        <v>77</v>
      </c>
      <c r="B146" s="679">
        <v>43021</v>
      </c>
      <c r="C146" s="680" t="s">
        <v>347</v>
      </c>
      <c r="D146" s="98" t="s">
        <v>3342</v>
      </c>
      <c r="E146" s="695" t="s">
        <v>3343</v>
      </c>
      <c r="F146" s="98">
        <v>205271294</v>
      </c>
      <c r="G146" s="683">
        <v>820</v>
      </c>
      <c r="H146" s="98"/>
      <c r="I146" s="98"/>
      <c r="J146" s="98" t="s">
        <v>3222</v>
      </c>
      <c r="K146" s="681"/>
      <c r="L146" s="696">
        <v>820</v>
      </c>
      <c r="M146" s="697" t="s">
        <v>3345</v>
      </c>
    </row>
    <row r="147" spans="1:13" ht="15">
      <c r="A147" s="87" t="s">
        <v>271</v>
      </c>
      <c r="B147" s="675">
        <v>43027</v>
      </c>
      <c r="C147" s="664" t="s">
        <v>347</v>
      </c>
      <c r="D147" s="15" t="s">
        <v>3232</v>
      </c>
      <c r="E147" s="15">
        <v>60001019819</v>
      </c>
      <c r="F147" s="15">
        <v>205271294</v>
      </c>
      <c r="G147" s="652">
        <v>1000</v>
      </c>
      <c r="H147" s="15"/>
      <c r="I147" s="15"/>
      <c r="J147" s="15" t="s">
        <v>3222</v>
      </c>
      <c r="K147" s="665"/>
      <c r="L147" s="673">
        <v>160</v>
      </c>
      <c r="M147" s="698" t="s">
        <v>3346</v>
      </c>
    </row>
    <row r="148" spans="1:13" ht="15">
      <c r="A148" s="87"/>
      <c r="B148" s="299"/>
      <c r="C148" s="270"/>
      <c r="D148" s="99"/>
      <c r="E148" s="99"/>
      <c r="F148" s="99"/>
      <c r="G148" s="99"/>
      <c r="H148" s="87"/>
      <c r="I148" s="87"/>
      <c r="J148" s="87"/>
      <c r="K148" s="87" t="s">
        <v>455</v>
      </c>
      <c r="L148" s="86">
        <f>SUM(L10:L147)</f>
        <v>134757.63</v>
      </c>
      <c r="M148" s="87"/>
    </row>
    <row r="149" spans="1:13" ht="15">
      <c r="A149" s="214"/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183"/>
    </row>
    <row r="150" spans="1:13" ht="15">
      <c r="A150" s="215" t="s">
        <v>456</v>
      </c>
      <c r="B150" s="215"/>
      <c r="C150" s="215"/>
      <c r="D150" s="214"/>
      <c r="E150" s="214"/>
      <c r="F150" s="214"/>
      <c r="G150" s="214"/>
      <c r="H150" s="214"/>
      <c r="I150" s="214"/>
      <c r="J150" s="214"/>
      <c r="K150" s="214"/>
      <c r="L150" s="183"/>
    </row>
    <row r="151" spans="1:13" ht="15">
      <c r="A151" s="215" t="s">
        <v>457</v>
      </c>
      <c r="B151" s="215"/>
      <c r="C151" s="215"/>
      <c r="D151" s="214"/>
      <c r="E151" s="214"/>
      <c r="F151" s="214"/>
      <c r="G151" s="214"/>
      <c r="H151" s="214"/>
      <c r="I151" s="214"/>
      <c r="J151" s="214"/>
      <c r="K151" s="214"/>
      <c r="L151" s="183"/>
    </row>
    <row r="152" spans="1:13" ht="15">
      <c r="A152" s="200" t="s">
        <v>458</v>
      </c>
      <c r="B152" s="200"/>
      <c r="C152" s="215"/>
      <c r="D152" s="183"/>
      <c r="E152" s="183"/>
      <c r="F152" s="183"/>
      <c r="G152" s="183"/>
      <c r="H152" s="183"/>
      <c r="I152" s="183"/>
      <c r="J152" s="183"/>
      <c r="K152" s="183"/>
      <c r="L152" s="183"/>
    </row>
    <row r="153" spans="1:13" ht="15">
      <c r="A153" s="200" t="s">
        <v>459</v>
      </c>
      <c r="B153" s="200"/>
      <c r="C153" s="215"/>
      <c r="D153" s="183"/>
      <c r="E153" s="183"/>
      <c r="F153" s="183"/>
      <c r="G153" s="183"/>
      <c r="H153" s="183"/>
      <c r="I153" s="183"/>
      <c r="J153" s="183"/>
      <c r="K153" s="183"/>
      <c r="L153" s="183"/>
    </row>
    <row r="154" spans="1:13" ht="12.75" customHeight="1">
      <c r="A154" s="857" t="s">
        <v>476</v>
      </c>
      <c r="B154" s="857"/>
      <c r="C154" s="857"/>
      <c r="D154" s="857"/>
      <c r="E154" s="857"/>
      <c r="F154" s="857"/>
      <c r="G154" s="857"/>
      <c r="H154" s="857"/>
      <c r="I154" s="857"/>
      <c r="J154" s="857"/>
      <c r="K154" s="857"/>
      <c r="L154" s="857"/>
    </row>
    <row r="155" spans="1:13" ht="12.75" customHeight="1">
      <c r="A155" s="857"/>
      <c r="B155" s="857"/>
      <c r="C155" s="857"/>
      <c r="D155" s="857"/>
      <c r="E155" s="857"/>
      <c r="F155" s="857"/>
      <c r="G155" s="857"/>
      <c r="H155" s="857"/>
      <c r="I155" s="857"/>
      <c r="J155" s="857"/>
      <c r="K155" s="857"/>
      <c r="L155" s="857"/>
    </row>
    <row r="156" spans="1:13" ht="15">
      <c r="A156" s="292"/>
      <c r="B156" s="292"/>
      <c r="C156" s="292"/>
      <c r="D156" s="292"/>
      <c r="E156" s="292"/>
      <c r="F156" s="292"/>
      <c r="G156" s="292"/>
      <c r="H156" s="292"/>
      <c r="I156" s="292"/>
      <c r="J156" s="292"/>
      <c r="K156" s="292"/>
      <c r="L156" s="292"/>
    </row>
    <row r="157" spans="1:13" ht="15" customHeight="1">
      <c r="A157" s="853" t="s">
        <v>107</v>
      </c>
      <c r="B157" s="853"/>
      <c r="C157" s="853"/>
      <c r="D157" s="271"/>
      <c r="E157" s="272"/>
      <c r="F157" s="272"/>
      <c r="G157" s="271"/>
      <c r="H157" s="271"/>
      <c r="I157" s="271"/>
      <c r="J157" s="271"/>
      <c r="K157" s="271"/>
      <c r="L157" s="183"/>
    </row>
    <row r="158" spans="1:13" ht="15">
      <c r="A158" s="271"/>
      <c r="B158" s="271"/>
      <c r="C158" s="272"/>
      <c r="D158" s="271"/>
      <c r="E158" s="272"/>
      <c r="F158" s="272"/>
      <c r="G158" s="271"/>
      <c r="H158" s="271"/>
      <c r="I158" s="271"/>
      <c r="J158" s="271"/>
      <c r="K158" s="273"/>
      <c r="L158" s="183"/>
    </row>
    <row r="159" spans="1:13" ht="15" customHeight="1">
      <c r="A159" s="271"/>
      <c r="B159" s="271"/>
      <c r="C159" s="272"/>
      <c r="D159" s="854" t="s">
        <v>263</v>
      </c>
      <c r="E159" s="854"/>
      <c r="F159" s="348"/>
      <c r="G159" s="274"/>
      <c r="H159" s="855" t="s">
        <v>460</v>
      </c>
      <c r="I159" s="855"/>
      <c r="J159" s="855"/>
      <c r="K159" s="275"/>
      <c r="L159" s="183"/>
    </row>
    <row r="160" spans="1:13" ht="15">
      <c r="A160" s="271"/>
      <c r="B160" s="271"/>
      <c r="C160" s="272"/>
      <c r="D160" s="271"/>
      <c r="E160" s="272"/>
      <c r="F160" s="272"/>
      <c r="G160" s="271"/>
      <c r="H160" s="856"/>
      <c r="I160" s="856"/>
      <c r="J160" s="856"/>
      <c r="K160" s="275"/>
      <c r="L160" s="183"/>
    </row>
    <row r="161" spans="1:12" ht="15">
      <c r="A161" s="271"/>
      <c r="B161" s="271"/>
      <c r="C161" s="272"/>
      <c r="D161" s="851" t="s">
        <v>139</v>
      </c>
      <c r="E161" s="851"/>
      <c r="F161" s="348"/>
      <c r="G161" s="274"/>
      <c r="H161" s="271"/>
      <c r="I161" s="271"/>
      <c r="J161" s="271"/>
      <c r="K161" s="271"/>
      <c r="L161" s="183"/>
    </row>
  </sheetData>
  <mergeCells count="7">
    <mergeCell ref="D161:E161"/>
    <mergeCell ref="A2:E2"/>
    <mergeCell ref="L3:M3"/>
    <mergeCell ref="A154:L155"/>
    <mergeCell ref="A157:C157"/>
    <mergeCell ref="D159:E159"/>
    <mergeCell ref="H159:J160"/>
  </mergeCells>
  <dataValidations count="1">
    <dataValidation type="list" allowBlank="1" showInputMessage="1" showErrorMessage="1" sqref="C10:C148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  <pageSetUpPr fitToPage="1"/>
  </sheetPr>
  <dimension ref="A1:I32"/>
  <sheetViews>
    <sheetView showGridLines="0" view="pageBreakPreview" zoomScale="80" zoomScaleNormal="100" zoomScaleSheetLayoutView="80" workbookViewId="0">
      <selection activeCell="C3" sqref="C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4" t="s">
        <v>424</v>
      </c>
      <c r="B1" s="76"/>
      <c r="C1" s="859" t="s">
        <v>109</v>
      </c>
      <c r="D1" s="859"/>
    </row>
    <row r="2" spans="1:5">
      <c r="A2" s="74" t="s">
        <v>425</v>
      </c>
      <c r="B2" s="76"/>
      <c r="C2" s="844" t="str">
        <f>'ფორმა N1'!L2</f>
        <v>01.01.17-31.12.17</v>
      </c>
      <c r="D2" s="845"/>
    </row>
    <row r="3" spans="1:5">
      <c r="A3" s="76" t="s">
        <v>140</v>
      </c>
      <c r="B3" s="76"/>
      <c r="C3" s="75"/>
      <c r="D3" s="75"/>
    </row>
    <row r="4" spans="1:5">
      <c r="A4" s="74"/>
      <c r="B4" s="76"/>
      <c r="C4" s="75"/>
      <c r="D4" s="75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>
      <c r="A6" s="119" t="str">
        <f>'ფორმა N1'!A5</f>
        <v>მპგ "დემოკრატიული მოძრაობა – ერთიანი საქართველო"</v>
      </c>
      <c r="B6" s="120"/>
      <c r="C6" s="120"/>
      <c r="D6" s="60"/>
      <c r="E6" s="5"/>
    </row>
    <row r="7" spans="1:5">
      <c r="A7" s="77"/>
      <c r="B7" s="77"/>
      <c r="C7" s="77"/>
      <c r="D7" s="76"/>
      <c r="E7" s="5"/>
    </row>
    <row r="8" spans="1:5" s="6" customFormat="1">
      <c r="A8" s="100"/>
      <c r="B8" s="100"/>
      <c r="C8" s="78"/>
      <c r="D8" s="78"/>
    </row>
    <row r="9" spans="1:5" s="6" customFormat="1" ht="30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>
      <c r="A10" s="13">
        <v>1</v>
      </c>
      <c r="B10" s="13" t="s">
        <v>108</v>
      </c>
      <c r="C10" s="82">
        <f>SUM(C11,C14,C17,C20:C22)</f>
        <v>0</v>
      </c>
      <c r="D10" s="82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2">
        <f>SUM(C12:C13)</f>
        <v>0</v>
      </c>
      <c r="D11" s="82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2">
        <f>SUM(C18:C19)</f>
        <v>0</v>
      </c>
      <c r="D17" s="82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69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69" t="s">
        <v>266</v>
      </c>
      <c r="D29" s="12"/>
      <c r="E29"/>
      <c r="F29"/>
      <c r="G29"/>
      <c r="H29"/>
      <c r="I29"/>
    </row>
    <row r="30" spans="1:9">
      <c r="A30"/>
      <c r="B30" s="2" t="s">
        <v>265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0"/>
  <sheetViews>
    <sheetView showGridLines="0" view="pageBreakPreview" zoomScale="80" zoomScaleNormal="100" zoomScaleSheetLayoutView="80" workbookViewId="0">
      <selection activeCell="A6" sqref="A6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426</v>
      </c>
      <c r="B1" s="77"/>
      <c r="C1" s="846" t="s">
        <v>109</v>
      </c>
      <c r="D1" s="846"/>
      <c r="E1" s="91"/>
    </row>
    <row r="2" spans="1:5" s="6" customFormat="1">
      <c r="A2" s="74" t="s">
        <v>423</v>
      </c>
      <c r="B2" s="77"/>
      <c r="C2" s="844" t="str">
        <f>'ფორმა N1'!L2</f>
        <v>01.01.17-31.12.17</v>
      </c>
      <c r="D2" s="844"/>
      <c r="E2" s="91"/>
    </row>
    <row r="3" spans="1:5" s="6" customFormat="1">
      <c r="A3" s="76" t="s">
        <v>140</v>
      </c>
      <c r="B3" s="74"/>
      <c r="C3" s="159"/>
      <c r="D3" s="159"/>
      <c r="E3" s="91"/>
    </row>
    <row r="4" spans="1:5" s="6" customFormat="1">
      <c r="A4" s="76"/>
      <c r="B4" s="76"/>
      <c r="C4" s="159"/>
      <c r="D4" s="159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344" t="str">
        <f>'ფორმა N1'!A5</f>
        <v>მპგ "დემოკრატიული მოძრაობა – ერთიანი საქართველო"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>
      <c r="A10" s="98" t="s">
        <v>292</v>
      </c>
      <c r="B10" s="98"/>
      <c r="C10" s="4"/>
      <c r="D10" s="4"/>
      <c r="E10" s="93"/>
    </row>
    <row r="11" spans="1:5" s="10" customFormat="1">
      <c r="A11" s="98" t="s">
        <v>293</v>
      </c>
      <c r="B11" s="98"/>
      <c r="C11" s="4"/>
      <c r="D11" s="4"/>
      <c r="E11" s="94"/>
    </row>
    <row r="12" spans="1:5" s="10" customFormat="1">
      <c r="A12" s="98" t="s">
        <v>294</v>
      </c>
      <c r="B12" s="87"/>
      <c r="C12" s="4"/>
      <c r="D12" s="4"/>
      <c r="E12" s="94"/>
    </row>
    <row r="13" spans="1:5" s="10" customFormat="1">
      <c r="A13" s="87" t="s">
        <v>273</v>
      </c>
      <c r="B13" s="87"/>
      <c r="C13" s="4"/>
      <c r="D13" s="4"/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9">
      <c r="A17" s="99"/>
      <c r="B17" s="99" t="s">
        <v>321</v>
      </c>
      <c r="C17" s="86">
        <f>SUM(C10:C16)</f>
        <v>0</v>
      </c>
      <c r="D17" s="86">
        <f>SUM(D10:D16)</f>
        <v>0</v>
      </c>
      <c r="E17" s="96"/>
    </row>
    <row r="18" spans="1:9">
      <c r="A18" s="45"/>
      <c r="B18" s="45"/>
    </row>
    <row r="19" spans="1:9">
      <c r="A19" s="2" t="s">
        <v>382</v>
      </c>
      <c r="E19" s="5"/>
    </row>
    <row r="20" spans="1:9">
      <c r="A20" s="2" t="s">
        <v>384</v>
      </c>
    </row>
    <row r="21" spans="1:9">
      <c r="A21" s="200"/>
    </row>
    <row r="22" spans="1:9">
      <c r="A22" s="200" t="s">
        <v>383</v>
      </c>
    </row>
    <row r="23" spans="1:9" s="23" customFormat="1" ht="12.75"/>
    <row r="24" spans="1:9">
      <c r="A24" s="69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69"/>
      <c r="B27" s="69" t="s">
        <v>414</v>
      </c>
      <c r="D27" s="12"/>
      <c r="E27"/>
      <c r="F27"/>
      <c r="G27"/>
      <c r="H27"/>
      <c r="I27"/>
    </row>
    <row r="28" spans="1:9">
      <c r="B28" s="2" t="s">
        <v>415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I93"/>
  <sheetViews>
    <sheetView showGridLines="0" view="pageBreakPreview" topLeftCell="A7" zoomScale="80" zoomScaleNormal="100" zoomScaleSheetLayoutView="80" workbookViewId="0">
      <selection activeCell="B49" sqref="B49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224</v>
      </c>
      <c r="B1" s="121"/>
      <c r="C1" s="860" t="s">
        <v>198</v>
      </c>
      <c r="D1" s="860"/>
      <c r="E1" s="105"/>
    </row>
    <row r="2" spans="1:5">
      <c r="A2" s="76" t="s">
        <v>140</v>
      </c>
      <c r="B2" s="121"/>
      <c r="C2" s="77"/>
      <c r="D2" s="211" t="str">
        <f>'ფორმა N1'!L2</f>
        <v>01.01.17-31.12.17</v>
      </c>
      <c r="E2" s="105"/>
    </row>
    <row r="3" spans="1:5">
      <c r="A3" s="116"/>
      <c r="B3" s="121"/>
      <c r="C3" s="77"/>
      <c r="D3" s="77"/>
      <c r="E3" s="105"/>
    </row>
    <row r="4" spans="1: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'ფორმა N1'!A5</f>
        <v>მპგ "დემოკრატიული მოძრაობა – ერთიანი საქართველო"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113</v>
      </c>
      <c r="B8" s="124" t="s">
        <v>190</v>
      </c>
      <c r="C8" s="124" t="s">
        <v>298</v>
      </c>
      <c r="D8" s="124" t="s">
        <v>252</v>
      </c>
      <c r="E8" s="105"/>
    </row>
    <row r="9" spans="1:5">
      <c r="A9" s="50"/>
      <c r="B9" s="51"/>
      <c r="C9" s="152"/>
      <c r="D9" s="152"/>
      <c r="E9" s="105"/>
    </row>
    <row r="10" spans="1:5">
      <c r="A10" s="52" t="s">
        <v>191</v>
      </c>
      <c r="B10" s="53"/>
      <c r="C10" s="125">
        <f>SUM(C11,C34)</f>
        <v>267558.93</v>
      </c>
      <c r="D10" s="125">
        <f>SUM(D11,D34)</f>
        <v>203877.40000000002</v>
      </c>
      <c r="E10" s="105"/>
    </row>
    <row r="11" spans="1:5">
      <c r="A11" s="54" t="s">
        <v>192</v>
      </c>
      <c r="B11" s="55"/>
      <c r="C11" s="85">
        <f>SUM(C12:C32)</f>
        <v>244884.66999999998</v>
      </c>
      <c r="D11" s="85">
        <f>SUM(D12:D32)</f>
        <v>186871.7</v>
      </c>
      <c r="E11" s="105"/>
    </row>
    <row r="12" spans="1:5">
      <c r="A12" s="58">
        <v>1110</v>
      </c>
      <c r="B12" s="57" t="s">
        <v>142</v>
      </c>
      <c r="C12" s="8"/>
      <c r="D12" s="8"/>
      <c r="E12" s="105"/>
    </row>
    <row r="13" spans="1:5">
      <c r="A13" s="58">
        <v>1120</v>
      </c>
      <c r="B13" s="57" t="s">
        <v>143</v>
      </c>
      <c r="C13" s="8"/>
      <c r="D13" s="8"/>
      <c r="E13" s="105"/>
    </row>
    <row r="14" spans="1:5">
      <c r="A14" s="58">
        <v>1211</v>
      </c>
      <c r="B14" s="57" t="s">
        <v>144</v>
      </c>
      <c r="C14" s="8">
        <v>457.33</v>
      </c>
      <c r="D14" s="8">
        <v>170.05</v>
      </c>
      <c r="E14" s="105"/>
    </row>
    <row r="15" spans="1:5">
      <c r="A15" s="58">
        <v>1212</v>
      </c>
      <c r="B15" s="57" t="s">
        <v>145</v>
      </c>
      <c r="C15" s="8"/>
      <c r="D15" s="8"/>
      <c r="E15" s="105"/>
    </row>
    <row r="16" spans="1:5">
      <c r="A16" s="58">
        <v>1213</v>
      </c>
      <c r="B16" s="57" t="s">
        <v>146</v>
      </c>
      <c r="C16" s="8"/>
      <c r="D16" s="8"/>
      <c r="E16" s="105"/>
    </row>
    <row r="17" spans="1:5">
      <c r="A17" s="58">
        <v>1214</v>
      </c>
      <c r="B17" s="57" t="s">
        <v>147</v>
      </c>
      <c r="C17" s="8"/>
      <c r="D17" s="8"/>
      <c r="E17" s="105"/>
    </row>
    <row r="18" spans="1:5">
      <c r="A18" s="58">
        <v>1215</v>
      </c>
      <c r="B18" s="57" t="s">
        <v>148</v>
      </c>
      <c r="C18" s="8"/>
      <c r="D18" s="8"/>
      <c r="E18" s="105"/>
    </row>
    <row r="19" spans="1:5">
      <c r="A19" s="58">
        <v>1300</v>
      </c>
      <c r="B19" s="57" t="s">
        <v>149</v>
      </c>
      <c r="C19" s="8"/>
      <c r="D19" s="8"/>
      <c r="E19" s="105"/>
    </row>
    <row r="20" spans="1:5">
      <c r="A20" s="58">
        <v>1410</v>
      </c>
      <c r="B20" s="57" t="s">
        <v>150</v>
      </c>
      <c r="C20" s="8"/>
      <c r="D20" s="8"/>
      <c r="E20" s="105"/>
    </row>
    <row r="21" spans="1:5">
      <c r="A21" s="58">
        <v>1421</v>
      </c>
      <c r="B21" s="57" t="s">
        <v>151</v>
      </c>
      <c r="C21" s="8"/>
      <c r="D21" s="8"/>
      <c r="E21" s="105"/>
    </row>
    <row r="22" spans="1:5">
      <c r="A22" s="58">
        <v>1422</v>
      </c>
      <c r="B22" s="57" t="s">
        <v>152</v>
      </c>
      <c r="C22" s="8"/>
      <c r="D22" s="8"/>
      <c r="E22" s="105"/>
    </row>
    <row r="23" spans="1:5">
      <c r="A23" s="58">
        <v>1423</v>
      </c>
      <c r="B23" s="57" t="s">
        <v>153</v>
      </c>
      <c r="C23" s="8"/>
      <c r="D23" s="8"/>
      <c r="E23" s="105"/>
    </row>
    <row r="24" spans="1:5">
      <c r="A24" s="58">
        <v>1431</v>
      </c>
      <c r="B24" s="57" t="s">
        <v>154</v>
      </c>
      <c r="C24" s="8"/>
      <c r="D24" s="8"/>
      <c r="E24" s="105"/>
    </row>
    <row r="25" spans="1:5">
      <c r="A25" s="58">
        <v>1432</v>
      </c>
      <c r="B25" s="57" t="s">
        <v>155</v>
      </c>
      <c r="C25" s="8"/>
      <c r="D25" s="8"/>
      <c r="E25" s="105"/>
    </row>
    <row r="26" spans="1:5">
      <c r="A26" s="58">
        <v>1433</v>
      </c>
      <c r="B26" s="57" t="s">
        <v>156</v>
      </c>
      <c r="C26" s="8"/>
      <c r="D26" s="8"/>
      <c r="E26" s="105"/>
    </row>
    <row r="27" spans="1:5">
      <c r="A27" s="58">
        <v>1441</v>
      </c>
      <c r="B27" s="57" t="s">
        <v>157</v>
      </c>
      <c r="C27" s="8"/>
      <c r="D27" s="8"/>
      <c r="E27" s="105"/>
    </row>
    <row r="28" spans="1:5">
      <c r="A28" s="58">
        <v>1442</v>
      </c>
      <c r="B28" s="57" t="s">
        <v>158</v>
      </c>
      <c r="C28" s="8">
        <v>1302.97</v>
      </c>
      <c r="D28" s="8">
        <f>59.97+11.9+78</f>
        <v>149.87</v>
      </c>
      <c r="E28" s="105"/>
    </row>
    <row r="29" spans="1:5">
      <c r="A29" s="58">
        <v>1443</v>
      </c>
      <c r="B29" s="57" t="s">
        <v>159</v>
      </c>
      <c r="C29" s="8"/>
      <c r="D29" s="8"/>
      <c r="E29" s="105"/>
    </row>
    <row r="30" spans="1:5">
      <c r="A30" s="58">
        <v>1444</v>
      </c>
      <c r="B30" s="57" t="s">
        <v>160</v>
      </c>
      <c r="C30" s="8"/>
      <c r="D30" s="8"/>
      <c r="E30" s="105"/>
    </row>
    <row r="31" spans="1:5">
      <c r="A31" s="58">
        <v>1445</v>
      </c>
      <c r="B31" s="57" t="s">
        <v>161</v>
      </c>
      <c r="C31" s="8">
        <v>243124.37</v>
      </c>
      <c r="D31" s="8">
        <f>203877.4-17325.62</f>
        <v>186551.78</v>
      </c>
      <c r="E31" s="105"/>
    </row>
    <row r="32" spans="1:5">
      <c r="A32" s="58">
        <v>1446</v>
      </c>
      <c r="B32" s="57" t="s">
        <v>162</v>
      </c>
      <c r="C32" s="8"/>
      <c r="D32" s="8"/>
      <c r="E32" s="105"/>
    </row>
    <row r="33" spans="1:5">
      <c r="A33" s="31"/>
      <c r="E33" s="105"/>
    </row>
    <row r="34" spans="1:5">
      <c r="A34" s="59" t="s">
        <v>193</v>
      </c>
      <c r="B34" s="57"/>
      <c r="C34" s="85">
        <f>SUM(C35:C42)</f>
        <v>22674.26</v>
      </c>
      <c r="D34" s="85">
        <f>SUM(D35:D42)</f>
        <v>17005.7</v>
      </c>
      <c r="E34" s="105"/>
    </row>
    <row r="35" spans="1:5">
      <c r="A35" s="58">
        <v>2110</v>
      </c>
      <c r="B35" s="57" t="s">
        <v>100</v>
      </c>
      <c r="C35" s="8"/>
      <c r="D35" s="8"/>
      <c r="E35" s="105"/>
    </row>
    <row r="36" spans="1:5">
      <c r="A36" s="58">
        <v>2120</v>
      </c>
      <c r="B36" s="57" t="s">
        <v>163</v>
      </c>
      <c r="C36" s="8">
        <v>22674.26</v>
      </c>
      <c r="D36" s="8">
        <v>17005.7</v>
      </c>
      <c r="E36" s="105"/>
    </row>
    <row r="37" spans="1:5">
      <c r="A37" s="58">
        <v>2130</v>
      </c>
      <c r="B37" s="57" t="s">
        <v>101</v>
      </c>
      <c r="C37" s="8"/>
      <c r="D37" s="8"/>
      <c r="E37" s="105"/>
    </row>
    <row r="38" spans="1:5">
      <c r="A38" s="58">
        <v>2140</v>
      </c>
      <c r="B38" s="57" t="s">
        <v>389</v>
      </c>
      <c r="C38" s="8"/>
      <c r="D38" s="8"/>
      <c r="E38" s="105"/>
    </row>
    <row r="39" spans="1:5">
      <c r="A39" s="58">
        <v>2150</v>
      </c>
      <c r="B39" s="57" t="s">
        <v>393</v>
      </c>
      <c r="C39" s="8"/>
      <c r="D39" s="8"/>
      <c r="E39" s="105"/>
    </row>
    <row r="40" spans="1:5">
      <c r="A40" s="58">
        <v>2220</v>
      </c>
      <c r="B40" s="57" t="s">
        <v>102</v>
      </c>
      <c r="C40" s="8"/>
      <c r="D40" s="8"/>
      <c r="E40" s="105"/>
    </row>
    <row r="41" spans="1:5">
      <c r="A41" s="58">
        <v>2300</v>
      </c>
      <c r="B41" s="57" t="s">
        <v>164</v>
      </c>
      <c r="C41" s="8"/>
      <c r="D41" s="8"/>
      <c r="E41" s="105"/>
    </row>
    <row r="42" spans="1:5">
      <c r="A42" s="58">
        <v>2400</v>
      </c>
      <c r="B42" s="57" t="s">
        <v>165</v>
      </c>
      <c r="C42" s="8"/>
      <c r="D42" s="8"/>
      <c r="E42" s="105"/>
    </row>
    <row r="43" spans="1:5">
      <c r="A43" s="32"/>
      <c r="E43" s="105"/>
    </row>
    <row r="44" spans="1:5">
      <c r="A44" s="56" t="s">
        <v>197</v>
      </c>
      <c r="B44" s="57"/>
      <c r="C44" s="85">
        <f>SUM(C45,C64)</f>
        <v>267558.93</v>
      </c>
      <c r="D44" s="85">
        <f>SUM(D45,D64)</f>
        <v>203877.40000000002</v>
      </c>
      <c r="E44" s="105"/>
    </row>
    <row r="45" spans="1:5">
      <c r="A45" s="59" t="s">
        <v>194</v>
      </c>
      <c r="B45" s="57"/>
      <c r="C45" s="85">
        <f>SUM(C46:C61)</f>
        <v>267558.93</v>
      </c>
      <c r="D45" s="85">
        <f>SUM(D46:D61)</f>
        <v>203877.40000000002</v>
      </c>
      <c r="E45" s="105"/>
    </row>
    <row r="46" spans="1:5">
      <c r="A46" s="58">
        <v>3100</v>
      </c>
      <c r="B46" s="57" t="s">
        <v>166</v>
      </c>
      <c r="C46" s="8"/>
      <c r="D46" s="8"/>
      <c r="E46" s="105"/>
    </row>
    <row r="47" spans="1:5">
      <c r="A47" s="58">
        <v>3210</v>
      </c>
      <c r="B47" s="57" t="s">
        <v>167</v>
      </c>
      <c r="C47" s="8">
        <v>267558.93</v>
      </c>
      <c r="D47" s="8">
        <v>202288.67</v>
      </c>
      <c r="E47" s="105"/>
    </row>
    <row r="48" spans="1:5">
      <c r="A48" s="58">
        <v>3221</v>
      </c>
      <c r="B48" s="57" t="s">
        <v>168</v>
      </c>
      <c r="C48" s="8"/>
      <c r="D48" s="8"/>
      <c r="E48" s="105"/>
    </row>
    <row r="49" spans="1:5">
      <c r="A49" s="58">
        <v>3222</v>
      </c>
      <c r="B49" s="57" t="s">
        <v>169</v>
      </c>
      <c r="C49" s="8"/>
      <c r="D49" s="8">
        <v>1588.73</v>
      </c>
      <c r="E49" s="105"/>
    </row>
    <row r="50" spans="1:5">
      <c r="A50" s="58">
        <v>3223</v>
      </c>
      <c r="B50" s="57" t="s">
        <v>170</v>
      </c>
      <c r="C50" s="8"/>
      <c r="D50" s="8"/>
      <c r="E50" s="105"/>
    </row>
    <row r="51" spans="1:5">
      <c r="A51" s="58">
        <v>3224</v>
      </c>
      <c r="B51" s="57" t="s">
        <v>171</v>
      </c>
      <c r="C51" s="8"/>
      <c r="D51" s="8"/>
      <c r="E51" s="105"/>
    </row>
    <row r="52" spans="1:5">
      <c r="A52" s="58">
        <v>3231</v>
      </c>
      <c r="B52" s="57" t="s">
        <v>172</v>
      </c>
      <c r="C52" s="8"/>
      <c r="D52" s="8"/>
      <c r="E52" s="105"/>
    </row>
    <row r="53" spans="1:5">
      <c r="A53" s="58">
        <v>3232</v>
      </c>
      <c r="B53" s="57" t="s">
        <v>173</v>
      </c>
      <c r="C53" s="8"/>
      <c r="D53" s="8"/>
      <c r="E53" s="105"/>
    </row>
    <row r="54" spans="1:5">
      <c r="A54" s="58">
        <v>3234</v>
      </c>
      <c r="B54" s="57" t="s">
        <v>174</v>
      </c>
      <c r="C54" s="8"/>
      <c r="D54" s="8"/>
      <c r="E54" s="105"/>
    </row>
    <row r="55" spans="1:5" ht="30">
      <c r="A55" s="58">
        <v>3236</v>
      </c>
      <c r="B55" s="57" t="s">
        <v>189</v>
      </c>
      <c r="C55" s="8"/>
      <c r="D55" s="8"/>
      <c r="E55" s="105"/>
    </row>
    <row r="56" spans="1:5" ht="45">
      <c r="A56" s="58">
        <v>3237</v>
      </c>
      <c r="B56" s="57" t="s">
        <v>175</v>
      </c>
      <c r="C56" s="8"/>
      <c r="D56" s="8"/>
      <c r="E56" s="105"/>
    </row>
    <row r="57" spans="1:5">
      <c r="A57" s="58">
        <v>3241</v>
      </c>
      <c r="B57" s="57" t="s">
        <v>176</v>
      </c>
      <c r="C57" s="8"/>
      <c r="D57" s="8"/>
      <c r="E57" s="105"/>
    </row>
    <row r="58" spans="1:5">
      <c r="A58" s="58">
        <v>3242</v>
      </c>
      <c r="B58" s="57" t="s">
        <v>177</v>
      </c>
      <c r="C58" s="8"/>
      <c r="D58" s="8"/>
      <c r="E58" s="105"/>
    </row>
    <row r="59" spans="1:5">
      <c r="A59" s="58">
        <v>3243</v>
      </c>
      <c r="B59" s="57" t="s">
        <v>178</v>
      </c>
      <c r="C59" s="8"/>
      <c r="D59" s="8"/>
      <c r="E59" s="105"/>
    </row>
    <row r="60" spans="1:5">
      <c r="A60" s="58">
        <v>3245</v>
      </c>
      <c r="B60" s="57" t="s">
        <v>179</v>
      </c>
      <c r="C60" s="8"/>
      <c r="D60" s="8"/>
      <c r="E60" s="105"/>
    </row>
    <row r="61" spans="1:5">
      <c r="A61" s="58">
        <v>3246</v>
      </c>
      <c r="B61" s="57" t="s">
        <v>180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195</v>
      </c>
      <c r="B64" s="57"/>
      <c r="C64" s="85">
        <f>SUM(C65:C67)</f>
        <v>0</v>
      </c>
      <c r="D64" s="85">
        <f>SUM(D65:D67)</f>
        <v>0</v>
      </c>
      <c r="E64" s="105"/>
    </row>
    <row r="65" spans="1:5">
      <c r="A65" s="58">
        <v>5100</v>
      </c>
      <c r="B65" s="57" t="s">
        <v>250</v>
      </c>
      <c r="C65" s="8"/>
      <c r="D65" s="8"/>
      <c r="E65" s="105"/>
    </row>
    <row r="66" spans="1:5">
      <c r="A66" s="58">
        <v>5220</v>
      </c>
      <c r="B66" s="57" t="s">
        <v>402</v>
      </c>
      <c r="C66" s="8"/>
      <c r="D66" s="8"/>
      <c r="E66" s="105"/>
    </row>
    <row r="67" spans="1:5">
      <c r="A67" s="58">
        <v>5230</v>
      </c>
      <c r="B67" s="57" t="s">
        <v>403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196</v>
      </c>
      <c r="B70" s="57"/>
      <c r="C70" s="8"/>
      <c r="D70" s="8"/>
      <c r="E70" s="105"/>
    </row>
    <row r="71" spans="1:5" ht="30">
      <c r="A71" s="58">
        <v>1</v>
      </c>
      <c r="B71" s="57" t="s">
        <v>181</v>
      </c>
      <c r="C71" s="8"/>
      <c r="D71" s="8"/>
      <c r="E71" s="105"/>
    </row>
    <row r="72" spans="1:5">
      <c r="A72" s="58">
        <v>2</v>
      </c>
      <c r="B72" s="57" t="s">
        <v>182</v>
      </c>
      <c r="C72" s="8"/>
      <c r="D72" s="8"/>
      <c r="E72" s="105"/>
    </row>
    <row r="73" spans="1:5">
      <c r="A73" s="58">
        <v>3</v>
      </c>
      <c r="B73" s="57" t="s">
        <v>183</v>
      </c>
      <c r="C73" s="8"/>
      <c r="D73" s="8"/>
      <c r="E73" s="105"/>
    </row>
    <row r="74" spans="1:5">
      <c r="A74" s="58">
        <v>4</v>
      </c>
      <c r="B74" s="57" t="s">
        <v>353</v>
      </c>
      <c r="C74" s="8"/>
      <c r="D74" s="8"/>
      <c r="E74" s="105"/>
    </row>
    <row r="75" spans="1:5">
      <c r="A75" s="58">
        <v>5</v>
      </c>
      <c r="B75" s="57" t="s">
        <v>184</v>
      </c>
      <c r="C75" s="8"/>
      <c r="D75" s="8"/>
      <c r="E75" s="105"/>
    </row>
    <row r="76" spans="1:5">
      <c r="A76" s="58">
        <v>6</v>
      </c>
      <c r="B76" s="57" t="s">
        <v>185</v>
      </c>
      <c r="C76" s="8"/>
      <c r="D76" s="8"/>
      <c r="E76" s="105"/>
    </row>
    <row r="77" spans="1:5">
      <c r="A77" s="58">
        <v>7</v>
      </c>
      <c r="B77" s="57" t="s">
        <v>186</v>
      </c>
      <c r="C77" s="8"/>
      <c r="D77" s="8"/>
      <c r="E77" s="105"/>
    </row>
    <row r="78" spans="1:5">
      <c r="A78" s="58">
        <v>8</v>
      </c>
      <c r="B78" s="57" t="s">
        <v>187</v>
      </c>
      <c r="C78" s="8"/>
      <c r="D78" s="8"/>
      <c r="E78" s="105"/>
    </row>
    <row r="79" spans="1:5">
      <c r="A79" s="58">
        <v>9</v>
      </c>
      <c r="B79" s="57" t="s">
        <v>188</v>
      </c>
      <c r="C79" s="8"/>
      <c r="D79" s="8"/>
      <c r="E79" s="105"/>
    </row>
    <row r="83" spans="1:9">
      <c r="A83" s="2"/>
      <c r="B83" s="2"/>
    </row>
    <row r="84" spans="1:9">
      <c r="A84" s="69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414</v>
      </c>
      <c r="D87" s="12"/>
      <c r="E87"/>
      <c r="F87"/>
      <c r="G87"/>
      <c r="H87"/>
      <c r="I87"/>
    </row>
    <row r="88" spans="1:9">
      <c r="A88"/>
      <c r="B88" s="2" t="s">
        <v>415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  <pageSetUpPr fitToPage="1"/>
  </sheetPr>
  <dimension ref="A1:K25"/>
  <sheetViews>
    <sheetView showGridLines="0" view="pageBreakPreview" zoomScale="80" zoomScaleNormal="100" zoomScaleSheetLayoutView="80" workbookViewId="0">
      <selection activeCell="I10" sqref="I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420</v>
      </c>
      <c r="B1" s="76"/>
      <c r="C1" s="76"/>
      <c r="D1" s="76"/>
      <c r="E1" s="76"/>
      <c r="F1" s="76"/>
      <c r="G1" s="76"/>
      <c r="H1" s="76"/>
      <c r="I1" s="846" t="s">
        <v>109</v>
      </c>
      <c r="J1" s="846"/>
      <c r="K1" s="105"/>
    </row>
    <row r="2" spans="1:11">
      <c r="A2" s="76" t="s">
        <v>140</v>
      </c>
      <c r="B2" s="76"/>
      <c r="C2" s="76"/>
      <c r="D2" s="76"/>
      <c r="E2" s="76"/>
      <c r="F2" s="76"/>
      <c r="G2" s="76"/>
      <c r="H2" s="76"/>
      <c r="I2" s="844" t="str">
        <f>'ფორმა N1'!L2</f>
        <v>01.01.17-31.12.17</v>
      </c>
      <c r="J2" s="845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8" t="str">
        <f>'ფორმა N1'!A5</f>
        <v>მპგ "დემოკრატიული მოძრაობა – ერთიანი საქართველო"</v>
      </c>
      <c r="B5" s="289"/>
      <c r="C5" s="289"/>
      <c r="D5" s="289"/>
      <c r="E5" s="289"/>
      <c r="F5" s="290"/>
      <c r="G5" s="289"/>
      <c r="H5" s="289"/>
      <c r="I5" s="289"/>
      <c r="J5" s="289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64</v>
      </c>
      <c r="B8" s="129" t="s">
        <v>111</v>
      </c>
      <c r="C8" s="130" t="s">
        <v>113</v>
      </c>
      <c r="D8" s="130" t="s">
        <v>270</v>
      </c>
      <c r="E8" s="130" t="s">
        <v>112</v>
      </c>
      <c r="F8" s="128" t="s">
        <v>251</v>
      </c>
      <c r="G8" s="128" t="s">
        <v>289</v>
      </c>
      <c r="H8" s="128" t="s">
        <v>290</v>
      </c>
      <c r="I8" s="128" t="s">
        <v>252</v>
      </c>
      <c r="J8" s="131" t="s">
        <v>114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153">
        <v>1</v>
      </c>
      <c r="B10" s="64" t="s">
        <v>512</v>
      </c>
      <c r="C10" s="154" t="s">
        <v>513</v>
      </c>
      <c r="D10" s="155" t="s">
        <v>514</v>
      </c>
      <c r="E10" s="151">
        <v>39836</v>
      </c>
      <c r="F10" s="28">
        <v>457.33</v>
      </c>
      <c r="G10" s="28">
        <v>924034</v>
      </c>
      <c r="H10" s="28">
        <v>924321.28000000003</v>
      </c>
      <c r="I10" s="28">
        <f>F10+G10-H10</f>
        <v>170.04999999993015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8" t="s">
        <v>107</v>
      </c>
      <c r="C15" s="104"/>
      <c r="D15" s="104"/>
      <c r="E15" s="104"/>
      <c r="F15" s="219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60"/>
      <c r="D17" s="104"/>
      <c r="E17" s="104"/>
      <c r="F17" s="260"/>
      <c r="G17" s="261"/>
      <c r="H17" s="261"/>
      <c r="I17" s="101"/>
      <c r="J17" s="101"/>
    </row>
    <row r="18" spans="1:10">
      <c r="A18" s="101"/>
      <c r="B18" s="104"/>
      <c r="C18" s="220" t="s">
        <v>263</v>
      </c>
      <c r="D18" s="220"/>
      <c r="E18" s="104"/>
      <c r="F18" s="104" t="s">
        <v>268</v>
      </c>
      <c r="G18" s="101"/>
      <c r="H18" s="101"/>
      <c r="I18" s="101"/>
      <c r="J18" s="101"/>
    </row>
    <row r="19" spans="1:10">
      <c r="A19" s="101"/>
      <c r="B19" s="104"/>
      <c r="C19" s="221" t="s">
        <v>139</v>
      </c>
      <c r="D19" s="104"/>
      <c r="E19" s="104"/>
      <c r="F19" s="104" t="s">
        <v>264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21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I46"/>
  <sheetViews>
    <sheetView showGridLines="0" view="pageBreakPreview" zoomScale="80" zoomScaleNormal="100" zoomScaleSheetLayoutView="80" workbookViewId="0">
      <selection activeCell="C17" sqref="C1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296</v>
      </c>
      <c r="B1" s="76"/>
      <c r="C1" s="846" t="s">
        <v>109</v>
      </c>
      <c r="D1" s="846"/>
      <c r="E1" s="108"/>
    </row>
    <row r="2" spans="1:7">
      <c r="A2" s="76" t="s">
        <v>140</v>
      </c>
      <c r="B2" s="76"/>
      <c r="C2" s="844" t="str">
        <f>'ფორმა N1'!L2</f>
        <v>01.01.17-31.12.17</v>
      </c>
      <c r="D2" s="845"/>
      <c r="E2" s="108"/>
    </row>
    <row r="3" spans="1:7">
      <c r="A3" s="74"/>
      <c r="B3" s="76"/>
      <c r="C3" s="75"/>
      <c r="D3" s="75"/>
      <c r="E3" s="108"/>
    </row>
    <row r="4" spans="1:7">
      <c r="A4" s="77" t="s">
        <v>269</v>
      </c>
      <c r="B4" s="102"/>
      <c r="C4" s="103"/>
      <c r="D4" s="76"/>
      <c r="E4" s="108"/>
    </row>
    <row r="5" spans="1:7">
      <c r="A5" s="224" t="str">
        <f>'ფორმა N1'!A5</f>
        <v>მპგ "დემოკრატიული მოძრაობა – ერთიანი საქართველო"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64</v>
      </c>
      <c r="B8" s="79" t="s">
        <v>244</v>
      </c>
      <c r="C8" s="79" t="s">
        <v>66</v>
      </c>
      <c r="D8" s="79" t="s">
        <v>67</v>
      </c>
      <c r="E8" s="108"/>
    </row>
    <row r="9" spans="1:7" s="7" customFormat="1" ht="16.5" customHeight="1">
      <c r="A9" s="225">
        <v>1</v>
      </c>
      <c r="B9" s="225" t="s">
        <v>65</v>
      </c>
      <c r="C9" s="85">
        <f>SUM(C10,C26)</f>
        <v>405548</v>
      </c>
      <c r="D9" s="85">
        <f>SUM(D10,D26)</f>
        <v>255048</v>
      </c>
      <c r="E9" s="108"/>
    </row>
    <row r="10" spans="1:7" s="7" customFormat="1" ht="16.5" customHeight="1">
      <c r="A10" s="87">
        <v>1.1000000000000001</v>
      </c>
      <c r="B10" s="87" t="s">
        <v>80</v>
      </c>
      <c r="C10" s="85">
        <f>SUM(C11,C12,C16,C19,C25,C26)</f>
        <v>405548</v>
      </c>
      <c r="D10" s="85">
        <f>SUM(D11,D12,D16,D19,D24,D25)</f>
        <v>255048</v>
      </c>
      <c r="E10" s="108"/>
    </row>
    <row r="11" spans="1:7" s="9" customFormat="1" ht="16.5" customHeight="1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>
      <c r="A12" s="88" t="s">
        <v>31</v>
      </c>
      <c r="B12" s="88" t="s">
        <v>302</v>
      </c>
      <c r="C12" s="107">
        <f>SUM(C13:C15)</f>
        <v>570</v>
      </c>
      <c r="D12" s="107">
        <f>SUM(D13:D15)</f>
        <v>570</v>
      </c>
      <c r="E12" s="108"/>
      <c r="G12" s="68"/>
    </row>
    <row r="13" spans="1:7" s="3" customFormat="1" ht="16.5" customHeight="1">
      <c r="A13" s="97" t="s">
        <v>81</v>
      </c>
      <c r="B13" s="97" t="s">
        <v>305</v>
      </c>
      <c r="C13" s="8">
        <v>570</v>
      </c>
      <c r="D13" s="8">
        <v>570</v>
      </c>
      <c r="E13" s="108"/>
    </row>
    <row r="14" spans="1:7" s="3" customFormat="1" ht="16.5" customHeight="1">
      <c r="A14" s="97" t="s">
        <v>469</v>
      </c>
      <c r="B14" s="97" t="s">
        <v>468</v>
      </c>
      <c r="C14" s="8"/>
      <c r="D14" s="8"/>
      <c r="E14" s="108"/>
    </row>
    <row r="15" spans="1:7" s="3" customFormat="1" ht="16.5" customHeight="1">
      <c r="A15" s="97" t="s">
        <v>470</v>
      </c>
      <c r="B15" s="97" t="s">
        <v>97</v>
      </c>
      <c r="C15" s="8"/>
      <c r="D15" s="8"/>
      <c r="E15" s="108"/>
    </row>
    <row r="16" spans="1:7" s="3" customFormat="1" ht="16.5" customHeight="1">
      <c r="A16" s="88" t="s">
        <v>82</v>
      </c>
      <c r="B16" s="88" t="s">
        <v>83</v>
      </c>
      <c r="C16" s="107">
        <f>SUM(C17:C18)</f>
        <v>404978</v>
      </c>
      <c r="D16" s="107">
        <f>SUM(D17:D18)</f>
        <v>254478</v>
      </c>
      <c r="E16" s="108"/>
    </row>
    <row r="17" spans="1:5" s="3" customFormat="1" ht="16.5" customHeight="1">
      <c r="A17" s="97" t="s">
        <v>84</v>
      </c>
      <c r="B17" s="97" t="s">
        <v>86</v>
      </c>
      <c r="C17" s="8">
        <f>161080+20135+150500</f>
        <v>331715</v>
      </c>
      <c r="D17" s="8">
        <f>161080+20135</f>
        <v>181215</v>
      </c>
      <c r="E17" s="108"/>
    </row>
    <row r="18" spans="1:5" s="3" customFormat="1" ht="30">
      <c r="A18" s="97" t="s">
        <v>85</v>
      </c>
      <c r="B18" s="97" t="s">
        <v>110</v>
      </c>
      <c r="C18" s="8">
        <f>66225+7038</f>
        <v>73263</v>
      </c>
      <c r="D18" s="8">
        <f>66225+7038</f>
        <v>73263</v>
      </c>
      <c r="E18" s="108"/>
    </row>
    <row r="19" spans="1:5" s="3" customFormat="1" ht="16.5" customHeight="1">
      <c r="A19" s="88" t="s">
        <v>87</v>
      </c>
      <c r="B19" s="88" t="s">
        <v>395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88</v>
      </c>
      <c r="B20" s="97" t="s">
        <v>89</v>
      </c>
      <c r="C20" s="8"/>
      <c r="D20" s="8"/>
      <c r="E20" s="108"/>
    </row>
    <row r="21" spans="1:5" s="3" customFormat="1" ht="30">
      <c r="A21" s="97" t="s">
        <v>92</v>
      </c>
      <c r="B21" s="97" t="s">
        <v>90</v>
      </c>
      <c r="C21" s="8"/>
      <c r="D21" s="8"/>
      <c r="E21" s="108"/>
    </row>
    <row r="22" spans="1:5" s="3" customFormat="1" ht="16.5" customHeight="1">
      <c r="A22" s="97" t="s">
        <v>93</v>
      </c>
      <c r="B22" s="97" t="s">
        <v>91</v>
      </c>
      <c r="C22" s="8"/>
      <c r="D22" s="8"/>
      <c r="E22" s="108"/>
    </row>
    <row r="23" spans="1:5" s="3" customFormat="1" ht="16.5" customHeight="1">
      <c r="A23" s="97" t="s">
        <v>94</v>
      </c>
      <c r="B23" s="97" t="s">
        <v>412</v>
      </c>
      <c r="C23" s="8"/>
      <c r="D23" s="8"/>
      <c r="E23" s="108"/>
    </row>
    <row r="24" spans="1:5" s="3" customFormat="1" ht="16.5" customHeight="1">
      <c r="A24" s="88" t="s">
        <v>95</v>
      </c>
      <c r="B24" s="88" t="s">
        <v>413</v>
      </c>
      <c r="C24" s="251"/>
      <c r="D24" s="8"/>
      <c r="E24" s="108"/>
    </row>
    <row r="25" spans="1:5" s="3" customFormat="1">
      <c r="A25" s="88" t="s">
        <v>246</v>
      </c>
      <c r="B25" s="88" t="s">
        <v>419</v>
      </c>
      <c r="C25" s="8"/>
      <c r="D25" s="8"/>
      <c r="E25" s="108"/>
    </row>
    <row r="26" spans="1:5" ht="16.5" customHeight="1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32</v>
      </c>
      <c r="B27" s="88" t="s">
        <v>305</v>
      </c>
      <c r="C27" s="107">
        <f>SUM(C28:C30)</f>
        <v>0</v>
      </c>
      <c r="D27" s="107">
        <f>SUM(D28:D30)</f>
        <v>0</v>
      </c>
      <c r="E27" s="108"/>
    </row>
    <row r="28" spans="1:5">
      <c r="A28" s="233" t="s">
        <v>98</v>
      </c>
      <c r="B28" s="233" t="s">
        <v>303</v>
      </c>
      <c r="C28" s="8"/>
      <c r="D28" s="8"/>
      <c r="E28" s="108"/>
    </row>
    <row r="29" spans="1:5">
      <c r="A29" s="233" t="s">
        <v>99</v>
      </c>
      <c r="B29" s="233" t="s">
        <v>306</v>
      </c>
      <c r="C29" s="8"/>
      <c r="D29" s="8"/>
      <c r="E29" s="108"/>
    </row>
    <row r="30" spans="1:5">
      <c r="A30" s="233" t="s">
        <v>421</v>
      </c>
      <c r="B30" s="233" t="s">
        <v>304</v>
      </c>
      <c r="C30" s="8"/>
      <c r="D30" s="8"/>
      <c r="E30" s="108"/>
    </row>
    <row r="31" spans="1:5">
      <c r="A31" s="88" t="s">
        <v>33</v>
      </c>
      <c r="B31" s="88" t="s">
        <v>468</v>
      </c>
      <c r="C31" s="107">
        <f>SUM(C32:C34)</f>
        <v>0</v>
      </c>
      <c r="D31" s="107">
        <f>SUM(D32:D34)</f>
        <v>0</v>
      </c>
      <c r="E31" s="108"/>
    </row>
    <row r="32" spans="1:5">
      <c r="A32" s="233" t="s">
        <v>12</v>
      </c>
      <c r="B32" s="233" t="s">
        <v>471</v>
      </c>
      <c r="C32" s="8"/>
      <c r="D32" s="8"/>
      <c r="E32" s="108"/>
    </row>
    <row r="33" spans="1:9">
      <c r="A33" s="233" t="s">
        <v>13</v>
      </c>
      <c r="B33" s="233" t="s">
        <v>472</v>
      </c>
      <c r="C33" s="8"/>
      <c r="D33" s="8"/>
      <c r="E33" s="108"/>
    </row>
    <row r="34" spans="1:9">
      <c r="A34" s="233" t="s">
        <v>276</v>
      </c>
      <c r="B34" s="233" t="s">
        <v>473</v>
      </c>
      <c r="C34" s="8"/>
      <c r="D34" s="8"/>
      <c r="E34" s="108"/>
    </row>
    <row r="35" spans="1:9">
      <c r="A35" s="88" t="s">
        <v>34</v>
      </c>
      <c r="B35" s="247" t="s">
        <v>418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107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266</v>
      </c>
      <c r="D43" s="111"/>
      <c r="E43" s="110"/>
      <c r="F43" s="110"/>
      <c r="G43"/>
      <c r="H43"/>
      <c r="I43"/>
    </row>
    <row r="44" spans="1:9">
      <c r="A44"/>
      <c r="B44" s="2" t="s">
        <v>265</v>
      </c>
      <c r="D44" s="111"/>
      <c r="E44" s="110"/>
      <c r="F44" s="110"/>
      <c r="G44"/>
      <c r="H44"/>
      <c r="I44"/>
    </row>
    <row r="45" spans="1:9" customFormat="1" ht="12.75">
      <c r="B45" s="66" t="s">
        <v>139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53"/>
  <sheetViews>
    <sheetView view="pageBreakPreview" zoomScale="80" zoomScaleNormal="100" zoomScaleSheetLayoutView="80" workbookViewId="0">
      <selection activeCell="G3" sqref="G3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4" t="s">
        <v>356</v>
      </c>
      <c r="B1" s="76"/>
      <c r="C1" s="76"/>
      <c r="D1" s="76"/>
      <c r="E1" s="76"/>
      <c r="F1" s="76"/>
      <c r="G1" s="162" t="s">
        <v>109</v>
      </c>
      <c r="H1" s="163"/>
    </row>
    <row r="2" spans="1:8">
      <c r="A2" s="76" t="s">
        <v>140</v>
      </c>
      <c r="B2" s="76"/>
      <c r="C2" s="76"/>
      <c r="D2" s="76"/>
      <c r="E2" s="76"/>
      <c r="F2" s="76"/>
      <c r="G2" s="164" t="str">
        <f>'ფორმა N1'!L2</f>
        <v>01.01.17-31.12.17</v>
      </c>
      <c r="H2" s="163"/>
    </row>
    <row r="3" spans="1:8">
      <c r="A3" s="76"/>
      <c r="B3" s="76"/>
      <c r="C3" s="76"/>
      <c r="D3" s="76"/>
      <c r="E3" s="76"/>
      <c r="F3" s="76"/>
      <c r="G3" s="102"/>
      <c r="H3" s="163"/>
    </row>
    <row r="4" spans="1:8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8" t="str">
        <f>'ფორმა N1'!A5</f>
        <v>მპგ "დემოკრატიული მოძრაობა – ერთიანი საქართველო"</v>
      </c>
      <c r="B5" s="208"/>
      <c r="C5" s="208"/>
      <c r="D5" s="208"/>
      <c r="E5" s="208"/>
      <c r="F5" s="208"/>
      <c r="G5" s="208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5" t="s">
        <v>307</v>
      </c>
      <c r="B8" s="165" t="s">
        <v>141</v>
      </c>
      <c r="C8" s="166" t="s">
        <v>354</v>
      </c>
      <c r="D8" s="166" t="s">
        <v>355</v>
      </c>
      <c r="E8" s="166" t="s">
        <v>270</v>
      </c>
      <c r="F8" s="165" t="s">
        <v>312</v>
      </c>
      <c r="G8" s="166" t="s">
        <v>308</v>
      </c>
      <c r="H8" s="105"/>
    </row>
    <row r="9" spans="1:8">
      <c r="A9" s="167" t="s">
        <v>309</v>
      </c>
      <c r="B9" s="168"/>
      <c r="C9" s="169"/>
      <c r="D9" s="170"/>
      <c r="E9" s="170"/>
      <c r="F9" s="170"/>
      <c r="G9" s="171"/>
      <c r="H9" s="105"/>
    </row>
    <row r="10" spans="1:8" ht="15.75">
      <c r="A10" s="168">
        <v>1</v>
      </c>
      <c r="B10" s="151"/>
      <c r="C10" s="172"/>
      <c r="D10" s="173"/>
      <c r="E10" s="173"/>
      <c r="F10" s="173"/>
      <c r="G10" s="174" t="str">
        <f>IF(ISBLANK(B10),"",G9+C10-D10)</f>
        <v/>
      </c>
      <c r="H10" s="105"/>
    </row>
    <row r="11" spans="1:8" ht="15.75">
      <c r="A11" s="168">
        <v>2</v>
      </c>
      <c r="B11" s="151"/>
      <c r="C11" s="172"/>
      <c r="D11" s="173"/>
      <c r="E11" s="173"/>
      <c r="F11" s="173"/>
      <c r="G11" s="174" t="str">
        <f t="shared" ref="G11:G38" si="0">IF(ISBLANK(B11),"",G10+C11-D11)</f>
        <v/>
      </c>
      <c r="H11" s="105"/>
    </row>
    <row r="12" spans="1:8" ht="15.75">
      <c r="A12" s="168">
        <v>3</v>
      </c>
      <c r="B12" s="151"/>
      <c r="C12" s="172"/>
      <c r="D12" s="173"/>
      <c r="E12" s="173"/>
      <c r="F12" s="173"/>
      <c r="G12" s="174" t="str">
        <f t="shared" si="0"/>
        <v/>
      </c>
      <c r="H12" s="105"/>
    </row>
    <row r="13" spans="1:8" ht="15.75">
      <c r="A13" s="168">
        <v>4</v>
      </c>
      <c r="B13" s="151"/>
      <c r="C13" s="172"/>
      <c r="D13" s="173"/>
      <c r="E13" s="173"/>
      <c r="F13" s="173"/>
      <c r="G13" s="174" t="str">
        <f t="shared" si="0"/>
        <v/>
      </c>
      <c r="H13" s="105"/>
    </row>
    <row r="14" spans="1:8" ht="15.75">
      <c r="A14" s="168">
        <v>5</v>
      </c>
      <c r="B14" s="151"/>
      <c r="C14" s="172"/>
      <c r="D14" s="173"/>
      <c r="E14" s="173"/>
      <c r="F14" s="173"/>
      <c r="G14" s="174" t="str">
        <f t="shared" si="0"/>
        <v/>
      </c>
      <c r="H14" s="105"/>
    </row>
    <row r="15" spans="1:8" ht="15.75">
      <c r="A15" s="168">
        <v>6</v>
      </c>
      <c r="B15" s="151"/>
      <c r="C15" s="172"/>
      <c r="D15" s="173"/>
      <c r="E15" s="173"/>
      <c r="F15" s="173"/>
      <c r="G15" s="174" t="str">
        <f t="shared" si="0"/>
        <v/>
      </c>
      <c r="H15" s="105"/>
    </row>
    <row r="16" spans="1:8" ht="15.75">
      <c r="A16" s="168">
        <v>7</v>
      </c>
      <c r="B16" s="151"/>
      <c r="C16" s="172"/>
      <c r="D16" s="173"/>
      <c r="E16" s="173"/>
      <c r="F16" s="173"/>
      <c r="G16" s="174" t="str">
        <f t="shared" si="0"/>
        <v/>
      </c>
      <c r="H16" s="105"/>
    </row>
    <row r="17" spans="1:8" ht="15.75">
      <c r="A17" s="168">
        <v>8</v>
      </c>
      <c r="B17" s="151"/>
      <c r="C17" s="172"/>
      <c r="D17" s="173"/>
      <c r="E17" s="173"/>
      <c r="F17" s="173"/>
      <c r="G17" s="174" t="str">
        <f t="shared" si="0"/>
        <v/>
      </c>
      <c r="H17" s="105"/>
    </row>
    <row r="18" spans="1:8" ht="15.75">
      <c r="A18" s="168">
        <v>9</v>
      </c>
      <c r="B18" s="151"/>
      <c r="C18" s="172"/>
      <c r="D18" s="173"/>
      <c r="E18" s="173"/>
      <c r="F18" s="173"/>
      <c r="G18" s="174" t="str">
        <f t="shared" si="0"/>
        <v/>
      </c>
      <c r="H18" s="105"/>
    </row>
    <row r="19" spans="1:8" ht="15.75">
      <c r="A19" s="168">
        <v>10</v>
      </c>
      <c r="B19" s="151"/>
      <c r="C19" s="172"/>
      <c r="D19" s="173"/>
      <c r="E19" s="173"/>
      <c r="F19" s="173"/>
      <c r="G19" s="174" t="str">
        <f t="shared" si="0"/>
        <v/>
      </c>
      <c r="H19" s="105"/>
    </row>
    <row r="20" spans="1:8" ht="15.75">
      <c r="A20" s="168">
        <v>11</v>
      </c>
      <c r="B20" s="151"/>
      <c r="C20" s="172"/>
      <c r="D20" s="173"/>
      <c r="E20" s="173"/>
      <c r="F20" s="173"/>
      <c r="G20" s="174" t="str">
        <f t="shared" si="0"/>
        <v/>
      </c>
      <c r="H20" s="105"/>
    </row>
    <row r="21" spans="1:8" ht="15.75">
      <c r="A21" s="168">
        <v>12</v>
      </c>
      <c r="B21" s="151"/>
      <c r="C21" s="172"/>
      <c r="D21" s="173"/>
      <c r="E21" s="173"/>
      <c r="F21" s="173"/>
      <c r="G21" s="174" t="str">
        <f t="shared" si="0"/>
        <v/>
      </c>
      <c r="H21" s="105"/>
    </row>
    <row r="22" spans="1:8" ht="15.75">
      <c r="A22" s="168">
        <v>13</v>
      </c>
      <c r="B22" s="151"/>
      <c r="C22" s="172"/>
      <c r="D22" s="173"/>
      <c r="E22" s="173"/>
      <c r="F22" s="173"/>
      <c r="G22" s="174" t="str">
        <f t="shared" si="0"/>
        <v/>
      </c>
      <c r="H22" s="105"/>
    </row>
    <row r="23" spans="1:8" ht="15.75">
      <c r="A23" s="168">
        <v>14</v>
      </c>
      <c r="B23" s="151"/>
      <c r="C23" s="172"/>
      <c r="D23" s="173"/>
      <c r="E23" s="173"/>
      <c r="F23" s="173"/>
      <c r="G23" s="174" t="str">
        <f t="shared" si="0"/>
        <v/>
      </c>
      <c r="H23" s="105"/>
    </row>
    <row r="24" spans="1:8" ht="15.75">
      <c r="A24" s="168">
        <v>15</v>
      </c>
      <c r="B24" s="151"/>
      <c r="C24" s="172"/>
      <c r="D24" s="173"/>
      <c r="E24" s="173"/>
      <c r="F24" s="173"/>
      <c r="G24" s="174" t="str">
        <f t="shared" si="0"/>
        <v/>
      </c>
      <c r="H24" s="105"/>
    </row>
    <row r="25" spans="1:8" ht="15.75">
      <c r="A25" s="168">
        <v>16</v>
      </c>
      <c r="B25" s="151"/>
      <c r="C25" s="172"/>
      <c r="D25" s="173"/>
      <c r="E25" s="173"/>
      <c r="F25" s="173"/>
      <c r="G25" s="174" t="str">
        <f t="shared" si="0"/>
        <v/>
      </c>
      <c r="H25" s="105"/>
    </row>
    <row r="26" spans="1:8" ht="15.75">
      <c r="A26" s="168">
        <v>17</v>
      </c>
      <c r="B26" s="151"/>
      <c r="C26" s="172"/>
      <c r="D26" s="173"/>
      <c r="E26" s="173"/>
      <c r="F26" s="173"/>
      <c r="G26" s="174" t="str">
        <f t="shared" si="0"/>
        <v/>
      </c>
      <c r="H26" s="105"/>
    </row>
    <row r="27" spans="1:8" ht="15.75">
      <c r="A27" s="168">
        <v>18</v>
      </c>
      <c r="B27" s="151"/>
      <c r="C27" s="172"/>
      <c r="D27" s="173"/>
      <c r="E27" s="173"/>
      <c r="F27" s="173"/>
      <c r="G27" s="174" t="str">
        <f t="shared" si="0"/>
        <v/>
      </c>
      <c r="H27" s="105"/>
    </row>
    <row r="28" spans="1:8" ht="15.75">
      <c r="A28" s="168">
        <v>19</v>
      </c>
      <c r="B28" s="151"/>
      <c r="C28" s="172"/>
      <c r="D28" s="173"/>
      <c r="E28" s="173"/>
      <c r="F28" s="173"/>
      <c r="G28" s="174" t="str">
        <f t="shared" si="0"/>
        <v/>
      </c>
      <c r="H28" s="105"/>
    </row>
    <row r="29" spans="1:8" ht="15.75">
      <c r="A29" s="168">
        <v>20</v>
      </c>
      <c r="B29" s="151"/>
      <c r="C29" s="172"/>
      <c r="D29" s="173"/>
      <c r="E29" s="173"/>
      <c r="F29" s="173"/>
      <c r="G29" s="174" t="str">
        <f t="shared" si="0"/>
        <v/>
      </c>
      <c r="H29" s="105"/>
    </row>
    <row r="30" spans="1:8" ht="15.75">
      <c r="A30" s="168">
        <v>21</v>
      </c>
      <c r="B30" s="151"/>
      <c r="C30" s="175"/>
      <c r="D30" s="176"/>
      <c r="E30" s="176"/>
      <c r="F30" s="176"/>
      <c r="G30" s="174" t="str">
        <f t="shared" si="0"/>
        <v/>
      </c>
      <c r="H30" s="105"/>
    </row>
    <row r="31" spans="1:8" ht="15.75">
      <c r="A31" s="168">
        <v>22</v>
      </c>
      <c r="B31" s="151"/>
      <c r="C31" s="175"/>
      <c r="D31" s="176"/>
      <c r="E31" s="176"/>
      <c r="F31" s="176"/>
      <c r="G31" s="174" t="str">
        <f t="shared" si="0"/>
        <v/>
      </c>
      <c r="H31" s="105"/>
    </row>
    <row r="32" spans="1:8" ht="15.75">
      <c r="A32" s="168">
        <v>23</v>
      </c>
      <c r="B32" s="151"/>
      <c r="C32" s="175"/>
      <c r="D32" s="176"/>
      <c r="E32" s="176"/>
      <c r="F32" s="176"/>
      <c r="G32" s="174" t="str">
        <f t="shared" si="0"/>
        <v/>
      </c>
      <c r="H32" s="105"/>
    </row>
    <row r="33" spans="1:10" ht="15.75">
      <c r="A33" s="168">
        <v>24</v>
      </c>
      <c r="B33" s="151"/>
      <c r="C33" s="175"/>
      <c r="D33" s="176"/>
      <c r="E33" s="176"/>
      <c r="F33" s="176"/>
      <c r="G33" s="174" t="str">
        <f t="shared" si="0"/>
        <v/>
      </c>
      <c r="H33" s="105"/>
    </row>
    <row r="34" spans="1:10" ht="15.75">
      <c r="A34" s="168">
        <v>25</v>
      </c>
      <c r="B34" s="151"/>
      <c r="C34" s="175"/>
      <c r="D34" s="176"/>
      <c r="E34" s="176"/>
      <c r="F34" s="176"/>
      <c r="G34" s="174" t="str">
        <f t="shared" si="0"/>
        <v/>
      </c>
      <c r="H34" s="105"/>
    </row>
    <row r="35" spans="1:10" ht="15.75">
      <c r="A35" s="168">
        <v>26</v>
      </c>
      <c r="B35" s="151"/>
      <c r="C35" s="175"/>
      <c r="D35" s="176"/>
      <c r="E35" s="176"/>
      <c r="F35" s="176"/>
      <c r="G35" s="174" t="str">
        <f t="shared" si="0"/>
        <v/>
      </c>
      <c r="H35" s="105"/>
    </row>
    <row r="36" spans="1:10" ht="15.75">
      <c r="A36" s="168">
        <v>27</v>
      </c>
      <c r="B36" s="151"/>
      <c r="C36" s="175"/>
      <c r="D36" s="176"/>
      <c r="E36" s="176"/>
      <c r="F36" s="176"/>
      <c r="G36" s="174" t="str">
        <f t="shared" si="0"/>
        <v/>
      </c>
      <c r="H36" s="105"/>
    </row>
    <row r="37" spans="1:10" ht="15.75">
      <c r="A37" s="168">
        <v>28</v>
      </c>
      <c r="B37" s="151"/>
      <c r="C37" s="175"/>
      <c r="D37" s="176"/>
      <c r="E37" s="176"/>
      <c r="F37" s="176"/>
      <c r="G37" s="174" t="str">
        <f t="shared" si="0"/>
        <v/>
      </c>
      <c r="H37" s="105"/>
    </row>
    <row r="38" spans="1:10" ht="15.75">
      <c r="A38" s="168">
        <v>29</v>
      </c>
      <c r="B38" s="151"/>
      <c r="C38" s="175"/>
      <c r="D38" s="176"/>
      <c r="E38" s="176"/>
      <c r="F38" s="176"/>
      <c r="G38" s="174" t="str">
        <f t="shared" si="0"/>
        <v/>
      </c>
      <c r="H38" s="105"/>
    </row>
    <row r="39" spans="1:10" ht="15.75">
      <c r="A39" s="168" t="s">
        <v>273</v>
      </c>
      <c r="B39" s="151"/>
      <c r="C39" s="175"/>
      <c r="D39" s="176"/>
      <c r="E39" s="176"/>
      <c r="F39" s="176"/>
      <c r="G39" s="174" t="str">
        <f>IF(ISBLANK(B39),"",#REF!+C39-D39)</f>
        <v/>
      </c>
      <c r="H39" s="105"/>
    </row>
    <row r="40" spans="1:10">
      <c r="A40" s="177" t="s">
        <v>310</v>
      </c>
      <c r="B40" s="178"/>
      <c r="C40" s="179"/>
      <c r="D40" s="180"/>
      <c r="E40" s="180"/>
      <c r="F40" s="181"/>
      <c r="G40" s="182" t="str">
        <f>G39</f>
        <v/>
      </c>
      <c r="H40" s="105"/>
    </row>
    <row r="44" spans="1:10">
      <c r="B44" s="185" t="s">
        <v>107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263</v>
      </c>
      <c r="F47" s="190" t="s">
        <v>268</v>
      </c>
      <c r="G47" s="188"/>
      <c r="H47" s="184"/>
      <c r="I47" s="184"/>
      <c r="J47" s="184"/>
    </row>
    <row r="48" spans="1:10">
      <c r="A48" s="184"/>
      <c r="C48" s="191" t="s">
        <v>139</v>
      </c>
      <c r="F48" s="183" t="s">
        <v>264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A1:L53"/>
  <sheetViews>
    <sheetView showGridLines="0" view="pageBreakPreview" zoomScale="80" zoomScaleNormal="100" zoomScaleSheetLayoutView="80" workbookViewId="0">
      <selection activeCell="J14" sqref="J14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299</v>
      </c>
      <c r="B1" s="138"/>
      <c r="C1" s="138"/>
      <c r="D1" s="138"/>
      <c r="E1" s="138"/>
      <c r="F1" s="78"/>
      <c r="G1" s="78"/>
      <c r="H1" s="78"/>
      <c r="I1" s="859" t="s">
        <v>109</v>
      </c>
      <c r="J1" s="859"/>
      <c r="K1" s="144"/>
    </row>
    <row r="2" spans="1:12" s="23" customFormat="1" ht="15">
      <c r="A2" s="105" t="s">
        <v>140</v>
      </c>
      <c r="B2" s="138"/>
      <c r="C2" s="138"/>
      <c r="D2" s="138"/>
      <c r="E2" s="138"/>
      <c r="F2" s="139"/>
      <c r="G2" s="140"/>
      <c r="H2" s="140"/>
      <c r="I2" s="844" t="str">
        <f>'ფორმა N1'!L2</f>
        <v>01.01.17-31.12.17</v>
      </c>
      <c r="J2" s="845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'ფორმა N1'!A5</f>
        <v>მპგ "დემოკრატიული მოძრაობა – ერთიანი საქართველო"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customHeight="1">
      <c r="A7" s="133"/>
      <c r="B7" s="861" t="s">
        <v>220</v>
      </c>
      <c r="C7" s="861"/>
      <c r="D7" s="861" t="s">
        <v>287</v>
      </c>
      <c r="E7" s="861"/>
      <c r="F7" s="861" t="s">
        <v>288</v>
      </c>
      <c r="G7" s="861"/>
      <c r="H7" s="353" t="s">
        <v>274</v>
      </c>
      <c r="I7" s="861" t="s">
        <v>223</v>
      </c>
      <c r="J7" s="861"/>
      <c r="K7" s="145"/>
    </row>
    <row r="8" spans="1:12" ht="15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 ht="15">
      <c r="A9" s="61" t="s">
        <v>116</v>
      </c>
      <c r="B9" s="82">
        <f>SUM(B10,B14,B17)</f>
        <v>0</v>
      </c>
      <c r="C9" s="82">
        <f>SUM(C10,C14,C17)</f>
        <v>22674.256000000001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5668.56</v>
      </c>
      <c r="H9" s="82">
        <f>SUM(H10,H14,H17)</f>
        <v>0</v>
      </c>
      <c r="I9" s="82">
        <f>SUM(I10,I14,I17)</f>
        <v>0</v>
      </c>
      <c r="J9" s="82">
        <f t="shared" si="0"/>
        <v>17005.696</v>
      </c>
      <c r="K9" s="145"/>
    </row>
    <row r="10" spans="1:12" ht="15">
      <c r="A10" s="62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121</v>
      </c>
      <c r="B14" s="133">
        <f>SUM(B15:B16)</f>
        <v>0</v>
      </c>
      <c r="C14" s="133">
        <f>SUM(C15:C16)</f>
        <v>22674.256000000001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5668.56</v>
      </c>
      <c r="H14" s="133">
        <f>SUM(H15:H16)</f>
        <v>0</v>
      </c>
      <c r="I14" s="133">
        <f>SUM(I15:I16)</f>
        <v>0</v>
      </c>
      <c r="J14" s="133">
        <f t="shared" si="2"/>
        <v>17005.696</v>
      </c>
      <c r="K14" s="145"/>
    </row>
    <row r="15" spans="1:12" ht="1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123</v>
      </c>
      <c r="B16" s="26"/>
      <c r="C16" s="26">
        <v>22674.256000000001</v>
      </c>
      <c r="D16" s="26"/>
      <c r="E16" s="26"/>
      <c r="F16" s="26"/>
      <c r="G16" s="26">
        <v>5668.56</v>
      </c>
      <c r="H16" s="26"/>
      <c r="I16" s="26"/>
      <c r="J16" s="26">
        <f>C16+E16-G16</f>
        <v>17005.696</v>
      </c>
      <c r="K16" s="145"/>
    </row>
    <row r="17" spans="1:11" ht="15">
      <c r="A17" s="62" t="s">
        <v>124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126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131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253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254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255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256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257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258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259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132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260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261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262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133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404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107</v>
      </c>
      <c r="D46" s="350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263</v>
      </c>
      <c r="F49" s="12" t="s">
        <v>268</v>
      </c>
      <c r="G49" s="72"/>
      <c r="I49"/>
      <c r="J49"/>
    </row>
    <row r="50" spans="1:10" s="2" customFormat="1" ht="15">
      <c r="B50" s="66" t="s">
        <v>139</v>
      </c>
      <c r="F50" s="2" t="s">
        <v>264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59"/>
  <sheetViews>
    <sheetView view="pageBreakPreview" topLeftCell="A22" zoomScale="80" zoomScaleNormal="80" zoomScaleSheetLayoutView="80" workbookViewId="0">
      <selection activeCell="G24" sqref="G24"/>
    </sheetView>
  </sheetViews>
  <sheetFormatPr defaultRowHeight="12.75"/>
  <cols>
    <col min="1" max="1" width="6" style="199" customWidth="1"/>
    <col min="2" max="2" width="21.140625" style="199" customWidth="1"/>
    <col min="3" max="3" width="25.140625" style="199" bestFit="1" customWidth="1"/>
    <col min="4" max="4" width="18.42578125" style="199" customWidth="1"/>
    <col min="5" max="5" width="19.5703125" style="199" customWidth="1"/>
    <col min="6" max="6" width="22" style="199" customWidth="1"/>
    <col min="7" max="7" width="25.28515625" style="199" customWidth="1"/>
    <col min="8" max="8" width="18.28515625" style="199" customWidth="1"/>
    <col min="9" max="9" width="17.140625" style="199" customWidth="1"/>
    <col min="10" max="16384" width="9.140625" style="199"/>
  </cols>
  <sheetData>
    <row r="1" spans="1:9" ht="15">
      <c r="A1" s="192" t="s">
        <v>492</v>
      </c>
      <c r="B1" s="192"/>
      <c r="C1" s="193"/>
      <c r="D1" s="193"/>
      <c r="E1" s="193"/>
      <c r="F1" s="193"/>
      <c r="G1" s="193"/>
      <c r="H1" s="193"/>
      <c r="I1" s="296" t="s">
        <v>109</v>
      </c>
    </row>
    <row r="2" spans="1:9" ht="15">
      <c r="A2" s="148" t="s">
        <v>140</v>
      </c>
      <c r="B2" s="148"/>
      <c r="C2" s="193"/>
      <c r="D2" s="193"/>
      <c r="E2" s="193"/>
      <c r="F2" s="193"/>
      <c r="G2" s="193"/>
      <c r="H2" s="193"/>
      <c r="I2" s="293" t="str">
        <f>'ფორმა N1'!L2</f>
        <v>01.01.17-31.12.17</v>
      </c>
    </row>
    <row r="3" spans="1:9" ht="15">
      <c r="A3" s="193"/>
      <c r="B3" s="193"/>
      <c r="C3" s="193"/>
      <c r="D3" s="193"/>
      <c r="E3" s="193"/>
      <c r="F3" s="193"/>
      <c r="G3" s="193"/>
      <c r="H3" s="193"/>
      <c r="I3" s="141"/>
    </row>
    <row r="4" spans="1:9" ht="15">
      <c r="A4" s="114" t="s">
        <v>269</v>
      </c>
      <c r="B4" s="114"/>
      <c r="C4" s="114"/>
      <c r="D4" s="114"/>
      <c r="E4" s="302"/>
      <c r="F4" s="194"/>
      <c r="G4" s="193"/>
      <c r="H4" s="193"/>
      <c r="I4" s="194"/>
    </row>
    <row r="5" spans="1:9" s="307" customFormat="1" ht="15">
      <c r="A5" s="303" t="str">
        <f>'ფორმა N1'!A5</f>
        <v>მპგ "დემოკრატიული მოძრაობა – ერთიანი საქართველო"</v>
      </c>
      <c r="B5" s="303"/>
      <c r="C5" s="304"/>
      <c r="D5" s="304"/>
      <c r="E5" s="304"/>
      <c r="F5" s="305"/>
      <c r="G5" s="306"/>
      <c r="H5" s="306"/>
      <c r="I5" s="305"/>
    </row>
    <row r="6" spans="1:9" ht="13.5">
      <c r="A6" s="142"/>
      <c r="B6" s="142"/>
      <c r="C6" s="308"/>
      <c r="D6" s="308"/>
      <c r="E6" s="308"/>
      <c r="F6" s="193"/>
      <c r="G6" s="193"/>
      <c r="H6" s="193"/>
      <c r="I6" s="193"/>
    </row>
    <row r="7" spans="1:9" ht="60">
      <c r="A7" s="309" t="s">
        <v>64</v>
      </c>
      <c r="B7" s="309" t="s">
        <v>483</v>
      </c>
      <c r="C7" s="310" t="s">
        <v>484</v>
      </c>
      <c r="D7" s="310" t="s">
        <v>485</v>
      </c>
      <c r="E7" s="310" t="s">
        <v>486</v>
      </c>
      <c r="F7" s="310" t="s">
        <v>365</v>
      </c>
      <c r="G7" s="310" t="s">
        <v>487</v>
      </c>
      <c r="H7" s="310" t="s">
        <v>488</v>
      </c>
      <c r="I7" s="310" t="s">
        <v>489</v>
      </c>
    </row>
    <row r="8" spans="1:9" ht="15">
      <c r="A8" s="309">
        <v>1</v>
      </c>
      <c r="B8" s="309">
        <v>2</v>
      </c>
      <c r="C8" s="309">
        <v>3</v>
      </c>
      <c r="D8" s="310">
        <v>4</v>
      </c>
      <c r="E8" s="309">
        <v>5</v>
      </c>
      <c r="F8" s="310">
        <v>6</v>
      </c>
      <c r="G8" s="309">
        <v>7</v>
      </c>
      <c r="H8" s="310">
        <v>8</v>
      </c>
      <c r="I8" s="310">
        <v>9</v>
      </c>
    </row>
    <row r="9" spans="1:9" ht="15">
      <c r="A9" s="311">
        <v>1</v>
      </c>
      <c r="B9" s="311" t="s">
        <v>3363</v>
      </c>
      <c r="C9" s="711" t="s">
        <v>3364</v>
      </c>
      <c r="D9" s="312"/>
      <c r="E9" s="712" t="s">
        <v>3365</v>
      </c>
      <c r="F9" s="312"/>
      <c r="G9" s="713">
        <v>1000</v>
      </c>
      <c r="H9" s="714" t="s">
        <v>3366</v>
      </c>
      <c r="I9" s="312" t="s">
        <v>3367</v>
      </c>
    </row>
    <row r="10" spans="1:9" ht="30">
      <c r="A10" s="311">
        <v>2</v>
      </c>
      <c r="B10" s="311" t="s">
        <v>3363</v>
      </c>
      <c r="C10" s="711" t="s">
        <v>3368</v>
      </c>
      <c r="D10" s="312"/>
      <c r="E10" s="712" t="s">
        <v>3369</v>
      </c>
      <c r="F10" s="312"/>
      <c r="G10" s="713">
        <v>750</v>
      </c>
      <c r="H10" s="714" t="s">
        <v>3370</v>
      </c>
      <c r="I10" s="312" t="s">
        <v>3371</v>
      </c>
    </row>
    <row r="11" spans="1:9" ht="15">
      <c r="A11" s="311">
        <v>3</v>
      </c>
      <c r="B11" s="311" t="s">
        <v>3363</v>
      </c>
      <c r="C11" s="711" t="s">
        <v>3372</v>
      </c>
      <c r="D11" s="312"/>
      <c r="E11" s="712" t="s">
        <v>3373</v>
      </c>
      <c r="F11" s="312"/>
      <c r="G11" s="713">
        <v>775</v>
      </c>
      <c r="H11" s="714" t="s">
        <v>3374</v>
      </c>
      <c r="I11" s="312" t="s">
        <v>3375</v>
      </c>
    </row>
    <row r="12" spans="1:9" ht="15">
      <c r="A12" s="311">
        <v>4</v>
      </c>
      <c r="B12" s="311" t="s">
        <v>3363</v>
      </c>
      <c r="C12" s="711" t="s">
        <v>3376</v>
      </c>
      <c r="D12" s="312"/>
      <c r="E12" s="715" t="s">
        <v>3377</v>
      </c>
      <c r="F12" s="312"/>
      <c r="G12" s="712">
        <v>1000</v>
      </c>
      <c r="H12" s="716" t="s">
        <v>3378</v>
      </c>
      <c r="I12" s="312" t="s">
        <v>3379</v>
      </c>
    </row>
    <row r="13" spans="1:9" ht="15">
      <c r="A13" s="311">
        <v>5</v>
      </c>
      <c r="B13" s="311" t="s">
        <v>3363</v>
      </c>
      <c r="C13" s="711" t="s">
        <v>3380</v>
      </c>
      <c r="D13" s="312"/>
      <c r="E13" s="717" t="s">
        <v>3381</v>
      </c>
      <c r="F13" s="312"/>
      <c r="G13" s="713" t="s">
        <v>3382</v>
      </c>
      <c r="H13" s="716" t="s">
        <v>3383</v>
      </c>
      <c r="I13" s="312" t="s">
        <v>3384</v>
      </c>
    </row>
    <row r="14" spans="1:9" ht="15">
      <c r="A14" s="311">
        <v>6</v>
      </c>
      <c r="B14" s="311" t="s">
        <v>3363</v>
      </c>
      <c r="C14" s="711" t="s">
        <v>3385</v>
      </c>
      <c r="D14" s="312"/>
      <c r="E14" s="717" t="s">
        <v>3386</v>
      </c>
      <c r="F14" s="312"/>
      <c r="G14" s="713">
        <v>300</v>
      </c>
      <c r="H14" s="716" t="s">
        <v>3387</v>
      </c>
      <c r="I14" s="312" t="s">
        <v>3388</v>
      </c>
    </row>
    <row r="15" spans="1:9" ht="15">
      <c r="A15" s="311">
        <v>7</v>
      </c>
      <c r="B15" s="311" t="s">
        <v>3363</v>
      </c>
      <c r="C15" s="711" t="s">
        <v>3389</v>
      </c>
      <c r="D15" s="312"/>
      <c r="E15" s="712" t="s">
        <v>3365</v>
      </c>
      <c r="F15" s="312"/>
      <c r="G15" s="713">
        <v>500</v>
      </c>
      <c r="H15" s="716" t="s">
        <v>3390</v>
      </c>
      <c r="I15" s="312" t="s">
        <v>3391</v>
      </c>
    </row>
    <row r="16" spans="1:9" ht="15">
      <c r="A16" s="311">
        <v>8</v>
      </c>
      <c r="B16" s="311" t="s">
        <v>3363</v>
      </c>
      <c r="C16" s="711" t="s">
        <v>3392</v>
      </c>
      <c r="D16" s="312"/>
      <c r="E16" s="717" t="s">
        <v>3393</v>
      </c>
      <c r="F16" s="312"/>
      <c r="G16" s="713">
        <v>500</v>
      </c>
      <c r="H16" s="716" t="s">
        <v>3394</v>
      </c>
      <c r="I16" s="312" t="s">
        <v>3395</v>
      </c>
    </row>
    <row r="17" spans="1:9" ht="15">
      <c r="A17" s="311">
        <v>9</v>
      </c>
      <c r="B17" s="311" t="s">
        <v>3363</v>
      </c>
      <c r="C17" s="711" t="s">
        <v>3396</v>
      </c>
      <c r="D17" s="312"/>
      <c r="E17" s="717" t="s">
        <v>3381</v>
      </c>
      <c r="F17" s="312"/>
      <c r="G17" s="713">
        <v>375</v>
      </c>
      <c r="H17" s="716" t="s">
        <v>3397</v>
      </c>
      <c r="I17" s="312" t="s">
        <v>3398</v>
      </c>
    </row>
    <row r="18" spans="1:9" ht="30">
      <c r="A18" s="311">
        <v>10</v>
      </c>
      <c r="B18" s="311" t="s">
        <v>3363</v>
      </c>
      <c r="C18" s="711" t="s">
        <v>3399</v>
      </c>
      <c r="D18" s="312"/>
      <c r="E18" s="712" t="s">
        <v>3365</v>
      </c>
      <c r="F18" s="312"/>
      <c r="G18" s="718">
        <v>600</v>
      </c>
      <c r="H18" s="719">
        <v>61005006206</v>
      </c>
      <c r="I18" s="312" t="s">
        <v>3400</v>
      </c>
    </row>
    <row r="19" spans="1:9" ht="15">
      <c r="A19" s="311">
        <v>11</v>
      </c>
      <c r="B19" s="311" t="s">
        <v>3363</v>
      </c>
      <c r="C19" s="711" t="s">
        <v>3401</v>
      </c>
      <c r="D19" s="312"/>
      <c r="E19" s="712" t="s">
        <v>3365</v>
      </c>
      <c r="F19" s="312"/>
      <c r="G19" s="718">
        <v>375</v>
      </c>
      <c r="H19" s="719">
        <v>61010006321</v>
      </c>
      <c r="I19" s="312" t="s">
        <v>3402</v>
      </c>
    </row>
    <row r="20" spans="1:9" ht="15">
      <c r="A20" s="311">
        <v>12</v>
      </c>
      <c r="B20" s="311" t="s">
        <v>3363</v>
      </c>
      <c r="C20" s="711" t="s">
        <v>3403</v>
      </c>
      <c r="D20" s="312"/>
      <c r="E20" s="712" t="s">
        <v>3365</v>
      </c>
      <c r="F20" s="312"/>
      <c r="G20" s="718">
        <v>1000</v>
      </c>
      <c r="H20" s="719">
        <v>61004006163</v>
      </c>
      <c r="I20" s="312" t="s">
        <v>3404</v>
      </c>
    </row>
    <row r="21" spans="1:9" ht="15">
      <c r="A21" s="311">
        <v>13</v>
      </c>
      <c r="B21" s="311" t="s">
        <v>3363</v>
      </c>
      <c r="C21" s="711" t="s">
        <v>3405</v>
      </c>
      <c r="D21" s="312"/>
      <c r="E21" s="712" t="s">
        <v>3365</v>
      </c>
      <c r="F21" s="312"/>
      <c r="G21" s="718">
        <v>500</v>
      </c>
      <c r="H21" s="719">
        <v>61009019586</v>
      </c>
      <c r="I21" s="312" t="s">
        <v>3406</v>
      </c>
    </row>
    <row r="22" spans="1:9" ht="15">
      <c r="A22" s="311">
        <v>14</v>
      </c>
      <c r="B22" s="311" t="s">
        <v>3363</v>
      </c>
      <c r="C22" s="711" t="s">
        <v>3407</v>
      </c>
      <c r="D22" s="312"/>
      <c r="E22" s="712" t="s">
        <v>3365</v>
      </c>
      <c r="F22" s="312"/>
      <c r="G22" s="713">
        <v>625</v>
      </c>
      <c r="H22" s="716" t="s">
        <v>3408</v>
      </c>
      <c r="I22" s="312" t="s">
        <v>3409</v>
      </c>
    </row>
    <row r="23" spans="1:9" ht="30">
      <c r="A23" s="311">
        <v>15</v>
      </c>
      <c r="B23" s="311" t="s">
        <v>3363</v>
      </c>
      <c r="C23" s="711" t="s">
        <v>3410</v>
      </c>
      <c r="D23" s="312"/>
      <c r="E23" s="712" t="s">
        <v>3411</v>
      </c>
      <c r="F23" s="312"/>
      <c r="G23" s="713">
        <v>375</v>
      </c>
      <c r="H23" s="716" t="s">
        <v>3412</v>
      </c>
      <c r="I23" s="312" t="s">
        <v>3413</v>
      </c>
    </row>
    <row r="24" spans="1:9" ht="30">
      <c r="A24" s="311">
        <v>16</v>
      </c>
      <c r="B24" s="311" t="s">
        <v>3363</v>
      </c>
      <c r="C24" s="711" t="s">
        <v>3414</v>
      </c>
      <c r="D24" s="312"/>
      <c r="E24" s="712" t="s">
        <v>3365</v>
      </c>
      <c r="F24" s="312"/>
      <c r="G24" s="717">
        <v>312.5</v>
      </c>
      <c r="H24" s="716" t="s">
        <v>3415</v>
      </c>
      <c r="I24" s="312" t="s">
        <v>3416</v>
      </c>
    </row>
    <row r="25" spans="1:9" ht="15">
      <c r="A25" s="311">
        <v>17</v>
      </c>
      <c r="B25" s="311" t="s">
        <v>3363</v>
      </c>
      <c r="C25" s="711" t="s">
        <v>3417</v>
      </c>
      <c r="D25" s="312"/>
      <c r="E25" s="712" t="s">
        <v>3365</v>
      </c>
      <c r="F25" s="312"/>
      <c r="G25" s="717">
        <v>375</v>
      </c>
      <c r="H25" s="716" t="s">
        <v>3418</v>
      </c>
      <c r="I25" s="312" t="s">
        <v>3419</v>
      </c>
    </row>
    <row r="26" spans="1:9" ht="15">
      <c r="A26" s="311">
        <v>18</v>
      </c>
      <c r="B26" s="311" t="s">
        <v>3363</v>
      </c>
      <c r="C26" s="720" t="s">
        <v>3420</v>
      </c>
      <c r="D26" s="312"/>
      <c r="E26" s="717" t="s">
        <v>3421</v>
      </c>
      <c r="F26" s="312"/>
      <c r="G26" s="717">
        <v>400</v>
      </c>
      <c r="H26" s="716" t="s">
        <v>3422</v>
      </c>
      <c r="I26" s="312" t="s">
        <v>3423</v>
      </c>
    </row>
    <row r="27" spans="1:9" ht="30">
      <c r="A27" s="311">
        <v>19</v>
      </c>
      <c r="B27" s="311" t="s">
        <v>3363</v>
      </c>
      <c r="C27" s="721" t="s">
        <v>3424</v>
      </c>
      <c r="D27" s="312"/>
      <c r="E27" s="712" t="s">
        <v>3365</v>
      </c>
      <c r="F27" s="312"/>
      <c r="G27" s="715">
        <v>437.5</v>
      </c>
      <c r="H27" s="722" t="s">
        <v>3425</v>
      </c>
      <c r="I27" s="312" t="s">
        <v>3426</v>
      </c>
    </row>
    <row r="28" spans="1:9" ht="15">
      <c r="A28" s="311">
        <v>20</v>
      </c>
      <c r="B28" s="311" t="s">
        <v>3363</v>
      </c>
      <c r="C28" s="721" t="s">
        <v>3427</v>
      </c>
      <c r="D28" s="312"/>
      <c r="E28" s="715" t="s">
        <v>3411</v>
      </c>
      <c r="F28" s="312"/>
      <c r="G28" s="715">
        <v>375</v>
      </c>
      <c r="H28" s="722" t="s">
        <v>3428</v>
      </c>
      <c r="I28" s="312" t="s">
        <v>3429</v>
      </c>
    </row>
    <row r="29" spans="1:9" ht="30">
      <c r="A29" s="311">
        <v>21</v>
      </c>
      <c r="B29" s="311" t="s">
        <v>3363</v>
      </c>
      <c r="C29" s="721" t="s">
        <v>3430</v>
      </c>
      <c r="D29" s="312"/>
      <c r="E29" s="712" t="s">
        <v>3365</v>
      </c>
      <c r="F29" s="312"/>
      <c r="G29" s="715">
        <v>437.5</v>
      </c>
      <c r="H29" s="722" t="s">
        <v>3431</v>
      </c>
      <c r="I29" s="312" t="s">
        <v>3432</v>
      </c>
    </row>
    <row r="30" spans="1:9" ht="30">
      <c r="A30" s="311">
        <v>22</v>
      </c>
      <c r="B30" s="311" t="s">
        <v>3363</v>
      </c>
      <c r="C30" s="721" t="s">
        <v>3433</v>
      </c>
      <c r="D30" s="312"/>
      <c r="E30" s="712" t="s">
        <v>3365</v>
      </c>
      <c r="F30" s="312"/>
      <c r="G30" s="717">
        <v>500</v>
      </c>
      <c r="H30" s="722" t="s">
        <v>3434</v>
      </c>
      <c r="I30" s="312" t="s">
        <v>3435</v>
      </c>
    </row>
    <row r="31" spans="1:9" ht="15">
      <c r="A31" s="311">
        <v>23</v>
      </c>
      <c r="B31" s="311" t="s">
        <v>3363</v>
      </c>
      <c r="C31" s="721" t="s">
        <v>3436</v>
      </c>
      <c r="D31" s="312"/>
      <c r="E31" s="712" t="s">
        <v>3365</v>
      </c>
      <c r="F31" s="312"/>
      <c r="G31" s="717">
        <v>375</v>
      </c>
      <c r="H31" s="722" t="s">
        <v>3437</v>
      </c>
      <c r="I31" s="312" t="s">
        <v>3438</v>
      </c>
    </row>
    <row r="32" spans="1:9" ht="15">
      <c r="A32" s="311">
        <v>24</v>
      </c>
      <c r="B32" s="311" t="s">
        <v>3363</v>
      </c>
      <c r="C32" s="721" t="s">
        <v>3439</v>
      </c>
      <c r="D32" s="312"/>
      <c r="E32" s="712" t="s">
        <v>3365</v>
      </c>
      <c r="F32" s="312"/>
      <c r="G32" s="717">
        <v>400</v>
      </c>
      <c r="H32" s="722" t="s">
        <v>3440</v>
      </c>
      <c r="I32" s="312" t="s">
        <v>3441</v>
      </c>
    </row>
    <row r="33" spans="1:9" ht="15" customHeight="1">
      <c r="A33" s="311">
        <v>25</v>
      </c>
      <c r="B33" s="311" t="s">
        <v>3363</v>
      </c>
      <c r="C33" s="721" t="s">
        <v>3442</v>
      </c>
      <c r="D33" s="312"/>
      <c r="E33" s="715" t="s">
        <v>3411</v>
      </c>
      <c r="F33" s="312"/>
      <c r="G33" s="717">
        <v>250</v>
      </c>
      <c r="H33" s="722" t="s">
        <v>3443</v>
      </c>
      <c r="I33" s="312" t="s">
        <v>3444</v>
      </c>
    </row>
    <row r="34" spans="1:9" ht="15">
      <c r="A34" s="311">
        <v>26</v>
      </c>
      <c r="B34" s="311" t="s">
        <v>3363</v>
      </c>
      <c r="C34" s="721" t="s">
        <v>3445</v>
      </c>
      <c r="D34" s="312"/>
      <c r="E34" s="715" t="s">
        <v>3369</v>
      </c>
      <c r="F34" s="312"/>
      <c r="G34" s="717">
        <v>200</v>
      </c>
      <c r="H34" s="722" t="s">
        <v>3446</v>
      </c>
      <c r="I34" s="312" t="s">
        <v>3447</v>
      </c>
    </row>
    <row r="35" spans="1:9" ht="30">
      <c r="A35" s="311">
        <v>27</v>
      </c>
      <c r="B35" s="311" t="s">
        <v>3363</v>
      </c>
      <c r="C35" s="579" t="s">
        <v>3448</v>
      </c>
      <c r="D35" s="723"/>
      <c r="E35" s="724" t="s">
        <v>3365</v>
      </c>
      <c r="F35" s="723"/>
      <c r="G35" s="725">
        <v>375</v>
      </c>
      <c r="H35" s="726" t="s">
        <v>562</v>
      </c>
      <c r="I35" s="723" t="s">
        <v>3449</v>
      </c>
    </row>
    <row r="36" spans="1:9" ht="15">
      <c r="A36" s="311">
        <v>28</v>
      </c>
      <c r="B36" s="311" t="s">
        <v>3363</v>
      </c>
      <c r="C36" s="727" t="s">
        <v>3450</v>
      </c>
      <c r="D36" s="723"/>
      <c r="E36" s="724" t="s">
        <v>3365</v>
      </c>
      <c r="F36" s="723"/>
      <c r="G36" s="725">
        <v>153</v>
      </c>
      <c r="H36" s="720">
        <v>404907730</v>
      </c>
      <c r="I36" s="720" t="s">
        <v>3451</v>
      </c>
    </row>
    <row r="37" spans="1:9" ht="15">
      <c r="A37" s="311">
        <f>A36+1</f>
        <v>29</v>
      </c>
      <c r="B37" s="311" t="s">
        <v>3363</v>
      </c>
      <c r="C37" s="721" t="s">
        <v>3452</v>
      </c>
      <c r="D37" s="723"/>
      <c r="E37" s="725" t="s">
        <v>3453</v>
      </c>
      <c r="F37" s="723"/>
      <c r="G37" s="725">
        <v>660</v>
      </c>
      <c r="H37" s="726" t="s">
        <v>3454</v>
      </c>
      <c r="I37" s="728" t="s">
        <v>3455</v>
      </c>
    </row>
    <row r="38" spans="1:9" ht="15">
      <c r="A38" s="311">
        <f t="shared" ref="A38:A53" si="0">A37+1</f>
        <v>30</v>
      </c>
      <c r="B38" s="311" t="s">
        <v>3363</v>
      </c>
      <c r="C38" s="711" t="s">
        <v>3456</v>
      </c>
      <c r="D38" s="723"/>
      <c r="E38" s="725" t="s">
        <v>3457</v>
      </c>
      <c r="F38" s="723"/>
      <c r="G38" s="725">
        <v>250</v>
      </c>
      <c r="H38" s="714" t="s">
        <v>3458</v>
      </c>
      <c r="I38" s="720" t="s">
        <v>3459</v>
      </c>
    </row>
    <row r="39" spans="1:9" ht="15">
      <c r="A39" s="311">
        <f t="shared" si="0"/>
        <v>31</v>
      </c>
      <c r="B39" s="311" t="s">
        <v>3363</v>
      </c>
      <c r="C39" s="711" t="s">
        <v>3460</v>
      </c>
      <c r="D39" s="723"/>
      <c r="E39" s="725" t="s">
        <v>3457</v>
      </c>
      <c r="F39" s="723"/>
      <c r="G39" s="725">
        <v>300</v>
      </c>
      <c r="H39" s="714" t="s">
        <v>3461</v>
      </c>
      <c r="I39" s="720" t="s">
        <v>3462</v>
      </c>
    </row>
    <row r="40" spans="1:9" ht="15">
      <c r="A40" s="311">
        <f t="shared" si="0"/>
        <v>32</v>
      </c>
      <c r="B40" s="311" t="s">
        <v>3363</v>
      </c>
      <c r="C40" s="711" t="s">
        <v>3463</v>
      </c>
      <c r="D40" s="723"/>
      <c r="E40" s="724" t="s">
        <v>3457</v>
      </c>
      <c r="F40" s="723"/>
      <c r="G40" s="725">
        <v>625</v>
      </c>
      <c r="H40" s="729">
        <v>61008004660</v>
      </c>
      <c r="I40" s="720" t="s">
        <v>3464</v>
      </c>
    </row>
    <row r="41" spans="1:9" ht="15">
      <c r="A41" s="311">
        <f t="shared" si="0"/>
        <v>33</v>
      </c>
      <c r="B41" s="311" t="s">
        <v>3363</v>
      </c>
      <c r="C41" s="730" t="s">
        <v>3465</v>
      </c>
      <c r="D41" s="723"/>
      <c r="E41" s="725" t="s">
        <v>3466</v>
      </c>
      <c r="F41" s="723"/>
      <c r="G41" s="725">
        <v>312.5</v>
      </c>
      <c r="H41" s="714" t="s">
        <v>3467</v>
      </c>
      <c r="I41" s="720" t="s">
        <v>3468</v>
      </c>
    </row>
    <row r="42" spans="1:9" ht="15">
      <c r="A42" s="311">
        <f t="shared" si="0"/>
        <v>34</v>
      </c>
      <c r="B42" s="311" t="s">
        <v>3363</v>
      </c>
      <c r="C42" s="730" t="s">
        <v>3469</v>
      </c>
      <c r="D42" s="723"/>
      <c r="E42" s="725" t="s">
        <v>3457</v>
      </c>
      <c r="F42" s="723"/>
      <c r="G42" s="725">
        <v>187.5</v>
      </c>
      <c r="H42" s="714" t="s">
        <v>3470</v>
      </c>
      <c r="I42" s="720" t="s">
        <v>3471</v>
      </c>
    </row>
    <row r="43" spans="1:9" ht="15">
      <c r="A43" s="311">
        <f t="shared" si="0"/>
        <v>35</v>
      </c>
      <c r="B43" s="311" t="s">
        <v>3363</v>
      </c>
      <c r="C43" s="711" t="s">
        <v>3472</v>
      </c>
      <c r="D43" s="723"/>
      <c r="E43" s="725" t="s">
        <v>3473</v>
      </c>
      <c r="F43" s="723"/>
      <c r="G43" s="725">
        <v>500</v>
      </c>
      <c r="H43" s="714" t="s">
        <v>603</v>
      </c>
      <c r="I43" s="720" t="s">
        <v>3474</v>
      </c>
    </row>
    <row r="44" spans="1:9" ht="15">
      <c r="A44" s="311">
        <f t="shared" si="0"/>
        <v>36</v>
      </c>
      <c r="B44" s="311" t="s">
        <v>3363</v>
      </c>
      <c r="C44" s="730" t="s">
        <v>3475</v>
      </c>
      <c r="D44" s="723"/>
      <c r="E44" s="725" t="s">
        <v>3457</v>
      </c>
      <c r="F44" s="723"/>
      <c r="G44" s="725">
        <v>275</v>
      </c>
      <c r="H44" s="714" t="s">
        <v>3476</v>
      </c>
      <c r="I44" s="720" t="s">
        <v>3477</v>
      </c>
    </row>
    <row r="45" spans="1:9" ht="15">
      <c r="A45" s="311">
        <f t="shared" si="0"/>
        <v>37</v>
      </c>
      <c r="B45" s="311" t="s">
        <v>3363</v>
      </c>
      <c r="C45" s="721" t="s">
        <v>3478</v>
      </c>
      <c r="D45" s="723"/>
      <c r="E45" s="724" t="s">
        <v>3453</v>
      </c>
      <c r="F45" s="723"/>
      <c r="G45" s="724">
        <v>1000</v>
      </c>
      <c r="H45" s="726" t="s">
        <v>3479</v>
      </c>
      <c r="I45" s="728" t="s">
        <v>3480</v>
      </c>
    </row>
    <row r="46" spans="1:9" ht="36">
      <c r="A46" s="311">
        <f t="shared" si="0"/>
        <v>38</v>
      </c>
      <c r="B46" s="311" t="s">
        <v>3363</v>
      </c>
      <c r="C46" s="731" t="s">
        <v>3481</v>
      </c>
      <c r="D46" s="723"/>
      <c r="E46" s="724" t="s">
        <v>3466</v>
      </c>
      <c r="F46" s="723"/>
      <c r="G46" s="724">
        <v>312.5</v>
      </c>
      <c r="H46" s="714" t="s">
        <v>3482</v>
      </c>
      <c r="I46" s="720" t="s">
        <v>3483</v>
      </c>
    </row>
    <row r="47" spans="1:9" ht="15">
      <c r="A47" s="311">
        <f t="shared" si="0"/>
        <v>39</v>
      </c>
      <c r="B47" s="311" t="s">
        <v>3363</v>
      </c>
      <c r="C47" s="731" t="s">
        <v>3484</v>
      </c>
      <c r="D47" s="723"/>
      <c r="E47" s="724" t="s">
        <v>3453</v>
      </c>
      <c r="F47" s="723"/>
      <c r="G47" s="724">
        <v>136.5</v>
      </c>
      <c r="H47" s="714" t="s">
        <v>3485</v>
      </c>
      <c r="I47" s="720" t="s">
        <v>3486</v>
      </c>
    </row>
    <row r="48" spans="1:9" ht="15">
      <c r="A48" s="311">
        <f t="shared" si="0"/>
        <v>40</v>
      </c>
      <c r="B48" s="311" t="s">
        <v>3363</v>
      </c>
      <c r="C48" s="731" t="s">
        <v>3487</v>
      </c>
      <c r="D48" s="723"/>
      <c r="E48" s="724" t="s">
        <v>3488</v>
      </c>
      <c r="F48" s="723"/>
      <c r="G48" s="724">
        <v>570</v>
      </c>
      <c r="H48" s="714" t="s">
        <v>3489</v>
      </c>
      <c r="I48" s="720" t="s">
        <v>3490</v>
      </c>
    </row>
    <row r="49" spans="1:9" ht="24">
      <c r="A49" s="311">
        <f t="shared" si="0"/>
        <v>41</v>
      </c>
      <c r="B49" s="311" t="s">
        <v>3363</v>
      </c>
      <c r="C49" s="731" t="s">
        <v>3491</v>
      </c>
      <c r="D49" s="723"/>
      <c r="E49" s="724" t="s">
        <v>3381</v>
      </c>
      <c r="F49" s="723"/>
      <c r="G49" s="724">
        <v>312.5</v>
      </c>
      <c r="H49" s="714" t="s">
        <v>3492</v>
      </c>
      <c r="I49" s="720" t="s">
        <v>3493</v>
      </c>
    </row>
    <row r="50" spans="1:9" ht="15">
      <c r="A50" s="311">
        <f t="shared" si="0"/>
        <v>42</v>
      </c>
      <c r="B50" s="311" t="s">
        <v>3363</v>
      </c>
      <c r="C50" s="727" t="s">
        <v>3494</v>
      </c>
      <c r="D50" s="723"/>
      <c r="E50" s="725" t="s">
        <v>3495</v>
      </c>
      <c r="F50" s="723"/>
      <c r="G50" s="725">
        <v>625</v>
      </c>
      <c r="H50" s="714" t="s">
        <v>3496</v>
      </c>
      <c r="I50" s="720" t="s">
        <v>3497</v>
      </c>
    </row>
    <row r="51" spans="1:9" ht="15">
      <c r="A51" s="311">
        <f t="shared" si="0"/>
        <v>43</v>
      </c>
      <c r="B51" s="311" t="s">
        <v>3363</v>
      </c>
      <c r="C51" s="727" t="s">
        <v>3498</v>
      </c>
      <c r="D51" s="723"/>
      <c r="E51" s="725" t="s">
        <v>3495</v>
      </c>
      <c r="F51" s="723"/>
      <c r="G51" s="725">
        <v>565</v>
      </c>
      <c r="H51" s="714" t="s">
        <v>3499</v>
      </c>
      <c r="I51" s="720" t="s">
        <v>3500</v>
      </c>
    </row>
    <row r="52" spans="1:9" ht="15">
      <c r="A52" s="311">
        <f t="shared" si="0"/>
        <v>44</v>
      </c>
      <c r="B52" s="311" t="s">
        <v>3363</v>
      </c>
      <c r="C52" s="732" t="s">
        <v>3501</v>
      </c>
      <c r="D52" s="723"/>
      <c r="E52" s="712" t="s">
        <v>3502</v>
      </c>
      <c r="F52" s="723"/>
      <c r="G52" s="717">
        <v>375</v>
      </c>
      <c r="H52" s="714" t="s">
        <v>3503</v>
      </c>
      <c r="I52" s="720" t="s">
        <v>3504</v>
      </c>
    </row>
    <row r="53" spans="1:9" ht="15">
      <c r="A53" s="311">
        <f t="shared" si="0"/>
        <v>45</v>
      </c>
      <c r="B53" s="311" t="s">
        <v>3363</v>
      </c>
      <c r="C53" s="733" t="s">
        <v>3505</v>
      </c>
      <c r="D53" s="312"/>
      <c r="E53" s="712" t="s">
        <v>3502</v>
      </c>
      <c r="F53" s="312"/>
      <c r="G53" s="715">
        <v>250</v>
      </c>
      <c r="H53" s="722" t="s">
        <v>3506</v>
      </c>
      <c r="I53" s="734" t="s">
        <v>3507</v>
      </c>
    </row>
    <row r="54" spans="1:9">
      <c r="A54" s="195"/>
      <c r="B54" s="195"/>
      <c r="C54" s="195"/>
      <c r="D54" s="195"/>
      <c r="E54" s="195"/>
      <c r="F54" s="195"/>
      <c r="G54" s="195"/>
      <c r="H54" s="195"/>
      <c r="I54" s="195"/>
    </row>
    <row r="55" spans="1:9" ht="15">
      <c r="A55" s="21"/>
      <c r="B55" s="21"/>
      <c r="C55" s="313" t="s">
        <v>107</v>
      </c>
      <c r="D55" s="21"/>
      <c r="E55" s="21"/>
      <c r="F55" s="19"/>
      <c r="G55" s="21"/>
      <c r="H55" s="21"/>
      <c r="I55" s="21"/>
    </row>
    <row r="56" spans="1:9" ht="15">
      <c r="A56" s="21"/>
      <c r="B56" s="21"/>
      <c r="C56" s="21"/>
      <c r="D56" s="863"/>
      <c r="E56" s="863"/>
      <c r="G56" s="198"/>
      <c r="H56" s="314"/>
    </row>
    <row r="57" spans="1:9" ht="15">
      <c r="C57" s="21"/>
      <c r="D57" s="862" t="s">
        <v>263</v>
      </c>
      <c r="E57" s="862"/>
      <c r="G57" s="864" t="s">
        <v>490</v>
      </c>
      <c r="H57" s="864"/>
    </row>
    <row r="58" spans="1:9" ht="15">
      <c r="C58" s="21"/>
      <c r="D58" s="21"/>
      <c r="E58" s="21"/>
      <c r="G58" s="865"/>
      <c r="H58" s="865"/>
    </row>
    <row r="59" spans="1:9" ht="15">
      <c r="C59" s="21"/>
      <c r="D59" s="866" t="s">
        <v>139</v>
      </c>
      <c r="E59" s="866"/>
      <c r="G59" s="865"/>
      <c r="H59" s="865"/>
    </row>
  </sheetData>
  <mergeCells count="4">
    <mergeCell ref="D57:E57"/>
    <mergeCell ref="D56:E56"/>
    <mergeCell ref="G57:H59"/>
    <mergeCell ref="D59:E59"/>
  </mergeCells>
  <dataValidations count="1">
    <dataValidation type="list" allowBlank="1" showInputMessage="1" showErrorMessage="1" sqref="B9:B53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/>
  <cols>
    <col min="1" max="1" width="6.85546875" style="307" customWidth="1"/>
    <col min="2" max="2" width="14.85546875" style="307" customWidth="1"/>
    <col min="3" max="3" width="21.140625" style="307" customWidth="1"/>
    <col min="4" max="5" width="12.7109375" style="307" customWidth="1"/>
    <col min="6" max="6" width="13.42578125" style="307" bestFit="1" customWidth="1"/>
    <col min="7" max="7" width="15.28515625" style="307" customWidth="1"/>
    <col min="8" max="8" width="23.85546875" style="307" customWidth="1"/>
    <col min="9" max="9" width="12.140625" style="307" bestFit="1" customWidth="1"/>
    <col min="10" max="10" width="19" style="307" customWidth="1"/>
    <col min="11" max="11" width="17.7109375" style="307" customWidth="1"/>
    <col min="12" max="16384" width="9.140625" style="307"/>
  </cols>
  <sheetData>
    <row r="1" spans="1:12" s="199" customFormat="1" ht="15">
      <c r="A1" s="192" t="s">
        <v>300</v>
      </c>
      <c r="B1" s="192"/>
      <c r="C1" s="192"/>
      <c r="D1" s="193"/>
      <c r="E1" s="193"/>
      <c r="F1" s="193"/>
      <c r="G1" s="193"/>
      <c r="H1" s="193"/>
      <c r="I1" s="193"/>
      <c r="J1" s="193"/>
      <c r="K1" s="296" t="s">
        <v>109</v>
      </c>
    </row>
    <row r="2" spans="1:12" s="199" customFormat="1" ht="15">
      <c r="A2" s="148" t="s">
        <v>140</v>
      </c>
      <c r="B2" s="148"/>
      <c r="C2" s="148"/>
      <c r="D2" s="193"/>
      <c r="E2" s="193"/>
      <c r="F2" s="193"/>
      <c r="G2" s="193"/>
      <c r="H2" s="193"/>
      <c r="I2" s="193"/>
      <c r="J2" s="193"/>
      <c r="K2" s="293" t="str">
        <f>'ფორმა N1'!L2</f>
        <v>01.01.17-31.12.17</v>
      </c>
    </row>
    <row r="3" spans="1:12" s="199" customFormat="1" ht="15">
      <c r="A3" s="193"/>
      <c r="B3" s="193"/>
      <c r="C3" s="193"/>
      <c r="D3" s="193"/>
      <c r="E3" s="193"/>
      <c r="F3" s="193"/>
      <c r="G3" s="193"/>
      <c r="H3" s="193"/>
      <c r="I3" s="193"/>
      <c r="J3" s="193"/>
      <c r="K3" s="141"/>
      <c r="L3" s="307"/>
    </row>
    <row r="4" spans="1:12" s="199" customFormat="1" ht="15">
      <c r="A4" s="114" t="s">
        <v>269</v>
      </c>
      <c r="B4" s="114"/>
      <c r="C4" s="114"/>
      <c r="D4" s="114"/>
      <c r="E4" s="114"/>
      <c r="F4" s="302"/>
      <c r="G4" s="194"/>
      <c r="H4" s="193"/>
      <c r="I4" s="193"/>
      <c r="J4" s="193"/>
      <c r="K4" s="193"/>
    </row>
    <row r="5" spans="1:12" ht="15">
      <c r="A5" s="303" t="str">
        <f>'ფორმა N1'!A5</f>
        <v>მპგ "დემოკრატიული მოძრაობა – ერთიანი საქართველო"</v>
      </c>
      <c r="B5" s="303"/>
      <c r="C5" s="303"/>
      <c r="D5" s="304"/>
      <c r="E5" s="304"/>
      <c r="F5" s="304"/>
      <c r="G5" s="305"/>
      <c r="H5" s="306"/>
      <c r="I5" s="306"/>
      <c r="J5" s="306"/>
      <c r="K5" s="305"/>
    </row>
    <row r="6" spans="1:12" s="199" customFormat="1" ht="13.5">
      <c r="A6" s="142"/>
      <c r="B6" s="142"/>
      <c r="C6" s="142"/>
      <c r="D6" s="308"/>
      <c r="E6" s="308"/>
      <c r="F6" s="308"/>
      <c r="G6" s="193"/>
      <c r="H6" s="193"/>
      <c r="I6" s="193"/>
      <c r="J6" s="193"/>
      <c r="K6" s="193"/>
    </row>
    <row r="7" spans="1:12" s="199" customFormat="1" ht="60">
      <c r="A7" s="309" t="s">
        <v>64</v>
      </c>
      <c r="B7" s="309" t="s">
        <v>483</v>
      </c>
      <c r="C7" s="309" t="s">
        <v>243</v>
      </c>
      <c r="D7" s="310" t="s">
        <v>240</v>
      </c>
      <c r="E7" s="310" t="s">
        <v>241</v>
      </c>
      <c r="F7" s="310" t="s">
        <v>340</v>
      </c>
      <c r="G7" s="310" t="s">
        <v>242</v>
      </c>
      <c r="H7" s="310" t="s">
        <v>491</v>
      </c>
      <c r="I7" s="310" t="s">
        <v>239</v>
      </c>
      <c r="J7" s="310" t="s">
        <v>488</v>
      </c>
      <c r="K7" s="310" t="s">
        <v>489</v>
      </c>
    </row>
    <row r="8" spans="1:12" s="199" customFormat="1" ht="15">
      <c r="A8" s="309">
        <v>1</v>
      </c>
      <c r="B8" s="309">
        <v>2</v>
      </c>
      <c r="C8" s="309">
        <v>3</v>
      </c>
      <c r="D8" s="310">
        <v>4</v>
      </c>
      <c r="E8" s="309">
        <v>5</v>
      </c>
      <c r="F8" s="310">
        <v>6</v>
      </c>
      <c r="G8" s="309">
        <v>7</v>
      </c>
      <c r="H8" s="310">
        <v>8</v>
      </c>
      <c r="I8" s="309">
        <v>9</v>
      </c>
      <c r="J8" s="309">
        <v>10</v>
      </c>
      <c r="K8" s="310">
        <v>11</v>
      </c>
    </row>
    <row r="9" spans="1:12" s="199" customFormat="1" ht="15">
      <c r="A9" s="311">
        <v>1</v>
      </c>
      <c r="B9" s="311"/>
      <c r="C9" s="311"/>
      <c r="D9" s="312"/>
      <c r="E9" s="312"/>
      <c r="F9" s="312"/>
      <c r="G9" s="312"/>
      <c r="H9" s="312"/>
      <c r="I9" s="312"/>
      <c r="J9" s="312"/>
      <c r="K9" s="312"/>
    </row>
    <row r="10" spans="1:12" s="199" customFormat="1" ht="15">
      <c r="A10" s="311">
        <v>2</v>
      </c>
      <c r="B10" s="311"/>
      <c r="C10" s="311"/>
      <c r="D10" s="312"/>
      <c r="E10" s="312"/>
      <c r="F10" s="312"/>
      <c r="G10" s="312"/>
      <c r="H10" s="312"/>
      <c r="I10" s="312"/>
      <c r="J10" s="312"/>
      <c r="K10" s="312"/>
    </row>
    <row r="11" spans="1:12" s="199" customFormat="1" ht="15">
      <c r="A11" s="311">
        <v>3</v>
      </c>
      <c r="B11" s="311"/>
      <c r="C11" s="311"/>
      <c r="D11" s="312"/>
      <c r="E11" s="312"/>
      <c r="F11" s="312"/>
      <c r="G11" s="312"/>
      <c r="H11" s="312"/>
      <c r="I11" s="312"/>
      <c r="J11" s="312"/>
      <c r="K11" s="312"/>
    </row>
    <row r="12" spans="1:12" s="199" customFormat="1" ht="15">
      <c r="A12" s="311">
        <v>4</v>
      </c>
      <c r="B12" s="311"/>
      <c r="C12" s="311"/>
      <c r="D12" s="312"/>
      <c r="E12" s="312"/>
      <c r="F12" s="312"/>
      <c r="G12" s="312"/>
      <c r="H12" s="312"/>
      <c r="I12" s="312"/>
      <c r="J12" s="312"/>
      <c r="K12" s="312"/>
    </row>
    <row r="13" spans="1:12" s="199" customFormat="1" ht="15">
      <c r="A13" s="311">
        <v>5</v>
      </c>
      <c r="B13" s="311"/>
      <c r="C13" s="311"/>
      <c r="D13" s="312"/>
      <c r="E13" s="312"/>
      <c r="F13" s="312"/>
      <c r="G13" s="312"/>
      <c r="H13" s="312"/>
      <c r="I13" s="312"/>
      <c r="J13" s="312"/>
      <c r="K13" s="312"/>
    </row>
    <row r="14" spans="1:12" s="199" customFormat="1" ht="15">
      <c r="A14" s="311">
        <v>6</v>
      </c>
      <c r="B14" s="311"/>
      <c r="C14" s="311"/>
      <c r="D14" s="312"/>
      <c r="E14" s="312"/>
      <c r="F14" s="312"/>
      <c r="G14" s="312"/>
      <c r="H14" s="312"/>
      <c r="I14" s="312"/>
      <c r="J14" s="312"/>
      <c r="K14" s="312"/>
    </row>
    <row r="15" spans="1:12" s="199" customFormat="1" ht="15">
      <c r="A15" s="311">
        <v>7</v>
      </c>
      <c r="B15" s="311"/>
      <c r="C15" s="311"/>
      <c r="D15" s="312"/>
      <c r="E15" s="312"/>
      <c r="F15" s="312"/>
      <c r="G15" s="312"/>
      <c r="H15" s="312"/>
      <c r="I15" s="312"/>
      <c r="J15" s="312"/>
      <c r="K15" s="312"/>
    </row>
    <row r="16" spans="1:12" s="199" customFormat="1" ht="15">
      <c r="A16" s="311">
        <v>8</v>
      </c>
      <c r="B16" s="311"/>
      <c r="C16" s="311"/>
      <c r="D16" s="312"/>
      <c r="E16" s="312"/>
      <c r="F16" s="312"/>
      <c r="G16" s="312"/>
      <c r="H16" s="312"/>
      <c r="I16" s="312"/>
      <c r="J16" s="312"/>
      <c r="K16" s="312"/>
    </row>
    <row r="17" spans="1:11" s="199" customFormat="1" ht="15">
      <c r="A17" s="311">
        <v>9</v>
      </c>
      <c r="B17" s="311"/>
      <c r="C17" s="311"/>
      <c r="D17" s="312"/>
      <c r="E17" s="312"/>
      <c r="F17" s="312"/>
      <c r="G17" s="312"/>
      <c r="H17" s="312"/>
      <c r="I17" s="312"/>
      <c r="J17" s="312"/>
      <c r="K17" s="312"/>
    </row>
    <row r="18" spans="1:11" s="199" customFormat="1" ht="15">
      <c r="A18" s="311">
        <v>10</v>
      </c>
      <c r="B18" s="311"/>
      <c r="C18" s="311"/>
      <c r="D18" s="312"/>
      <c r="E18" s="312"/>
      <c r="F18" s="312"/>
      <c r="G18" s="312"/>
      <c r="H18" s="312"/>
      <c r="I18" s="312"/>
      <c r="J18" s="312"/>
      <c r="K18" s="312"/>
    </row>
    <row r="19" spans="1:11" s="199" customFormat="1" ht="15">
      <c r="A19" s="311">
        <v>11</v>
      </c>
      <c r="B19" s="311"/>
      <c r="C19" s="311"/>
      <c r="D19" s="312"/>
      <c r="E19" s="312"/>
      <c r="F19" s="312"/>
      <c r="G19" s="312"/>
      <c r="H19" s="312"/>
      <c r="I19" s="312"/>
      <c r="J19" s="312"/>
      <c r="K19" s="312"/>
    </row>
    <row r="20" spans="1:11" s="199" customFormat="1" ht="15">
      <c r="A20" s="311">
        <v>12</v>
      </c>
      <c r="B20" s="311"/>
      <c r="C20" s="311"/>
      <c r="D20" s="312"/>
      <c r="E20" s="312"/>
      <c r="F20" s="312"/>
      <c r="G20" s="312"/>
      <c r="H20" s="312"/>
      <c r="I20" s="312"/>
      <c r="J20" s="312"/>
      <c r="K20" s="312"/>
    </row>
    <row r="21" spans="1:11" s="199" customFormat="1" ht="15">
      <c r="A21" s="311">
        <v>13</v>
      </c>
      <c r="B21" s="311"/>
      <c r="C21" s="311"/>
      <c r="D21" s="312"/>
      <c r="E21" s="312"/>
      <c r="F21" s="312"/>
      <c r="G21" s="312"/>
      <c r="H21" s="312"/>
      <c r="I21" s="312"/>
      <c r="J21" s="312"/>
      <c r="K21" s="312"/>
    </row>
    <row r="22" spans="1:11" s="199" customFormat="1" ht="15">
      <c r="A22" s="311">
        <v>14</v>
      </c>
      <c r="B22" s="311"/>
      <c r="C22" s="311"/>
      <c r="D22" s="312"/>
      <c r="E22" s="312"/>
      <c r="F22" s="312"/>
      <c r="G22" s="312"/>
      <c r="H22" s="312"/>
      <c r="I22" s="312"/>
      <c r="J22" s="312"/>
      <c r="K22" s="312"/>
    </row>
    <row r="23" spans="1:11" s="199" customFormat="1" ht="15">
      <c r="A23" s="311">
        <v>15</v>
      </c>
      <c r="B23" s="311"/>
      <c r="C23" s="311"/>
      <c r="D23" s="312"/>
      <c r="E23" s="312"/>
      <c r="F23" s="312"/>
      <c r="G23" s="312"/>
      <c r="H23" s="312"/>
      <c r="I23" s="312"/>
      <c r="J23" s="312"/>
      <c r="K23" s="312"/>
    </row>
    <row r="24" spans="1:11" s="199" customFormat="1" ht="15">
      <c r="A24" s="311">
        <v>16</v>
      </c>
      <c r="B24" s="311"/>
      <c r="C24" s="311"/>
      <c r="D24" s="312"/>
      <c r="E24" s="312"/>
      <c r="F24" s="312"/>
      <c r="G24" s="312"/>
      <c r="H24" s="312"/>
      <c r="I24" s="312"/>
      <c r="J24" s="312"/>
      <c r="K24" s="312"/>
    </row>
    <row r="25" spans="1:11" s="199" customFormat="1" ht="15">
      <c r="A25" s="311">
        <v>17</v>
      </c>
      <c r="B25" s="311"/>
      <c r="C25" s="311"/>
      <c r="D25" s="312"/>
      <c r="E25" s="312"/>
      <c r="F25" s="312"/>
      <c r="G25" s="312"/>
      <c r="H25" s="312"/>
      <c r="I25" s="312"/>
      <c r="J25" s="312"/>
      <c r="K25" s="312"/>
    </row>
    <row r="26" spans="1:11" s="199" customFormat="1" ht="15">
      <c r="A26" s="311">
        <v>18</v>
      </c>
      <c r="B26" s="311"/>
      <c r="C26" s="311"/>
      <c r="D26" s="312"/>
      <c r="E26" s="312"/>
      <c r="F26" s="312"/>
      <c r="G26" s="312"/>
      <c r="H26" s="312"/>
      <c r="I26" s="312"/>
      <c r="J26" s="312"/>
      <c r="K26" s="312"/>
    </row>
    <row r="27" spans="1:11" s="199" customFormat="1" ht="15">
      <c r="A27" s="311" t="s">
        <v>273</v>
      </c>
      <c r="B27" s="311"/>
      <c r="C27" s="311"/>
      <c r="D27" s="312"/>
      <c r="E27" s="312"/>
      <c r="F27" s="312"/>
      <c r="G27" s="312"/>
      <c r="H27" s="312"/>
      <c r="I27" s="312"/>
      <c r="J27" s="312"/>
      <c r="K27" s="312"/>
    </row>
    <row r="28" spans="1:11">
      <c r="A28" s="315"/>
      <c r="B28" s="315"/>
      <c r="C28" s="315"/>
      <c r="D28" s="315"/>
      <c r="E28" s="315"/>
      <c r="F28" s="315"/>
      <c r="G28" s="315"/>
      <c r="H28" s="315"/>
      <c r="I28" s="315"/>
      <c r="J28" s="315"/>
      <c r="K28" s="315"/>
    </row>
    <row r="29" spans="1:11">
      <c r="A29" s="315"/>
      <c r="B29" s="315"/>
      <c r="C29" s="315"/>
      <c r="D29" s="315"/>
      <c r="E29" s="315"/>
      <c r="F29" s="315"/>
      <c r="G29" s="315"/>
      <c r="H29" s="315"/>
      <c r="I29" s="315"/>
      <c r="J29" s="315"/>
      <c r="K29" s="315"/>
    </row>
    <row r="30" spans="1:11">
      <c r="A30" s="316"/>
      <c r="B30" s="316"/>
      <c r="C30" s="316"/>
      <c r="D30" s="315"/>
      <c r="E30" s="315"/>
      <c r="F30" s="315"/>
      <c r="G30" s="315"/>
      <c r="H30" s="315"/>
      <c r="I30" s="315"/>
      <c r="J30" s="315"/>
      <c r="K30" s="315"/>
    </row>
    <row r="31" spans="1:11" ht="15">
      <c r="A31" s="317"/>
      <c r="B31" s="317"/>
      <c r="C31" s="317"/>
      <c r="D31" s="318" t="s">
        <v>107</v>
      </c>
      <c r="E31" s="317"/>
      <c r="F31" s="317"/>
      <c r="G31" s="319"/>
      <c r="H31" s="317"/>
      <c r="I31" s="317"/>
      <c r="J31" s="317"/>
      <c r="K31" s="317"/>
    </row>
    <row r="32" spans="1:11" ht="15">
      <c r="A32" s="317"/>
      <c r="B32" s="317"/>
      <c r="C32" s="317"/>
      <c r="D32" s="317"/>
      <c r="E32" s="320"/>
      <c r="F32" s="317"/>
      <c r="H32" s="320"/>
      <c r="I32" s="320"/>
      <c r="J32" s="321"/>
    </row>
    <row r="33" spans="4:9" ht="15">
      <c r="D33" s="317"/>
      <c r="E33" s="322" t="s">
        <v>263</v>
      </c>
      <c r="F33" s="317"/>
      <c r="H33" s="323" t="s">
        <v>268</v>
      </c>
      <c r="I33" s="323"/>
    </row>
    <row r="34" spans="4:9" ht="15">
      <c r="D34" s="317"/>
      <c r="E34" s="324" t="s">
        <v>139</v>
      </c>
      <c r="F34" s="317"/>
      <c r="H34" s="317" t="s">
        <v>264</v>
      </c>
      <c r="I34" s="317"/>
    </row>
    <row r="35" spans="4:9" ht="15">
      <c r="D35" s="317"/>
      <c r="E35" s="324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7" t="s">
        <v>427</v>
      </c>
      <c r="B1" s="138"/>
      <c r="C1" s="138"/>
      <c r="D1" s="138"/>
      <c r="E1" s="138"/>
      <c r="F1" s="138"/>
      <c r="G1" s="138"/>
      <c r="H1" s="144"/>
      <c r="I1" s="78" t="s">
        <v>109</v>
      </c>
    </row>
    <row r="2" spans="1:13" customFormat="1" ht="15">
      <c r="A2" s="105" t="s">
        <v>140</v>
      </c>
      <c r="B2" s="138"/>
      <c r="C2" s="138"/>
      <c r="D2" s="138"/>
      <c r="E2" s="138"/>
      <c r="F2" s="138"/>
      <c r="G2" s="138"/>
      <c r="H2" s="144"/>
      <c r="I2" s="206" t="str">
        <f>'ფორმა N1'!L2</f>
        <v>01.01.17-31.12.17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4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8" t="str">
        <f>'ფორმა N1'!A5</f>
        <v>მპგ "დემოკრატიული მოძრაობა – ერთიანი საქართველო"</v>
      </c>
      <c r="B5" s="80"/>
      <c r="C5" s="80"/>
      <c r="D5" s="210"/>
      <c r="E5" s="210"/>
      <c r="F5" s="210"/>
      <c r="G5" s="210"/>
      <c r="H5" s="210"/>
      <c r="I5" s="209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>
      <c r="A7" s="147" t="s">
        <v>64</v>
      </c>
      <c r="B7" s="136" t="s">
        <v>366</v>
      </c>
      <c r="C7" s="136" t="s">
        <v>367</v>
      </c>
      <c r="D7" s="136" t="s">
        <v>372</v>
      </c>
      <c r="E7" s="136" t="s">
        <v>373</v>
      </c>
      <c r="F7" s="136" t="s">
        <v>368</v>
      </c>
      <c r="G7" s="136" t="s">
        <v>369</v>
      </c>
      <c r="H7" s="136" t="s">
        <v>380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5"/>
      <c r="G9" s="205"/>
      <c r="H9" s="205"/>
      <c r="I9" s="26"/>
    </row>
    <row r="10" spans="1:13" customFormat="1" ht="15">
      <c r="A10" s="67">
        <v>2</v>
      </c>
      <c r="B10" s="26"/>
      <c r="C10" s="26"/>
      <c r="D10" s="26"/>
      <c r="E10" s="26"/>
      <c r="F10" s="205"/>
      <c r="G10" s="205"/>
      <c r="H10" s="205"/>
      <c r="I10" s="26"/>
    </row>
    <row r="11" spans="1:13" customFormat="1" ht="15">
      <c r="A11" s="67">
        <v>3</v>
      </c>
      <c r="B11" s="26"/>
      <c r="C11" s="26"/>
      <c r="D11" s="26"/>
      <c r="E11" s="26"/>
      <c r="F11" s="205"/>
      <c r="G11" s="205"/>
      <c r="H11" s="205"/>
      <c r="I11" s="26"/>
    </row>
    <row r="12" spans="1:13" customFormat="1" ht="15">
      <c r="A12" s="67">
        <v>4</v>
      </c>
      <c r="B12" s="26"/>
      <c r="C12" s="26"/>
      <c r="D12" s="26"/>
      <c r="E12" s="26"/>
      <c r="F12" s="205"/>
      <c r="G12" s="205"/>
      <c r="H12" s="205"/>
      <c r="I12" s="26"/>
    </row>
    <row r="13" spans="1:13" customFormat="1" ht="15">
      <c r="A13" s="67">
        <v>5</v>
      </c>
      <c r="B13" s="26"/>
      <c r="C13" s="26"/>
      <c r="D13" s="26"/>
      <c r="E13" s="26"/>
      <c r="F13" s="205"/>
      <c r="G13" s="205"/>
      <c r="H13" s="205"/>
      <c r="I13" s="26"/>
    </row>
    <row r="14" spans="1:13" customFormat="1" ht="15">
      <c r="A14" s="67">
        <v>6</v>
      </c>
      <c r="B14" s="26"/>
      <c r="C14" s="26"/>
      <c r="D14" s="26"/>
      <c r="E14" s="26"/>
      <c r="F14" s="205"/>
      <c r="G14" s="205"/>
      <c r="H14" s="205"/>
      <c r="I14" s="26"/>
    </row>
    <row r="15" spans="1:13" customFormat="1" ht="15">
      <c r="A15" s="67">
        <v>7</v>
      </c>
      <c r="B15" s="26"/>
      <c r="C15" s="26"/>
      <c r="D15" s="26"/>
      <c r="E15" s="26"/>
      <c r="F15" s="205"/>
      <c r="G15" s="205"/>
      <c r="H15" s="205"/>
      <c r="I15" s="26"/>
    </row>
    <row r="16" spans="1:13" customFormat="1" ht="15">
      <c r="A16" s="67">
        <v>8</v>
      </c>
      <c r="B16" s="26"/>
      <c r="C16" s="26"/>
      <c r="D16" s="26"/>
      <c r="E16" s="26"/>
      <c r="F16" s="205"/>
      <c r="G16" s="205"/>
      <c r="H16" s="205"/>
      <c r="I16" s="26"/>
    </row>
    <row r="17" spans="1:9" customFormat="1" ht="15">
      <c r="A17" s="67">
        <v>9</v>
      </c>
      <c r="B17" s="26"/>
      <c r="C17" s="26"/>
      <c r="D17" s="26"/>
      <c r="E17" s="26"/>
      <c r="F17" s="205"/>
      <c r="G17" s="205"/>
      <c r="H17" s="205"/>
      <c r="I17" s="26"/>
    </row>
    <row r="18" spans="1:9" customFormat="1" ht="15">
      <c r="A18" s="67">
        <v>10</v>
      </c>
      <c r="B18" s="26"/>
      <c r="C18" s="26"/>
      <c r="D18" s="26"/>
      <c r="E18" s="26"/>
      <c r="F18" s="205"/>
      <c r="G18" s="205"/>
      <c r="H18" s="205"/>
      <c r="I18" s="26"/>
    </row>
    <row r="19" spans="1:9" customFormat="1" ht="15">
      <c r="A19" s="67">
        <v>11</v>
      </c>
      <c r="B19" s="26"/>
      <c r="C19" s="26"/>
      <c r="D19" s="26"/>
      <c r="E19" s="26"/>
      <c r="F19" s="205"/>
      <c r="G19" s="205"/>
      <c r="H19" s="205"/>
      <c r="I19" s="26"/>
    </row>
    <row r="20" spans="1:9" customFormat="1" ht="15">
      <c r="A20" s="67">
        <v>12</v>
      </c>
      <c r="B20" s="26"/>
      <c r="C20" s="26"/>
      <c r="D20" s="26"/>
      <c r="E20" s="26"/>
      <c r="F20" s="205"/>
      <c r="G20" s="205"/>
      <c r="H20" s="205"/>
      <c r="I20" s="26"/>
    </row>
    <row r="21" spans="1:9" customFormat="1" ht="15">
      <c r="A21" s="67">
        <v>13</v>
      </c>
      <c r="B21" s="26"/>
      <c r="C21" s="26"/>
      <c r="D21" s="26"/>
      <c r="E21" s="26"/>
      <c r="F21" s="205"/>
      <c r="G21" s="205"/>
      <c r="H21" s="205"/>
      <c r="I21" s="26"/>
    </row>
    <row r="22" spans="1:9" customFormat="1" ht="15">
      <c r="A22" s="67">
        <v>14</v>
      </c>
      <c r="B22" s="26"/>
      <c r="C22" s="26"/>
      <c r="D22" s="26"/>
      <c r="E22" s="26"/>
      <c r="F22" s="205"/>
      <c r="G22" s="205"/>
      <c r="H22" s="205"/>
      <c r="I22" s="26"/>
    </row>
    <row r="23" spans="1:9" customFormat="1" ht="15">
      <c r="A23" s="67">
        <v>15</v>
      </c>
      <c r="B23" s="26"/>
      <c r="C23" s="26"/>
      <c r="D23" s="26"/>
      <c r="E23" s="26"/>
      <c r="F23" s="205"/>
      <c r="G23" s="205"/>
      <c r="H23" s="205"/>
      <c r="I23" s="26"/>
    </row>
    <row r="24" spans="1:9" customFormat="1" ht="15">
      <c r="A24" s="67">
        <v>16</v>
      </c>
      <c r="B24" s="26"/>
      <c r="C24" s="26"/>
      <c r="D24" s="26"/>
      <c r="E24" s="26"/>
      <c r="F24" s="205"/>
      <c r="G24" s="205"/>
      <c r="H24" s="205"/>
      <c r="I24" s="26"/>
    </row>
    <row r="25" spans="1:9" customFormat="1" ht="15">
      <c r="A25" s="67">
        <v>17</v>
      </c>
      <c r="B25" s="26"/>
      <c r="C25" s="26"/>
      <c r="D25" s="26"/>
      <c r="E25" s="26"/>
      <c r="F25" s="205"/>
      <c r="G25" s="205"/>
      <c r="H25" s="205"/>
      <c r="I25" s="26"/>
    </row>
    <row r="26" spans="1:9" customFormat="1" ht="15">
      <c r="A26" s="67">
        <v>18</v>
      </c>
      <c r="B26" s="26"/>
      <c r="C26" s="26"/>
      <c r="D26" s="26"/>
      <c r="E26" s="26"/>
      <c r="F26" s="205"/>
      <c r="G26" s="205"/>
      <c r="H26" s="205"/>
      <c r="I26" s="26"/>
    </row>
    <row r="27" spans="1:9" customFormat="1" ht="15">
      <c r="A27" s="67" t="s">
        <v>273</v>
      </c>
      <c r="B27" s="26"/>
      <c r="C27" s="26"/>
      <c r="D27" s="26"/>
      <c r="E27" s="26"/>
      <c r="F27" s="205"/>
      <c r="G27" s="205"/>
      <c r="H27" s="205"/>
      <c r="I27" s="26"/>
    </row>
    <row r="28" spans="1:9">
      <c r="A28" s="212"/>
      <c r="B28" s="212"/>
      <c r="C28" s="212"/>
      <c r="D28" s="212"/>
      <c r="E28" s="212"/>
      <c r="F28" s="212"/>
      <c r="G28" s="212"/>
      <c r="H28" s="212"/>
      <c r="I28" s="212"/>
    </row>
    <row r="29" spans="1:9">
      <c r="A29" s="212"/>
      <c r="B29" s="212"/>
      <c r="C29" s="212"/>
      <c r="D29" s="212"/>
      <c r="E29" s="212"/>
      <c r="F29" s="212"/>
      <c r="G29" s="212"/>
      <c r="H29" s="212"/>
      <c r="I29" s="212"/>
    </row>
    <row r="30" spans="1:9">
      <c r="A30" s="213"/>
      <c r="B30" s="212"/>
      <c r="C30" s="212"/>
      <c r="D30" s="212"/>
      <c r="E30" s="212"/>
      <c r="F30" s="212"/>
      <c r="G30" s="212"/>
      <c r="H30" s="212"/>
      <c r="I30" s="212"/>
    </row>
    <row r="31" spans="1:9" ht="15">
      <c r="A31" s="183"/>
      <c r="B31" s="185" t="s">
        <v>107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17"/>
    </row>
    <row r="33" spans="2:6" ht="15">
      <c r="B33" s="183"/>
      <c r="C33" s="189" t="s">
        <v>263</v>
      </c>
      <c r="D33" s="183"/>
      <c r="F33" s="190" t="s">
        <v>268</v>
      </c>
    </row>
    <row r="34" spans="2:6" ht="15">
      <c r="B34" s="183"/>
      <c r="C34" s="191" t="s">
        <v>139</v>
      </c>
      <c r="D34" s="183"/>
      <c r="F34" s="183" t="s">
        <v>264</v>
      </c>
    </row>
    <row r="35" spans="2:6" ht="15">
      <c r="B35" s="183"/>
      <c r="C35" s="191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51"/>
  <sheetViews>
    <sheetView view="pageBreakPreview" topLeftCell="A7" zoomScale="80" zoomScaleNormal="100" zoomScaleSheetLayoutView="80" workbookViewId="0">
      <selection activeCell="G40" sqref="G40"/>
    </sheetView>
  </sheetViews>
  <sheetFormatPr defaultRowHeight="15"/>
  <cols>
    <col min="1" max="1" width="10" style="183" customWidth="1"/>
    <col min="2" max="2" width="20.28515625" style="183" customWidth="1"/>
    <col min="3" max="3" width="30" style="183" customWidth="1"/>
    <col min="4" max="4" width="29" style="183" customWidth="1"/>
    <col min="5" max="5" width="22.5703125" style="183" customWidth="1"/>
    <col min="6" max="6" width="20" style="183" customWidth="1"/>
    <col min="7" max="7" width="29.28515625" style="183" customWidth="1"/>
    <col min="8" max="8" width="27.140625" style="183" customWidth="1"/>
    <col min="9" max="9" width="26.42578125" style="183" customWidth="1"/>
    <col min="10" max="10" width="0.5703125" style="183" customWidth="1"/>
    <col min="11" max="16384" width="9.140625" style="183"/>
  </cols>
  <sheetData>
    <row r="1" spans="1:10">
      <c r="A1" s="74" t="s">
        <v>385</v>
      </c>
      <c r="B1" s="76"/>
      <c r="C1" s="76"/>
      <c r="D1" s="76"/>
      <c r="E1" s="76"/>
      <c r="F1" s="76"/>
      <c r="G1" s="76"/>
      <c r="H1" s="76"/>
      <c r="I1" s="162" t="s">
        <v>198</v>
      </c>
      <c r="J1" s="163"/>
    </row>
    <row r="2" spans="1:10">
      <c r="A2" s="76" t="s">
        <v>140</v>
      </c>
      <c r="B2" s="76"/>
      <c r="C2" s="76"/>
      <c r="D2" s="76"/>
      <c r="E2" s="76"/>
      <c r="F2" s="76"/>
      <c r="G2" s="76"/>
      <c r="H2" s="76"/>
      <c r="I2" s="164" t="str">
        <f>'ფორმა N1'!L2</f>
        <v>01.01.17-31.12.17</v>
      </c>
      <c r="J2" s="163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3"/>
    </row>
    <row r="4" spans="1:10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8" t="str">
        <f>'ფორმა N1'!A5</f>
        <v>მპგ "დემოკრატიული მოძრაობა – ერთიანი საქართველო"</v>
      </c>
      <c r="B5" s="208"/>
      <c r="C5" s="208"/>
      <c r="D5" s="208"/>
      <c r="E5" s="208"/>
      <c r="F5" s="208"/>
      <c r="G5" s="208"/>
      <c r="H5" s="208"/>
      <c r="I5" s="208"/>
      <c r="J5" s="190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5" t="s">
        <v>64</v>
      </c>
      <c r="B8" s="287" t="s">
        <v>363</v>
      </c>
      <c r="C8" s="288" t="s">
        <v>405</v>
      </c>
      <c r="D8" s="288" t="s">
        <v>406</v>
      </c>
      <c r="E8" s="288" t="s">
        <v>364</v>
      </c>
      <c r="F8" s="288" t="s">
        <v>377</v>
      </c>
      <c r="G8" s="288" t="s">
        <v>378</v>
      </c>
      <c r="H8" s="288" t="s">
        <v>410</v>
      </c>
      <c r="I8" s="166" t="s">
        <v>379</v>
      </c>
      <c r="J8" s="105"/>
    </row>
    <row r="9" spans="1:10">
      <c r="A9" s="168">
        <v>1</v>
      </c>
      <c r="B9" s="735">
        <v>41543</v>
      </c>
      <c r="C9" s="736" t="s">
        <v>3508</v>
      </c>
      <c r="D9" s="736">
        <v>204488081</v>
      </c>
      <c r="E9" s="172" t="s">
        <v>3219</v>
      </c>
      <c r="F9" s="172"/>
      <c r="G9" s="172">
        <v>1791</v>
      </c>
      <c r="H9" s="737"/>
      <c r="I9" s="737">
        <v>1791</v>
      </c>
      <c r="J9" s="105"/>
    </row>
    <row r="10" spans="1:10">
      <c r="A10" s="168">
        <v>2</v>
      </c>
      <c r="B10" s="738">
        <v>41531</v>
      </c>
      <c r="C10" s="739" t="s">
        <v>3509</v>
      </c>
      <c r="D10" s="740">
        <v>36001003914</v>
      </c>
      <c r="E10" s="741" t="s">
        <v>3363</v>
      </c>
      <c r="F10" s="737">
        <v>438</v>
      </c>
      <c r="G10" s="737">
        <v>438</v>
      </c>
      <c r="H10" s="737"/>
      <c r="I10" s="737">
        <v>438</v>
      </c>
      <c r="J10" s="105"/>
    </row>
    <row r="11" spans="1:10">
      <c r="A11" s="168">
        <v>3</v>
      </c>
      <c r="B11" s="742">
        <v>41527</v>
      </c>
      <c r="C11" s="739" t="s">
        <v>3510</v>
      </c>
      <c r="D11" s="743">
        <v>3001011884</v>
      </c>
      <c r="E11" s="741" t="s">
        <v>3363</v>
      </c>
      <c r="F11" s="737">
        <v>300</v>
      </c>
      <c r="G11" s="737">
        <v>600</v>
      </c>
      <c r="H11" s="737">
        <v>600</v>
      </c>
      <c r="I11" s="737">
        <v>300</v>
      </c>
      <c r="J11" s="105"/>
    </row>
    <row r="12" spans="1:10" ht="30">
      <c r="A12" s="168">
        <v>4</v>
      </c>
      <c r="B12" s="196"/>
      <c r="C12" s="173" t="s">
        <v>3511</v>
      </c>
      <c r="D12" s="736">
        <v>205246857</v>
      </c>
      <c r="E12" s="172" t="s">
        <v>3512</v>
      </c>
      <c r="F12" s="172"/>
      <c r="G12" s="172"/>
      <c r="H12" s="172"/>
      <c r="I12" s="737">
        <v>195486.98</v>
      </c>
      <c r="J12" s="105"/>
    </row>
    <row r="13" spans="1:10">
      <c r="A13" s="168">
        <v>5</v>
      </c>
      <c r="B13" s="196"/>
      <c r="C13" s="173" t="s">
        <v>3513</v>
      </c>
      <c r="D13" s="744">
        <v>205075014</v>
      </c>
      <c r="E13" s="745" t="s">
        <v>3514</v>
      </c>
      <c r="F13" s="172"/>
      <c r="G13" s="172"/>
      <c r="H13" s="172"/>
      <c r="I13" s="737">
        <v>826</v>
      </c>
      <c r="J13" s="105"/>
    </row>
    <row r="14" spans="1:10" ht="30">
      <c r="A14" s="168">
        <v>6</v>
      </c>
      <c r="B14" s="196"/>
      <c r="C14" s="176" t="s">
        <v>3521</v>
      </c>
      <c r="D14" s="176">
        <v>204876606</v>
      </c>
      <c r="E14" s="175" t="s">
        <v>3522</v>
      </c>
      <c r="F14" s="175"/>
      <c r="G14" s="175"/>
      <c r="H14" s="249"/>
      <c r="I14" s="172">
        <v>1025.6400000000001</v>
      </c>
      <c r="J14" s="105"/>
    </row>
    <row r="15" spans="1:10" ht="45">
      <c r="A15" s="168">
        <v>7</v>
      </c>
      <c r="B15" s="196">
        <v>43019</v>
      </c>
      <c r="C15" s="173" t="s">
        <v>3515</v>
      </c>
      <c r="D15" s="173">
        <v>215113552</v>
      </c>
      <c r="E15" s="172" t="s">
        <v>3516</v>
      </c>
      <c r="F15" s="172">
        <v>500</v>
      </c>
      <c r="G15" s="172"/>
      <c r="H15" s="172"/>
      <c r="I15" s="737">
        <v>500</v>
      </c>
      <c r="J15" s="105"/>
    </row>
    <row r="16" spans="1:10" ht="30">
      <c r="A16" s="168">
        <v>8</v>
      </c>
      <c r="B16" s="196"/>
      <c r="C16" s="753" t="s">
        <v>3517</v>
      </c>
      <c r="D16" s="753">
        <v>415080227</v>
      </c>
      <c r="E16" s="249" t="s">
        <v>3518</v>
      </c>
      <c r="F16" s="249"/>
      <c r="G16" s="172">
        <v>1880</v>
      </c>
      <c r="H16" s="249"/>
      <c r="I16" s="737">
        <v>1880</v>
      </c>
      <c r="J16" s="105"/>
    </row>
    <row r="17" spans="1:10" ht="32.25" customHeight="1">
      <c r="A17" s="168">
        <v>9</v>
      </c>
      <c r="B17" s="196"/>
      <c r="C17" s="755" t="s">
        <v>3519</v>
      </c>
      <c r="D17" s="755">
        <v>202943182</v>
      </c>
      <c r="E17" s="747" t="s">
        <v>3520</v>
      </c>
      <c r="F17" s="747"/>
      <c r="G17" s="751"/>
      <c r="H17" s="747"/>
      <c r="I17" s="746">
        <v>41.05</v>
      </c>
      <c r="J17" s="105"/>
    </row>
    <row r="18" spans="1:10">
      <c r="A18" s="168">
        <v>10</v>
      </c>
      <c r="B18" s="196"/>
      <c r="C18" s="750"/>
      <c r="D18" s="750"/>
      <c r="E18" s="750"/>
      <c r="F18" s="750"/>
      <c r="G18" s="752"/>
      <c r="H18" s="750"/>
      <c r="I18" s="215"/>
      <c r="J18" s="105"/>
    </row>
    <row r="19" spans="1:10">
      <c r="A19" s="168">
        <v>11</v>
      </c>
      <c r="B19" s="196"/>
      <c r="C19" s="754"/>
      <c r="D19" s="754"/>
      <c r="E19" s="748"/>
      <c r="F19" s="748"/>
      <c r="G19" s="748"/>
      <c r="H19" s="749"/>
      <c r="I19" s="172"/>
      <c r="J19" s="105"/>
    </row>
    <row r="20" spans="1:10">
      <c r="A20" s="168">
        <v>12</v>
      </c>
      <c r="B20" s="196"/>
      <c r="C20" s="173"/>
      <c r="D20" s="173"/>
      <c r="E20" s="172"/>
      <c r="F20" s="172"/>
      <c r="G20" s="172"/>
      <c r="H20" s="172"/>
      <c r="I20" s="172"/>
      <c r="J20" s="105"/>
    </row>
    <row r="21" spans="1:10">
      <c r="A21" s="168">
        <v>13</v>
      </c>
      <c r="B21" s="196"/>
      <c r="C21" s="173"/>
      <c r="D21" s="173"/>
      <c r="E21" s="172"/>
      <c r="F21" s="172"/>
      <c r="G21" s="172"/>
      <c r="H21" s="172"/>
      <c r="I21" s="172"/>
      <c r="J21" s="105"/>
    </row>
    <row r="22" spans="1:10">
      <c r="A22" s="168">
        <v>14</v>
      </c>
      <c r="B22" s="196"/>
      <c r="C22" s="173"/>
      <c r="D22" s="173"/>
      <c r="E22" s="172"/>
      <c r="F22" s="172"/>
      <c r="G22" s="172"/>
      <c r="H22" s="172"/>
      <c r="I22" s="172"/>
      <c r="J22" s="105"/>
    </row>
    <row r="23" spans="1:10">
      <c r="A23" s="168">
        <v>15</v>
      </c>
      <c r="B23" s="196"/>
      <c r="C23" s="173"/>
      <c r="D23" s="173"/>
      <c r="E23" s="172"/>
      <c r="F23" s="172"/>
      <c r="G23" s="172"/>
      <c r="H23" s="172"/>
      <c r="I23" s="172"/>
      <c r="J23" s="105"/>
    </row>
    <row r="24" spans="1:10">
      <c r="A24" s="168">
        <v>16</v>
      </c>
      <c r="B24" s="196"/>
      <c r="C24" s="173"/>
      <c r="D24" s="173"/>
      <c r="E24" s="172"/>
      <c r="F24" s="172"/>
      <c r="G24" s="172"/>
      <c r="H24" s="172"/>
      <c r="I24" s="172"/>
      <c r="J24" s="105"/>
    </row>
    <row r="25" spans="1:10">
      <c r="A25" s="168">
        <v>17</v>
      </c>
      <c r="B25" s="196"/>
      <c r="C25" s="173"/>
      <c r="D25" s="173"/>
      <c r="E25" s="172"/>
      <c r="F25" s="172"/>
      <c r="G25" s="172"/>
      <c r="H25" s="172"/>
      <c r="I25" s="172"/>
      <c r="J25" s="105"/>
    </row>
    <row r="26" spans="1:10">
      <c r="A26" s="168">
        <v>18</v>
      </c>
      <c r="B26" s="196"/>
      <c r="C26" s="173"/>
      <c r="D26" s="173"/>
      <c r="E26" s="172"/>
      <c r="F26" s="172"/>
      <c r="G26" s="172"/>
      <c r="H26" s="172"/>
      <c r="I26" s="172"/>
      <c r="J26" s="105"/>
    </row>
    <row r="27" spans="1:10">
      <c r="A27" s="168">
        <v>19</v>
      </c>
      <c r="B27" s="196"/>
      <c r="C27" s="173"/>
      <c r="D27" s="173"/>
      <c r="E27" s="172"/>
      <c r="F27" s="172"/>
      <c r="G27" s="172"/>
      <c r="H27" s="172"/>
      <c r="I27" s="172"/>
      <c r="J27" s="105"/>
    </row>
    <row r="28" spans="1:10">
      <c r="A28" s="168">
        <v>20</v>
      </c>
      <c r="B28" s="196"/>
      <c r="C28" s="173"/>
      <c r="D28" s="173"/>
      <c r="E28" s="172"/>
      <c r="F28" s="172"/>
      <c r="G28" s="172"/>
      <c r="H28" s="172"/>
      <c r="I28" s="172"/>
      <c r="J28" s="105"/>
    </row>
    <row r="29" spans="1:10">
      <c r="A29" s="168">
        <v>21</v>
      </c>
      <c r="B29" s="196"/>
      <c r="C29" s="176"/>
      <c r="D29" s="176"/>
      <c r="E29" s="175"/>
      <c r="F29" s="175"/>
      <c r="G29" s="175"/>
      <c r="H29" s="249"/>
      <c r="I29" s="172"/>
      <c r="J29" s="105"/>
    </row>
    <row r="30" spans="1:10">
      <c r="A30" s="168">
        <v>22</v>
      </c>
      <c r="B30" s="196"/>
      <c r="C30" s="176"/>
      <c r="D30" s="176"/>
      <c r="E30" s="175"/>
      <c r="F30" s="175"/>
      <c r="G30" s="175"/>
      <c r="H30" s="249"/>
      <c r="I30" s="172"/>
      <c r="J30" s="105"/>
    </row>
    <row r="31" spans="1:10">
      <c r="A31" s="168">
        <v>23</v>
      </c>
      <c r="B31" s="196"/>
      <c r="C31" s="176"/>
      <c r="D31" s="176"/>
      <c r="E31" s="175"/>
      <c r="F31" s="175"/>
      <c r="G31" s="175"/>
      <c r="H31" s="249"/>
      <c r="I31" s="172"/>
      <c r="J31" s="105"/>
    </row>
    <row r="32" spans="1:10">
      <c r="A32" s="168">
        <v>24</v>
      </c>
      <c r="B32" s="196"/>
      <c r="C32" s="176"/>
      <c r="D32" s="176"/>
      <c r="E32" s="175"/>
      <c r="F32" s="175"/>
      <c r="G32" s="175"/>
      <c r="H32" s="249"/>
      <c r="I32" s="172"/>
      <c r="J32" s="105"/>
    </row>
    <row r="33" spans="1:12">
      <c r="A33" s="168">
        <v>25</v>
      </c>
      <c r="B33" s="196"/>
      <c r="C33" s="176"/>
      <c r="D33" s="176"/>
      <c r="E33" s="175"/>
      <c r="F33" s="175"/>
      <c r="G33" s="175"/>
      <c r="H33" s="249"/>
      <c r="I33" s="172"/>
      <c r="J33" s="105"/>
    </row>
    <row r="34" spans="1:12">
      <c r="A34" s="168">
        <v>26</v>
      </c>
      <c r="B34" s="196"/>
      <c r="C34" s="176"/>
      <c r="D34" s="176"/>
      <c r="E34" s="175"/>
      <c r="F34" s="175"/>
      <c r="G34" s="175"/>
      <c r="H34" s="249"/>
      <c r="I34" s="172"/>
      <c r="J34" s="105"/>
    </row>
    <row r="35" spans="1:12">
      <c r="A35" s="168">
        <v>27</v>
      </c>
      <c r="B35" s="196"/>
      <c r="C35" s="176"/>
      <c r="D35" s="176"/>
      <c r="E35" s="175"/>
      <c r="F35" s="175"/>
      <c r="G35" s="175"/>
      <c r="H35" s="249"/>
      <c r="I35" s="172"/>
      <c r="J35" s="105"/>
    </row>
    <row r="36" spans="1:12">
      <c r="A36" s="168">
        <v>28</v>
      </c>
      <c r="B36" s="196"/>
      <c r="C36" s="176"/>
      <c r="D36" s="176"/>
      <c r="E36" s="175"/>
      <c r="F36" s="175"/>
      <c r="G36" s="175"/>
      <c r="H36" s="249"/>
      <c r="I36" s="172"/>
      <c r="J36" s="105"/>
    </row>
    <row r="37" spans="1:12">
      <c r="A37" s="168">
        <v>29</v>
      </c>
      <c r="B37" s="196"/>
      <c r="C37" s="176"/>
      <c r="D37" s="176"/>
      <c r="E37" s="175"/>
      <c r="F37" s="175"/>
      <c r="G37" s="175"/>
      <c r="H37" s="249"/>
      <c r="I37" s="172"/>
      <c r="J37" s="105"/>
    </row>
    <row r="38" spans="1:12">
      <c r="A38" s="168" t="s">
        <v>273</v>
      </c>
      <c r="B38" s="196"/>
      <c r="C38" s="176"/>
      <c r="D38" s="176"/>
      <c r="E38" s="175"/>
      <c r="F38" s="175"/>
      <c r="G38" s="250"/>
      <c r="H38" s="259" t="s">
        <v>398</v>
      </c>
      <c r="I38" s="291">
        <f>SUM(I9:I37)</f>
        <v>202288.67</v>
      </c>
      <c r="J38" s="105"/>
    </row>
    <row r="40" spans="1:12">
      <c r="A40" s="183" t="s">
        <v>428</v>
      </c>
    </row>
    <row r="42" spans="1:12">
      <c r="B42" s="185" t="s">
        <v>107</v>
      </c>
      <c r="F42" s="186"/>
    </row>
    <row r="43" spans="1:12">
      <c r="F43" s="184"/>
      <c r="I43" s="184"/>
      <c r="J43" s="184"/>
      <c r="K43" s="184"/>
      <c r="L43" s="184"/>
    </row>
    <row r="44" spans="1:12">
      <c r="C44" s="187"/>
      <c r="F44" s="187"/>
      <c r="G44" s="187"/>
      <c r="H44" s="190"/>
      <c r="I44" s="188"/>
      <c r="J44" s="184"/>
      <c r="K44" s="184"/>
      <c r="L44" s="184"/>
    </row>
    <row r="45" spans="1:12">
      <c r="A45" s="184"/>
      <c r="C45" s="189" t="s">
        <v>263</v>
      </c>
      <c r="F45" s="190" t="s">
        <v>268</v>
      </c>
      <c r="G45" s="189"/>
      <c r="H45" s="189"/>
      <c r="I45" s="188"/>
      <c r="J45" s="184"/>
      <c r="K45" s="184"/>
      <c r="L45" s="184"/>
    </row>
    <row r="46" spans="1:12">
      <c r="A46" s="184"/>
      <c r="C46" s="191" t="s">
        <v>139</v>
      </c>
      <c r="F46" s="183" t="s">
        <v>264</v>
      </c>
      <c r="I46" s="184"/>
      <c r="J46" s="184"/>
      <c r="K46" s="184"/>
      <c r="L46" s="184"/>
    </row>
    <row r="47" spans="1:12" s="184" customFormat="1">
      <c r="B47" s="183"/>
      <c r="C47" s="191"/>
      <c r="G47" s="191"/>
      <c r="H47" s="191"/>
    </row>
    <row r="48" spans="1:12" s="184" customFormat="1" ht="12.75"/>
    <row r="49" s="184" customFormat="1" ht="12.75"/>
    <row r="50" s="184" customFormat="1" ht="12.75"/>
    <row r="51" s="184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1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C13" sqref="C13"/>
    </sheetView>
  </sheetViews>
  <sheetFormatPr defaultRowHeight="12.75"/>
  <cols>
    <col min="1" max="1" width="7.28515625" style="199" customWidth="1"/>
    <col min="2" max="2" width="57.28515625" style="199" customWidth="1"/>
    <col min="3" max="3" width="24.140625" style="199" customWidth="1"/>
    <col min="4" max="16384" width="9.140625" style="199"/>
  </cols>
  <sheetData>
    <row r="1" spans="1:3" s="6" customFormat="1" ht="18.75" customHeight="1">
      <c r="A1" s="868" t="s">
        <v>493</v>
      </c>
      <c r="B1" s="868"/>
      <c r="C1" s="296" t="s">
        <v>109</v>
      </c>
    </row>
    <row r="2" spans="1:3" s="6" customFormat="1" ht="15">
      <c r="A2" s="868"/>
      <c r="B2" s="868"/>
      <c r="C2" s="293" t="str">
        <f>'ფორმა N1'!L2</f>
        <v>01.01.17-31.12.17</v>
      </c>
    </row>
    <row r="3" spans="1:3" s="6" customFormat="1" ht="15">
      <c r="A3" s="325" t="s">
        <v>140</v>
      </c>
      <c r="B3" s="294"/>
      <c r="C3" s="295"/>
    </row>
    <row r="4" spans="1:3" s="6" customFormat="1" ht="15">
      <c r="A4" s="114"/>
      <c r="B4" s="294"/>
      <c r="C4" s="295"/>
    </row>
    <row r="5" spans="1:3" s="21" customFormat="1" ht="15">
      <c r="A5" s="869" t="s">
        <v>269</v>
      </c>
      <c r="B5" s="869"/>
      <c r="C5" s="114"/>
    </row>
    <row r="6" spans="1:3" s="21" customFormat="1" ht="15">
      <c r="A6" s="870" t="str">
        <f>'ფორმა N1'!A5</f>
        <v>მპგ "დემოკრატიული მოძრაობა – ერთიანი საქართველო"</v>
      </c>
      <c r="B6" s="870"/>
      <c r="C6" s="114"/>
    </row>
    <row r="7" spans="1:3">
      <c r="A7" s="326"/>
      <c r="B7" s="326"/>
      <c r="C7" s="326"/>
    </row>
    <row r="8" spans="1:3">
      <c r="A8" s="326"/>
      <c r="B8" s="326"/>
      <c r="C8" s="326"/>
    </row>
    <row r="9" spans="1:3" ht="30" customHeight="1">
      <c r="A9" s="327" t="s">
        <v>64</v>
      </c>
      <c r="B9" s="327" t="s">
        <v>11</v>
      </c>
      <c r="C9" s="328" t="s">
        <v>9</v>
      </c>
    </row>
    <row r="10" spans="1:3" ht="15">
      <c r="A10" s="329">
        <v>1</v>
      </c>
      <c r="B10" s="330" t="s">
        <v>57</v>
      </c>
      <c r="C10" s="345">
        <f>'ფორმა N4'!D11+'ფორმა N5'!D9+'ფორმა N6'!D10</f>
        <v>924321.48</v>
      </c>
    </row>
    <row r="11" spans="1:3" ht="15">
      <c r="A11" s="332">
        <v>1.1000000000000001</v>
      </c>
      <c r="B11" s="330" t="s">
        <v>494</v>
      </c>
      <c r="C11" s="346">
        <f>'ფორმა N4'!D39+'ფორმა N5'!D37</f>
        <v>46707</v>
      </c>
    </row>
    <row r="12" spans="1:3" ht="15">
      <c r="A12" s="333" t="s">
        <v>30</v>
      </c>
      <c r="B12" s="330" t="s">
        <v>495</v>
      </c>
      <c r="C12" s="346">
        <f>'ფორმა N4'!D40+'ფორმა N5'!D38</f>
        <v>0</v>
      </c>
    </row>
    <row r="13" spans="1:3" ht="15">
      <c r="A13" s="332">
        <v>1.2</v>
      </c>
      <c r="B13" s="330" t="s">
        <v>58</v>
      </c>
      <c r="C13" s="346">
        <f>'ფორმა N4'!D12+'ფორმა N5'!D10</f>
        <v>574250</v>
      </c>
    </row>
    <row r="14" spans="1:3" ht="15">
      <c r="A14" s="332">
        <v>1.3</v>
      </c>
      <c r="B14" s="330" t="s">
        <v>496</v>
      </c>
      <c r="C14" s="346">
        <f>'ფორმა N4'!D17+'ფორმა N5'!D15+'ფორმა N6'!D17</f>
        <v>2740</v>
      </c>
    </row>
    <row r="15" spans="1:3" ht="15">
      <c r="A15" s="867"/>
      <c r="B15" s="867"/>
      <c r="C15" s="867"/>
    </row>
    <row r="16" spans="1:3" ht="30" customHeight="1">
      <c r="A16" s="327" t="s">
        <v>64</v>
      </c>
      <c r="B16" s="327" t="s">
        <v>244</v>
      </c>
      <c r="C16" s="328" t="s">
        <v>67</v>
      </c>
    </row>
    <row r="17" spans="1:4" ht="15">
      <c r="A17" s="329">
        <v>2</v>
      </c>
      <c r="B17" s="330" t="s">
        <v>497</v>
      </c>
      <c r="C17" s="331">
        <f>'ფორმა N2'!D9+'ფორმა N2'!C26+'ფორმა N3'!D9+'ფორმა N3'!C26</f>
        <v>924034</v>
      </c>
    </row>
    <row r="18" spans="1:4" ht="15">
      <c r="A18" s="334">
        <v>2.1</v>
      </c>
      <c r="B18" s="330" t="s">
        <v>498</v>
      </c>
      <c r="C18" s="330">
        <f>'ფორმა N2'!D17+'ფორმა N3'!D17</f>
        <v>792120</v>
      </c>
    </row>
    <row r="19" spans="1:4" ht="15">
      <c r="A19" s="334">
        <v>2.2000000000000002</v>
      </c>
      <c r="B19" s="330" t="s">
        <v>499</v>
      </c>
      <c r="C19" s="330">
        <f>'ფორმა N2'!D18+'ფორმა N3'!D18</f>
        <v>87950</v>
      </c>
    </row>
    <row r="20" spans="1:4" ht="15">
      <c r="A20" s="334">
        <v>2.2999999999999998</v>
      </c>
      <c r="B20" s="330" t="s">
        <v>500</v>
      </c>
      <c r="C20" s="335">
        <f>SUM(C21:C25)</f>
        <v>38829</v>
      </c>
    </row>
    <row r="21" spans="1:4" ht="15">
      <c r="A21" s="333" t="s">
        <v>501</v>
      </c>
      <c r="B21" s="336" t="s">
        <v>502</v>
      </c>
      <c r="C21" s="330">
        <f>'ფორმა N2'!D13+'ფორმა N3'!D13</f>
        <v>38829</v>
      </c>
    </row>
    <row r="22" spans="1:4" ht="15">
      <c r="A22" s="333" t="s">
        <v>503</v>
      </c>
      <c r="B22" s="336" t="s">
        <v>504</v>
      </c>
      <c r="C22" s="330">
        <f>'ფორმა N2'!C27+'ფორმა N3'!C27</f>
        <v>0</v>
      </c>
    </row>
    <row r="23" spans="1:4" ht="15">
      <c r="A23" s="333" t="s">
        <v>505</v>
      </c>
      <c r="B23" s="336" t="s">
        <v>506</v>
      </c>
      <c r="C23" s="330">
        <f>'ფორმა N2'!D14+'ფორმა N3'!D14</f>
        <v>0</v>
      </c>
    </row>
    <row r="24" spans="1:4" ht="15">
      <c r="A24" s="333" t="s">
        <v>507</v>
      </c>
      <c r="B24" s="336" t="s">
        <v>508</v>
      </c>
      <c r="C24" s="330">
        <f>'ფორმა N2'!C31+'ფორმა N3'!C31</f>
        <v>0</v>
      </c>
    </row>
    <row r="25" spans="1:4" ht="15">
      <c r="A25" s="333" t="s">
        <v>509</v>
      </c>
      <c r="B25" s="336" t="s">
        <v>510</v>
      </c>
      <c r="C25" s="330">
        <f>'ფორმა N2'!D11+'ფორმა N3'!D11</f>
        <v>0</v>
      </c>
    </row>
    <row r="26" spans="1:4" ht="15">
      <c r="A26" s="343"/>
      <c r="B26" s="342"/>
      <c r="C26" s="341"/>
    </row>
    <row r="27" spans="1:4" ht="15">
      <c r="A27" s="343"/>
      <c r="B27" s="342"/>
      <c r="C27" s="341"/>
    </row>
    <row r="28" spans="1:4" ht="15">
      <c r="A28" s="21"/>
      <c r="B28" s="21"/>
      <c r="C28" s="21"/>
      <c r="D28" s="340"/>
    </row>
    <row r="29" spans="1:4" ht="15">
      <c r="A29" s="197" t="s">
        <v>107</v>
      </c>
      <c r="B29" s="21"/>
      <c r="C29" s="21"/>
      <c r="D29" s="340"/>
    </row>
    <row r="30" spans="1:4" ht="15">
      <c r="A30" s="21"/>
      <c r="B30" s="21"/>
      <c r="C30" s="21"/>
      <c r="D30" s="340"/>
    </row>
    <row r="31" spans="1:4" ht="15">
      <c r="A31" s="21"/>
      <c r="B31" s="21"/>
      <c r="C31" s="21"/>
      <c r="D31" s="339"/>
    </row>
    <row r="32" spans="1:4" ht="15">
      <c r="B32" s="197" t="s">
        <v>266</v>
      </c>
      <c r="C32" s="21"/>
      <c r="D32" s="339"/>
    </row>
    <row r="33" spans="2:4" ht="15">
      <c r="B33" s="21" t="s">
        <v>265</v>
      </c>
      <c r="C33" s="21"/>
      <c r="D33" s="339"/>
    </row>
    <row r="34" spans="2:4">
      <c r="B34" s="338" t="s">
        <v>139</v>
      </c>
      <c r="D34" s="337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235</v>
      </c>
    </row>
    <row r="2" spans="1:7" ht="15">
      <c r="A2" s="63">
        <v>40907</v>
      </c>
      <c r="C2" t="s">
        <v>200</v>
      </c>
      <c r="E2" t="s">
        <v>231</v>
      </c>
      <c r="G2" s="65" t="s">
        <v>236</v>
      </c>
    </row>
    <row r="3" spans="1:7" ht="15">
      <c r="A3" s="63">
        <v>40908</v>
      </c>
      <c r="C3" t="s">
        <v>201</v>
      </c>
      <c r="E3" t="s">
        <v>232</v>
      </c>
      <c r="G3" s="65" t="s">
        <v>237</v>
      </c>
    </row>
    <row r="4" spans="1:7" ht="15">
      <c r="A4" s="63">
        <v>40909</v>
      </c>
      <c r="C4" t="s">
        <v>202</v>
      </c>
      <c r="E4" t="s">
        <v>233</v>
      </c>
      <c r="G4" s="65" t="s">
        <v>238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A1:L46"/>
  <sheetViews>
    <sheetView showGridLines="0" view="pageBreakPreview" zoomScale="80" zoomScaleNormal="100" zoomScaleSheetLayoutView="80" workbookViewId="0">
      <selection activeCell="A37" sqref="A37"/>
    </sheetView>
  </sheetViews>
  <sheetFormatPr defaultRowHeight="15"/>
  <cols>
    <col min="1" max="1" width="14.28515625" style="21" bestFit="1" customWidth="1"/>
    <col min="2" max="2" width="80" style="24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267</v>
      </c>
      <c r="B1" s="238"/>
      <c r="C1" s="846" t="s">
        <v>109</v>
      </c>
      <c r="D1" s="846"/>
      <c r="E1" s="113"/>
    </row>
    <row r="2" spans="1:12" s="6" customFormat="1">
      <c r="A2" s="76" t="s">
        <v>140</v>
      </c>
      <c r="B2" s="238"/>
      <c r="C2" s="847" t="str">
        <f>'ფორმა N1'!L2</f>
        <v>01.01.17-31.12.17</v>
      </c>
      <c r="D2" s="848"/>
      <c r="E2" s="113"/>
    </row>
    <row r="3" spans="1:12" s="6" customFormat="1">
      <c r="A3" s="76"/>
      <c r="B3" s="238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9"/>
      <c r="C4" s="76"/>
      <c r="D4" s="76"/>
      <c r="E4" s="108"/>
      <c r="L4" s="6"/>
    </row>
    <row r="5" spans="1:12" s="2" customFormat="1">
      <c r="A5" s="119" t="str">
        <f>'ფორმა N1'!A5</f>
        <v>მპგ "დემოკრატიული მოძრაობა – ერთიანი საქართველო"</v>
      </c>
      <c r="B5" s="240"/>
      <c r="C5" s="60"/>
      <c r="D5" s="60"/>
      <c r="E5" s="108"/>
    </row>
    <row r="6" spans="1:12" s="2" customFormat="1">
      <c r="A6" s="77"/>
      <c r="B6" s="239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64</v>
      </c>
      <c r="B8" s="79" t="s">
        <v>244</v>
      </c>
      <c r="C8" s="79" t="s">
        <v>66</v>
      </c>
      <c r="D8" s="79" t="s">
        <v>67</v>
      </c>
      <c r="E8" s="113"/>
      <c r="F8" s="20"/>
    </row>
    <row r="9" spans="1:12" s="7" customFormat="1">
      <c r="A9" s="225">
        <v>1</v>
      </c>
      <c r="B9" s="225" t="s">
        <v>65</v>
      </c>
      <c r="C9" s="85">
        <f>SUM(C10,C26)</f>
        <v>663851</v>
      </c>
      <c r="D9" s="85">
        <f>SUM(D10,D26)</f>
        <v>668986</v>
      </c>
      <c r="E9" s="113"/>
    </row>
    <row r="10" spans="1:12" s="7" customFormat="1">
      <c r="A10" s="87">
        <v>1.1000000000000001</v>
      </c>
      <c r="B10" s="87" t="s">
        <v>80</v>
      </c>
      <c r="C10" s="85">
        <f>SUM(C11,C12,C16,C19,C25,C26)</f>
        <v>663851</v>
      </c>
      <c r="D10" s="85">
        <f>SUM(D11,D12,D16,D19,D24,D25)</f>
        <v>668986</v>
      </c>
      <c r="E10" s="113"/>
    </row>
    <row r="11" spans="1:12" s="9" customFormat="1" ht="18">
      <c r="A11" s="88" t="s">
        <v>30</v>
      </c>
      <c r="B11" s="88" t="s">
        <v>79</v>
      </c>
      <c r="C11" s="8"/>
      <c r="D11" s="8"/>
      <c r="E11" s="113"/>
    </row>
    <row r="12" spans="1:12" s="10" customFormat="1">
      <c r="A12" s="88" t="s">
        <v>31</v>
      </c>
      <c r="B12" s="88" t="s">
        <v>302</v>
      </c>
      <c r="C12" s="107">
        <f>SUM(C13:C15)</f>
        <v>38259</v>
      </c>
      <c r="D12" s="107">
        <f>SUM(D13:D15)</f>
        <v>38259</v>
      </c>
      <c r="E12" s="113"/>
    </row>
    <row r="13" spans="1:12" s="3" customFormat="1">
      <c r="A13" s="97" t="s">
        <v>81</v>
      </c>
      <c r="B13" s="97" t="s">
        <v>305</v>
      </c>
      <c r="C13" s="8">
        <f>900+14233+21231+1895</f>
        <v>38259</v>
      </c>
      <c r="D13" s="8">
        <f>900+14233+21231+1895</f>
        <v>38259</v>
      </c>
      <c r="E13" s="113"/>
    </row>
    <row r="14" spans="1:12" s="3" customFormat="1">
      <c r="A14" s="97" t="s">
        <v>469</v>
      </c>
      <c r="B14" s="97" t="s">
        <v>468</v>
      </c>
      <c r="C14" s="8"/>
      <c r="D14" s="8"/>
      <c r="E14" s="113"/>
    </row>
    <row r="15" spans="1:12" s="3" customFormat="1">
      <c r="A15" s="97" t="s">
        <v>470</v>
      </c>
      <c r="B15" s="97" t="s">
        <v>97</v>
      </c>
      <c r="C15" s="8"/>
      <c r="D15" s="8"/>
      <c r="E15" s="113"/>
    </row>
    <row r="16" spans="1:12" s="3" customFormat="1">
      <c r="A16" s="88" t="s">
        <v>82</v>
      </c>
      <c r="B16" s="88" t="s">
        <v>83</v>
      </c>
      <c r="C16" s="107">
        <f>SUM(C17:C18)</f>
        <v>625592</v>
      </c>
      <c r="D16" s="107">
        <f>SUM(D17:D18)</f>
        <v>625592</v>
      </c>
      <c r="E16" s="113"/>
    </row>
    <row r="17" spans="1:5" s="3" customFormat="1">
      <c r="A17" s="97" t="s">
        <v>84</v>
      </c>
      <c r="B17" s="97" t="s">
        <v>86</v>
      </c>
      <c r="C17" s="8">
        <f>20135+589070+1700</f>
        <v>610905</v>
      </c>
      <c r="D17" s="8">
        <f>20135+589070+1700</f>
        <v>610905</v>
      </c>
      <c r="E17" s="113"/>
    </row>
    <row r="18" spans="1:5" s="3" customFormat="1" ht="30">
      <c r="A18" s="97" t="s">
        <v>85</v>
      </c>
      <c r="B18" s="97" t="s">
        <v>110</v>
      </c>
      <c r="C18" s="8">
        <v>14687</v>
      </c>
      <c r="D18" s="8">
        <v>14687</v>
      </c>
      <c r="E18" s="113"/>
    </row>
    <row r="19" spans="1:5" s="3" customFormat="1">
      <c r="A19" s="88" t="s">
        <v>87</v>
      </c>
      <c r="B19" s="88" t="s">
        <v>395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88</v>
      </c>
      <c r="B20" s="97" t="s">
        <v>89</v>
      </c>
      <c r="C20" s="8"/>
      <c r="D20" s="8"/>
      <c r="E20" s="113"/>
    </row>
    <row r="21" spans="1:5" s="3" customFormat="1" ht="30">
      <c r="A21" s="97" t="s">
        <v>92</v>
      </c>
      <c r="B21" s="97" t="s">
        <v>90</v>
      </c>
      <c r="C21" s="8"/>
      <c r="D21" s="8"/>
      <c r="E21" s="113"/>
    </row>
    <row r="22" spans="1:5" s="3" customFormat="1">
      <c r="A22" s="97" t="s">
        <v>93</v>
      </c>
      <c r="B22" s="97" t="s">
        <v>91</v>
      </c>
      <c r="C22" s="8"/>
      <c r="D22" s="8"/>
      <c r="E22" s="113"/>
    </row>
    <row r="23" spans="1:5" s="3" customFormat="1">
      <c r="A23" s="97" t="s">
        <v>94</v>
      </c>
      <c r="B23" s="97" t="s">
        <v>412</v>
      </c>
      <c r="C23" s="8"/>
      <c r="D23" s="8"/>
      <c r="E23" s="113"/>
    </row>
    <row r="24" spans="1:5" s="3" customFormat="1">
      <c r="A24" s="88" t="s">
        <v>95</v>
      </c>
      <c r="B24" s="88" t="s">
        <v>413</v>
      </c>
      <c r="C24" s="251"/>
      <c r="D24" s="8"/>
      <c r="E24" s="113"/>
    </row>
    <row r="25" spans="1:5" s="3" customFormat="1">
      <c r="A25" s="88" t="s">
        <v>246</v>
      </c>
      <c r="B25" s="88" t="s">
        <v>615</v>
      </c>
      <c r="C25" s="8">
        <v>0</v>
      </c>
      <c r="D25" s="8">
        <f>5000+135</f>
        <v>5135</v>
      </c>
      <c r="E25" s="113"/>
    </row>
    <row r="26" spans="1:5">
      <c r="A26" s="87">
        <v>1.2</v>
      </c>
      <c r="B26" s="87" t="s">
        <v>96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32</v>
      </c>
      <c r="B27" s="88" t="s">
        <v>305</v>
      </c>
      <c r="C27" s="107">
        <f>SUM(C28:C30)</f>
        <v>0</v>
      </c>
      <c r="D27" s="107">
        <f>SUM(D28:D30)</f>
        <v>0</v>
      </c>
      <c r="E27" s="113"/>
    </row>
    <row r="28" spans="1:5">
      <c r="A28" s="233" t="s">
        <v>98</v>
      </c>
      <c r="B28" s="233" t="s">
        <v>303</v>
      </c>
      <c r="C28" s="8"/>
      <c r="D28" s="8"/>
      <c r="E28" s="113"/>
    </row>
    <row r="29" spans="1:5">
      <c r="A29" s="233" t="s">
        <v>99</v>
      </c>
      <c r="B29" s="233" t="s">
        <v>306</v>
      </c>
      <c r="C29" s="8"/>
      <c r="D29" s="8"/>
      <c r="E29" s="113"/>
    </row>
    <row r="30" spans="1:5">
      <c r="A30" s="233" t="s">
        <v>421</v>
      </c>
      <c r="B30" s="233" t="s">
        <v>304</v>
      </c>
      <c r="C30" s="8"/>
      <c r="D30" s="8"/>
      <c r="E30" s="113"/>
    </row>
    <row r="31" spans="1:5">
      <c r="A31" s="88" t="s">
        <v>33</v>
      </c>
      <c r="B31" s="88" t="s">
        <v>468</v>
      </c>
      <c r="C31" s="107">
        <f>SUM(C32:C34)</f>
        <v>0</v>
      </c>
      <c r="D31" s="107">
        <f>SUM(D32:D34)</f>
        <v>0</v>
      </c>
      <c r="E31" s="113"/>
    </row>
    <row r="32" spans="1:5">
      <c r="A32" s="233" t="s">
        <v>12</v>
      </c>
      <c r="B32" s="233" t="s">
        <v>471</v>
      </c>
      <c r="C32" s="8"/>
      <c r="D32" s="8"/>
      <c r="E32" s="113"/>
    </row>
    <row r="33" spans="1:9">
      <c r="A33" s="233" t="s">
        <v>13</v>
      </c>
      <c r="B33" s="233" t="s">
        <v>472</v>
      </c>
      <c r="C33" s="8"/>
      <c r="D33" s="8"/>
      <c r="E33" s="113"/>
    </row>
    <row r="34" spans="1:9">
      <c r="A34" s="233" t="s">
        <v>276</v>
      </c>
      <c r="B34" s="233" t="s">
        <v>473</v>
      </c>
      <c r="C34" s="8"/>
      <c r="D34" s="8"/>
      <c r="E34" s="113"/>
    </row>
    <row r="35" spans="1:9" s="23" customFormat="1">
      <c r="A35" s="88" t="s">
        <v>34</v>
      </c>
      <c r="B35" s="247" t="s">
        <v>418</v>
      </c>
      <c r="C35" s="8"/>
      <c r="D35" s="8"/>
    </row>
    <row r="36" spans="1:9" s="2" customFormat="1">
      <c r="A36" s="1"/>
      <c r="B36" s="241"/>
      <c r="E36" s="5"/>
    </row>
    <row r="37" spans="1:9" s="2" customFormat="1">
      <c r="B37" s="241"/>
      <c r="E37" s="5"/>
    </row>
    <row r="38" spans="1:9">
      <c r="A38" s="1"/>
    </row>
    <row r="39" spans="1:9">
      <c r="A39" s="2"/>
    </row>
    <row r="40" spans="1:9" s="2" customFormat="1">
      <c r="A40" s="69" t="s">
        <v>107</v>
      </c>
      <c r="B40" s="241"/>
      <c r="E40" s="5"/>
    </row>
    <row r="41" spans="1:9" s="2" customFormat="1">
      <c r="B41" s="241"/>
      <c r="E41"/>
      <c r="F41"/>
      <c r="G41"/>
      <c r="H41"/>
      <c r="I41"/>
    </row>
    <row r="42" spans="1:9" s="2" customFormat="1">
      <c r="B42" s="241"/>
      <c r="D42" s="12"/>
      <c r="E42"/>
      <c r="F42"/>
      <c r="G42"/>
      <c r="H42"/>
      <c r="I42"/>
    </row>
    <row r="43" spans="1:9" s="2" customFormat="1">
      <c r="A43"/>
      <c r="B43" s="243" t="s">
        <v>416</v>
      </c>
      <c r="D43" s="12"/>
      <c r="E43"/>
      <c r="F43"/>
      <c r="G43"/>
      <c r="H43"/>
      <c r="I43"/>
    </row>
    <row r="44" spans="1:9" s="2" customFormat="1">
      <c r="A44"/>
      <c r="B44" s="241" t="s">
        <v>265</v>
      </c>
      <c r="D44" s="12"/>
      <c r="E44"/>
      <c r="F44"/>
      <c r="G44"/>
      <c r="H44"/>
      <c r="I44"/>
    </row>
    <row r="45" spans="1:9" customFormat="1" ht="12.75">
      <c r="B45" s="244" t="s">
        <v>139</v>
      </c>
    </row>
    <row r="46" spans="1:9" customFormat="1" ht="12.75">
      <c r="B46" s="24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90"/>
  <sheetViews>
    <sheetView showGridLines="0" view="pageBreakPreview" zoomScale="80" zoomScaleNormal="100" zoomScaleSheetLayoutView="80" workbookViewId="0">
      <selection activeCell="A7" sqref="A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477</v>
      </c>
      <c r="B1" s="222"/>
      <c r="C1" s="846" t="s">
        <v>109</v>
      </c>
      <c r="D1" s="846"/>
      <c r="E1" s="91"/>
    </row>
    <row r="2" spans="1:5" s="6" customFormat="1">
      <c r="A2" s="297" t="s">
        <v>479</v>
      </c>
      <c r="B2" s="222"/>
      <c r="C2" s="844" t="str">
        <f>'ფორმა N1'!L2</f>
        <v>01.01.17-31.12.17</v>
      </c>
      <c r="D2" s="845"/>
      <c r="E2" s="91"/>
    </row>
    <row r="3" spans="1:5" s="6" customFormat="1">
      <c r="A3" s="297" t="s">
        <v>478</v>
      </c>
      <c r="B3" s="222"/>
      <c r="C3" s="223"/>
      <c r="D3" s="223"/>
      <c r="E3" s="91"/>
    </row>
    <row r="4" spans="1:5" s="6" customFormat="1">
      <c r="A4" s="76" t="s">
        <v>140</v>
      </c>
      <c r="B4" s="222"/>
      <c r="C4" s="223"/>
      <c r="D4" s="223"/>
      <c r="E4" s="91"/>
    </row>
    <row r="5" spans="1:5" s="6" customFormat="1">
      <c r="A5" s="76"/>
      <c r="B5" s="222"/>
      <c r="C5" s="223"/>
      <c r="D5" s="223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24" t="str">
        <f>'ფორმა N1'!A5</f>
        <v>მპგ "დემოკრატიული მოძრაობა – ერთიანი საქართველო"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22"/>
      <c r="B9" s="222"/>
      <c r="C9" s="78"/>
      <c r="D9" s="78"/>
      <c r="E9" s="91"/>
    </row>
    <row r="10" spans="1:5" s="6" customFormat="1" ht="30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25">
        <v>1</v>
      </c>
      <c r="B11" s="225" t="s">
        <v>57</v>
      </c>
      <c r="C11" s="82">
        <f>SUM(C12,C16,C56,C59,C60,C61,C79)</f>
        <v>320832.83</v>
      </c>
      <c r="D11" s="82">
        <f>SUM(D12,D16,D56,D59,D60,D61,D67,D75,D76)</f>
        <v>530584.1</v>
      </c>
      <c r="E11" s="226"/>
    </row>
    <row r="12" spans="1:5" s="9" customFormat="1" ht="18">
      <c r="A12" s="87">
        <v>1.1000000000000001</v>
      </c>
      <c r="B12" s="87" t="s">
        <v>58</v>
      </c>
      <c r="C12" s="83">
        <f>SUM(C13:C15)</f>
        <v>293625</v>
      </c>
      <c r="D12" s="83">
        <f>SUM(D13:D15)</f>
        <v>292000</v>
      </c>
      <c r="E12" s="93"/>
    </row>
    <row r="13" spans="1:5" s="10" customFormat="1">
      <c r="A13" s="88" t="s">
        <v>30</v>
      </c>
      <c r="B13" s="88" t="s">
        <v>59</v>
      </c>
      <c r="C13" s="4">
        <f>104875+188750</f>
        <v>293625</v>
      </c>
      <c r="D13" s="699">
        <f>83900+20850+100000+51000+36250</f>
        <v>292000</v>
      </c>
      <c r="E13" s="94"/>
    </row>
    <row r="14" spans="1:5" s="3" customFormat="1">
      <c r="A14" s="88" t="s">
        <v>31</v>
      </c>
      <c r="B14" s="88" t="s">
        <v>0</v>
      </c>
      <c r="C14" s="4"/>
      <c r="D14" s="4"/>
      <c r="E14" s="95"/>
    </row>
    <row r="15" spans="1:5" s="3" customFormat="1">
      <c r="A15" s="300" t="s">
        <v>481</v>
      </c>
      <c r="B15" s="301" t="s">
        <v>482</v>
      </c>
      <c r="C15" s="301"/>
      <c r="D15" s="301"/>
      <c r="E15" s="95"/>
    </row>
    <row r="16" spans="1:5" s="7" customFormat="1">
      <c r="A16" s="87">
        <v>1.2</v>
      </c>
      <c r="B16" s="87" t="s">
        <v>60</v>
      </c>
      <c r="C16" s="84">
        <f>SUM(C17,C20,C32,C33,C34,C35,C38,C39,C46:C50,C54,C55)</f>
        <v>21439.27</v>
      </c>
      <c r="D16" s="84">
        <f>SUM(D17,D20,D32,D33,D34,D35,D38,D39,D46:D50,D54,D55)</f>
        <v>77709.100000000006</v>
      </c>
      <c r="E16" s="226"/>
    </row>
    <row r="17" spans="1:6" s="3" customFormat="1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98</v>
      </c>
      <c r="B18" s="97" t="s">
        <v>61</v>
      </c>
      <c r="C18" s="4"/>
      <c r="D18" s="227"/>
      <c r="E18" s="95"/>
    </row>
    <row r="19" spans="1:6" s="3" customFormat="1">
      <c r="A19" s="97" t="s">
        <v>99</v>
      </c>
      <c r="B19" s="97" t="s">
        <v>62</v>
      </c>
      <c r="C19" s="4"/>
      <c r="D19" s="227"/>
      <c r="E19" s="95"/>
    </row>
    <row r="20" spans="1:6" s="3" customFormat="1">
      <c r="A20" s="88" t="s">
        <v>33</v>
      </c>
      <c r="B20" s="88" t="s">
        <v>2</v>
      </c>
      <c r="C20" s="83">
        <f>SUM(C21:C26,C31)</f>
        <v>10267.959999999999</v>
      </c>
      <c r="D20" s="83">
        <f>SUM(D21:D26,D31)</f>
        <v>10614.49</v>
      </c>
      <c r="E20" s="228"/>
      <c r="F20" s="229"/>
    </row>
    <row r="21" spans="1:6" s="232" customFormat="1" ht="30">
      <c r="A21" s="97" t="s">
        <v>12</v>
      </c>
      <c r="B21" s="97" t="s">
        <v>245</v>
      </c>
      <c r="C21" s="230">
        <v>2000</v>
      </c>
      <c r="D21" s="39">
        <v>2000</v>
      </c>
      <c r="E21" s="231"/>
    </row>
    <row r="22" spans="1:6" s="232" customFormat="1">
      <c r="A22" s="97" t="s">
        <v>13</v>
      </c>
      <c r="B22" s="97" t="s">
        <v>14</v>
      </c>
      <c r="C22" s="230"/>
      <c r="D22" s="40"/>
      <c r="E22" s="231"/>
    </row>
    <row r="23" spans="1:6" s="232" customFormat="1" ht="30">
      <c r="A23" s="97" t="s">
        <v>276</v>
      </c>
      <c r="B23" s="97" t="s">
        <v>22</v>
      </c>
      <c r="C23" s="230"/>
      <c r="D23" s="41"/>
      <c r="E23" s="231"/>
    </row>
    <row r="24" spans="1:6" s="232" customFormat="1" ht="16.5" customHeight="1">
      <c r="A24" s="97" t="s">
        <v>277</v>
      </c>
      <c r="B24" s="97" t="s">
        <v>15</v>
      </c>
      <c r="C24" s="230">
        <f>4286.43+1811.53</f>
        <v>6097.96</v>
      </c>
      <c r="D24" s="700">
        <f>4404.28+385.4+201.6+40.17+721+631.24+60.8</f>
        <v>6444.49</v>
      </c>
      <c r="E24" s="231"/>
    </row>
    <row r="25" spans="1:6" s="232" customFormat="1" ht="16.5" customHeight="1">
      <c r="A25" s="97" t="s">
        <v>278</v>
      </c>
      <c r="B25" s="97" t="s">
        <v>16</v>
      </c>
      <c r="C25" s="230"/>
      <c r="D25" s="41"/>
      <c r="E25" s="231"/>
    </row>
    <row r="26" spans="1:6" s="232" customFormat="1" ht="16.5" customHeight="1">
      <c r="A26" s="97" t="s">
        <v>279</v>
      </c>
      <c r="B26" s="97" t="s">
        <v>17</v>
      </c>
      <c r="C26" s="83">
        <f>SUM(C27:C30)</f>
        <v>2170</v>
      </c>
      <c r="D26" s="83">
        <f>SUM(D27:D30)</f>
        <v>2170</v>
      </c>
      <c r="E26" s="231"/>
    </row>
    <row r="27" spans="1:6" s="232" customFormat="1" ht="16.5" customHeight="1">
      <c r="A27" s="233" t="s">
        <v>280</v>
      </c>
      <c r="B27" s="233" t="s">
        <v>18</v>
      </c>
      <c r="C27" s="230">
        <v>403.69</v>
      </c>
      <c r="D27" s="41">
        <v>403.69</v>
      </c>
      <c r="E27" s="231"/>
    </row>
    <row r="28" spans="1:6" s="232" customFormat="1" ht="16.5" customHeight="1">
      <c r="A28" s="233" t="s">
        <v>281</v>
      </c>
      <c r="B28" s="233" t="s">
        <v>19</v>
      </c>
      <c r="C28" s="230">
        <v>161.76</v>
      </c>
      <c r="D28" s="41">
        <v>161.76</v>
      </c>
      <c r="E28" s="231"/>
    </row>
    <row r="29" spans="1:6" s="232" customFormat="1" ht="16.5" customHeight="1">
      <c r="A29" s="233" t="s">
        <v>282</v>
      </c>
      <c r="B29" s="233" t="s">
        <v>20</v>
      </c>
      <c r="C29" s="230">
        <v>1583.25</v>
      </c>
      <c r="D29" s="41">
        <v>1583.25</v>
      </c>
      <c r="E29" s="231"/>
    </row>
    <row r="30" spans="1:6" s="232" customFormat="1" ht="16.5" customHeight="1">
      <c r="A30" s="233" t="s">
        <v>283</v>
      </c>
      <c r="B30" s="233" t="s">
        <v>23</v>
      </c>
      <c r="C30" s="230">
        <v>21.3</v>
      </c>
      <c r="D30" s="440">
        <v>21.3</v>
      </c>
      <c r="E30" s="231"/>
    </row>
    <row r="31" spans="1:6" s="232" customFormat="1" ht="16.5" customHeight="1">
      <c r="A31" s="97" t="s">
        <v>284</v>
      </c>
      <c r="B31" s="97" t="s">
        <v>21</v>
      </c>
      <c r="C31" s="230"/>
      <c r="D31" s="42"/>
      <c r="E31" s="231"/>
    </row>
    <row r="32" spans="1:6" s="3" customFormat="1" ht="16.5" customHeight="1">
      <c r="A32" s="88" t="s">
        <v>34</v>
      </c>
      <c r="B32" s="88" t="s">
        <v>3</v>
      </c>
      <c r="C32" s="4"/>
      <c r="D32" s="227"/>
      <c r="E32" s="228"/>
    </row>
    <row r="33" spans="1:5" s="3" customFormat="1" ht="16.5" customHeight="1">
      <c r="A33" s="88" t="s">
        <v>35</v>
      </c>
      <c r="B33" s="88" t="s">
        <v>4</v>
      </c>
      <c r="C33" s="4"/>
      <c r="D33" s="227"/>
      <c r="E33" s="95"/>
    </row>
    <row r="34" spans="1:5" s="3" customFormat="1" ht="16.5" customHeight="1">
      <c r="A34" s="88" t="s">
        <v>36</v>
      </c>
      <c r="B34" s="88" t="s">
        <v>5</v>
      </c>
      <c r="C34" s="4"/>
      <c r="D34" s="227"/>
      <c r="E34" s="95"/>
    </row>
    <row r="35" spans="1:5" s="3" customFormat="1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285</v>
      </c>
      <c r="B36" s="97" t="s">
        <v>56</v>
      </c>
      <c r="C36" s="4"/>
      <c r="D36" s="227"/>
      <c r="E36" s="95"/>
    </row>
    <row r="37" spans="1:5" s="3" customFormat="1" ht="16.5" customHeight="1">
      <c r="A37" s="97" t="s">
        <v>286</v>
      </c>
      <c r="B37" s="97" t="s">
        <v>55</v>
      </c>
      <c r="C37" s="4"/>
      <c r="D37" s="227"/>
      <c r="E37" s="95"/>
    </row>
    <row r="38" spans="1:5" s="3" customFormat="1" ht="16.5" customHeight="1">
      <c r="A38" s="88" t="s">
        <v>38</v>
      </c>
      <c r="B38" s="88" t="s">
        <v>49</v>
      </c>
      <c r="C38" s="4">
        <f>105.8+223.55</f>
        <v>329.35</v>
      </c>
      <c r="D38" s="227">
        <f>105.8+223.55</f>
        <v>329.35</v>
      </c>
      <c r="E38" s="95"/>
    </row>
    <row r="39" spans="1:5" s="3" customFormat="1" ht="16.5" customHeight="1">
      <c r="A39" s="88" t="s">
        <v>39</v>
      </c>
      <c r="B39" s="88" t="s">
        <v>386</v>
      </c>
      <c r="C39" s="83">
        <f>SUM(C40:C45)</f>
        <v>1090</v>
      </c>
      <c r="D39" s="83">
        <f>SUM(D40:D45)</f>
        <v>5244</v>
      </c>
      <c r="E39" s="95"/>
    </row>
    <row r="40" spans="1:5" s="3" customFormat="1" ht="16.5" customHeight="1">
      <c r="A40" s="17" t="s">
        <v>341</v>
      </c>
      <c r="B40" s="17" t="s">
        <v>345</v>
      </c>
      <c r="C40" s="4"/>
      <c r="D40" s="227"/>
      <c r="E40" s="95"/>
    </row>
    <row r="41" spans="1:5" s="3" customFormat="1" ht="16.5" customHeight="1">
      <c r="A41" s="17" t="s">
        <v>342</v>
      </c>
      <c r="B41" s="17" t="s">
        <v>346</v>
      </c>
      <c r="C41" s="4"/>
      <c r="D41" s="227"/>
      <c r="E41" s="95"/>
    </row>
    <row r="42" spans="1:5" s="3" customFormat="1" ht="16.5" customHeight="1">
      <c r="A42" s="17" t="s">
        <v>343</v>
      </c>
      <c r="B42" s="17" t="s">
        <v>349</v>
      </c>
      <c r="C42" s="4"/>
      <c r="D42" s="227"/>
      <c r="E42" s="95"/>
    </row>
    <row r="43" spans="1:5" s="3" customFormat="1" ht="16.5" customHeight="1">
      <c r="A43" s="17" t="s">
        <v>348</v>
      </c>
      <c r="B43" s="17" t="s">
        <v>350</v>
      </c>
      <c r="C43" s="4"/>
      <c r="D43" s="227"/>
      <c r="E43" s="95"/>
    </row>
    <row r="44" spans="1:5" s="3" customFormat="1" ht="16.5" customHeight="1">
      <c r="A44" s="17" t="s">
        <v>351</v>
      </c>
      <c r="B44" s="17" t="s">
        <v>461</v>
      </c>
      <c r="C44" s="4"/>
      <c r="D44" s="227"/>
      <c r="E44" s="95"/>
    </row>
    <row r="45" spans="1:5" s="3" customFormat="1" ht="16.5" customHeight="1">
      <c r="A45" s="17" t="s">
        <v>462</v>
      </c>
      <c r="B45" s="17" t="s">
        <v>347</v>
      </c>
      <c r="C45" s="4">
        <v>1090</v>
      </c>
      <c r="D45" s="701">
        <f>1254+3990</f>
        <v>5244</v>
      </c>
      <c r="E45" s="95"/>
    </row>
    <row r="46" spans="1:5" s="3" customFormat="1" ht="30">
      <c r="A46" s="88" t="s">
        <v>40</v>
      </c>
      <c r="B46" s="88" t="s">
        <v>28</v>
      </c>
      <c r="C46" s="4"/>
      <c r="D46" s="227"/>
      <c r="E46" s="95"/>
    </row>
    <row r="47" spans="1:5" s="3" customFormat="1" ht="16.5" customHeight="1">
      <c r="A47" s="88" t="s">
        <v>41</v>
      </c>
      <c r="B47" s="88" t="s">
        <v>24</v>
      </c>
      <c r="C47" s="4">
        <f>5526.96+1730</f>
        <v>7256.96</v>
      </c>
      <c r="D47" s="701">
        <f>9066.96+1000+826+117</f>
        <v>11009.96</v>
      </c>
      <c r="E47" s="95"/>
    </row>
    <row r="48" spans="1:5" s="3" customFormat="1" ht="16.5" customHeight="1">
      <c r="A48" s="88" t="s">
        <v>42</v>
      </c>
      <c r="B48" s="88" t="s">
        <v>25</v>
      </c>
      <c r="C48" s="4">
        <f>500+500</f>
        <v>1000</v>
      </c>
      <c r="D48" s="227">
        <f>500+500</f>
        <v>1000</v>
      </c>
      <c r="E48" s="95"/>
    </row>
    <row r="49" spans="1:6" s="3" customFormat="1" ht="16.5" customHeight="1">
      <c r="A49" s="88" t="s">
        <v>43</v>
      </c>
      <c r="B49" s="88" t="s">
        <v>26</v>
      </c>
      <c r="C49" s="4"/>
      <c r="D49" s="227"/>
      <c r="E49" s="95"/>
    </row>
    <row r="50" spans="1:6" s="3" customFormat="1" ht="16.5" customHeight="1">
      <c r="A50" s="88" t="s">
        <v>44</v>
      </c>
      <c r="B50" s="88" t="s">
        <v>387</v>
      </c>
      <c r="C50" s="83">
        <f>SUM(C51:C53)</f>
        <v>1495</v>
      </c>
      <c r="D50" s="83">
        <f>SUM(D51:D53)</f>
        <v>49511.3</v>
      </c>
      <c r="E50" s="95"/>
    </row>
    <row r="51" spans="1:6" s="3" customFormat="1" ht="16.5" customHeight="1">
      <c r="A51" s="97" t="s">
        <v>357</v>
      </c>
      <c r="B51" s="97" t="s">
        <v>360</v>
      </c>
      <c r="C51" s="4">
        <v>1495</v>
      </c>
      <c r="D51" s="227">
        <f>48130.3+1196+185</f>
        <v>49511.3</v>
      </c>
      <c r="E51" s="95"/>
    </row>
    <row r="52" spans="1:6" s="3" customFormat="1" ht="16.5" customHeight="1">
      <c r="A52" s="97" t="s">
        <v>358</v>
      </c>
      <c r="B52" s="97" t="s">
        <v>359</v>
      </c>
      <c r="C52" s="4"/>
      <c r="D52" s="227"/>
      <c r="E52" s="95"/>
    </row>
    <row r="53" spans="1:6" s="3" customFormat="1" ht="16.5" customHeight="1">
      <c r="A53" s="97" t="s">
        <v>361</v>
      </c>
      <c r="B53" s="97" t="s">
        <v>362</v>
      </c>
      <c r="C53" s="4"/>
      <c r="D53" s="227"/>
      <c r="E53" s="95"/>
    </row>
    <row r="54" spans="1:6" s="3" customFormat="1">
      <c r="A54" s="88" t="s">
        <v>45</v>
      </c>
      <c r="B54" s="88" t="s">
        <v>29</v>
      </c>
      <c r="C54" s="4"/>
      <c r="D54" s="227"/>
      <c r="E54" s="95"/>
    </row>
    <row r="55" spans="1:6" s="3" customFormat="1" ht="16.5" customHeight="1">
      <c r="A55" s="88" t="s">
        <v>46</v>
      </c>
      <c r="B55" s="88" t="s">
        <v>6</v>
      </c>
      <c r="C55" s="4"/>
      <c r="D55" s="227"/>
      <c r="E55" s="228"/>
      <c r="F55" s="229"/>
    </row>
    <row r="56" spans="1:6" s="3" customFormat="1" ht="30">
      <c r="A56" s="87">
        <v>1.3</v>
      </c>
      <c r="B56" s="87" t="s">
        <v>392</v>
      </c>
      <c r="C56" s="84">
        <f>SUM(C57:C58)</f>
        <v>0</v>
      </c>
      <c r="D56" s="84">
        <f>SUM(D57:D58)</f>
        <v>0</v>
      </c>
      <c r="E56" s="228"/>
      <c r="F56" s="229"/>
    </row>
    <row r="57" spans="1:6" s="3" customFormat="1" ht="30">
      <c r="A57" s="88" t="s">
        <v>50</v>
      </c>
      <c r="B57" s="88" t="s">
        <v>48</v>
      </c>
      <c r="C57" s="4"/>
      <c r="D57" s="227"/>
      <c r="E57" s="228"/>
      <c r="F57" s="229"/>
    </row>
    <row r="58" spans="1:6" s="3" customFormat="1" ht="16.5" customHeight="1">
      <c r="A58" s="88" t="s">
        <v>51</v>
      </c>
      <c r="B58" s="88" t="s">
        <v>47</v>
      </c>
      <c r="C58" s="4"/>
      <c r="D58" s="227"/>
      <c r="E58" s="228"/>
      <c r="F58" s="229"/>
    </row>
    <row r="59" spans="1:6" s="3" customFormat="1">
      <c r="A59" s="87">
        <v>1.4</v>
      </c>
      <c r="B59" s="87" t="s">
        <v>394</v>
      </c>
      <c r="C59" s="4"/>
      <c r="D59" s="227"/>
      <c r="E59" s="228"/>
      <c r="F59" s="229"/>
    </row>
    <row r="60" spans="1:6" s="232" customFormat="1">
      <c r="A60" s="87">
        <v>1.5</v>
      </c>
      <c r="B60" s="87" t="s">
        <v>7</v>
      </c>
      <c r="C60" s="230"/>
      <c r="D60" s="41"/>
      <c r="E60" s="231"/>
    </row>
    <row r="61" spans="1:6" s="232" customFormat="1">
      <c r="A61" s="87">
        <v>1.6</v>
      </c>
      <c r="B61" s="46" t="s">
        <v>8</v>
      </c>
      <c r="C61" s="85">
        <f>SUM(C62:C66)</f>
        <v>5768.56</v>
      </c>
      <c r="D61" s="86">
        <f>SUM(D62:D66)</f>
        <v>160875</v>
      </c>
      <c r="E61" s="231"/>
    </row>
    <row r="62" spans="1:6" s="232" customFormat="1">
      <c r="A62" s="88" t="s">
        <v>292</v>
      </c>
      <c r="B62" s="47" t="s">
        <v>52</v>
      </c>
      <c r="C62" s="230"/>
      <c r="D62" s="41"/>
      <c r="E62" s="231"/>
    </row>
    <row r="63" spans="1:6" s="232" customFormat="1" ht="30">
      <c r="A63" s="88" t="s">
        <v>293</v>
      </c>
      <c r="B63" s="47" t="s">
        <v>54</v>
      </c>
      <c r="C63" s="230"/>
      <c r="D63" s="41"/>
      <c r="E63" s="231"/>
    </row>
    <row r="64" spans="1:6" s="232" customFormat="1">
      <c r="A64" s="88" t="s">
        <v>294</v>
      </c>
      <c r="B64" s="47" t="s">
        <v>3349</v>
      </c>
      <c r="C64" s="41">
        <v>100</v>
      </c>
      <c r="D64" s="41">
        <v>100</v>
      </c>
      <c r="E64" s="231"/>
    </row>
    <row r="65" spans="1:5" s="232" customFormat="1">
      <c r="A65" s="88" t="s">
        <v>295</v>
      </c>
      <c r="B65" s="47" t="s">
        <v>27</v>
      </c>
      <c r="C65" s="230">
        <v>5668.56</v>
      </c>
      <c r="D65" s="41">
        <f>10275+150500</f>
        <v>160775</v>
      </c>
      <c r="E65" s="231"/>
    </row>
    <row r="66" spans="1:5" s="232" customFormat="1">
      <c r="A66" s="88" t="s">
        <v>323</v>
      </c>
      <c r="B66" s="47" t="s">
        <v>324</v>
      </c>
      <c r="C66" s="230"/>
      <c r="D66" s="41"/>
      <c r="E66" s="231"/>
    </row>
    <row r="67" spans="1:5">
      <c r="A67" s="225">
        <v>2</v>
      </c>
      <c r="B67" s="225" t="s">
        <v>388</v>
      </c>
      <c r="C67" s="234"/>
      <c r="D67" s="85">
        <f>SUM(D68:D74)</f>
        <v>0</v>
      </c>
      <c r="E67" s="96"/>
    </row>
    <row r="68" spans="1:5">
      <c r="A68" s="98">
        <v>2.1</v>
      </c>
      <c r="B68" s="235" t="s">
        <v>100</v>
      </c>
      <c r="C68" s="236"/>
      <c r="D68" s="22"/>
      <c r="E68" s="96"/>
    </row>
    <row r="69" spans="1:5">
      <c r="A69" s="98">
        <v>2.2000000000000002</v>
      </c>
      <c r="B69" s="235" t="s">
        <v>389</v>
      </c>
      <c r="C69" s="236"/>
      <c r="D69" s="22"/>
      <c r="E69" s="96"/>
    </row>
    <row r="70" spans="1:5">
      <c r="A70" s="98">
        <v>2.2999999999999998</v>
      </c>
      <c r="B70" s="235" t="s">
        <v>104</v>
      </c>
      <c r="C70" s="236"/>
      <c r="D70" s="22"/>
      <c r="E70" s="96"/>
    </row>
    <row r="71" spans="1:5">
      <c r="A71" s="98">
        <v>2.4</v>
      </c>
      <c r="B71" s="235" t="s">
        <v>103</v>
      </c>
      <c r="C71" s="236"/>
      <c r="D71" s="22"/>
      <c r="E71" s="96"/>
    </row>
    <row r="72" spans="1:5">
      <c r="A72" s="98">
        <v>2.5</v>
      </c>
      <c r="B72" s="235" t="s">
        <v>390</v>
      </c>
      <c r="C72" s="236"/>
      <c r="D72" s="22"/>
      <c r="E72" s="96"/>
    </row>
    <row r="73" spans="1:5">
      <c r="A73" s="98">
        <v>2.6</v>
      </c>
      <c r="B73" s="235" t="s">
        <v>101</v>
      </c>
      <c r="C73" s="236"/>
      <c r="D73" s="22"/>
      <c r="E73" s="96"/>
    </row>
    <row r="74" spans="1:5">
      <c r="A74" s="98">
        <v>2.7</v>
      </c>
      <c r="B74" s="235" t="s">
        <v>102</v>
      </c>
      <c r="C74" s="237"/>
      <c r="D74" s="22"/>
      <c r="E74" s="96"/>
    </row>
    <row r="75" spans="1:5">
      <c r="A75" s="225">
        <v>3</v>
      </c>
      <c r="B75" s="225" t="s">
        <v>417</v>
      </c>
      <c r="C75" s="85"/>
      <c r="D75" s="22"/>
      <c r="E75" s="96"/>
    </row>
    <row r="76" spans="1:5">
      <c r="A76" s="225">
        <v>4</v>
      </c>
      <c r="B76" s="225" t="s">
        <v>247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248</v>
      </c>
      <c r="C77" s="236"/>
      <c r="D77" s="8"/>
      <c r="E77" s="96"/>
    </row>
    <row r="78" spans="1:5">
      <c r="A78" s="98">
        <v>4.2</v>
      </c>
      <c r="B78" s="98" t="s">
        <v>249</v>
      </c>
      <c r="C78" s="237"/>
      <c r="D78" s="8"/>
      <c r="E78" s="96"/>
    </row>
    <row r="79" spans="1:5">
      <c r="A79" s="225">
        <v>5</v>
      </c>
      <c r="B79" s="225" t="s">
        <v>274</v>
      </c>
      <c r="C79" s="253"/>
      <c r="D79" s="237"/>
      <c r="E79" s="96"/>
    </row>
    <row r="80" spans="1:5">
      <c r="B80" s="45"/>
    </row>
    <row r="81" spans="1:9">
      <c r="A81" s="849" t="s">
        <v>463</v>
      </c>
      <c r="B81" s="849"/>
      <c r="C81" s="849"/>
      <c r="D81" s="849"/>
      <c r="E81" s="5"/>
    </row>
    <row r="82" spans="1:9">
      <c r="B82" s="45"/>
    </row>
    <row r="83" spans="1:9" s="23" customFormat="1" ht="12.75"/>
    <row r="84" spans="1:9">
      <c r="A84" s="69" t="s">
        <v>107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414</v>
      </c>
      <c r="D87" s="12"/>
      <c r="E87"/>
      <c r="F87"/>
      <c r="G87"/>
      <c r="H87"/>
      <c r="I87"/>
    </row>
    <row r="88" spans="1:9">
      <c r="A88"/>
      <c r="B88" s="2" t="s">
        <v>415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s="23" customFormat="1" ht="12.75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38"/>
  <sheetViews>
    <sheetView showGridLines="0" view="pageBreakPreview" zoomScale="80" zoomScaleNormal="100" zoomScaleSheetLayoutView="80" workbookViewId="0">
      <selection activeCell="D24" sqref="D24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313</v>
      </c>
      <c r="B1" s="77"/>
      <c r="C1" s="846" t="s">
        <v>109</v>
      </c>
      <c r="D1" s="846"/>
      <c r="E1" s="91"/>
    </row>
    <row r="2" spans="1:5" s="6" customFormat="1">
      <c r="A2" s="74" t="s">
        <v>314</v>
      </c>
      <c r="B2" s="77"/>
      <c r="C2" s="844" t="str">
        <f>'ფორმა N1'!L2</f>
        <v>01.01.17-31.12.17</v>
      </c>
      <c r="D2" s="844"/>
      <c r="E2" s="91"/>
    </row>
    <row r="3" spans="1:5" s="6" customFormat="1">
      <c r="A3" s="76" t="s">
        <v>140</v>
      </c>
      <c r="B3" s="74"/>
      <c r="C3" s="159"/>
      <c r="D3" s="159"/>
      <c r="E3" s="91"/>
    </row>
    <row r="4" spans="1:5" s="6" customFormat="1">
      <c r="A4" s="76"/>
      <c r="B4" s="76"/>
      <c r="C4" s="159"/>
      <c r="D4" s="159"/>
      <c r="E4" s="91"/>
    </row>
    <row r="5" spans="1:5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>
      <c r="A6" s="344" t="str">
        <f>'ფორმა N1'!A5</f>
        <v>მპგ "დემოკრატიული მოძრაობა – ერთიანი საქართველო"</v>
      </c>
      <c r="B6" s="80"/>
      <c r="C6" s="81"/>
      <c r="D6" s="81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64</v>
      </c>
      <c r="B9" s="89" t="s">
        <v>319</v>
      </c>
      <c r="C9" s="79" t="s">
        <v>10</v>
      </c>
      <c r="D9" s="79" t="s">
        <v>9</v>
      </c>
      <c r="E9" s="91"/>
    </row>
    <row r="10" spans="1:5" s="9" customFormat="1" ht="18">
      <c r="A10" s="98" t="s">
        <v>315</v>
      </c>
      <c r="B10" s="98" t="s">
        <v>3347</v>
      </c>
      <c r="C10" s="4">
        <v>5668.56</v>
      </c>
      <c r="D10" s="4">
        <v>0</v>
      </c>
      <c r="E10" s="93"/>
    </row>
    <row r="11" spans="1:5" s="10" customFormat="1">
      <c r="A11" s="98" t="s">
        <v>316</v>
      </c>
      <c r="B11" s="98" t="s">
        <v>3348</v>
      </c>
      <c r="C11" s="4"/>
      <c r="D11" s="4">
        <v>10275</v>
      </c>
      <c r="E11" s="94"/>
    </row>
    <row r="12" spans="1:5" s="10" customFormat="1">
      <c r="A12" s="98" t="s">
        <v>618</v>
      </c>
      <c r="B12" s="702" t="s">
        <v>3350</v>
      </c>
      <c r="C12" s="4"/>
      <c r="D12" s="4">
        <v>150500</v>
      </c>
      <c r="E12" s="94"/>
    </row>
    <row r="13" spans="1:5" s="10" customFormat="1">
      <c r="A13" s="87" t="s">
        <v>273</v>
      </c>
      <c r="B13" s="87"/>
      <c r="C13" s="4"/>
      <c r="D13" s="4"/>
      <c r="E13" s="94"/>
    </row>
    <row r="14" spans="1:5" s="10" customFormat="1">
      <c r="A14" s="87" t="s">
        <v>273</v>
      </c>
      <c r="B14" s="87"/>
      <c r="C14" s="4"/>
      <c r="D14" s="4"/>
      <c r="E14" s="94"/>
    </row>
    <row r="15" spans="1:5" s="10" customFormat="1">
      <c r="A15" s="87" t="s">
        <v>273</v>
      </c>
      <c r="B15" s="87"/>
      <c r="C15" s="4"/>
      <c r="D15" s="4"/>
      <c r="E15" s="94"/>
    </row>
    <row r="16" spans="1:5" s="10" customFormat="1">
      <c r="A16" s="87" t="s">
        <v>273</v>
      </c>
      <c r="B16" s="87"/>
      <c r="C16" s="4"/>
      <c r="D16" s="4"/>
      <c r="E16" s="94"/>
    </row>
    <row r="17" spans="1:5" s="10" customFormat="1" ht="17.25" customHeight="1">
      <c r="A17" s="98" t="s">
        <v>317</v>
      </c>
      <c r="B17" s="87"/>
      <c r="C17" s="4"/>
      <c r="D17" s="4"/>
      <c r="E17" s="94"/>
    </row>
    <row r="18" spans="1:5" s="10" customFormat="1" ht="18" customHeight="1">
      <c r="A18" s="98" t="s">
        <v>318</v>
      </c>
      <c r="B18" s="87"/>
      <c r="C18" s="4"/>
      <c r="D18" s="4"/>
      <c r="E18" s="94"/>
    </row>
    <row r="19" spans="1:5" s="10" customFormat="1">
      <c r="A19" s="87" t="s">
        <v>273</v>
      </c>
      <c r="B19" s="87"/>
      <c r="C19" s="4"/>
      <c r="D19" s="4"/>
      <c r="E19" s="94"/>
    </row>
    <row r="20" spans="1:5" s="10" customFormat="1">
      <c r="A20" s="87" t="s">
        <v>273</v>
      </c>
      <c r="B20" s="87"/>
      <c r="C20" s="4"/>
      <c r="D20" s="4"/>
      <c r="E20" s="94"/>
    </row>
    <row r="21" spans="1:5" s="10" customFormat="1">
      <c r="A21" s="87" t="s">
        <v>273</v>
      </c>
      <c r="B21" s="87"/>
      <c r="C21" s="4"/>
      <c r="D21" s="4"/>
      <c r="E21" s="94"/>
    </row>
    <row r="22" spans="1:5" s="10" customFormat="1">
      <c r="A22" s="87" t="s">
        <v>273</v>
      </c>
      <c r="B22" s="87"/>
      <c r="C22" s="4"/>
      <c r="D22" s="4"/>
      <c r="E22" s="94"/>
    </row>
    <row r="23" spans="1:5" s="10" customFormat="1">
      <c r="A23" s="87" t="s">
        <v>273</v>
      </c>
      <c r="B23" s="87"/>
      <c r="C23" s="4"/>
      <c r="D23" s="4"/>
      <c r="E23" s="94"/>
    </row>
    <row r="24" spans="1:5">
      <c r="A24" s="99"/>
      <c r="B24" s="99" t="s">
        <v>322</v>
      </c>
      <c r="C24" s="86">
        <f>SUM(C10:C23)</f>
        <v>5668.56</v>
      </c>
      <c r="D24" s="86">
        <f>SUM(D10:D23)</f>
        <v>160775</v>
      </c>
      <c r="E24" s="96"/>
    </row>
    <row r="25" spans="1:5">
      <c r="A25" s="45"/>
      <c r="B25" s="45"/>
    </row>
    <row r="26" spans="1:5">
      <c r="A26" s="246" t="s">
        <v>407</v>
      </c>
      <c r="E26" s="5"/>
    </row>
    <row r="27" spans="1:5">
      <c r="A27" s="2" t="s">
        <v>408</v>
      </c>
    </row>
    <row r="28" spans="1:5">
      <c r="A28" s="200" t="s">
        <v>409</v>
      </c>
    </row>
    <row r="29" spans="1:5">
      <c r="A29" s="200"/>
    </row>
    <row r="30" spans="1:5">
      <c r="A30" s="200" t="s">
        <v>337</v>
      </c>
    </row>
    <row r="31" spans="1:5" s="23" customFormat="1" ht="12.75"/>
    <row r="32" spans="1:5">
      <c r="A32" s="69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69"/>
      <c r="B35" s="69" t="s">
        <v>266</v>
      </c>
      <c r="D35" s="12"/>
      <c r="E35"/>
      <c r="F35"/>
      <c r="G35"/>
      <c r="H35"/>
      <c r="I35"/>
    </row>
    <row r="36" spans="1:9">
      <c r="B36" s="2" t="s">
        <v>265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37"/>
  <sheetViews>
    <sheetView view="pageBreakPreview" topLeftCell="A1093" zoomScale="80" zoomScaleNormal="100" zoomScaleSheetLayoutView="80" workbookViewId="0">
      <selection activeCell="I1127" sqref="I1127"/>
    </sheetView>
  </sheetViews>
  <sheetFormatPr defaultRowHeight="12.75"/>
  <cols>
    <col min="1" max="1" width="5.42578125" style="110" customWidth="1"/>
    <col min="2" max="2" width="20.85546875" style="110" customWidth="1"/>
    <col min="3" max="3" width="26" style="110" customWidth="1"/>
    <col min="4" max="4" width="17" style="110" customWidth="1"/>
    <col min="5" max="5" width="18.140625" style="110" customWidth="1"/>
    <col min="6" max="6" width="14.7109375" style="110" customWidth="1"/>
    <col min="7" max="7" width="15.5703125" style="110" customWidth="1"/>
    <col min="8" max="8" width="14.7109375" style="110" customWidth="1"/>
    <col min="9" max="9" width="29.7109375" style="110" customWidth="1"/>
    <col min="10" max="10" width="0" style="110" hidden="1" customWidth="1"/>
    <col min="11" max="16384" width="9.140625" style="110"/>
  </cols>
  <sheetData>
    <row r="1" spans="1:10" ht="15">
      <c r="A1" s="756" t="s">
        <v>391</v>
      </c>
      <c r="B1" s="756"/>
      <c r="C1" s="120"/>
      <c r="D1" s="120"/>
      <c r="E1" s="120"/>
      <c r="F1" s="120"/>
      <c r="G1" s="354"/>
      <c r="H1" s="354"/>
      <c r="I1" s="850" t="s">
        <v>109</v>
      </c>
      <c r="J1" s="850"/>
    </row>
    <row r="2" spans="1:10" ht="15">
      <c r="A2" s="60" t="s">
        <v>140</v>
      </c>
      <c r="B2" s="756"/>
      <c r="C2" s="120"/>
      <c r="D2" s="120"/>
      <c r="E2" s="120"/>
      <c r="F2" s="120"/>
      <c r="G2" s="354"/>
      <c r="H2" s="354"/>
      <c r="I2" s="844" t="str">
        <f>'ფორმა N1'!L2</f>
        <v>01.01.17-31.12.17</v>
      </c>
      <c r="J2" s="844"/>
    </row>
    <row r="3" spans="1:10" ht="15">
      <c r="A3" s="60"/>
      <c r="B3" s="60"/>
      <c r="C3" s="756"/>
      <c r="D3" s="756"/>
      <c r="E3" s="756"/>
      <c r="F3" s="756"/>
      <c r="G3" s="354"/>
      <c r="H3" s="354"/>
      <c r="I3" s="354"/>
    </row>
    <row r="4" spans="1:10" ht="15">
      <c r="A4" s="120" t="str">
        <f>'ფორმა N2'!A4</f>
        <v>ანგარიშვალდებული პირის დასახელება:</v>
      </c>
      <c r="B4" s="120"/>
      <c r="C4" s="120"/>
      <c r="D4" s="120"/>
      <c r="E4" s="120"/>
      <c r="F4" s="120"/>
      <c r="G4" s="60"/>
      <c r="H4" s="60"/>
      <c r="I4" s="60"/>
    </row>
    <row r="5" spans="1:10" ht="15">
      <c r="A5" s="758" t="str">
        <f>'ფორმა N1'!A5</f>
        <v>მპგ "დემოკრატიული მოძრაობა – ერთიანი საქართველო"</v>
      </c>
      <c r="B5" s="120"/>
      <c r="C5" s="120"/>
      <c r="D5" s="120"/>
      <c r="E5" s="120"/>
      <c r="F5" s="120"/>
      <c r="G5" s="60"/>
      <c r="H5" s="60"/>
      <c r="I5" s="60"/>
    </row>
    <row r="6" spans="1:10" ht="15">
      <c r="A6" s="120"/>
      <c r="B6" s="120"/>
      <c r="C6" s="120"/>
      <c r="D6" s="120"/>
      <c r="E6" s="120"/>
      <c r="F6" s="120"/>
      <c r="G6" s="60"/>
      <c r="H6" s="60"/>
      <c r="I6" s="60"/>
    </row>
    <row r="7" spans="1:10" ht="15">
      <c r="A7" s="762"/>
      <c r="B7" s="762"/>
      <c r="C7" s="762"/>
      <c r="D7" s="762"/>
      <c r="E7" s="762"/>
      <c r="F7" s="762"/>
      <c r="G7" s="759"/>
      <c r="H7" s="759"/>
      <c r="I7" s="759"/>
    </row>
    <row r="8" spans="1:10" ht="45">
      <c r="A8" s="761" t="s">
        <v>64</v>
      </c>
      <c r="B8" s="761" t="s">
        <v>326</v>
      </c>
      <c r="C8" s="761" t="s">
        <v>327</v>
      </c>
      <c r="D8" s="761" t="s">
        <v>227</v>
      </c>
      <c r="E8" s="761" t="s">
        <v>331</v>
      </c>
      <c r="F8" s="761" t="s">
        <v>335</v>
      </c>
      <c r="G8" s="761" t="s">
        <v>10</v>
      </c>
      <c r="H8" s="761" t="s">
        <v>9</v>
      </c>
      <c r="I8" s="761" t="s">
        <v>376</v>
      </c>
      <c r="J8" s="760" t="s">
        <v>334</v>
      </c>
    </row>
    <row r="9" spans="1:10" ht="15">
      <c r="A9" s="98">
        <v>1</v>
      </c>
      <c r="B9" s="763" t="s">
        <v>3523</v>
      </c>
      <c r="C9" s="98"/>
      <c r="D9" s="763" t="s">
        <v>3525</v>
      </c>
      <c r="E9" s="98"/>
      <c r="F9" s="98"/>
      <c r="G9" s="763">
        <v>2500</v>
      </c>
      <c r="H9" s="761">
        <f>G9-I9</f>
        <v>2000</v>
      </c>
      <c r="I9" s="763">
        <v>500</v>
      </c>
      <c r="J9" s="760" t="s">
        <v>0</v>
      </c>
    </row>
    <row r="10" spans="1:10" ht="15">
      <c r="A10" s="98">
        <v>2</v>
      </c>
      <c r="B10" s="763" t="s">
        <v>3524</v>
      </c>
      <c r="C10" s="98"/>
      <c r="D10" s="763" t="s">
        <v>3184</v>
      </c>
      <c r="E10" s="98"/>
      <c r="F10" s="98"/>
      <c r="G10" s="763">
        <v>3750</v>
      </c>
      <c r="H10" s="761">
        <f t="shared" ref="H10:H73" si="0">G10-I10</f>
        <v>3000</v>
      </c>
      <c r="I10" s="763">
        <v>750</v>
      </c>
    </row>
    <row r="11" spans="1:10" ht="15">
      <c r="A11" s="98">
        <v>3</v>
      </c>
      <c r="B11" s="763" t="s">
        <v>628</v>
      </c>
      <c r="C11" s="87"/>
      <c r="D11" s="763" t="s">
        <v>629</v>
      </c>
      <c r="E11" s="87"/>
      <c r="F11" s="98"/>
      <c r="G11" s="763">
        <v>2500</v>
      </c>
      <c r="H11" s="761">
        <f t="shared" si="0"/>
        <v>2000</v>
      </c>
      <c r="I11" s="763">
        <v>500</v>
      </c>
    </row>
    <row r="12" spans="1:10" ht="15">
      <c r="A12" s="98">
        <v>4</v>
      </c>
      <c r="B12" s="763" t="s">
        <v>530</v>
      </c>
      <c r="C12" s="87"/>
      <c r="D12" s="763" t="s">
        <v>531</v>
      </c>
      <c r="E12" s="87"/>
      <c r="F12" s="98"/>
      <c r="G12" s="763">
        <v>1250</v>
      </c>
      <c r="H12" s="761">
        <f t="shared" si="0"/>
        <v>1000</v>
      </c>
      <c r="I12" s="763">
        <v>250</v>
      </c>
    </row>
    <row r="13" spans="1:10" ht="15">
      <c r="A13" s="98">
        <v>5</v>
      </c>
      <c r="B13" s="763" t="s">
        <v>530</v>
      </c>
      <c r="C13" s="87"/>
      <c r="D13" s="763" t="s">
        <v>531</v>
      </c>
      <c r="E13" s="87"/>
      <c r="F13" s="98"/>
      <c r="G13" s="763">
        <v>2500</v>
      </c>
      <c r="H13" s="761">
        <f t="shared" si="0"/>
        <v>2000</v>
      </c>
      <c r="I13" s="763">
        <v>500</v>
      </c>
    </row>
    <row r="14" spans="1:10" ht="15">
      <c r="A14" s="98">
        <v>6</v>
      </c>
      <c r="B14" s="763" t="s">
        <v>530</v>
      </c>
      <c r="C14" s="87"/>
      <c r="D14" s="763" t="s">
        <v>531</v>
      </c>
      <c r="E14" s="87"/>
      <c r="F14" s="98"/>
      <c r="G14" s="763">
        <v>2500</v>
      </c>
      <c r="H14" s="761">
        <f t="shared" si="0"/>
        <v>2000</v>
      </c>
      <c r="I14" s="763">
        <v>500</v>
      </c>
    </row>
    <row r="15" spans="1:10" ht="15">
      <c r="A15" s="98">
        <v>7</v>
      </c>
      <c r="B15" s="763" t="s">
        <v>530</v>
      </c>
      <c r="C15" s="87"/>
      <c r="D15" s="763" t="s">
        <v>531</v>
      </c>
      <c r="E15" s="87"/>
      <c r="F15" s="98"/>
      <c r="G15" s="763">
        <v>2500</v>
      </c>
      <c r="H15" s="761">
        <f t="shared" si="0"/>
        <v>2000</v>
      </c>
      <c r="I15" s="763">
        <v>500</v>
      </c>
    </row>
    <row r="16" spans="1:10" ht="15">
      <c r="A16" s="98">
        <v>8</v>
      </c>
      <c r="B16" s="763" t="s">
        <v>3526</v>
      </c>
      <c r="C16" s="87"/>
      <c r="D16" s="763" t="s">
        <v>3530</v>
      </c>
      <c r="E16" s="87"/>
      <c r="F16" s="98"/>
      <c r="G16" s="763">
        <v>2500</v>
      </c>
      <c r="H16" s="761">
        <f t="shared" si="0"/>
        <v>2000</v>
      </c>
      <c r="I16" s="763">
        <v>500</v>
      </c>
    </row>
    <row r="17" spans="1:9" ht="15">
      <c r="A17" s="98">
        <v>9</v>
      </c>
      <c r="B17" s="763" t="s">
        <v>3527</v>
      </c>
      <c r="C17" s="87"/>
      <c r="D17" s="763" t="s">
        <v>3531</v>
      </c>
      <c r="E17" s="87"/>
      <c r="F17" s="98"/>
      <c r="G17" s="763">
        <v>2500</v>
      </c>
      <c r="H17" s="761">
        <f t="shared" si="0"/>
        <v>2000</v>
      </c>
      <c r="I17" s="763">
        <v>500</v>
      </c>
    </row>
    <row r="18" spans="1:9" ht="15">
      <c r="A18" s="98">
        <v>10</v>
      </c>
      <c r="B18" s="763" t="s">
        <v>3528</v>
      </c>
      <c r="C18" s="87"/>
      <c r="D18" s="763" t="s">
        <v>3179</v>
      </c>
      <c r="E18" s="87"/>
      <c r="F18" s="98"/>
      <c r="G18" s="763">
        <v>1000</v>
      </c>
      <c r="H18" s="761">
        <f t="shared" si="0"/>
        <v>800</v>
      </c>
      <c r="I18" s="763">
        <v>200</v>
      </c>
    </row>
    <row r="19" spans="1:9" ht="15">
      <c r="A19" s="98">
        <v>11</v>
      </c>
      <c r="B19" s="763" t="s">
        <v>628</v>
      </c>
      <c r="C19" s="87"/>
      <c r="D19" s="763" t="s">
        <v>629</v>
      </c>
      <c r="E19" s="87"/>
      <c r="F19" s="98"/>
      <c r="G19" s="763">
        <v>2500</v>
      </c>
      <c r="H19" s="761">
        <f t="shared" si="0"/>
        <v>2000</v>
      </c>
      <c r="I19" s="763">
        <v>500</v>
      </c>
    </row>
    <row r="20" spans="1:9" ht="15">
      <c r="A20" s="98">
        <v>12</v>
      </c>
      <c r="B20" s="763" t="s">
        <v>3529</v>
      </c>
      <c r="C20" s="87"/>
      <c r="D20" s="763" t="s">
        <v>3532</v>
      </c>
      <c r="E20" s="87"/>
      <c r="F20" s="98"/>
      <c r="G20" s="763">
        <v>1875</v>
      </c>
      <c r="H20" s="761">
        <f t="shared" si="0"/>
        <v>1500</v>
      </c>
      <c r="I20" s="763">
        <v>375</v>
      </c>
    </row>
    <row r="21" spans="1:9" ht="15">
      <c r="A21" s="98">
        <v>13</v>
      </c>
      <c r="B21" s="763" t="s">
        <v>530</v>
      </c>
      <c r="C21" s="87"/>
      <c r="D21" s="763" t="s">
        <v>531</v>
      </c>
      <c r="E21" s="87"/>
      <c r="F21" s="98"/>
      <c r="G21" s="763">
        <v>1250</v>
      </c>
      <c r="H21" s="761">
        <f t="shared" si="0"/>
        <v>1000</v>
      </c>
      <c r="I21" s="763">
        <v>250</v>
      </c>
    </row>
    <row r="22" spans="1:9" ht="15">
      <c r="A22" s="98"/>
      <c r="B22" s="763" t="s">
        <v>3533</v>
      </c>
      <c r="C22" s="87"/>
      <c r="D22" s="763" t="s">
        <v>3525</v>
      </c>
      <c r="E22" s="87"/>
      <c r="F22" s="98"/>
      <c r="G22" s="763">
        <v>750</v>
      </c>
      <c r="H22" s="761">
        <f t="shared" si="0"/>
        <v>600</v>
      </c>
      <c r="I22" s="763">
        <v>150</v>
      </c>
    </row>
    <row r="23" spans="1:9" ht="15">
      <c r="A23" s="98"/>
      <c r="B23" s="763" t="s">
        <v>530</v>
      </c>
      <c r="C23" s="87"/>
      <c r="D23" s="763" t="s">
        <v>531</v>
      </c>
      <c r="E23" s="87"/>
      <c r="F23" s="98"/>
      <c r="G23" s="763">
        <v>2500</v>
      </c>
      <c r="H23" s="761">
        <f t="shared" si="0"/>
        <v>2000</v>
      </c>
      <c r="I23" s="763">
        <v>500</v>
      </c>
    </row>
    <row r="24" spans="1:9" ht="15">
      <c r="A24" s="98"/>
      <c r="B24" s="763" t="s">
        <v>3523</v>
      </c>
      <c r="C24" s="87"/>
      <c r="D24" s="763" t="s">
        <v>3525</v>
      </c>
      <c r="E24" s="87"/>
      <c r="F24" s="98"/>
      <c r="G24" s="763">
        <v>1875</v>
      </c>
      <c r="H24" s="761">
        <f t="shared" si="0"/>
        <v>1500</v>
      </c>
      <c r="I24" s="763">
        <v>375</v>
      </c>
    </row>
    <row r="25" spans="1:9" ht="15">
      <c r="A25" s="98"/>
      <c r="B25" s="763" t="s">
        <v>3523</v>
      </c>
      <c r="C25" s="87"/>
      <c r="D25" s="763" t="s">
        <v>3525</v>
      </c>
      <c r="E25" s="87"/>
      <c r="F25" s="98"/>
      <c r="G25" s="763">
        <v>2500</v>
      </c>
      <c r="H25" s="761">
        <f t="shared" si="0"/>
        <v>2000</v>
      </c>
      <c r="I25" s="763">
        <v>500</v>
      </c>
    </row>
    <row r="26" spans="1:9" ht="15">
      <c r="A26" s="98"/>
      <c r="B26" s="763" t="s">
        <v>3524</v>
      </c>
      <c r="C26" s="87"/>
      <c r="D26" s="763" t="s">
        <v>3184</v>
      </c>
      <c r="E26" s="87"/>
      <c r="F26" s="98"/>
      <c r="G26" s="763">
        <v>2500</v>
      </c>
      <c r="H26" s="761">
        <f t="shared" si="0"/>
        <v>2000</v>
      </c>
      <c r="I26" s="763">
        <v>500</v>
      </c>
    </row>
    <row r="27" spans="1:9" ht="15">
      <c r="A27" s="98"/>
      <c r="B27" s="763" t="s">
        <v>3529</v>
      </c>
      <c r="C27" s="87"/>
      <c r="D27" s="763" t="s">
        <v>3532</v>
      </c>
      <c r="E27" s="87"/>
      <c r="F27" s="98"/>
      <c r="G27" s="763">
        <v>2000</v>
      </c>
      <c r="H27" s="761">
        <f t="shared" si="0"/>
        <v>1600</v>
      </c>
      <c r="I27" s="763">
        <v>400</v>
      </c>
    </row>
    <row r="28" spans="1:9" ht="15">
      <c r="A28" s="98"/>
      <c r="B28" s="763" t="s">
        <v>3534</v>
      </c>
      <c r="C28" s="87"/>
      <c r="D28" s="763" t="s">
        <v>3535</v>
      </c>
      <c r="E28" s="87"/>
      <c r="F28" s="98"/>
      <c r="G28" s="763">
        <v>1250</v>
      </c>
      <c r="H28" s="761">
        <f t="shared" si="0"/>
        <v>1000</v>
      </c>
      <c r="I28" s="763">
        <v>250</v>
      </c>
    </row>
    <row r="29" spans="1:9" ht="15">
      <c r="A29" s="98"/>
      <c r="B29" s="763" t="s">
        <v>3534</v>
      </c>
      <c r="C29" s="87"/>
      <c r="D29" s="763" t="s">
        <v>3535</v>
      </c>
      <c r="E29" s="87"/>
      <c r="F29" s="98"/>
      <c r="G29" s="763">
        <v>1250</v>
      </c>
      <c r="H29" s="761">
        <f t="shared" si="0"/>
        <v>1000</v>
      </c>
      <c r="I29" s="763">
        <v>250</v>
      </c>
    </row>
    <row r="30" spans="1:9" ht="15">
      <c r="A30" s="98"/>
      <c r="B30" s="763" t="s">
        <v>3534</v>
      </c>
      <c r="C30" s="87"/>
      <c r="D30" s="763" t="s">
        <v>3535</v>
      </c>
      <c r="E30" s="87"/>
      <c r="F30" s="98"/>
      <c r="G30" s="763">
        <v>1250</v>
      </c>
      <c r="H30" s="761">
        <f t="shared" si="0"/>
        <v>1000</v>
      </c>
      <c r="I30" s="763">
        <v>250</v>
      </c>
    </row>
    <row r="31" spans="1:9" ht="15">
      <c r="A31" s="98"/>
      <c r="B31" s="763" t="s">
        <v>3534</v>
      </c>
      <c r="C31" s="87"/>
      <c r="D31" s="763" t="s">
        <v>3535</v>
      </c>
      <c r="E31" s="87"/>
      <c r="F31" s="98"/>
      <c r="G31" s="763">
        <v>1250</v>
      </c>
      <c r="H31" s="761">
        <f t="shared" si="0"/>
        <v>1000</v>
      </c>
      <c r="I31" s="763">
        <v>250</v>
      </c>
    </row>
    <row r="32" spans="1:9" ht="15">
      <c r="A32" s="98"/>
      <c r="B32" s="763" t="s">
        <v>3528</v>
      </c>
      <c r="C32" s="87"/>
      <c r="D32" s="763" t="s">
        <v>3179</v>
      </c>
      <c r="E32" s="87"/>
      <c r="F32" s="98"/>
      <c r="G32" s="763">
        <v>1000</v>
      </c>
      <c r="H32" s="761">
        <f t="shared" si="0"/>
        <v>800</v>
      </c>
      <c r="I32" s="763">
        <v>200</v>
      </c>
    </row>
    <row r="33" spans="1:9" ht="15">
      <c r="A33" s="98"/>
      <c r="B33" s="763" t="s">
        <v>624</v>
      </c>
      <c r="C33" s="87"/>
      <c r="D33" s="763" t="s">
        <v>625</v>
      </c>
      <c r="E33" s="87"/>
      <c r="F33" s="98"/>
      <c r="G33" s="763">
        <v>2500</v>
      </c>
      <c r="H33" s="761">
        <f t="shared" si="0"/>
        <v>2000</v>
      </c>
      <c r="I33" s="763">
        <v>500</v>
      </c>
    </row>
    <row r="34" spans="1:9" ht="15">
      <c r="A34" s="98"/>
      <c r="B34" s="763" t="s">
        <v>626</v>
      </c>
      <c r="C34" s="87"/>
      <c r="D34" s="763" t="s">
        <v>627</v>
      </c>
      <c r="E34" s="87"/>
      <c r="F34" s="98"/>
      <c r="G34" s="763">
        <v>2500</v>
      </c>
      <c r="H34" s="761">
        <f t="shared" si="0"/>
        <v>2000</v>
      </c>
      <c r="I34" s="763">
        <v>500</v>
      </c>
    </row>
    <row r="35" spans="1:9" ht="15">
      <c r="A35" s="98"/>
      <c r="B35" s="763" t="s">
        <v>630</v>
      </c>
      <c r="C35" s="87"/>
      <c r="D35" s="763" t="s">
        <v>631</v>
      </c>
      <c r="E35" s="87"/>
      <c r="F35" s="98"/>
      <c r="G35" s="763">
        <v>2500</v>
      </c>
      <c r="H35" s="761">
        <f t="shared" si="0"/>
        <v>2000</v>
      </c>
      <c r="I35" s="763">
        <v>500</v>
      </c>
    </row>
    <row r="36" spans="1:9" ht="15">
      <c r="A36" s="98"/>
      <c r="B36" s="763" t="s">
        <v>530</v>
      </c>
      <c r="C36" s="87"/>
      <c r="D36" s="763" t="s">
        <v>531</v>
      </c>
      <c r="E36" s="87"/>
      <c r="F36" s="98"/>
      <c r="G36" s="763">
        <v>1875</v>
      </c>
      <c r="H36" s="761">
        <f t="shared" si="0"/>
        <v>1500</v>
      </c>
      <c r="I36" s="763">
        <v>375</v>
      </c>
    </row>
    <row r="37" spans="1:9" ht="15">
      <c r="A37" s="98"/>
      <c r="B37" s="763" t="s">
        <v>530</v>
      </c>
      <c r="C37" s="87"/>
      <c r="D37" s="763" t="s">
        <v>531</v>
      </c>
      <c r="E37" s="87"/>
      <c r="F37" s="98"/>
      <c r="G37" s="763">
        <v>2500</v>
      </c>
      <c r="H37" s="761">
        <f t="shared" si="0"/>
        <v>2000</v>
      </c>
      <c r="I37" s="763">
        <v>500</v>
      </c>
    </row>
    <row r="38" spans="1:9" ht="15">
      <c r="A38" s="98"/>
      <c r="B38" s="763" t="s">
        <v>530</v>
      </c>
      <c r="C38" s="87"/>
      <c r="D38" s="763" t="s">
        <v>531</v>
      </c>
      <c r="E38" s="87"/>
      <c r="F38" s="98"/>
      <c r="G38" s="763">
        <v>2500</v>
      </c>
      <c r="H38" s="761">
        <f t="shared" si="0"/>
        <v>2000</v>
      </c>
      <c r="I38" s="763">
        <v>500</v>
      </c>
    </row>
    <row r="39" spans="1:9" ht="15">
      <c r="A39" s="98"/>
      <c r="B39" s="763" t="s">
        <v>622</v>
      </c>
      <c r="C39" s="87"/>
      <c r="D39" s="763" t="s">
        <v>623</v>
      </c>
      <c r="E39" s="87"/>
      <c r="F39" s="98"/>
      <c r="G39" s="763">
        <v>1250</v>
      </c>
      <c r="H39" s="761">
        <f t="shared" si="0"/>
        <v>1000</v>
      </c>
      <c r="I39" s="763">
        <v>250</v>
      </c>
    </row>
    <row r="40" spans="1:9" ht="15">
      <c r="A40" s="98"/>
      <c r="B40" s="763" t="s">
        <v>620</v>
      </c>
      <c r="C40" s="87"/>
      <c r="D40" s="763" t="s">
        <v>621</v>
      </c>
      <c r="E40" s="87"/>
      <c r="F40" s="98"/>
      <c r="G40" s="763">
        <v>3750</v>
      </c>
      <c r="H40" s="761">
        <f t="shared" si="0"/>
        <v>3000</v>
      </c>
      <c r="I40" s="763">
        <v>750</v>
      </c>
    </row>
    <row r="41" spans="1:9" ht="15">
      <c r="A41" s="98"/>
      <c r="B41" s="763" t="s">
        <v>530</v>
      </c>
      <c r="C41" s="87"/>
      <c r="D41" s="763" t="s">
        <v>531</v>
      </c>
      <c r="E41" s="87"/>
      <c r="F41" s="98"/>
      <c r="G41" s="763">
        <v>1875</v>
      </c>
      <c r="H41" s="761">
        <f t="shared" si="0"/>
        <v>1500</v>
      </c>
      <c r="I41" s="763">
        <v>375</v>
      </c>
    </row>
    <row r="42" spans="1:9" ht="15">
      <c r="A42" s="98"/>
      <c r="B42" s="763" t="s">
        <v>630</v>
      </c>
      <c r="C42" s="87"/>
      <c r="D42" s="763" t="s">
        <v>631</v>
      </c>
      <c r="E42" s="87"/>
      <c r="F42" s="98"/>
      <c r="G42" s="763">
        <v>1250</v>
      </c>
      <c r="H42" s="761">
        <f t="shared" si="0"/>
        <v>1000</v>
      </c>
      <c r="I42" s="763">
        <v>250</v>
      </c>
    </row>
    <row r="43" spans="1:9" ht="15">
      <c r="A43" s="98"/>
      <c r="B43" s="763" t="s">
        <v>626</v>
      </c>
      <c r="C43" s="87"/>
      <c r="D43" s="763" t="s">
        <v>627</v>
      </c>
      <c r="E43" s="87"/>
      <c r="F43" s="98"/>
      <c r="G43" s="763">
        <v>1250</v>
      </c>
      <c r="H43" s="761">
        <f t="shared" si="0"/>
        <v>1000</v>
      </c>
      <c r="I43" s="763">
        <v>250</v>
      </c>
    </row>
    <row r="44" spans="1:9" ht="15">
      <c r="A44" s="98"/>
      <c r="B44" s="763" t="s">
        <v>3536</v>
      </c>
      <c r="C44" s="87"/>
      <c r="D44" s="763" t="s">
        <v>3538</v>
      </c>
      <c r="E44" s="87"/>
      <c r="F44" s="98"/>
      <c r="G44" s="763">
        <v>1875</v>
      </c>
      <c r="H44" s="761">
        <f t="shared" si="0"/>
        <v>1500</v>
      </c>
      <c r="I44" s="763">
        <v>375</v>
      </c>
    </row>
    <row r="45" spans="1:9" ht="15">
      <c r="A45" s="98"/>
      <c r="B45" s="763" t="s">
        <v>3537</v>
      </c>
      <c r="C45" s="87"/>
      <c r="D45" s="763" t="s">
        <v>3539</v>
      </c>
      <c r="E45" s="87"/>
      <c r="F45" s="98"/>
      <c r="G45" s="763">
        <v>1875</v>
      </c>
      <c r="H45" s="761">
        <f t="shared" si="0"/>
        <v>1500</v>
      </c>
      <c r="I45" s="763">
        <v>375</v>
      </c>
    </row>
    <row r="46" spans="1:9" ht="15">
      <c r="A46" s="98"/>
      <c r="B46" s="763" t="s">
        <v>620</v>
      </c>
      <c r="C46" s="87"/>
      <c r="D46" s="763" t="s">
        <v>621</v>
      </c>
      <c r="E46" s="87"/>
      <c r="F46" s="98"/>
      <c r="G46" s="763">
        <v>3750</v>
      </c>
      <c r="H46" s="761">
        <f t="shared" si="0"/>
        <v>3000</v>
      </c>
      <c r="I46" s="763">
        <v>750</v>
      </c>
    </row>
    <row r="47" spans="1:9" ht="15">
      <c r="A47" s="98"/>
      <c r="B47" s="763" t="s">
        <v>624</v>
      </c>
      <c r="C47" s="87"/>
      <c r="D47" s="763" t="s">
        <v>625</v>
      </c>
      <c r="E47" s="87"/>
      <c r="F47" s="98"/>
      <c r="G47" s="763">
        <v>2500</v>
      </c>
      <c r="H47" s="761">
        <f t="shared" si="0"/>
        <v>2000</v>
      </c>
      <c r="I47" s="763">
        <v>500</v>
      </c>
    </row>
    <row r="48" spans="1:9" ht="15">
      <c r="A48" s="98"/>
      <c r="B48" s="763" t="s">
        <v>626</v>
      </c>
      <c r="C48" s="87"/>
      <c r="D48" s="763" t="s">
        <v>627</v>
      </c>
      <c r="E48" s="87"/>
      <c r="F48" s="98"/>
      <c r="G48" s="763">
        <v>2500</v>
      </c>
      <c r="H48" s="761">
        <f t="shared" si="0"/>
        <v>2000</v>
      </c>
      <c r="I48" s="763">
        <v>500</v>
      </c>
    </row>
    <row r="49" spans="1:9" ht="15">
      <c r="A49" s="98"/>
      <c r="B49" s="763" t="s">
        <v>628</v>
      </c>
      <c r="C49" s="87"/>
      <c r="D49" s="763" t="s">
        <v>629</v>
      </c>
      <c r="E49" s="87"/>
      <c r="F49" s="98"/>
      <c r="G49" s="763">
        <v>2500</v>
      </c>
      <c r="H49" s="761">
        <f t="shared" si="0"/>
        <v>2000</v>
      </c>
      <c r="I49" s="763">
        <v>500</v>
      </c>
    </row>
    <row r="50" spans="1:9" ht="15">
      <c r="A50" s="98"/>
      <c r="B50" s="763" t="s">
        <v>530</v>
      </c>
      <c r="C50" s="87"/>
      <c r="D50" s="763" t="s">
        <v>531</v>
      </c>
      <c r="E50" s="87"/>
      <c r="F50" s="98"/>
      <c r="G50" s="763">
        <v>1250</v>
      </c>
      <c r="H50" s="761">
        <f t="shared" si="0"/>
        <v>1000</v>
      </c>
      <c r="I50" s="763">
        <v>250</v>
      </c>
    </row>
    <row r="51" spans="1:9" ht="15">
      <c r="A51" s="98"/>
      <c r="B51" s="763" t="s">
        <v>530</v>
      </c>
      <c r="C51" s="87"/>
      <c r="D51" s="763" t="s">
        <v>531</v>
      </c>
      <c r="E51" s="87"/>
      <c r="F51" s="98"/>
      <c r="G51" s="763">
        <v>2500</v>
      </c>
      <c r="H51" s="761">
        <f t="shared" si="0"/>
        <v>2000</v>
      </c>
      <c r="I51" s="763">
        <v>500</v>
      </c>
    </row>
    <row r="52" spans="1:9" ht="15">
      <c r="A52" s="98">
        <v>14</v>
      </c>
      <c r="B52" s="763" t="s">
        <v>530</v>
      </c>
      <c r="C52" s="87"/>
      <c r="D52" s="763" t="s">
        <v>531</v>
      </c>
      <c r="E52" s="87"/>
      <c r="F52" s="98"/>
      <c r="G52" s="763">
        <v>625</v>
      </c>
      <c r="H52" s="761">
        <f t="shared" si="0"/>
        <v>500</v>
      </c>
      <c r="I52" s="763">
        <v>125</v>
      </c>
    </row>
    <row r="53" spans="1:9" ht="15">
      <c r="A53" s="98"/>
      <c r="B53" s="763" t="s">
        <v>3528</v>
      </c>
      <c r="C53" s="87"/>
      <c r="D53" s="763" t="s">
        <v>3179</v>
      </c>
      <c r="E53" s="87"/>
      <c r="F53" s="98"/>
      <c r="G53" s="763">
        <v>1000</v>
      </c>
      <c r="H53" s="761">
        <f t="shared" si="0"/>
        <v>800</v>
      </c>
      <c r="I53" s="763">
        <v>200</v>
      </c>
    </row>
    <row r="54" spans="1:9" ht="15">
      <c r="A54" s="98"/>
      <c r="B54" s="763" t="s">
        <v>620</v>
      </c>
      <c r="C54" s="87"/>
      <c r="D54" s="763" t="s">
        <v>621</v>
      </c>
      <c r="E54" s="87"/>
      <c r="F54" s="98"/>
      <c r="G54" s="763">
        <v>3750</v>
      </c>
      <c r="H54" s="761">
        <f t="shared" si="0"/>
        <v>3000</v>
      </c>
      <c r="I54" s="763">
        <v>750</v>
      </c>
    </row>
    <row r="55" spans="1:9" ht="15">
      <c r="A55" s="98"/>
      <c r="B55" s="763" t="s">
        <v>530</v>
      </c>
      <c r="C55" s="87"/>
      <c r="D55" s="763" t="s">
        <v>531</v>
      </c>
      <c r="E55" s="87"/>
      <c r="F55" s="98"/>
      <c r="G55" s="763">
        <v>1875</v>
      </c>
      <c r="H55" s="761">
        <f t="shared" si="0"/>
        <v>1500</v>
      </c>
      <c r="I55" s="763">
        <v>375</v>
      </c>
    </row>
    <row r="56" spans="1:9" ht="15">
      <c r="A56" s="98"/>
      <c r="B56" s="763" t="s">
        <v>530</v>
      </c>
      <c r="C56" s="87"/>
      <c r="D56" s="763" t="s">
        <v>531</v>
      </c>
      <c r="E56" s="87"/>
      <c r="F56" s="98"/>
      <c r="G56" s="763">
        <v>2500</v>
      </c>
      <c r="H56" s="761">
        <f t="shared" si="0"/>
        <v>2000</v>
      </c>
      <c r="I56" s="763">
        <v>500</v>
      </c>
    </row>
    <row r="57" spans="1:9" ht="15">
      <c r="A57" s="98"/>
      <c r="B57" s="766" t="s">
        <v>3528</v>
      </c>
      <c r="C57" s="87"/>
      <c r="D57" s="766" t="s">
        <v>3179</v>
      </c>
      <c r="E57" s="87"/>
      <c r="F57" s="98"/>
      <c r="G57" s="766">
        <v>1000</v>
      </c>
      <c r="H57" s="761">
        <f t="shared" si="0"/>
        <v>800</v>
      </c>
      <c r="I57" s="766">
        <v>200</v>
      </c>
    </row>
    <row r="58" spans="1:9" ht="15">
      <c r="A58" s="98"/>
      <c r="B58" s="766" t="s">
        <v>634</v>
      </c>
      <c r="C58" s="87"/>
      <c r="D58" s="766" t="s">
        <v>635</v>
      </c>
      <c r="E58" s="87"/>
      <c r="F58" s="98"/>
      <c r="G58" s="766">
        <v>1875</v>
      </c>
      <c r="H58" s="761">
        <f t="shared" si="0"/>
        <v>1500</v>
      </c>
      <c r="I58" s="766">
        <v>375</v>
      </c>
    </row>
    <row r="59" spans="1:9" ht="15">
      <c r="A59" s="98"/>
      <c r="B59" s="766" t="s">
        <v>530</v>
      </c>
      <c r="C59" s="87"/>
      <c r="D59" s="766" t="s">
        <v>531</v>
      </c>
      <c r="E59" s="87"/>
      <c r="F59" s="98"/>
      <c r="G59" s="766">
        <v>2500</v>
      </c>
      <c r="H59" s="761">
        <f t="shared" si="0"/>
        <v>2000</v>
      </c>
      <c r="I59" s="766">
        <v>500</v>
      </c>
    </row>
    <row r="60" spans="1:9" ht="15">
      <c r="A60" s="98"/>
      <c r="B60" s="766" t="s">
        <v>3540</v>
      </c>
      <c r="C60" s="87"/>
      <c r="D60" s="766" t="s">
        <v>3846</v>
      </c>
      <c r="E60" s="87"/>
      <c r="F60" s="98"/>
      <c r="G60" s="766">
        <v>150</v>
      </c>
      <c r="H60" s="761">
        <f t="shared" si="0"/>
        <v>120</v>
      </c>
      <c r="I60" s="766">
        <v>30</v>
      </c>
    </row>
    <row r="61" spans="1:9" ht="15">
      <c r="A61" s="98"/>
      <c r="B61" s="766" t="s">
        <v>3541</v>
      </c>
      <c r="C61" s="87"/>
      <c r="D61" s="766" t="s">
        <v>3847</v>
      </c>
      <c r="E61" s="87"/>
      <c r="F61" s="98"/>
      <c r="G61" s="766">
        <v>150</v>
      </c>
      <c r="H61" s="761">
        <f t="shared" si="0"/>
        <v>120</v>
      </c>
      <c r="I61" s="766">
        <v>30</v>
      </c>
    </row>
    <row r="62" spans="1:9" ht="15">
      <c r="A62" s="98"/>
      <c r="B62" s="766" t="s">
        <v>3542</v>
      </c>
      <c r="C62" s="87"/>
      <c r="D62" s="766" t="s">
        <v>3848</v>
      </c>
      <c r="E62" s="87"/>
      <c r="F62" s="98"/>
      <c r="G62" s="766">
        <v>150</v>
      </c>
      <c r="H62" s="761">
        <f t="shared" si="0"/>
        <v>120</v>
      </c>
      <c r="I62" s="766">
        <v>30</v>
      </c>
    </row>
    <row r="63" spans="1:9" ht="15">
      <c r="A63" s="98"/>
      <c r="B63" s="766" t="s">
        <v>3543</v>
      </c>
      <c r="C63" s="87"/>
      <c r="D63" s="766" t="s">
        <v>3849</v>
      </c>
      <c r="E63" s="87"/>
      <c r="F63" s="98"/>
      <c r="G63" s="766">
        <v>150</v>
      </c>
      <c r="H63" s="761">
        <f t="shared" si="0"/>
        <v>120</v>
      </c>
      <c r="I63" s="766">
        <v>30</v>
      </c>
    </row>
    <row r="64" spans="1:9" ht="15">
      <c r="A64" s="98"/>
      <c r="B64" s="766" t="s">
        <v>3544</v>
      </c>
      <c r="C64" s="87"/>
      <c r="D64" s="766" t="s">
        <v>3850</v>
      </c>
      <c r="E64" s="87"/>
      <c r="F64" s="98"/>
      <c r="G64" s="766">
        <v>200</v>
      </c>
      <c r="H64" s="761">
        <f t="shared" si="0"/>
        <v>160</v>
      </c>
      <c r="I64" s="766">
        <v>40</v>
      </c>
    </row>
    <row r="65" spans="1:9" ht="15">
      <c r="A65" s="98"/>
      <c r="B65" s="766" t="s">
        <v>3545</v>
      </c>
      <c r="C65" s="87"/>
      <c r="D65" s="766" t="s">
        <v>3851</v>
      </c>
      <c r="E65" s="87"/>
      <c r="F65" s="98"/>
      <c r="G65" s="766">
        <v>150</v>
      </c>
      <c r="H65" s="761">
        <f t="shared" si="0"/>
        <v>120</v>
      </c>
      <c r="I65" s="766">
        <v>30</v>
      </c>
    </row>
    <row r="66" spans="1:9" ht="15">
      <c r="A66" s="98"/>
      <c r="B66" s="766" t="s">
        <v>3546</v>
      </c>
      <c r="C66" s="87"/>
      <c r="D66" s="766" t="s">
        <v>3852</v>
      </c>
      <c r="E66" s="87"/>
      <c r="F66" s="98"/>
      <c r="G66" s="766">
        <v>150</v>
      </c>
      <c r="H66" s="761">
        <f t="shared" si="0"/>
        <v>120</v>
      </c>
      <c r="I66" s="766">
        <v>30</v>
      </c>
    </row>
    <row r="67" spans="1:9" ht="15">
      <c r="A67" s="98"/>
      <c r="B67" s="766" t="s">
        <v>3547</v>
      </c>
      <c r="C67" s="87"/>
      <c r="D67" s="766" t="s">
        <v>3853</v>
      </c>
      <c r="E67" s="87"/>
      <c r="F67" s="98"/>
      <c r="G67" s="766">
        <v>150</v>
      </c>
      <c r="H67" s="761">
        <f t="shared" si="0"/>
        <v>120</v>
      </c>
      <c r="I67" s="766">
        <v>30</v>
      </c>
    </row>
    <row r="68" spans="1:9" ht="15">
      <c r="A68" s="98"/>
      <c r="B68" s="766" t="s">
        <v>3548</v>
      </c>
      <c r="C68" s="87"/>
      <c r="D68" s="766" t="s">
        <v>3854</v>
      </c>
      <c r="E68" s="87"/>
      <c r="F68" s="98"/>
      <c r="G68" s="766">
        <v>150</v>
      </c>
      <c r="H68" s="761">
        <f t="shared" si="0"/>
        <v>120</v>
      </c>
      <c r="I68" s="766">
        <v>30</v>
      </c>
    </row>
    <row r="69" spans="1:9" ht="15">
      <c r="A69" s="98"/>
      <c r="B69" s="766" t="s">
        <v>3549</v>
      </c>
      <c r="C69" s="87"/>
      <c r="D69" s="766" t="s">
        <v>3855</v>
      </c>
      <c r="E69" s="87"/>
      <c r="F69" s="98"/>
      <c r="G69" s="766">
        <v>150</v>
      </c>
      <c r="H69" s="761">
        <f t="shared" si="0"/>
        <v>120</v>
      </c>
      <c r="I69" s="766">
        <v>30</v>
      </c>
    </row>
    <row r="70" spans="1:9" ht="15">
      <c r="A70" s="98"/>
      <c r="B70" s="766" t="s">
        <v>3550</v>
      </c>
      <c r="C70" s="87"/>
      <c r="D70" s="766" t="s">
        <v>3856</v>
      </c>
      <c r="E70" s="87"/>
      <c r="F70" s="98"/>
      <c r="G70" s="766">
        <v>150</v>
      </c>
      <c r="H70" s="761">
        <f t="shared" si="0"/>
        <v>120</v>
      </c>
      <c r="I70" s="766">
        <v>30</v>
      </c>
    </row>
    <row r="71" spans="1:9" ht="15">
      <c r="A71" s="98"/>
      <c r="B71" s="766" t="s">
        <v>3551</v>
      </c>
      <c r="C71" s="87"/>
      <c r="D71" s="766" t="s">
        <v>3857</v>
      </c>
      <c r="E71" s="87"/>
      <c r="F71" s="98"/>
      <c r="G71" s="766">
        <v>150</v>
      </c>
      <c r="H71" s="761">
        <f t="shared" si="0"/>
        <v>120</v>
      </c>
      <c r="I71" s="766">
        <v>30</v>
      </c>
    </row>
    <row r="72" spans="1:9" ht="15">
      <c r="A72" s="98"/>
      <c r="B72" s="766" t="s">
        <v>3552</v>
      </c>
      <c r="C72" s="87"/>
      <c r="D72" s="766" t="s">
        <v>3858</v>
      </c>
      <c r="E72" s="87"/>
      <c r="F72" s="98"/>
      <c r="G72" s="766">
        <v>150</v>
      </c>
      <c r="H72" s="761">
        <f t="shared" si="0"/>
        <v>120</v>
      </c>
      <c r="I72" s="766">
        <v>30</v>
      </c>
    </row>
    <row r="73" spans="1:9" ht="15">
      <c r="A73" s="98"/>
      <c r="B73" s="766" t="s">
        <v>3553</v>
      </c>
      <c r="C73" s="87"/>
      <c r="D73" s="766" t="s">
        <v>3859</v>
      </c>
      <c r="E73" s="87"/>
      <c r="F73" s="98"/>
      <c r="G73" s="766">
        <v>150</v>
      </c>
      <c r="H73" s="761">
        <f t="shared" si="0"/>
        <v>120</v>
      </c>
      <c r="I73" s="766">
        <v>30</v>
      </c>
    </row>
    <row r="74" spans="1:9" ht="15">
      <c r="A74" s="98"/>
      <c r="B74" s="766" t="s">
        <v>3554</v>
      </c>
      <c r="C74" s="87"/>
      <c r="D74" s="766" t="s">
        <v>3860</v>
      </c>
      <c r="E74" s="87"/>
      <c r="F74" s="98"/>
      <c r="G74" s="766">
        <v>150</v>
      </c>
      <c r="H74" s="761">
        <f t="shared" ref="H74:H137" si="1">G74-I74</f>
        <v>120</v>
      </c>
      <c r="I74" s="766">
        <v>30</v>
      </c>
    </row>
    <row r="75" spans="1:9" ht="15">
      <c r="A75" s="98"/>
      <c r="B75" s="766" t="s">
        <v>3555</v>
      </c>
      <c r="C75" s="87"/>
      <c r="D75" s="766" t="s">
        <v>3861</v>
      </c>
      <c r="E75" s="87"/>
      <c r="F75" s="98"/>
      <c r="G75" s="766">
        <v>150</v>
      </c>
      <c r="H75" s="761">
        <f t="shared" si="1"/>
        <v>120</v>
      </c>
      <c r="I75" s="766">
        <v>30</v>
      </c>
    </row>
    <row r="76" spans="1:9" ht="15">
      <c r="A76" s="98"/>
      <c r="B76" s="766" t="s">
        <v>3556</v>
      </c>
      <c r="C76" s="87"/>
      <c r="D76" s="766" t="s">
        <v>3862</v>
      </c>
      <c r="E76" s="87"/>
      <c r="F76" s="98"/>
      <c r="G76" s="766">
        <v>150</v>
      </c>
      <c r="H76" s="761">
        <f t="shared" si="1"/>
        <v>120</v>
      </c>
      <c r="I76" s="766">
        <v>30</v>
      </c>
    </row>
    <row r="77" spans="1:9" ht="15">
      <c r="A77" s="98"/>
      <c r="B77" s="766" t="s">
        <v>3557</v>
      </c>
      <c r="C77" s="87"/>
      <c r="D77" s="766" t="s">
        <v>3863</v>
      </c>
      <c r="E77" s="87"/>
      <c r="F77" s="98"/>
      <c r="G77" s="766">
        <v>200</v>
      </c>
      <c r="H77" s="761">
        <f t="shared" si="1"/>
        <v>160</v>
      </c>
      <c r="I77" s="766">
        <v>40</v>
      </c>
    </row>
    <row r="78" spans="1:9" ht="15">
      <c r="A78" s="98"/>
      <c r="B78" s="766" t="s">
        <v>3558</v>
      </c>
      <c r="C78" s="87"/>
      <c r="D78" s="766" t="s">
        <v>3864</v>
      </c>
      <c r="E78" s="87"/>
      <c r="F78" s="98"/>
      <c r="G78" s="766">
        <v>150</v>
      </c>
      <c r="H78" s="761">
        <f t="shared" si="1"/>
        <v>120</v>
      </c>
      <c r="I78" s="766">
        <v>30</v>
      </c>
    </row>
    <row r="79" spans="1:9" ht="15">
      <c r="A79" s="98"/>
      <c r="B79" s="766" t="s">
        <v>3559</v>
      </c>
      <c r="C79" s="87"/>
      <c r="D79" s="766" t="s">
        <v>3865</v>
      </c>
      <c r="E79" s="87"/>
      <c r="F79" s="98"/>
      <c r="G79" s="766">
        <v>150</v>
      </c>
      <c r="H79" s="761">
        <f t="shared" si="1"/>
        <v>120</v>
      </c>
      <c r="I79" s="766">
        <v>30</v>
      </c>
    </row>
    <row r="80" spans="1:9" ht="15">
      <c r="A80" s="98"/>
      <c r="B80" s="766" t="s">
        <v>3560</v>
      </c>
      <c r="C80" s="87"/>
      <c r="D80" s="766" t="s">
        <v>3866</v>
      </c>
      <c r="E80" s="87"/>
      <c r="F80" s="98"/>
      <c r="G80" s="766">
        <v>150</v>
      </c>
      <c r="H80" s="761">
        <f t="shared" si="1"/>
        <v>120</v>
      </c>
      <c r="I80" s="766">
        <v>30</v>
      </c>
    </row>
    <row r="81" spans="1:9" ht="15">
      <c r="A81" s="98"/>
      <c r="B81" s="766" t="s">
        <v>3561</v>
      </c>
      <c r="C81" s="87"/>
      <c r="D81" s="766" t="s">
        <v>3867</v>
      </c>
      <c r="E81" s="87"/>
      <c r="F81" s="98"/>
      <c r="G81" s="766">
        <v>150</v>
      </c>
      <c r="H81" s="761">
        <f t="shared" si="1"/>
        <v>120</v>
      </c>
      <c r="I81" s="766">
        <v>30</v>
      </c>
    </row>
    <row r="82" spans="1:9" ht="15">
      <c r="A82" s="98"/>
      <c r="B82" s="766" t="s">
        <v>3562</v>
      </c>
      <c r="C82" s="87"/>
      <c r="D82" s="766" t="s">
        <v>3868</v>
      </c>
      <c r="E82" s="87"/>
      <c r="F82" s="98"/>
      <c r="G82" s="766">
        <v>150</v>
      </c>
      <c r="H82" s="761">
        <f t="shared" si="1"/>
        <v>120</v>
      </c>
      <c r="I82" s="766">
        <v>30</v>
      </c>
    </row>
    <row r="83" spans="1:9" ht="15">
      <c r="A83" s="98"/>
      <c r="B83" s="766" t="s">
        <v>3563</v>
      </c>
      <c r="C83" s="87"/>
      <c r="D83" s="766" t="s">
        <v>3869</v>
      </c>
      <c r="E83" s="87"/>
      <c r="F83" s="98"/>
      <c r="G83" s="766">
        <v>150</v>
      </c>
      <c r="H83" s="761">
        <f t="shared" si="1"/>
        <v>120</v>
      </c>
      <c r="I83" s="766">
        <v>30</v>
      </c>
    </row>
    <row r="84" spans="1:9" ht="15">
      <c r="A84" s="98"/>
      <c r="B84" s="766" t="s">
        <v>3564</v>
      </c>
      <c r="C84" s="87"/>
      <c r="D84" s="766" t="s">
        <v>3870</v>
      </c>
      <c r="E84" s="87"/>
      <c r="F84" s="98"/>
      <c r="G84" s="766">
        <v>150</v>
      </c>
      <c r="H84" s="761">
        <f t="shared" si="1"/>
        <v>120</v>
      </c>
      <c r="I84" s="766">
        <v>30</v>
      </c>
    </row>
    <row r="85" spans="1:9" ht="15">
      <c r="A85" s="98"/>
      <c r="B85" s="766" t="s">
        <v>3565</v>
      </c>
      <c r="C85" s="87"/>
      <c r="D85" s="766" t="s">
        <v>3871</v>
      </c>
      <c r="E85" s="87"/>
      <c r="F85" s="98"/>
      <c r="G85" s="766">
        <v>150</v>
      </c>
      <c r="H85" s="761">
        <f t="shared" si="1"/>
        <v>120</v>
      </c>
      <c r="I85" s="766">
        <v>30</v>
      </c>
    </row>
    <row r="86" spans="1:9" ht="15">
      <c r="A86" s="98"/>
      <c r="B86" s="766" t="s">
        <v>3566</v>
      </c>
      <c r="C86" s="87"/>
      <c r="D86" s="766" t="s">
        <v>3872</v>
      </c>
      <c r="E86" s="87"/>
      <c r="F86" s="98"/>
      <c r="G86" s="766">
        <v>150</v>
      </c>
      <c r="H86" s="761">
        <f t="shared" si="1"/>
        <v>120</v>
      </c>
      <c r="I86" s="766">
        <v>30</v>
      </c>
    </row>
    <row r="87" spans="1:9" ht="15">
      <c r="A87" s="98"/>
      <c r="B87" s="766" t="s">
        <v>3567</v>
      </c>
      <c r="C87" s="87"/>
      <c r="D87" s="766" t="s">
        <v>3873</v>
      </c>
      <c r="E87" s="87"/>
      <c r="F87" s="98"/>
      <c r="G87" s="766">
        <v>150</v>
      </c>
      <c r="H87" s="761">
        <f t="shared" si="1"/>
        <v>120</v>
      </c>
      <c r="I87" s="766">
        <v>30</v>
      </c>
    </row>
    <row r="88" spans="1:9" ht="15">
      <c r="A88" s="98"/>
      <c r="B88" s="766" t="s">
        <v>3568</v>
      </c>
      <c r="C88" s="87"/>
      <c r="D88" s="766" t="s">
        <v>3874</v>
      </c>
      <c r="E88" s="87"/>
      <c r="F88" s="98"/>
      <c r="G88" s="766">
        <v>150</v>
      </c>
      <c r="H88" s="761">
        <f t="shared" si="1"/>
        <v>120</v>
      </c>
      <c r="I88" s="766">
        <v>30</v>
      </c>
    </row>
    <row r="89" spans="1:9" ht="15">
      <c r="A89" s="98"/>
      <c r="B89" s="766" t="s">
        <v>3569</v>
      </c>
      <c r="C89" s="87"/>
      <c r="D89" s="766" t="s">
        <v>3875</v>
      </c>
      <c r="E89" s="87"/>
      <c r="F89" s="98"/>
      <c r="G89" s="766">
        <v>150</v>
      </c>
      <c r="H89" s="761">
        <f t="shared" si="1"/>
        <v>120</v>
      </c>
      <c r="I89" s="766">
        <v>30</v>
      </c>
    </row>
    <row r="90" spans="1:9" ht="15">
      <c r="A90" s="98"/>
      <c r="B90" s="766" t="s">
        <v>3570</v>
      </c>
      <c r="C90" s="87"/>
      <c r="D90" s="766" t="s">
        <v>3876</v>
      </c>
      <c r="E90" s="87"/>
      <c r="F90" s="98"/>
      <c r="G90" s="766">
        <v>150</v>
      </c>
      <c r="H90" s="761">
        <f t="shared" si="1"/>
        <v>120</v>
      </c>
      <c r="I90" s="766">
        <v>30</v>
      </c>
    </row>
    <row r="91" spans="1:9" ht="15">
      <c r="A91" s="98"/>
      <c r="B91" s="766" t="s">
        <v>3571</v>
      </c>
      <c r="C91" s="87"/>
      <c r="D91" s="766" t="s">
        <v>3877</v>
      </c>
      <c r="E91" s="87"/>
      <c r="F91" s="98"/>
      <c r="G91" s="766">
        <v>150</v>
      </c>
      <c r="H91" s="761">
        <f t="shared" si="1"/>
        <v>120</v>
      </c>
      <c r="I91" s="766">
        <v>30</v>
      </c>
    </row>
    <row r="92" spans="1:9" ht="15">
      <c r="A92" s="98"/>
      <c r="B92" s="766" t="s">
        <v>3572</v>
      </c>
      <c r="C92" s="87"/>
      <c r="D92" s="766" t="s">
        <v>3878</v>
      </c>
      <c r="E92" s="87"/>
      <c r="F92" s="98"/>
      <c r="G92" s="766">
        <v>150</v>
      </c>
      <c r="H92" s="761">
        <f t="shared" si="1"/>
        <v>120</v>
      </c>
      <c r="I92" s="766">
        <v>30</v>
      </c>
    </row>
    <row r="93" spans="1:9" ht="15">
      <c r="A93" s="98"/>
      <c r="B93" s="766" t="s">
        <v>3573</v>
      </c>
      <c r="C93" s="87"/>
      <c r="D93" s="766" t="s">
        <v>3879</v>
      </c>
      <c r="E93" s="87"/>
      <c r="F93" s="98"/>
      <c r="G93" s="766">
        <v>150</v>
      </c>
      <c r="H93" s="761">
        <f t="shared" si="1"/>
        <v>120</v>
      </c>
      <c r="I93" s="766">
        <v>30</v>
      </c>
    </row>
    <row r="94" spans="1:9" ht="15">
      <c r="A94" s="98"/>
      <c r="B94" s="766" t="s">
        <v>3574</v>
      </c>
      <c r="C94" s="87"/>
      <c r="D94" s="766" t="s">
        <v>3880</v>
      </c>
      <c r="E94" s="87"/>
      <c r="F94" s="98"/>
      <c r="G94" s="766">
        <v>150</v>
      </c>
      <c r="H94" s="761">
        <f t="shared" si="1"/>
        <v>120</v>
      </c>
      <c r="I94" s="766">
        <v>30</v>
      </c>
    </row>
    <row r="95" spans="1:9" ht="15">
      <c r="A95" s="98"/>
      <c r="B95" s="766" t="s">
        <v>3575</v>
      </c>
      <c r="C95" s="87"/>
      <c r="D95" s="766" t="s">
        <v>3881</v>
      </c>
      <c r="E95" s="87"/>
      <c r="F95" s="98"/>
      <c r="G95" s="766">
        <v>150</v>
      </c>
      <c r="H95" s="761">
        <f t="shared" si="1"/>
        <v>120</v>
      </c>
      <c r="I95" s="766">
        <v>30</v>
      </c>
    </row>
    <row r="96" spans="1:9" ht="15">
      <c r="A96" s="98"/>
      <c r="B96" s="766" t="s">
        <v>3576</v>
      </c>
      <c r="C96" s="87"/>
      <c r="D96" s="766" t="s">
        <v>3882</v>
      </c>
      <c r="E96" s="87"/>
      <c r="F96" s="98"/>
      <c r="G96" s="766">
        <v>150</v>
      </c>
      <c r="H96" s="761">
        <f t="shared" si="1"/>
        <v>120</v>
      </c>
      <c r="I96" s="766">
        <v>30</v>
      </c>
    </row>
    <row r="97" spans="1:9" ht="15">
      <c r="A97" s="98"/>
      <c r="B97" s="766" t="s">
        <v>3577</v>
      </c>
      <c r="C97" s="87"/>
      <c r="D97" s="766" t="s">
        <v>3880</v>
      </c>
      <c r="E97" s="87"/>
      <c r="F97" s="98"/>
      <c r="G97" s="766">
        <v>150</v>
      </c>
      <c r="H97" s="761">
        <f t="shared" si="1"/>
        <v>120</v>
      </c>
      <c r="I97" s="766">
        <v>30</v>
      </c>
    </row>
    <row r="98" spans="1:9" ht="15">
      <c r="A98" s="98"/>
      <c r="B98" s="766" t="s">
        <v>3578</v>
      </c>
      <c r="C98" s="87"/>
      <c r="D98" s="766" t="s">
        <v>3883</v>
      </c>
      <c r="E98" s="87"/>
      <c r="F98" s="98"/>
      <c r="G98" s="766">
        <v>150</v>
      </c>
      <c r="H98" s="761">
        <f t="shared" si="1"/>
        <v>120</v>
      </c>
      <c r="I98" s="766">
        <v>30</v>
      </c>
    </row>
    <row r="99" spans="1:9" ht="15">
      <c r="A99" s="98"/>
      <c r="B99" s="766" t="s">
        <v>3579</v>
      </c>
      <c r="C99" s="87"/>
      <c r="D99" s="766" t="s">
        <v>3884</v>
      </c>
      <c r="E99" s="87"/>
      <c r="F99" s="98"/>
      <c r="G99" s="766">
        <v>150</v>
      </c>
      <c r="H99" s="761">
        <f t="shared" si="1"/>
        <v>120</v>
      </c>
      <c r="I99" s="766">
        <v>30</v>
      </c>
    </row>
    <row r="100" spans="1:9" ht="15">
      <c r="A100" s="98"/>
      <c r="B100" s="766" t="s">
        <v>3580</v>
      </c>
      <c r="C100" s="87"/>
      <c r="D100" s="766" t="s">
        <v>3885</v>
      </c>
      <c r="E100" s="87"/>
      <c r="F100" s="98"/>
      <c r="G100" s="766">
        <v>150</v>
      </c>
      <c r="H100" s="761">
        <f t="shared" si="1"/>
        <v>120</v>
      </c>
      <c r="I100" s="766">
        <v>30</v>
      </c>
    </row>
    <row r="101" spans="1:9" ht="15">
      <c r="A101" s="98"/>
      <c r="B101" s="766" t="s">
        <v>3581</v>
      </c>
      <c r="C101" s="87"/>
      <c r="D101" s="766" t="s">
        <v>3886</v>
      </c>
      <c r="E101" s="87"/>
      <c r="F101" s="98"/>
      <c r="G101" s="766">
        <v>150</v>
      </c>
      <c r="H101" s="761">
        <f t="shared" si="1"/>
        <v>120</v>
      </c>
      <c r="I101" s="766">
        <v>30</v>
      </c>
    </row>
    <row r="102" spans="1:9" ht="15">
      <c r="A102" s="98"/>
      <c r="B102" s="766" t="s">
        <v>3582</v>
      </c>
      <c r="C102" s="87"/>
      <c r="D102" s="766" t="s">
        <v>3887</v>
      </c>
      <c r="E102" s="87"/>
      <c r="F102" s="98"/>
      <c r="G102" s="766">
        <v>150</v>
      </c>
      <c r="H102" s="761">
        <f t="shared" si="1"/>
        <v>120</v>
      </c>
      <c r="I102" s="766">
        <v>30</v>
      </c>
    </row>
    <row r="103" spans="1:9" ht="15">
      <c r="A103" s="98"/>
      <c r="B103" s="766" t="s">
        <v>3583</v>
      </c>
      <c r="C103" s="87"/>
      <c r="D103" s="766" t="s">
        <v>3888</v>
      </c>
      <c r="E103" s="87"/>
      <c r="F103" s="98"/>
      <c r="G103" s="766">
        <v>150</v>
      </c>
      <c r="H103" s="761">
        <f t="shared" si="1"/>
        <v>120</v>
      </c>
      <c r="I103" s="766">
        <v>30</v>
      </c>
    </row>
    <row r="104" spans="1:9" ht="15">
      <c r="A104" s="98"/>
      <c r="B104" s="766" t="s">
        <v>3584</v>
      </c>
      <c r="C104" s="87"/>
      <c r="D104" s="766" t="s">
        <v>3889</v>
      </c>
      <c r="E104" s="87"/>
      <c r="F104" s="98"/>
      <c r="G104" s="766">
        <v>150</v>
      </c>
      <c r="H104" s="761">
        <f t="shared" si="1"/>
        <v>120</v>
      </c>
      <c r="I104" s="766">
        <v>30</v>
      </c>
    </row>
    <row r="105" spans="1:9" ht="15">
      <c r="A105" s="98"/>
      <c r="B105" s="766" t="s">
        <v>3585</v>
      </c>
      <c r="C105" s="87"/>
      <c r="D105" s="766" t="s">
        <v>3890</v>
      </c>
      <c r="E105" s="87"/>
      <c r="F105" s="98"/>
      <c r="G105" s="766">
        <v>150</v>
      </c>
      <c r="H105" s="761">
        <f t="shared" si="1"/>
        <v>120</v>
      </c>
      <c r="I105" s="766">
        <v>30</v>
      </c>
    </row>
    <row r="106" spans="1:9" ht="15">
      <c r="A106" s="98"/>
      <c r="B106" s="766" t="s">
        <v>3586</v>
      </c>
      <c r="C106" s="87"/>
      <c r="D106" s="766" t="s">
        <v>3891</v>
      </c>
      <c r="E106" s="87"/>
      <c r="F106" s="98"/>
      <c r="G106" s="766">
        <v>150</v>
      </c>
      <c r="H106" s="761">
        <f t="shared" si="1"/>
        <v>120</v>
      </c>
      <c r="I106" s="766">
        <v>30</v>
      </c>
    </row>
    <row r="107" spans="1:9" ht="15">
      <c r="A107" s="98"/>
      <c r="B107" s="766" t="s">
        <v>3587</v>
      </c>
      <c r="C107" s="87"/>
      <c r="D107" s="766" t="s">
        <v>3892</v>
      </c>
      <c r="E107" s="87"/>
      <c r="F107" s="98"/>
      <c r="G107" s="766">
        <v>150</v>
      </c>
      <c r="H107" s="761">
        <f t="shared" si="1"/>
        <v>120</v>
      </c>
      <c r="I107" s="766">
        <v>30</v>
      </c>
    </row>
    <row r="108" spans="1:9" ht="15">
      <c r="A108" s="98"/>
      <c r="B108" s="766" t="s">
        <v>3588</v>
      </c>
      <c r="C108" s="87"/>
      <c r="D108" s="766" t="s">
        <v>3893</v>
      </c>
      <c r="E108" s="87"/>
      <c r="F108" s="98"/>
      <c r="G108" s="766">
        <v>150</v>
      </c>
      <c r="H108" s="761">
        <f t="shared" si="1"/>
        <v>120</v>
      </c>
      <c r="I108" s="766">
        <v>30</v>
      </c>
    </row>
    <row r="109" spans="1:9" ht="15">
      <c r="A109" s="98"/>
      <c r="B109" s="766" t="s">
        <v>3589</v>
      </c>
      <c r="C109" s="87"/>
      <c r="D109" s="766" t="s">
        <v>3894</v>
      </c>
      <c r="E109" s="87"/>
      <c r="F109" s="98"/>
      <c r="G109" s="766">
        <v>150</v>
      </c>
      <c r="H109" s="761">
        <f t="shared" si="1"/>
        <v>120</v>
      </c>
      <c r="I109" s="766">
        <v>30</v>
      </c>
    </row>
    <row r="110" spans="1:9" ht="15">
      <c r="A110" s="98"/>
      <c r="B110" s="766" t="s">
        <v>3590</v>
      </c>
      <c r="C110" s="87"/>
      <c r="D110" s="766" t="s">
        <v>3895</v>
      </c>
      <c r="E110" s="87"/>
      <c r="F110" s="98"/>
      <c r="G110" s="766">
        <v>150</v>
      </c>
      <c r="H110" s="761">
        <f t="shared" si="1"/>
        <v>120</v>
      </c>
      <c r="I110" s="766">
        <v>30</v>
      </c>
    </row>
    <row r="111" spans="1:9" ht="15">
      <c r="A111" s="98"/>
      <c r="B111" s="766" t="s">
        <v>3591</v>
      </c>
      <c r="C111" s="87"/>
      <c r="D111" s="766" t="s">
        <v>3896</v>
      </c>
      <c r="E111" s="87"/>
      <c r="F111" s="98"/>
      <c r="G111" s="766">
        <v>150</v>
      </c>
      <c r="H111" s="761">
        <f t="shared" si="1"/>
        <v>120</v>
      </c>
      <c r="I111" s="766">
        <v>30</v>
      </c>
    </row>
    <row r="112" spans="1:9" ht="15">
      <c r="A112" s="98"/>
      <c r="B112" s="766" t="s">
        <v>3592</v>
      </c>
      <c r="C112" s="87"/>
      <c r="D112" s="766" t="s">
        <v>3897</v>
      </c>
      <c r="E112" s="87"/>
      <c r="F112" s="98"/>
      <c r="G112" s="766">
        <v>150</v>
      </c>
      <c r="H112" s="761">
        <f t="shared" si="1"/>
        <v>120</v>
      </c>
      <c r="I112" s="766">
        <v>30</v>
      </c>
    </row>
    <row r="113" spans="1:9" ht="15">
      <c r="A113" s="98"/>
      <c r="B113" s="766" t="s">
        <v>3593</v>
      </c>
      <c r="C113" s="87"/>
      <c r="D113" s="766" t="s">
        <v>3898</v>
      </c>
      <c r="E113" s="87"/>
      <c r="F113" s="98"/>
      <c r="G113" s="766">
        <v>150</v>
      </c>
      <c r="H113" s="761">
        <f t="shared" si="1"/>
        <v>120</v>
      </c>
      <c r="I113" s="766">
        <v>30</v>
      </c>
    </row>
    <row r="114" spans="1:9" ht="15">
      <c r="A114" s="98"/>
      <c r="B114" s="766" t="s">
        <v>3594</v>
      </c>
      <c r="C114" s="87"/>
      <c r="D114" s="766" t="s">
        <v>3899</v>
      </c>
      <c r="E114" s="87"/>
      <c r="F114" s="98"/>
      <c r="G114" s="766">
        <v>150</v>
      </c>
      <c r="H114" s="761">
        <f t="shared" si="1"/>
        <v>120</v>
      </c>
      <c r="I114" s="766">
        <v>30</v>
      </c>
    </row>
    <row r="115" spans="1:9" ht="15">
      <c r="A115" s="98"/>
      <c r="B115" s="766" t="s">
        <v>3595</v>
      </c>
      <c r="C115" s="87"/>
      <c r="D115" s="766" t="s">
        <v>3900</v>
      </c>
      <c r="E115" s="87"/>
      <c r="F115" s="98"/>
      <c r="G115" s="766">
        <v>150</v>
      </c>
      <c r="H115" s="761">
        <f t="shared" si="1"/>
        <v>120</v>
      </c>
      <c r="I115" s="766">
        <v>30</v>
      </c>
    </row>
    <row r="116" spans="1:9" ht="15">
      <c r="A116" s="98"/>
      <c r="B116" s="766" t="s">
        <v>3596</v>
      </c>
      <c r="C116" s="87"/>
      <c r="D116" s="766" t="s">
        <v>3901</v>
      </c>
      <c r="E116" s="87"/>
      <c r="F116" s="98"/>
      <c r="G116" s="766">
        <v>150</v>
      </c>
      <c r="H116" s="761">
        <f t="shared" si="1"/>
        <v>120</v>
      </c>
      <c r="I116" s="766">
        <v>30</v>
      </c>
    </row>
    <row r="117" spans="1:9" ht="15">
      <c r="A117" s="98"/>
      <c r="B117" s="766" t="s">
        <v>3597</v>
      </c>
      <c r="C117" s="87"/>
      <c r="D117" s="766" t="s">
        <v>3902</v>
      </c>
      <c r="E117" s="87"/>
      <c r="F117" s="98"/>
      <c r="G117" s="766">
        <v>150</v>
      </c>
      <c r="H117" s="761">
        <f t="shared" si="1"/>
        <v>120</v>
      </c>
      <c r="I117" s="766">
        <v>30</v>
      </c>
    </row>
    <row r="118" spans="1:9" ht="15">
      <c r="A118" s="98"/>
      <c r="B118" s="766" t="s">
        <v>3598</v>
      </c>
      <c r="C118" s="87"/>
      <c r="D118" s="766" t="s">
        <v>3903</v>
      </c>
      <c r="E118" s="87"/>
      <c r="F118" s="98"/>
      <c r="G118" s="766">
        <v>150</v>
      </c>
      <c r="H118" s="761">
        <f t="shared" si="1"/>
        <v>120</v>
      </c>
      <c r="I118" s="766">
        <v>30</v>
      </c>
    </row>
    <row r="119" spans="1:9" ht="15">
      <c r="A119" s="98"/>
      <c r="B119" s="766" t="s">
        <v>3599</v>
      </c>
      <c r="C119" s="87"/>
      <c r="D119" s="766" t="s">
        <v>3904</v>
      </c>
      <c r="E119" s="87"/>
      <c r="F119" s="98"/>
      <c r="G119" s="766">
        <v>150</v>
      </c>
      <c r="H119" s="761">
        <f t="shared" si="1"/>
        <v>120</v>
      </c>
      <c r="I119" s="766">
        <v>30</v>
      </c>
    </row>
    <row r="120" spans="1:9" ht="15">
      <c r="A120" s="98"/>
      <c r="B120" s="766" t="s">
        <v>3600</v>
      </c>
      <c r="C120" s="87"/>
      <c r="D120" s="766" t="s">
        <v>3905</v>
      </c>
      <c r="E120" s="87"/>
      <c r="F120" s="98"/>
      <c r="G120" s="766">
        <v>150</v>
      </c>
      <c r="H120" s="761">
        <f t="shared" si="1"/>
        <v>120</v>
      </c>
      <c r="I120" s="766">
        <v>30</v>
      </c>
    </row>
    <row r="121" spans="1:9" ht="15">
      <c r="A121" s="98"/>
      <c r="B121" s="766" t="s">
        <v>3601</v>
      </c>
      <c r="C121" s="87"/>
      <c r="D121" s="766" t="s">
        <v>3906</v>
      </c>
      <c r="E121" s="87"/>
      <c r="F121" s="98"/>
      <c r="G121" s="766">
        <v>150</v>
      </c>
      <c r="H121" s="761">
        <f t="shared" si="1"/>
        <v>120</v>
      </c>
      <c r="I121" s="766">
        <v>30</v>
      </c>
    </row>
    <row r="122" spans="1:9" ht="15">
      <c r="A122" s="98"/>
      <c r="B122" s="766" t="s">
        <v>3602</v>
      </c>
      <c r="C122" s="87"/>
      <c r="D122" s="766" t="s">
        <v>3907</v>
      </c>
      <c r="E122" s="87"/>
      <c r="F122" s="98"/>
      <c r="G122" s="766">
        <v>150</v>
      </c>
      <c r="H122" s="761">
        <f t="shared" si="1"/>
        <v>120</v>
      </c>
      <c r="I122" s="766">
        <v>30</v>
      </c>
    </row>
    <row r="123" spans="1:9" ht="15">
      <c r="A123" s="98"/>
      <c r="B123" s="766" t="s">
        <v>3603</v>
      </c>
      <c r="C123" s="87"/>
      <c r="D123" s="766" t="s">
        <v>3908</v>
      </c>
      <c r="E123" s="87"/>
      <c r="F123" s="98"/>
      <c r="G123" s="766">
        <v>200</v>
      </c>
      <c r="H123" s="761">
        <f t="shared" si="1"/>
        <v>160</v>
      </c>
      <c r="I123" s="766">
        <v>40</v>
      </c>
    </row>
    <row r="124" spans="1:9" ht="15">
      <c r="A124" s="98"/>
      <c r="B124" s="766" t="s">
        <v>3604</v>
      </c>
      <c r="C124" s="87"/>
      <c r="D124" s="766" t="s">
        <v>3909</v>
      </c>
      <c r="E124" s="87"/>
      <c r="F124" s="98"/>
      <c r="G124" s="766">
        <v>150</v>
      </c>
      <c r="H124" s="761">
        <f t="shared" si="1"/>
        <v>120</v>
      </c>
      <c r="I124" s="766">
        <v>30</v>
      </c>
    </row>
    <row r="125" spans="1:9" ht="15">
      <c r="A125" s="98"/>
      <c r="B125" s="766" t="s">
        <v>3605</v>
      </c>
      <c r="C125" s="87"/>
      <c r="D125" s="766" t="s">
        <v>3910</v>
      </c>
      <c r="E125" s="87"/>
      <c r="F125" s="98"/>
      <c r="G125" s="766">
        <v>150</v>
      </c>
      <c r="H125" s="761">
        <f t="shared" si="1"/>
        <v>120</v>
      </c>
      <c r="I125" s="766">
        <v>30</v>
      </c>
    </row>
    <row r="126" spans="1:9" ht="15">
      <c r="A126" s="98"/>
      <c r="B126" s="766" t="s">
        <v>3606</v>
      </c>
      <c r="C126" s="87"/>
      <c r="D126" s="766" t="s">
        <v>3911</v>
      </c>
      <c r="E126" s="87"/>
      <c r="F126" s="98"/>
      <c r="G126" s="766">
        <v>150</v>
      </c>
      <c r="H126" s="761">
        <f t="shared" si="1"/>
        <v>120</v>
      </c>
      <c r="I126" s="766">
        <v>30</v>
      </c>
    </row>
    <row r="127" spans="1:9" ht="15">
      <c r="A127" s="98"/>
      <c r="B127" s="766" t="s">
        <v>3607</v>
      </c>
      <c r="C127" s="87"/>
      <c r="D127" s="766" t="s">
        <v>3912</v>
      </c>
      <c r="E127" s="87"/>
      <c r="F127" s="98"/>
      <c r="G127" s="766">
        <v>150</v>
      </c>
      <c r="H127" s="761">
        <f t="shared" si="1"/>
        <v>120</v>
      </c>
      <c r="I127" s="766">
        <v>30</v>
      </c>
    </row>
    <row r="128" spans="1:9" ht="15">
      <c r="A128" s="98"/>
      <c r="B128" s="766" t="s">
        <v>3608</v>
      </c>
      <c r="C128" s="87"/>
      <c r="D128" s="766" t="s">
        <v>3913</v>
      </c>
      <c r="E128" s="87"/>
      <c r="F128" s="98"/>
      <c r="G128" s="766">
        <v>150</v>
      </c>
      <c r="H128" s="761">
        <f t="shared" si="1"/>
        <v>120</v>
      </c>
      <c r="I128" s="766">
        <v>30</v>
      </c>
    </row>
    <row r="129" spans="1:9" ht="15">
      <c r="A129" s="98"/>
      <c r="B129" s="766" t="s">
        <v>3609</v>
      </c>
      <c r="C129" s="87"/>
      <c r="D129" s="766" t="s">
        <v>3914</v>
      </c>
      <c r="E129" s="87"/>
      <c r="F129" s="98"/>
      <c r="G129" s="766">
        <v>150</v>
      </c>
      <c r="H129" s="761">
        <f t="shared" si="1"/>
        <v>120</v>
      </c>
      <c r="I129" s="766">
        <v>30</v>
      </c>
    </row>
    <row r="130" spans="1:9" ht="15">
      <c r="A130" s="98"/>
      <c r="B130" s="766" t="s">
        <v>3610</v>
      </c>
      <c r="C130" s="87"/>
      <c r="D130" s="766" t="s">
        <v>3915</v>
      </c>
      <c r="E130" s="87"/>
      <c r="F130" s="98"/>
      <c r="G130" s="766">
        <v>150</v>
      </c>
      <c r="H130" s="761">
        <f t="shared" si="1"/>
        <v>120</v>
      </c>
      <c r="I130" s="766">
        <v>30</v>
      </c>
    </row>
    <row r="131" spans="1:9" ht="15">
      <c r="A131" s="98"/>
      <c r="B131" s="766" t="s">
        <v>3611</v>
      </c>
      <c r="C131" s="87"/>
      <c r="D131" s="766" t="s">
        <v>3916</v>
      </c>
      <c r="E131" s="87"/>
      <c r="F131" s="98"/>
      <c r="G131" s="766">
        <v>150</v>
      </c>
      <c r="H131" s="761">
        <f t="shared" si="1"/>
        <v>120</v>
      </c>
      <c r="I131" s="766">
        <v>30</v>
      </c>
    </row>
    <row r="132" spans="1:9" ht="15">
      <c r="A132" s="98"/>
      <c r="B132" s="766" t="s">
        <v>3612</v>
      </c>
      <c r="C132" s="87"/>
      <c r="D132" s="766" t="s">
        <v>3917</v>
      </c>
      <c r="E132" s="87"/>
      <c r="F132" s="98"/>
      <c r="G132" s="766">
        <v>150</v>
      </c>
      <c r="H132" s="761">
        <f t="shared" si="1"/>
        <v>120</v>
      </c>
      <c r="I132" s="766">
        <v>30</v>
      </c>
    </row>
    <row r="133" spans="1:9" ht="15">
      <c r="A133" s="98"/>
      <c r="B133" s="766" t="s">
        <v>3613</v>
      </c>
      <c r="C133" s="87"/>
      <c r="D133" s="766" t="s">
        <v>3918</v>
      </c>
      <c r="E133" s="87"/>
      <c r="F133" s="98"/>
      <c r="G133" s="766">
        <v>150</v>
      </c>
      <c r="H133" s="761">
        <f t="shared" si="1"/>
        <v>120</v>
      </c>
      <c r="I133" s="766">
        <v>30</v>
      </c>
    </row>
    <row r="134" spans="1:9" ht="15">
      <c r="A134" s="98"/>
      <c r="B134" s="766" t="s">
        <v>3614</v>
      </c>
      <c r="C134" s="87"/>
      <c r="D134" s="766" t="s">
        <v>3919</v>
      </c>
      <c r="E134" s="87"/>
      <c r="F134" s="98"/>
      <c r="G134" s="766">
        <v>150</v>
      </c>
      <c r="H134" s="761">
        <f t="shared" si="1"/>
        <v>120</v>
      </c>
      <c r="I134" s="766">
        <v>30</v>
      </c>
    </row>
    <row r="135" spans="1:9" ht="15">
      <c r="A135" s="98"/>
      <c r="B135" s="766" t="s">
        <v>3615</v>
      </c>
      <c r="C135" s="87"/>
      <c r="D135" s="766" t="s">
        <v>3920</v>
      </c>
      <c r="E135" s="87"/>
      <c r="F135" s="98"/>
      <c r="G135" s="766">
        <v>150</v>
      </c>
      <c r="H135" s="761">
        <f t="shared" si="1"/>
        <v>120</v>
      </c>
      <c r="I135" s="766">
        <v>30</v>
      </c>
    </row>
    <row r="136" spans="1:9" ht="15">
      <c r="A136" s="98"/>
      <c r="B136" s="766" t="s">
        <v>3616</v>
      </c>
      <c r="C136" s="87"/>
      <c r="D136" s="766" t="s">
        <v>3921</v>
      </c>
      <c r="E136" s="87"/>
      <c r="F136" s="98"/>
      <c r="G136" s="766">
        <v>150</v>
      </c>
      <c r="H136" s="761">
        <f t="shared" si="1"/>
        <v>120</v>
      </c>
      <c r="I136" s="766">
        <v>30</v>
      </c>
    </row>
    <row r="137" spans="1:9" ht="15">
      <c r="A137" s="98"/>
      <c r="B137" s="766" t="s">
        <v>3617</v>
      </c>
      <c r="C137" s="87"/>
      <c r="D137" s="766" t="s">
        <v>3922</v>
      </c>
      <c r="E137" s="87"/>
      <c r="F137" s="98"/>
      <c r="G137" s="766">
        <v>150</v>
      </c>
      <c r="H137" s="761">
        <f t="shared" si="1"/>
        <v>120</v>
      </c>
      <c r="I137" s="766">
        <v>30</v>
      </c>
    </row>
    <row r="138" spans="1:9" ht="15">
      <c r="A138" s="98"/>
      <c r="B138" s="766" t="s">
        <v>3618</v>
      </c>
      <c r="C138" s="87"/>
      <c r="D138" s="766" t="s">
        <v>3923</v>
      </c>
      <c r="E138" s="87"/>
      <c r="F138" s="98"/>
      <c r="G138" s="766">
        <v>150</v>
      </c>
      <c r="H138" s="761">
        <f t="shared" ref="H138:H201" si="2">G138-I138</f>
        <v>120</v>
      </c>
      <c r="I138" s="766">
        <v>30</v>
      </c>
    </row>
    <row r="139" spans="1:9" ht="15">
      <c r="A139" s="98"/>
      <c r="B139" s="766" t="s">
        <v>3619</v>
      </c>
      <c r="C139" s="87"/>
      <c r="D139" s="766" t="s">
        <v>3924</v>
      </c>
      <c r="E139" s="87"/>
      <c r="F139" s="98"/>
      <c r="G139" s="766">
        <v>150</v>
      </c>
      <c r="H139" s="761">
        <f t="shared" si="2"/>
        <v>120</v>
      </c>
      <c r="I139" s="766">
        <v>30</v>
      </c>
    </row>
    <row r="140" spans="1:9" ht="15">
      <c r="A140" s="98"/>
      <c r="B140" s="766" t="s">
        <v>3620</v>
      </c>
      <c r="C140" s="87"/>
      <c r="D140" s="766" t="s">
        <v>3925</v>
      </c>
      <c r="E140" s="87"/>
      <c r="F140" s="98"/>
      <c r="G140" s="766">
        <v>150</v>
      </c>
      <c r="H140" s="761">
        <f t="shared" si="2"/>
        <v>120</v>
      </c>
      <c r="I140" s="766">
        <v>30</v>
      </c>
    </row>
    <row r="141" spans="1:9" ht="15">
      <c r="A141" s="98"/>
      <c r="B141" s="766" t="s">
        <v>3621</v>
      </c>
      <c r="C141" s="87"/>
      <c r="D141" s="766" t="s">
        <v>3926</v>
      </c>
      <c r="E141" s="87"/>
      <c r="F141" s="98"/>
      <c r="G141" s="766">
        <v>150</v>
      </c>
      <c r="H141" s="761">
        <f t="shared" si="2"/>
        <v>120</v>
      </c>
      <c r="I141" s="766">
        <v>30</v>
      </c>
    </row>
    <row r="142" spans="1:9" ht="15">
      <c r="A142" s="98"/>
      <c r="B142" s="766" t="s">
        <v>3622</v>
      </c>
      <c r="C142" s="87"/>
      <c r="D142" s="766" t="s">
        <v>3927</v>
      </c>
      <c r="E142" s="87"/>
      <c r="F142" s="98"/>
      <c r="G142" s="766">
        <v>150</v>
      </c>
      <c r="H142" s="761">
        <f t="shared" si="2"/>
        <v>120</v>
      </c>
      <c r="I142" s="766">
        <v>30</v>
      </c>
    </row>
    <row r="143" spans="1:9" ht="15">
      <c r="A143" s="98"/>
      <c r="B143" s="766" t="s">
        <v>3623</v>
      </c>
      <c r="C143" s="87"/>
      <c r="D143" s="766" t="s">
        <v>3928</v>
      </c>
      <c r="E143" s="87"/>
      <c r="F143" s="98"/>
      <c r="G143" s="766">
        <v>150</v>
      </c>
      <c r="H143" s="761">
        <f t="shared" si="2"/>
        <v>120</v>
      </c>
      <c r="I143" s="766">
        <v>30</v>
      </c>
    </row>
    <row r="144" spans="1:9" ht="15">
      <c r="A144" s="98"/>
      <c r="B144" s="766" t="s">
        <v>3624</v>
      </c>
      <c r="C144" s="87"/>
      <c r="D144" s="766" t="s">
        <v>3929</v>
      </c>
      <c r="E144" s="87"/>
      <c r="F144" s="98"/>
      <c r="G144" s="766">
        <v>150</v>
      </c>
      <c r="H144" s="761">
        <f t="shared" si="2"/>
        <v>120</v>
      </c>
      <c r="I144" s="766">
        <v>30</v>
      </c>
    </row>
    <row r="145" spans="1:9" ht="15">
      <c r="A145" s="98"/>
      <c r="B145" s="766" t="s">
        <v>3625</v>
      </c>
      <c r="C145" s="87"/>
      <c r="D145" s="766" t="s">
        <v>3930</v>
      </c>
      <c r="E145" s="87"/>
      <c r="F145" s="98"/>
      <c r="G145" s="766">
        <v>150</v>
      </c>
      <c r="H145" s="761">
        <f t="shared" si="2"/>
        <v>120</v>
      </c>
      <c r="I145" s="766">
        <v>30</v>
      </c>
    </row>
    <row r="146" spans="1:9" ht="15">
      <c r="A146" s="98"/>
      <c r="B146" s="766" t="s">
        <v>3626</v>
      </c>
      <c r="C146" s="87"/>
      <c r="D146" s="766" t="s">
        <v>3931</v>
      </c>
      <c r="E146" s="87"/>
      <c r="F146" s="98"/>
      <c r="G146" s="766">
        <v>150</v>
      </c>
      <c r="H146" s="761">
        <f t="shared" si="2"/>
        <v>120</v>
      </c>
      <c r="I146" s="766">
        <v>30</v>
      </c>
    </row>
    <row r="147" spans="1:9" ht="15">
      <c r="A147" s="98"/>
      <c r="B147" s="766" t="s">
        <v>3627</v>
      </c>
      <c r="C147" s="87"/>
      <c r="D147" s="766" t="s">
        <v>3932</v>
      </c>
      <c r="E147" s="87"/>
      <c r="F147" s="98"/>
      <c r="G147" s="766">
        <v>150</v>
      </c>
      <c r="H147" s="761">
        <f t="shared" si="2"/>
        <v>120</v>
      </c>
      <c r="I147" s="766">
        <v>30</v>
      </c>
    </row>
    <row r="148" spans="1:9" ht="15">
      <c r="A148" s="98"/>
      <c r="B148" s="766" t="s">
        <v>3628</v>
      </c>
      <c r="C148" s="87"/>
      <c r="D148" s="766" t="s">
        <v>3933</v>
      </c>
      <c r="E148" s="87"/>
      <c r="F148" s="98"/>
      <c r="G148" s="766">
        <v>150</v>
      </c>
      <c r="H148" s="761">
        <f t="shared" si="2"/>
        <v>120</v>
      </c>
      <c r="I148" s="766">
        <v>30</v>
      </c>
    </row>
    <row r="149" spans="1:9" ht="15">
      <c r="A149" s="98"/>
      <c r="B149" s="766" t="s">
        <v>3629</v>
      </c>
      <c r="C149" s="87"/>
      <c r="D149" s="766" t="s">
        <v>3934</v>
      </c>
      <c r="E149" s="87"/>
      <c r="F149" s="98"/>
      <c r="G149" s="766">
        <v>150</v>
      </c>
      <c r="H149" s="761">
        <f t="shared" si="2"/>
        <v>120</v>
      </c>
      <c r="I149" s="766">
        <v>30</v>
      </c>
    </row>
    <row r="150" spans="1:9" ht="15">
      <c r="A150" s="98"/>
      <c r="B150" s="766" t="s">
        <v>3630</v>
      </c>
      <c r="C150" s="87"/>
      <c r="D150" s="766" t="s">
        <v>3935</v>
      </c>
      <c r="E150" s="87"/>
      <c r="F150" s="98"/>
      <c r="G150" s="766">
        <v>150</v>
      </c>
      <c r="H150" s="761">
        <f t="shared" si="2"/>
        <v>120</v>
      </c>
      <c r="I150" s="766">
        <v>30</v>
      </c>
    </row>
    <row r="151" spans="1:9" ht="15">
      <c r="A151" s="98"/>
      <c r="B151" s="766" t="s">
        <v>3631</v>
      </c>
      <c r="C151" s="87"/>
      <c r="D151" s="766" t="s">
        <v>3936</v>
      </c>
      <c r="E151" s="87"/>
      <c r="F151" s="98"/>
      <c r="G151" s="766">
        <v>150</v>
      </c>
      <c r="H151" s="761">
        <f t="shared" si="2"/>
        <v>120</v>
      </c>
      <c r="I151" s="766">
        <v>30</v>
      </c>
    </row>
    <row r="152" spans="1:9" ht="15">
      <c r="A152" s="98"/>
      <c r="B152" s="766" t="s">
        <v>3632</v>
      </c>
      <c r="C152" s="87"/>
      <c r="D152" s="766" t="s">
        <v>3937</v>
      </c>
      <c r="E152" s="87"/>
      <c r="F152" s="98"/>
      <c r="G152" s="766">
        <v>150</v>
      </c>
      <c r="H152" s="761">
        <f t="shared" si="2"/>
        <v>120</v>
      </c>
      <c r="I152" s="766">
        <v>30</v>
      </c>
    </row>
    <row r="153" spans="1:9" ht="15">
      <c r="A153" s="98"/>
      <c r="B153" s="766" t="s">
        <v>3633</v>
      </c>
      <c r="C153" s="87"/>
      <c r="D153" s="766" t="s">
        <v>3938</v>
      </c>
      <c r="E153" s="87"/>
      <c r="F153" s="98"/>
      <c r="G153" s="766">
        <v>150</v>
      </c>
      <c r="H153" s="761">
        <f t="shared" si="2"/>
        <v>120</v>
      </c>
      <c r="I153" s="766">
        <v>30</v>
      </c>
    </row>
    <row r="154" spans="1:9" ht="15">
      <c r="A154" s="98"/>
      <c r="B154" s="766" t="s">
        <v>3634</v>
      </c>
      <c r="C154" s="87"/>
      <c r="D154" s="766" t="s">
        <v>3939</v>
      </c>
      <c r="E154" s="87"/>
      <c r="F154" s="98"/>
      <c r="G154" s="766">
        <v>150</v>
      </c>
      <c r="H154" s="761">
        <f t="shared" si="2"/>
        <v>120</v>
      </c>
      <c r="I154" s="766">
        <v>30</v>
      </c>
    </row>
    <row r="155" spans="1:9" ht="15">
      <c r="A155" s="98"/>
      <c r="B155" s="766" t="s">
        <v>3635</v>
      </c>
      <c r="C155" s="87"/>
      <c r="D155" s="766" t="s">
        <v>3940</v>
      </c>
      <c r="E155" s="87"/>
      <c r="F155" s="98"/>
      <c r="G155" s="766">
        <v>150</v>
      </c>
      <c r="H155" s="761">
        <f t="shared" si="2"/>
        <v>120</v>
      </c>
      <c r="I155" s="766">
        <v>30</v>
      </c>
    </row>
    <row r="156" spans="1:9" ht="15">
      <c r="A156" s="98"/>
      <c r="B156" s="766" t="s">
        <v>3636</v>
      </c>
      <c r="C156" s="87"/>
      <c r="D156" s="766" t="s">
        <v>3941</v>
      </c>
      <c r="E156" s="87"/>
      <c r="F156" s="98"/>
      <c r="G156" s="766">
        <v>150</v>
      </c>
      <c r="H156" s="761">
        <f t="shared" si="2"/>
        <v>120</v>
      </c>
      <c r="I156" s="766">
        <v>30</v>
      </c>
    </row>
    <row r="157" spans="1:9" ht="15">
      <c r="A157" s="98"/>
      <c r="B157" s="766" t="s">
        <v>3637</v>
      </c>
      <c r="C157" s="87"/>
      <c r="D157" s="766" t="s">
        <v>3942</v>
      </c>
      <c r="E157" s="87"/>
      <c r="F157" s="98"/>
      <c r="G157" s="766">
        <v>150</v>
      </c>
      <c r="H157" s="761">
        <f t="shared" si="2"/>
        <v>120</v>
      </c>
      <c r="I157" s="766">
        <v>30</v>
      </c>
    </row>
    <row r="158" spans="1:9" ht="15">
      <c r="A158" s="98"/>
      <c r="B158" s="766" t="s">
        <v>3638</v>
      </c>
      <c r="C158" s="87"/>
      <c r="D158" s="766" t="s">
        <v>3942</v>
      </c>
      <c r="E158" s="87"/>
      <c r="F158" s="98"/>
      <c r="G158" s="766">
        <v>150</v>
      </c>
      <c r="H158" s="761">
        <f t="shared" si="2"/>
        <v>120</v>
      </c>
      <c r="I158" s="766">
        <v>30</v>
      </c>
    </row>
    <row r="159" spans="1:9" ht="15">
      <c r="A159" s="98"/>
      <c r="B159" s="766" t="s">
        <v>3639</v>
      </c>
      <c r="C159" s="87"/>
      <c r="D159" s="766" t="s">
        <v>3943</v>
      </c>
      <c r="E159" s="87"/>
      <c r="F159" s="98"/>
      <c r="G159" s="766">
        <v>150</v>
      </c>
      <c r="H159" s="761">
        <f t="shared" si="2"/>
        <v>120</v>
      </c>
      <c r="I159" s="766">
        <v>30</v>
      </c>
    </row>
    <row r="160" spans="1:9" ht="15">
      <c r="A160" s="98"/>
      <c r="B160" s="766" t="s">
        <v>3640</v>
      </c>
      <c r="C160" s="87"/>
      <c r="D160" s="766" t="s">
        <v>3944</v>
      </c>
      <c r="E160" s="87"/>
      <c r="F160" s="98"/>
      <c r="G160" s="766">
        <v>150</v>
      </c>
      <c r="H160" s="761">
        <f t="shared" si="2"/>
        <v>120</v>
      </c>
      <c r="I160" s="766">
        <v>30</v>
      </c>
    </row>
    <row r="161" spans="1:9" ht="15">
      <c r="A161" s="98"/>
      <c r="B161" s="766" t="s">
        <v>3641</v>
      </c>
      <c r="C161" s="87"/>
      <c r="D161" s="766" t="s">
        <v>3945</v>
      </c>
      <c r="E161" s="87"/>
      <c r="F161" s="98"/>
      <c r="G161" s="766">
        <v>200</v>
      </c>
      <c r="H161" s="761">
        <f t="shared" si="2"/>
        <v>160</v>
      </c>
      <c r="I161" s="766">
        <v>40</v>
      </c>
    </row>
    <row r="162" spans="1:9" ht="15">
      <c r="A162" s="98"/>
      <c r="B162" s="766" t="s">
        <v>3642</v>
      </c>
      <c r="C162" s="87"/>
      <c r="D162" s="766" t="s">
        <v>3946</v>
      </c>
      <c r="E162" s="87"/>
      <c r="F162" s="98"/>
      <c r="G162" s="766">
        <v>150</v>
      </c>
      <c r="H162" s="761">
        <f t="shared" si="2"/>
        <v>120</v>
      </c>
      <c r="I162" s="766">
        <v>30</v>
      </c>
    </row>
    <row r="163" spans="1:9" ht="15">
      <c r="A163" s="98"/>
      <c r="B163" s="766" t="s">
        <v>3643</v>
      </c>
      <c r="C163" s="87"/>
      <c r="D163" s="766" t="s">
        <v>3947</v>
      </c>
      <c r="E163" s="87"/>
      <c r="F163" s="98"/>
      <c r="G163" s="766">
        <v>150</v>
      </c>
      <c r="H163" s="761">
        <f t="shared" si="2"/>
        <v>120</v>
      </c>
      <c r="I163" s="766">
        <v>30</v>
      </c>
    </row>
    <row r="164" spans="1:9" ht="15">
      <c r="A164" s="98"/>
      <c r="B164" s="766" t="s">
        <v>3644</v>
      </c>
      <c r="C164" s="87"/>
      <c r="D164" s="766" t="s">
        <v>3948</v>
      </c>
      <c r="E164" s="87"/>
      <c r="F164" s="98"/>
      <c r="G164" s="766">
        <v>150</v>
      </c>
      <c r="H164" s="761">
        <f t="shared" si="2"/>
        <v>120</v>
      </c>
      <c r="I164" s="766">
        <v>30</v>
      </c>
    </row>
    <row r="165" spans="1:9" ht="15">
      <c r="A165" s="98"/>
      <c r="B165" s="766" t="s">
        <v>3645</v>
      </c>
      <c r="C165" s="87"/>
      <c r="D165" s="766" t="s">
        <v>3949</v>
      </c>
      <c r="E165" s="87"/>
      <c r="F165" s="98"/>
      <c r="G165" s="766">
        <v>150</v>
      </c>
      <c r="H165" s="761">
        <f t="shared" si="2"/>
        <v>120</v>
      </c>
      <c r="I165" s="766">
        <v>30</v>
      </c>
    </row>
    <row r="166" spans="1:9" ht="15">
      <c r="A166" s="98"/>
      <c r="B166" s="766" t="s">
        <v>3646</v>
      </c>
      <c r="C166" s="87"/>
      <c r="D166" s="766" t="s">
        <v>3950</v>
      </c>
      <c r="E166" s="87"/>
      <c r="F166" s="98"/>
      <c r="G166" s="766">
        <v>150</v>
      </c>
      <c r="H166" s="761">
        <f t="shared" si="2"/>
        <v>120</v>
      </c>
      <c r="I166" s="766">
        <v>30</v>
      </c>
    </row>
    <row r="167" spans="1:9" ht="15">
      <c r="A167" s="98"/>
      <c r="B167" s="766" t="s">
        <v>3647</v>
      </c>
      <c r="C167" s="87"/>
      <c r="D167" s="766" t="s">
        <v>3951</v>
      </c>
      <c r="E167" s="87"/>
      <c r="F167" s="98"/>
      <c r="G167" s="766">
        <v>150</v>
      </c>
      <c r="H167" s="761">
        <f t="shared" si="2"/>
        <v>120</v>
      </c>
      <c r="I167" s="766">
        <v>30</v>
      </c>
    </row>
    <row r="168" spans="1:9" ht="15">
      <c r="A168" s="98"/>
      <c r="B168" s="766" t="s">
        <v>3648</v>
      </c>
      <c r="C168" s="87"/>
      <c r="D168" s="766" t="s">
        <v>3952</v>
      </c>
      <c r="E168" s="87"/>
      <c r="F168" s="98"/>
      <c r="G168" s="766">
        <v>150</v>
      </c>
      <c r="H168" s="761">
        <f t="shared" si="2"/>
        <v>120</v>
      </c>
      <c r="I168" s="766">
        <v>30</v>
      </c>
    </row>
    <row r="169" spans="1:9" ht="15">
      <c r="A169" s="98"/>
      <c r="B169" s="766" t="s">
        <v>3649</v>
      </c>
      <c r="C169" s="87"/>
      <c r="D169" s="766" t="s">
        <v>3953</v>
      </c>
      <c r="E169" s="87"/>
      <c r="F169" s="98"/>
      <c r="G169" s="766">
        <v>150</v>
      </c>
      <c r="H169" s="761">
        <f t="shared" si="2"/>
        <v>120</v>
      </c>
      <c r="I169" s="766">
        <v>30</v>
      </c>
    </row>
    <row r="170" spans="1:9" ht="15">
      <c r="A170" s="98"/>
      <c r="B170" s="766" t="s">
        <v>3650</v>
      </c>
      <c r="C170" s="87"/>
      <c r="D170" s="766" t="s">
        <v>3954</v>
      </c>
      <c r="E170" s="87"/>
      <c r="F170" s="98"/>
      <c r="G170" s="766">
        <v>150</v>
      </c>
      <c r="H170" s="761">
        <f t="shared" si="2"/>
        <v>120</v>
      </c>
      <c r="I170" s="766">
        <v>30</v>
      </c>
    </row>
    <row r="171" spans="1:9" ht="15">
      <c r="A171" s="98"/>
      <c r="B171" s="766" t="s">
        <v>3651</v>
      </c>
      <c r="C171" s="87"/>
      <c r="D171" s="766" t="s">
        <v>3955</v>
      </c>
      <c r="E171" s="87"/>
      <c r="F171" s="98"/>
      <c r="G171" s="766">
        <v>150</v>
      </c>
      <c r="H171" s="761">
        <f t="shared" si="2"/>
        <v>120</v>
      </c>
      <c r="I171" s="766">
        <v>30</v>
      </c>
    </row>
    <row r="172" spans="1:9" ht="15">
      <c r="A172" s="98"/>
      <c r="B172" s="766" t="s">
        <v>3652</v>
      </c>
      <c r="C172" s="87"/>
      <c r="D172" s="766" t="s">
        <v>3956</v>
      </c>
      <c r="E172" s="87"/>
      <c r="F172" s="98"/>
      <c r="G172" s="766">
        <v>150</v>
      </c>
      <c r="H172" s="761">
        <f t="shared" si="2"/>
        <v>120</v>
      </c>
      <c r="I172" s="766">
        <v>30</v>
      </c>
    </row>
    <row r="173" spans="1:9" ht="15">
      <c r="A173" s="98"/>
      <c r="B173" s="766" t="s">
        <v>3653</v>
      </c>
      <c r="C173" s="87"/>
      <c r="D173" s="766" t="s">
        <v>3957</v>
      </c>
      <c r="E173" s="87"/>
      <c r="F173" s="98"/>
      <c r="G173" s="766">
        <v>150</v>
      </c>
      <c r="H173" s="761">
        <f t="shared" si="2"/>
        <v>120</v>
      </c>
      <c r="I173" s="766">
        <v>30</v>
      </c>
    </row>
    <row r="174" spans="1:9" ht="15">
      <c r="A174" s="98"/>
      <c r="B174" s="766" t="s">
        <v>3654</v>
      </c>
      <c r="C174" s="87"/>
      <c r="D174" s="766" t="s">
        <v>3958</v>
      </c>
      <c r="E174" s="87"/>
      <c r="F174" s="98"/>
      <c r="G174" s="766">
        <v>150</v>
      </c>
      <c r="H174" s="761">
        <f t="shared" si="2"/>
        <v>120</v>
      </c>
      <c r="I174" s="766">
        <v>30</v>
      </c>
    </row>
    <row r="175" spans="1:9" ht="15">
      <c r="A175" s="98"/>
      <c r="B175" s="766" t="s">
        <v>3655</v>
      </c>
      <c r="C175" s="87"/>
      <c r="D175" s="766" t="s">
        <v>3959</v>
      </c>
      <c r="E175" s="87"/>
      <c r="F175" s="98"/>
      <c r="G175" s="766">
        <v>150</v>
      </c>
      <c r="H175" s="761">
        <f t="shared" si="2"/>
        <v>120</v>
      </c>
      <c r="I175" s="766">
        <v>30</v>
      </c>
    </row>
    <row r="176" spans="1:9" ht="15">
      <c r="A176" s="98"/>
      <c r="B176" s="766" t="s">
        <v>3656</v>
      </c>
      <c r="C176" s="87"/>
      <c r="D176" s="766" t="s">
        <v>3960</v>
      </c>
      <c r="E176" s="87"/>
      <c r="F176" s="98"/>
      <c r="G176" s="766">
        <v>150</v>
      </c>
      <c r="H176" s="761">
        <f t="shared" si="2"/>
        <v>120</v>
      </c>
      <c r="I176" s="766">
        <v>30</v>
      </c>
    </row>
    <row r="177" spans="1:9" ht="15">
      <c r="A177" s="98"/>
      <c r="B177" s="766" t="s">
        <v>3657</v>
      </c>
      <c r="C177" s="87"/>
      <c r="D177" s="766" t="s">
        <v>3961</v>
      </c>
      <c r="E177" s="87"/>
      <c r="F177" s="98"/>
      <c r="G177" s="766">
        <v>150</v>
      </c>
      <c r="H177" s="761">
        <f t="shared" si="2"/>
        <v>120</v>
      </c>
      <c r="I177" s="766">
        <v>30</v>
      </c>
    </row>
    <row r="178" spans="1:9" ht="15">
      <c r="A178" s="98"/>
      <c r="B178" s="766" t="s">
        <v>3658</v>
      </c>
      <c r="C178" s="87"/>
      <c r="D178" s="766" t="s">
        <v>3962</v>
      </c>
      <c r="E178" s="87"/>
      <c r="F178" s="98"/>
      <c r="G178" s="766">
        <v>150</v>
      </c>
      <c r="H178" s="761">
        <f t="shared" si="2"/>
        <v>120</v>
      </c>
      <c r="I178" s="766">
        <v>30</v>
      </c>
    </row>
    <row r="179" spans="1:9" ht="15">
      <c r="A179" s="98"/>
      <c r="B179" s="766" t="s">
        <v>3659</v>
      </c>
      <c r="C179" s="87"/>
      <c r="D179" s="766" t="s">
        <v>3963</v>
      </c>
      <c r="E179" s="87"/>
      <c r="F179" s="98"/>
      <c r="G179" s="766">
        <v>150</v>
      </c>
      <c r="H179" s="761">
        <f t="shared" si="2"/>
        <v>120</v>
      </c>
      <c r="I179" s="766">
        <v>30</v>
      </c>
    </row>
    <row r="180" spans="1:9" ht="15">
      <c r="A180" s="98"/>
      <c r="B180" s="766" t="s">
        <v>3660</v>
      </c>
      <c r="C180" s="87"/>
      <c r="D180" s="766" t="s">
        <v>3964</v>
      </c>
      <c r="E180" s="87"/>
      <c r="F180" s="98"/>
      <c r="G180" s="766">
        <v>150</v>
      </c>
      <c r="H180" s="761">
        <f t="shared" si="2"/>
        <v>120</v>
      </c>
      <c r="I180" s="766">
        <v>30</v>
      </c>
    </row>
    <row r="181" spans="1:9" ht="15">
      <c r="A181" s="98"/>
      <c r="B181" s="766" t="s">
        <v>3661</v>
      </c>
      <c r="C181" s="87"/>
      <c r="D181" s="766" t="s">
        <v>3965</v>
      </c>
      <c r="E181" s="87"/>
      <c r="F181" s="98"/>
      <c r="G181" s="766">
        <v>150</v>
      </c>
      <c r="H181" s="761">
        <f t="shared" si="2"/>
        <v>120</v>
      </c>
      <c r="I181" s="766">
        <v>30</v>
      </c>
    </row>
    <row r="182" spans="1:9" ht="15">
      <c r="A182" s="98"/>
      <c r="B182" s="766" t="s">
        <v>3662</v>
      </c>
      <c r="C182" s="87"/>
      <c r="D182" s="766" t="s">
        <v>3966</v>
      </c>
      <c r="E182" s="87"/>
      <c r="F182" s="98"/>
      <c r="G182" s="766">
        <v>450</v>
      </c>
      <c r="H182" s="761">
        <f t="shared" si="2"/>
        <v>360</v>
      </c>
      <c r="I182" s="766">
        <v>90</v>
      </c>
    </row>
    <row r="183" spans="1:9" ht="15">
      <c r="A183" s="98"/>
      <c r="B183" s="766" t="s">
        <v>3663</v>
      </c>
      <c r="C183" s="87"/>
      <c r="D183" s="766" t="s">
        <v>3967</v>
      </c>
      <c r="E183" s="87"/>
      <c r="F183" s="98"/>
      <c r="G183" s="766">
        <v>450</v>
      </c>
      <c r="H183" s="761">
        <f t="shared" si="2"/>
        <v>360</v>
      </c>
      <c r="I183" s="766">
        <v>90</v>
      </c>
    </row>
    <row r="184" spans="1:9" ht="15">
      <c r="A184" s="98"/>
      <c r="B184" s="766" t="s">
        <v>3664</v>
      </c>
      <c r="C184" s="87"/>
      <c r="D184" s="766" t="s">
        <v>3968</v>
      </c>
      <c r="E184" s="87"/>
      <c r="F184" s="98"/>
      <c r="G184" s="766">
        <v>450</v>
      </c>
      <c r="H184" s="761">
        <f t="shared" si="2"/>
        <v>360</v>
      </c>
      <c r="I184" s="766">
        <v>90</v>
      </c>
    </row>
    <row r="185" spans="1:9" ht="15">
      <c r="A185" s="98"/>
      <c r="B185" s="766" t="s">
        <v>3665</v>
      </c>
      <c r="C185" s="87"/>
      <c r="D185" s="766" t="s">
        <v>3969</v>
      </c>
      <c r="E185" s="87"/>
      <c r="F185" s="98"/>
      <c r="G185" s="766">
        <v>450</v>
      </c>
      <c r="H185" s="761">
        <f t="shared" si="2"/>
        <v>360</v>
      </c>
      <c r="I185" s="766">
        <v>90</v>
      </c>
    </row>
    <row r="186" spans="1:9" ht="15">
      <c r="A186" s="98"/>
      <c r="B186" s="766" t="s">
        <v>3666</v>
      </c>
      <c r="C186" s="87"/>
      <c r="D186" s="766" t="s">
        <v>3970</v>
      </c>
      <c r="E186" s="87"/>
      <c r="F186" s="98"/>
      <c r="G186" s="766">
        <v>450</v>
      </c>
      <c r="H186" s="761">
        <f t="shared" si="2"/>
        <v>360</v>
      </c>
      <c r="I186" s="766">
        <v>90</v>
      </c>
    </row>
    <row r="187" spans="1:9" ht="15">
      <c r="A187" s="98"/>
      <c r="B187" s="766" t="s">
        <v>3667</v>
      </c>
      <c r="C187" s="87"/>
      <c r="D187" s="766" t="s">
        <v>3971</v>
      </c>
      <c r="E187" s="87"/>
      <c r="F187" s="98"/>
      <c r="G187" s="766">
        <v>450</v>
      </c>
      <c r="H187" s="761">
        <f t="shared" si="2"/>
        <v>360</v>
      </c>
      <c r="I187" s="766">
        <v>90</v>
      </c>
    </row>
    <row r="188" spans="1:9" ht="15">
      <c r="A188" s="98"/>
      <c r="B188" s="766" t="s">
        <v>3668</v>
      </c>
      <c r="C188" s="87"/>
      <c r="D188" s="766" t="s">
        <v>3972</v>
      </c>
      <c r="E188" s="87"/>
      <c r="F188" s="98"/>
      <c r="G188" s="766">
        <v>450</v>
      </c>
      <c r="H188" s="761">
        <f t="shared" si="2"/>
        <v>360</v>
      </c>
      <c r="I188" s="766">
        <v>90</v>
      </c>
    </row>
    <row r="189" spans="1:9" ht="15">
      <c r="A189" s="98"/>
      <c r="B189" s="766" t="s">
        <v>3669</v>
      </c>
      <c r="C189" s="87"/>
      <c r="D189" s="766" t="s">
        <v>3973</v>
      </c>
      <c r="E189" s="87"/>
      <c r="F189" s="98"/>
      <c r="G189" s="766">
        <v>450</v>
      </c>
      <c r="H189" s="761">
        <f t="shared" si="2"/>
        <v>360</v>
      </c>
      <c r="I189" s="766">
        <v>90</v>
      </c>
    </row>
    <row r="190" spans="1:9" ht="15">
      <c r="A190" s="98"/>
      <c r="B190" s="766" t="s">
        <v>3670</v>
      </c>
      <c r="C190" s="87"/>
      <c r="D190" s="766" t="s">
        <v>3974</v>
      </c>
      <c r="E190" s="87"/>
      <c r="F190" s="98"/>
      <c r="G190" s="766">
        <v>450</v>
      </c>
      <c r="H190" s="761">
        <f t="shared" si="2"/>
        <v>360</v>
      </c>
      <c r="I190" s="766">
        <v>90</v>
      </c>
    </row>
    <row r="191" spans="1:9" ht="15">
      <c r="A191" s="98"/>
      <c r="B191" s="766" t="s">
        <v>3671</v>
      </c>
      <c r="C191" s="87"/>
      <c r="D191" s="766" t="s">
        <v>3975</v>
      </c>
      <c r="E191" s="87"/>
      <c r="F191" s="98"/>
      <c r="G191" s="766">
        <v>450</v>
      </c>
      <c r="H191" s="761">
        <f t="shared" si="2"/>
        <v>360</v>
      </c>
      <c r="I191" s="766">
        <v>90</v>
      </c>
    </row>
    <row r="192" spans="1:9" ht="15">
      <c r="A192" s="98"/>
      <c r="B192" s="766" t="s">
        <v>3672</v>
      </c>
      <c r="C192" s="87"/>
      <c r="D192" s="766" t="s">
        <v>3976</v>
      </c>
      <c r="E192" s="87"/>
      <c r="F192" s="98"/>
      <c r="G192" s="766">
        <v>450</v>
      </c>
      <c r="H192" s="761">
        <f t="shared" si="2"/>
        <v>360</v>
      </c>
      <c r="I192" s="766">
        <v>90</v>
      </c>
    </row>
    <row r="193" spans="1:9" ht="15">
      <c r="A193" s="98"/>
      <c r="B193" s="766" t="s">
        <v>3673</v>
      </c>
      <c r="C193" s="87"/>
      <c r="D193" s="766" t="s">
        <v>3977</v>
      </c>
      <c r="E193" s="87"/>
      <c r="F193" s="98"/>
      <c r="G193" s="766">
        <v>450</v>
      </c>
      <c r="H193" s="761">
        <f t="shared" si="2"/>
        <v>360</v>
      </c>
      <c r="I193" s="766">
        <v>90</v>
      </c>
    </row>
    <row r="194" spans="1:9" ht="15">
      <c r="A194" s="98"/>
      <c r="B194" s="766" t="s">
        <v>3674</v>
      </c>
      <c r="C194" s="87"/>
      <c r="D194" s="766" t="s">
        <v>3978</v>
      </c>
      <c r="E194" s="87"/>
      <c r="F194" s="98"/>
      <c r="G194" s="766">
        <v>200</v>
      </c>
      <c r="H194" s="761">
        <f t="shared" si="2"/>
        <v>160</v>
      </c>
      <c r="I194" s="766">
        <v>40</v>
      </c>
    </row>
    <row r="195" spans="1:9" ht="15">
      <c r="A195" s="98"/>
      <c r="B195" s="766" t="s">
        <v>3675</v>
      </c>
      <c r="C195" s="87"/>
      <c r="D195" s="766" t="s">
        <v>3979</v>
      </c>
      <c r="E195" s="87"/>
      <c r="F195" s="98"/>
      <c r="G195" s="766">
        <v>150</v>
      </c>
      <c r="H195" s="761">
        <f t="shared" si="2"/>
        <v>120</v>
      </c>
      <c r="I195" s="766">
        <v>30</v>
      </c>
    </row>
    <row r="196" spans="1:9" ht="15">
      <c r="A196" s="98"/>
      <c r="B196" s="766" t="s">
        <v>3676</v>
      </c>
      <c r="C196" s="87"/>
      <c r="D196" s="766" t="s">
        <v>3980</v>
      </c>
      <c r="E196" s="87"/>
      <c r="F196" s="98"/>
      <c r="G196" s="766">
        <v>150</v>
      </c>
      <c r="H196" s="761">
        <f t="shared" si="2"/>
        <v>120</v>
      </c>
      <c r="I196" s="766">
        <v>30</v>
      </c>
    </row>
    <row r="197" spans="1:9" ht="15">
      <c r="A197" s="98"/>
      <c r="B197" s="766" t="s">
        <v>3677</v>
      </c>
      <c r="C197" s="87"/>
      <c r="D197" s="766" t="s">
        <v>3981</v>
      </c>
      <c r="E197" s="87"/>
      <c r="F197" s="98"/>
      <c r="G197" s="766">
        <v>150</v>
      </c>
      <c r="H197" s="761">
        <f t="shared" si="2"/>
        <v>120</v>
      </c>
      <c r="I197" s="766">
        <v>30</v>
      </c>
    </row>
    <row r="198" spans="1:9" ht="15">
      <c r="A198" s="98"/>
      <c r="B198" s="766" t="s">
        <v>3678</v>
      </c>
      <c r="C198" s="87"/>
      <c r="D198" s="766" t="s">
        <v>3982</v>
      </c>
      <c r="E198" s="87"/>
      <c r="F198" s="98"/>
      <c r="G198" s="766">
        <v>150</v>
      </c>
      <c r="H198" s="761">
        <f t="shared" si="2"/>
        <v>120</v>
      </c>
      <c r="I198" s="766">
        <v>30</v>
      </c>
    </row>
    <row r="199" spans="1:9" ht="15">
      <c r="A199" s="98"/>
      <c r="B199" s="766" t="s">
        <v>3679</v>
      </c>
      <c r="C199" s="87"/>
      <c r="D199" s="766" t="s">
        <v>3983</v>
      </c>
      <c r="E199" s="87"/>
      <c r="F199" s="98"/>
      <c r="G199" s="766">
        <v>150</v>
      </c>
      <c r="H199" s="761">
        <f t="shared" si="2"/>
        <v>120</v>
      </c>
      <c r="I199" s="766">
        <v>30</v>
      </c>
    </row>
    <row r="200" spans="1:9" ht="15">
      <c r="A200" s="98"/>
      <c r="B200" s="766" t="s">
        <v>3680</v>
      </c>
      <c r="C200" s="87"/>
      <c r="D200" s="766" t="s">
        <v>3984</v>
      </c>
      <c r="E200" s="87"/>
      <c r="F200" s="98"/>
      <c r="G200" s="766">
        <v>150</v>
      </c>
      <c r="H200" s="761">
        <f t="shared" si="2"/>
        <v>120</v>
      </c>
      <c r="I200" s="766">
        <v>30</v>
      </c>
    </row>
    <row r="201" spans="1:9" ht="15">
      <c r="A201" s="98"/>
      <c r="B201" s="766" t="s">
        <v>3681</v>
      </c>
      <c r="C201" s="87"/>
      <c r="D201" s="766" t="s">
        <v>3985</v>
      </c>
      <c r="E201" s="87"/>
      <c r="F201" s="98"/>
      <c r="G201" s="766">
        <v>150</v>
      </c>
      <c r="H201" s="761">
        <f t="shared" si="2"/>
        <v>120</v>
      </c>
      <c r="I201" s="766">
        <v>30</v>
      </c>
    </row>
    <row r="202" spans="1:9" ht="15">
      <c r="A202" s="98"/>
      <c r="B202" s="766" t="s">
        <v>3682</v>
      </c>
      <c r="C202" s="87"/>
      <c r="D202" s="766" t="s">
        <v>3986</v>
      </c>
      <c r="E202" s="87"/>
      <c r="F202" s="98"/>
      <c r="G202" s="766">
        <v>150</v>
      </c>
      <c r="H202" s="761">
        <f t="shared" ref="H202:H265" si="3">G202-I202</f>
        <v>120</v>
      </c>
      <c r="I202" s="766">
        <v>30</v>
      </c>
    </row>
    <row r="203" spans="1:9" ht="15">
      <c r="A203" s="98"/>
      <c r="B203" s="766" t="s">
        <v>3683</v>
      </c>
      <c r="C203" s="87"/>
      <c r="D203" s="766" t="s">
        <v>3987</v>
      </c>
      <c r="E203" s="87"/>
      <c r="F203" s="98"/>
      <c r="G203" s="766">
        <v>150</v>
      </c>
      <c r="H203" s="761">
        <f t="shared" si="3"/>
        <v>120</v>
      </c>
      <c r="I203" s="766">
        <v>30</v>
      </c>
    </row>
    <row r="204" spans="1:9" ht="15">
      <c r="A204" s="98"/>
      <c r="B204" s="766" t="s">
        <v>3684</v>
      </c>
      <c r="C204" s="87"/>
      <c r="D204" s="766" t="s">
        <v>3988</v>
      </c>
      <c r="E204" s="87"/>
      <c r="F204" s="98"/>
      <c r="G204" s="766">
        <v>150</v>
      </c>
      <c r="H204" s="761">
        <f t="shared" si="3"/>
        <v>120</v>
      </c>
      <c r="I204" s="766">
        <v>30</v>
      </c>
    </row>
    <row r="205" spans="1:9" ht="15">
      <c r="A205" s="98"/>
      <c r="B205" s="766" t="s">
        <v>3685</v>
      </c>
      <c r="C205" s="87"/>
      <c r="D205" s="766" t="s">
        <v>3989</v>
      </c>
      <c r="E205" s="87"/>
      <c r="F205" s="98"/>
      <c r="G205" s="766">
        <v>150</v>
      </c>
      <c r="H205" s="761">
        <f t="shared" si="3"/>
        <v>120</v>
      </c>
      <c r="I205" s="766">
        <v>30</v>
      </c>
    </row>
    <row r="206" spans="1:9" ht="15">
      <c r="A206" s="98"/>
      <c r="B206" s="766" t="s">
        <v>3686</v>
      </c>
      <c r="C206" s="87"/>
      <c r="D206" s="766" t="s">
        <v>3990</v>
      </c>
      <c r="E206" s="87"/>
      <c r="F206" s="98"/>
      <c r="G206" s="766">
        <v>150</v>
      </c>
      <c r="H206" s="761">
        <f t="shared" si="3"/>
        <v>120</v>
      </c>
      <c r="I206" s="766">
        <v>30</v>
      </c>
    </row>
    <row r="207" spans="1:9" ht="15">
      <c r="A207" s="98"/>
      <c r="B207" s="766" t="s">
        <v>3687</v>
      </c>
      <c r="C207" s="87"/>
      <c r="D207" s="766" t="s">
        <v>3991</v>
      </c>
      <c r="E207" s="87"/>
      <c r="F207" s="98"/>
      <c r="G207" s="766">
        <v>150</v>
      </c>
      <c r="H207" s="761">
        <f t="shared" si="3"/>
        <v>120</v>
      </c>
      <c r="I207" s="766">
        <v>30</v>
      </c>
    </row>
    <row r="208" spans="1:9" ht="15">
      <c r="A208" s="98"/>
      <c r="B208" s="766" t="s">
        <v>3688</v>
      </c>
      <c r="C208" s="87"/>
      <c r="D208" s="766" t="s">
        <v>3992</v>
      </c>
      <c r="E208" s="87"/>
      <c r="F208" s="98"/>
      <c r="G208" s="766">
        <v>150</v>
      </c>
      <c r="H208" s="761">
        <f t="shared" si="3"/>
        <v>120</v>
      </c>
      <c r="I208" s="766">
        <v>30</v>
      </c>
    </row>
    <row r="209" spans="1:9" ht="15">
      <c r="A209" s="98"/>
      <c r="B209" s="766" t="s">
        <v>3689</v>
      </c>
      <c r="C209" s="87"/>
      <c r="D209" s="766" t="s">
        <v>3993</v>
      </c>
      <c r="E209" s="87"/>
      <c r="F209" s="98"/>
      <c r="G209" s="766">
        <v>150</v>
      </c>
      <c r="H209" s="761">
        <f t="shared" si="3"/>
        <v>120</v>
      </c>
      <c r="I209" s="766">
        <v>30</v>
      </c>
    </row>
    <row r="210" spans="1:9" ht="15">
      <c r="A210" s="98"/>
      <c r="B210" s="766" t="s">
        <v>3690</v>
      </c>
      <c r="C210" s="87"/>
      <c r="D210" s="766" t="s">
        <v>3994</v>
      </c>
      <c r="E210" s="87"/>
      <c r="F210" s="98"/>
      <c r="G210" s="766">
        <v>150</v>
      </c>
      <c r="H210" s="761">
        <f t="shared" si="3"/>
        <v>120</v>
      </c>
      <c r="I210" s="766">
        <v>30</v>
      </c>
    </row>
    <row r="211" spans="1:9" ht="15">
      <c r="A211" s="98"/>
      <c r="B211" s="766" t="s">
        <v>3691</v>
      </c>
      <c r="C211" s="87"/>
      <c r="D211" s="766" t="s">
        <v>3995</v>
      </c>
      <c r="E211" s="87"/>
      <c r="F211" s="98"/>
      <c r="G211" s="766">
        <v>150</v>
      </c>
      <c r="H211" s="761">
        <f t="shared" si="3"/>
        <v>120</v>
      </c>
      <c r="I211" s="766">
        <v>30</v>
      </c>
    </row>
    <row r="212" spans="1:9" ht="15">
      <c r="A212" s="98"/>
      <c r="B212" s="766" t="s">
        <v>3692</v>
      </c>
      <c r="C212" s="87"/>
      <c r="D212" s="766" t="s">
        <v>3996</v>
      </c>
      <c r="E212" s="87"/>
      <c r="F212" s="98"/>
      <c r="G212" s="766">
        <v>150</v>
      </c>
      <c r="H212" s="761">
        <f t="shared" si="3"/>
        <v>120</v>
      </c>
      <c r="I212" s="766">
        <v>30</v>
      </c>
    </row>
    <row r="213" spans="1:9" ht="15">
      <c r="A213" s="98"/>
      <c r="B213" s="766" t="s">
        <v>3693</v>
      </c>
      <c r="C213" s="87"/>
      <c r="D213" s="766" t="s">
        <v>3997</v>
      </c>
      <c r="E213" s="87"/>
      <c r="F213" s="98"/>
      <c r="G213" s="766">
        <v>150</v>
      </c>
      <c r="H213" s="761">
        <f t="shared" si="3"/>
        <v>120</v>
      </c>
      <c r="I213" s="766">
        <v>30</v>
      </c>
    </row>
    <row r="214" spans="1:9" ht="15">
      <c r="A214" s="98"/>
      <c r="B214" s="766" t="s">
        <v>3694</v>
      </c>
      <c r="C214" s="87"/>
      <c r="D214" s="766" t="s">
        <v>3998</v>
      </c>
      <c r="E214" s="87"/>
      <c r="F214" s="98"/>
      <c r="G214" s="766">
        <v>150</v>
      </c>
      <c r="H214" s="761">
        <f t="shared" si="3"/>
        <v>120</v>
      </c>
      <c r="I214" s="766">
        <v>30</v>
      </c>
    </row>
    <row r="215" spans="1:9" ht="15">
      <c r="A215" s="98"/>
      <c r="B215" s="766" t="s">
        <v>3695</v>
      </c>
      <c r="C215" s="87"/>
      <c r="D215" s="766" t="s">
        <v>3999</v>
      </c>
      <c r="E215" s="87"/>
      <c r="F215" s="98"/>
      <c r="G215" s="766">
        <v>150</v>
      </c>
      <c r="H215" s="761">
        <f t="shared" si="3"/>
        <v>120</v>
      </c>
      <c r="I215" s="766">
        <v>30</v>
      </c>
    </row>
    <row r="216" spans="1:9" ht="15">
      <c r="A216" s="98"/>
      <c r="B216" s="766" t="s">
        <v>3696</v>
      </c>
      <c r="C216" s="87"/>
      <c r="D216" s="766" t="s">
        <v>4000</v>
      </c>
      <c r="E216" s="87"/>
      <c r="F216" s="98"/>
      <c r="G216" s="766">
        <v>150</v>
      </c>
      <c r="H216" s="761">
        <f t="shared" si="3"/>
        <v>120</v>
      </c>
      <c r="I216" s="766">
        <v>30</v>
      </c>
    </row>
    <row r="217" spans="1:9" ht="15">
      <c r="A217" s="98"/>
      <c r="B217" s="766" t="s">
        <v>3697</v>
      </c>
      <c r="C217" s="87"/>
      <c r="D217" s="766" t="s">
        <v>4001</v>
      </c>
      <c r="E217" s="87"/>
      <c r="F217" s="98"/>
      <c r="G217" s="766">
        <v>150</v>
      </c>
      <c r="H217" s="761">
        <f t="shared" si="3"/>
        <v>120</v>
      </c>
      <c r="I217" s="766">
        <v>30</v>
      </c>
    </row>
    <row r="218" spans="1:9" ht="15">
      <c r="A218" s="98"/>
      <c r="B218" s="766" t="s">
        <v>3698</v>
      </c>
      <c r="C218" s="87"/>
      <c r="D218" s="766" t="s">
        <v>4002</v>
      </c>
      <c r="E218" s="87"/>
      <c r="F218" s="98"/>
      <c r="G218" s="766">
        <v>150</v>
      </c>
      <c r="H218" s="761">
        <f t="shared" si="3"/>
        <v>120</v>
      </c>
      <c r="I218" s="766">
        <v>30</v>
      </c>
    </row>
    <row r="219" spans="1:9" ht="15">
      <c r="A219" s="98"/>
      <c r="B219" s="766" t="s">
        <v>3699</v>
      </c>
      <c r="C219" s="87"/>
      <c r="D219" s="766" t="s">
        <v>4003</v>
      </c>
      <c r="E219" s="87"/>
      <c r="F219" s="98"/>
      <c r="G219" s="766">
        <v>150</v>
      </c>
      <c r="H219" s="761">
        <f t="shared" si="3"/>
        <v>120</v>
      </c>
      <c r="I219" s="766">
        <v>30</v>
      </c>
    </row>
    <row r="220" spans="1:9" ht="15">
      <c r="A220" s="98"/>
      <c r="B220" s="766" t="s">
        <v>3700</v>
      </c>
      <c r="C220" s="87"/>
      <c r="D220" s="766" t="s">
        <v>4004</v>
      </c>
      <c r="E220" s="87"/>
      <c r="F220" s="98"/>
      <c r="G220" s="766">
        <v>150</v>
      </c>
      <c r="H220" s="761">
        <f t="shared" si="3"/>
        <v>120</v>
      </c>
      <c r="I220" s="766">
        <v>30</v>
      </c>
    </row>
    <row r="221" spans="1:9" ht="15">
      <c r="A221" s="98"/>
      <c r="B221" s="766" t="s">
        <v>3701</v>
      </c>
      <c r="C221" s="87"/>
      <c r="D221" s="766" t="s">
        <v>4005</v>
      </c>
      <c r="E221" s="87"/>
      <c r="F221" s="98"/>
      <c r="G221" s="766">
        <v>150</v>
      </c>
      <c r="H221" s="761">
        <f t="shared" si="3"/>
        <v>120</v>
      </c>
      <c r="I221" s="766">
        <v>30</v>
      </c>
    </row>
    <row r="222" spans="1:9" ht="15">
      <c r="A222" s="98"/>
      <c r="B222" s="766" t="s">
        <v>3702</v>
      </c>
      <c r="C222" s="87"/>
      <c r="D222" s="766" t="s">
        <v>4006</v>
      </c>
      <c r="E222" s="87"/>
      <c r="F222" s="98"/>
      <c r="G222" s="766">
        <v>150</v>
      </c>
      <c r="H222" s="761">
        <f t="shared" si="3"/>
        <v>120</v>
      </c>
      <c r="I222" s="766">
        <v>30</v>
      </c>
    </row>
    <row r="223" spans="1:9" ht="15">
      <c r="A223" s="98"/>
      <c r="B223" s="766" t="s">
        <v>3703</v>
      </c>
      <c r="C223" s="87"/>
      <c r="D223" s="766" t="s">
        <v>4007</v>
      </c>
      <c r="E223" s="87"/>
      <c r="F223" s="98"/>
      <c r="G223" s="766">
        <v>150</v>
      </c>
      <c r="H223" s="761">
        <f t="shared" si="3"/>
        <v>120</v>
      </c>
      <c r="I223" s="766">
        <v>30</v>
      </c>
    </row>
    <row r="224" spans="1:9" ht="15">
      <c r="A224" s="98"/>
      <c r="B224" s="766" t="s">
        <v>3704</v>
      </c>
      <c r="C224" s="87"/>
      <c r="D224" s="766" t="s">
        <v>4008</v>
      </c>
      <c r="E224" s="87"/>
      <c r="F224" s="98"/>
      <c r="G224" s="766">
        <v>150</v>
      </c>
      <c r="H224" s="761">
        <f t="shared" si="3"/>
        <v>120</v>
      </c>
      <c r="I224" s="766">
        <v>30</v>
      </c>
    </row>
    <row r="225" spans="1:9" ht="15">
      <c r="A225" s="98"/>
      <c r="B225" s="766" t="s">
        <v>3705</v>
      </c>
      <c r="C225" s="87"/>
      <c r="D225" s="766" t="s">
        <v>4009</v>
      </c>
      <c r="E225" s="87"/>
      <c r="F225" s="98"/>
      <c r="G225" s="766">
        <v>150</v>
      </c>
      <c r="H225" s="761">
        <f t="shared" si="3"/>
        <v>120</v>
      </c>
      <c r="I225" s="766">
        <v>30</v>
      </c>
    </row>
    <row r="226" spans="1:9" ht="15">
      <c r="A226" s="98"/>
      <c r="B226" s="766" t="s">
        <v>3706</v>
      </c>
      <c r="C226" s="87"/>
      <c r="D226" s="766" t="s">
        <v>4010</v>
      </c>
      <c r="E226" s="87"/>
      <c r="F226" s="98"/>
      <c r="G226" s="766">
        <v>150</v>
      </c>
      <c r="H226" s="761">
        <f t="shared" si="3"/>
        <v>120</v>
      </c>
      <c r="I226" s="766">
        <v>30</v>
      </c>
    </row>
    <row r="227" spans="1:9" ht="15">
      <c r="A227" s="98"/>
      <c r="B227" s="766" t="s">
        <v>3707</v>
      </c>
      <c r="C227" s="87"/>
      <c r="D227" s="766" t="s">
        <v>4011</v>
      </c>
      <c r="E227" s="87"/>
      <c r="F227" s="98"/>
      <c r="G227" s="766">
        <v>150</v>
      </c>
      <c r="H227" s="761">
        <f t="shared" si="3"/>
        <v>120</v>
      </c>
      <c r="I227" s="766">
        <v>30</v>
      </c>
    </row>
    <row r="228" spans="1:9" ht="15">
      <c r="A228" s="98"/>
      <c r="B228" s="766" t="s">
        <v>3708</v>
      </c>
      <c r="C228" s="87"/>
      <c r="D228" s="766" t="s">
        <v>4012</v>
      </c>
      <c r="E228" s="87"/>
      <c r="F228" s="98"/>
      <c r="G228" s="766">
        <v>150</v>
      </c>
      <c r="H228" s="761">
        <f t="shared" si="3"/>
        <v>120</v>
      </c>
      <c r="I228" s="766">
        <v>30</v>
      </c>
    </row>
    <row r="229" spans="1:9" ht="15">
      <c r="A229" s="98"/>
      <c r="B229" s="766" t="s">
        <v>3709</v>
      </c>
      <c r="C229" s="87"/>
      <c r="D229" s="766" t="s">
        <v>4013</v>
      </c>
      <c r="E229" s="87"/>
      <c r="F229" s="98"/>
      <c r="G229" s="766">
        <v>200</v>
      </c>
      <c r="H229" s="761">
        <f t="shared" si="3"/>
        <v>160</v>
      </c>
      <c r="I229" s="766">
        <v>40</v>
      </c>
    </row>
    <row r="230" spans="1:9" ht="15">
      <c r="A230" s="98"/>
      <c r="B230" s="766" t="s">
        <v>3710</v>
      </c>
      <c r="C230" s="87"/>
      <c r="D230" s="766" t="s">
        <v>4014</v>
      </c>
      <c r="E230" s="87"/>
      <c r="F230" s="98"/>
      <c r="G230" s="766">
        <v>150</v>
      </c>
      <c r="H230" s="761">
        <f t="shared" si="3"/>
        <v>120</v>
      </c>
      <c r="I230" s="766">
        <v>30</v>
      </c>
    </row>
    <row r="231" spans="1:9" ht="15">
      <c r="A231" s="98"/>
      <c r="B231" s="766" t="s">
        <v>3711</v>
      </c>
      <c r="C231" s="87"/>
      <c r="D231" s="766" t="s">
        <v>4015</v>
      </c>
      <c r="E231" s="87"/>
      <c r="F231" s="98"/>
      <c r="G231" s="766">
        <v>150</v>
      </c>
      <c r="H231" s="761">
        <f t="shared" si="3"/>
        <v>120</v>
      </c>
      <c r="I231" s="766">
        <v>30</v>
      </c>
    </row>
    <row r="232" spans="1:9" ht="15">
      <c r="A232" s="98"/>
      <c r="B232" s="766" t="s">
        <v>3712</v>
      </c>
      <c r="C232" s="87"/>
      <c r="D232" s="766" t="s">
        <v>4016</v>
      </c>
      <c r="E232" s="87"/>
      <c r="F232" s="98"/>
      <c r="G232" s="766">
        <v>150</v>
      </c>
      <c r="H232" s="761">
        <f t="shared" si="3"/>
        <v>120</v>
      </c>
      <c r="I232" s="766">
        <v>30</v>
      </c>
    </row>
    <row r="233" spans="1:9" ht="15">
      <c r="A233" s="98"/>
      <c r="B233" s="766" t="s">
        <v>3713</v>
      </c>
      <c r="C233" s="87"/>
      <c r="D233" s="766" t="s">
        <v>4017</v>
      </c>
      <c r="E233" s="87"/>
      <c r="F233" s="98"/>
      <c r="G233" s="766">
        <v>150</v>
      </c>
      <c r="H233" s="761">
        <f t="shared" si="3"/>
        <v>120</v>
      </c>
      <c r="I233" s="766">
        <v>30</v>
      </c>
    </row>
    <row r="234" spans="1:9" ht="15">
      <c r="A234" s="98"/>
      <c r="B234" s="766" t="s">
        <v>3714</v>
      </c>
      <c r="C234" s="87"/>
      <c r="D234" s="766" t="s">
        <v>4018</v>
      </c>
      <c r="E234" s="87"/>
      <c r="F234" s="98"/>
      <c r="G234" s="766">
        <v>150</v>
      </c>
      <c r="H234" s="761">
        <f t="shared" si="3"/>
        <v>120</v>
      </c>
      <c r="I234" s="766">
        <v>30</v>
      </c>
    </row>
    <row r="235" spans="1:9" ht="15">
      <c r="A235" s="98"/>
      <c r="B235" s="766" t="s">
        <v>3715</v>
      </c>
      <c r="C235" s="87"/>
      <c r="D235" s="766" t="s">
        <v>4019</v>
      </c>
      <c r="E235" s="87"/>
      <c r="F235" s="98"/>
      <c r="G235" s="766">
        <v>150</v>
      </c>
      <c r="H235" s="761">
        <f t="shared" si="3"/>
        <v>120</v>
      </c>
      <c r="I235" s="766">
        <v>30</v>
      </c>
    </row>
    <row r="236" spans="1:9" ht="15">
      <c r="A236" s="98"/>
      <c r="B236" s="766" t="s">
        <v>3716</v>
      </c>
      <c r="C236" s="87"/>
      <c r="D236" s="766" t="s">
        <v>4020</v>
      </c>
      <c r="E236" s="87"/>
      <c r="F236" s="98"/>
      <c r="G236" s="766">
        <v>150</v>
      </c>
      <c r="H236" s="761">
        <f t="shared" si="3"/>
        <v>120</v>
      </c>
      <c r="I236" s="766">
        <v>30</v>
      </c>
    </row>
    <row r="237" spans="1:9" ht="15">
      <c r="A237" s="98"/>
      <c r="B237" s="766" t="s">
        <v>3717</v>
      </c>
      <c r="C237" s="87"/>
      <c r="D237" s="766" t="s">
        <v>4021</v>
      </c>
      <c r="E237" s="87"/>
      <c r="F237" s="98"/>
      <c r="G237" s="766">
        <v>150</v>
      </c>
      <c r="H237" s="761">
        <f t="shared" si="3"/>
        <v>120</v>
      </c>
      <c r="I237" s="766">
        <v>30</v>
      </c>
    </row>
    <row r="238" spans="1:9" ht="15">
      <c r="A238" s="98"/>
      <c r="B238" s="766" t="s">
        <v>3718</v>
      </c>
      <c r="C238" s="87"/>
      <c r="D238" s="766" t="s">
        <v>4022</v>
      </c>
      <c r="E238" s="87"/>
      <c r="F238" s="98"/>
      <c r="G238" s="766">
        <v>150</v>
      </c>
      <c r="H238" s="761">
        <f t="shared" si="3"/>
        <v>120</v>
      </c>
      <c r="I238" s="766">
        <v>30</v>
      </c>
    </row>
    <row r="239" spans="1:9" ht="15">
      <c r="A239" s="98"/>
      <c r="B239" s="766" t="s">
        <v>3719</v>
      </c>
      <c r="C239" s="87"/>
      <c r="D239" s="766" t="s">
        <v>4023</v>
      </c>
      <c r="E239" s="87"/>
      <c r="F239" s="98"/>
      <c r="G239" s="766">
        <v>150</v>
      </c>
      <c r="H239" s="761">
        <f t="shared" si="3"/>
        <v>120</v>
      </c>
      <c r="I239" s="766">
        <v>30</v>
      </c>
    </row>
    <row r="240" spans="1:9" ht="15">
      <c r="A240" s="98"/>
      <c r="B240" s="766" t="s">
        <v>3720</v>
      </c>
      <c r="C240" s="87"/>
      <c r="D240" s="766" t="s">
        <v>4024</v>
      </c>
      <c r="E240" s="87"/>
      <c r="F240" s="98"/>
      <c r="G240" s="766">
        <v>150</v>
      </c>
      <c r="H240" s="761">
        <f t="shared" si="3"/>
        <v>120</v>
      </c>
      <c r="I240" s="766">
        <v>30</v>
      </c>
    </row>
    <row r="241" spans="1:9" ht="15">
      <c r="A241" s="98"/>
      <c r="B241" s="766" t="s">
        <v>3721</v>
      </c>
      <c r="C241" s="87"/>
      <c r="D241" s="766" t="s">
        <v>4025</v>
      </c>
      <c r="E241" s="87"/>
      <c r="F241" s="98"/>
      <c r="G241" s="766">
        <v>150</v>
      </c>
      <c r="H241" s="761">
        <f t="shared" si="3"/>
        <v>120</v>
      </c>
      <c r="I241" s="766">
        <v>30</v>
      </c>
    </row>
    <row r="242" spans="1:9" ht="15">
      <c r="A242" s="98"/>
      <c r="B242" s="766" t="s">
        <v>3722</v>
      </c>
      <c r="C242" s="87"/>
      <c r="D242" s="766" t="s">
        <v>4026</v>
      </c>
      <c r="E242" s="87"/>
      <c r="F242" s="98"/>
      <c r="G242" s="766">
        <v>150</v>
      </c>
      <c r="H242" s="761">
        <f t="shared" si="3"/>
        <v>120</v>
      </c>
      <c r="I242" s="766">
        <v>30</v>
      </c>
    </row>
    <row r="243" spans="1:9" ht="15">
      <c r="A243" s="98"/>
      <c r="B243" s="766" t="s">
        <v>3723</v>
      </c>
      <c r="C243" s="87"/>
      <c r="D243" s="766" t="s">
        <v>4027</v>
      </c>
      <c r="E243" s="87"/>
      <c r="F243" s="98"/>
      <c r="G243" s="766">
        <v>150</v>
      </c>
      <c r="H243" s="761">
        <f t="shared" si="3"/>
        <v>120</v>
      </c>
      <c r="I243" s="766">
        <v>30</v>
      </c>
    </row>
    <row r="244" spans="1:9" ht="15">
      <c r="A244" s="98"/>
      <c r="B244" s="766" t="s">
        <v>3724</v>
      </c>
      <c r="C244" s="87"/>
      <c r="D244" s="766" t="s">
        <v>4028</v>
      </c>
      <c r="E244" s="87"/>
      <c r="F244" s="98"/>
      <c r="G244" s="766">
        <v>150</v>
      </c>
      <c r="H244" s="761">
        <f t="shared" si="3"/>
        <v>120</v>
      </c>
      <c r="I244" s="766">
        <v>30</v>
      </c>
    </row>
    <row r="245" spans="1:9" ht="15">
      <c r="A245" s="98"/>
      <c r="B245" s="766" t="s">
        <v>3725</v>
      </c>
      <c r="C245" s="87"/>
      <c r="D245" s="766" t="s">
        <v>4029</v>
      </c>
      <c r="E245" s="87"/>
      <c r="F245" s="98"/>
      <c r="G245" s="766">
        <v>150</v>
      </c>
      <c r="H245" s="761">
        <f t="shared" si="3"/>
        <v>120</v>
      </c>
      <c r="I245" s="766">
        <v>30</v>
      </c>
    </row>
    <row r="246" spans="1:9" ht="15">
      <c r="A246" s="98"/>
      <c r="B246" s="766" t="s">
        <v>3726</v>
      </c>
      <c r="C246" s="87"/>
      <c r="D246" s="766" t="s">
        <v>4030</v>
      </c>
      <c r="E246" s="87"/>
      <c r="F246" s="98"/>
      <c r="G246" s="766">
        <v>150</v>
      </c>
      <c r="H246" s="761">
        <f t="shared" si="3"/>
        <v>120</v>
      </c>
      <c r="I246" s="766">
        <v>30</v>
      </c>
    </row>
    <row r="247" spans="1:9" ht="15">
      <c r="A247" s="98"/>
      <c r="B247" s="766" t="s">
        <v>3727</v>
      </c>
      <c r="C247" s="87"/>
      <c r="D247" s="766" t="s">
        <v>4031</v>
      </c>
      <c r="E247" s="87"/>
      <c r="F247" s="98"/>
      <c r="G247" s="766">
        <v>150</v>
      </c>
      <c r="H247" s="761">
        <f t="shared" si="3"/>
        <v>120</v>
      </c>
      <c r="I247" s="766">
        <v>30</v>
      </c>
    </row>
    <row r="248" spans="1:9" ht="15">
      <c r="A248" s="98"/>
      <c r="B248" s="766" t="s">
        <v>3728</v>
      </c>
      <c r="C248" s="87"/>
      <c r="D248" s="766" t="s">
        <v>4032</v>
      </c>
      <c r="E248" s="87"/>
      <c r="F248" s="98"/>
      <c r="G248" s="766">
        <v>150</v>
      </c>
      <c r="H248" s="761">
        <f t="shared" si="3"/>
        <v>120</v>
      </c>
      <c r="I248" s="766">
        <v>30</v>
      </c>
    </row>
    <row r="249" spans="1:9" ht="15">
      <c r="A249" s="98"/>
      <c r="B249" s="766" t="s">
        <v>3729</v>
      </c>
      <c r="C249" s="87"/>
      <c r="D249" s="766" t="s">
        <v>4033</v>
      </c>
      <c r="E249" s="87"/>
      <c r="F249" s="98"/>
      <c r="G249" s="766">
        <v>150</v>
      </c>
      <c r="H249" s="761">
        <f t="shared" si="3"/>
        <v>120</v>
      </c>
      <c r="I249" s="766">
        <v>30</v>
      </c>
    </row>
    <row r="250" spans="1:9" ht="15">
      <c r="A250" s="98"/>
      <c r="B250" s="766" t="s">
        <v>3730</v>
      </c>
      <c r="C250" s="87"/>
      <c r="D250" s="766" t="s">
        <v>4034</v>
      </c>
      <c r="E250" s="87"/>
      <c r="F250" s="98"/>
      <c r="G250" s="766">
        <v>150</v>
      </c>
      <c r="H250" s="761">
        <f t="shared" si="3"/>
        <v>120</v>
      </c>
      <c r="I250" s="766">
        <v>30</v>
      </c>
    </row>
    <row r="251" spans="1:9" ht="15">
      <c r="A251" s="98"/>
      <c r="B251" s="766" t="s">
        <v>3731</v>
      </c>
      <c r="C251" s="87"/>
      <c r="D251" s="766" t="s">
        <v>4035</v>
      </c>
      <c r="E251" s="87"/>
      <c r="F251" s="98"/>
      <c r="G251" s="766">
        <v>150</v>
      </c>
      <c r="H251" s="761">
        <f t="shared" si="3"/>
        <v>120</v>
      </c>
      <c r="I251" s="766">
        <v>30</v>
      </c>
    </row>
    <row r="252" spans="1:9" ht="15">
      <c r="A252" s="98"/>
      <c r="B252" s="766" t="s">
        <v>3732</v>
      </c>
      <c r="C252" s="87"/>
      <c r="D252" s="766" t="s">
        <v>4036</v>
      </c>
      <c r="E252" s="87"/>
      <c r="F252" s="98"/>
      <c r="G252" s="766">
        <v>150</v>
      </c>
      <c r="H252" s="761">
        <f t="shared" si="3"/>
        <v>120</v>
      </c>
      <c r="I252" s="766">
        <v>30</v>
      </c>
    </row>
    <row r="253" spans="1:9" ht="15">
      <c r="A253" s="98"/>
      <c r="B253" s="766" t="s">
        <v>3733</v>
      </c>
      <c r="C253" s="87"/>
      <c r="D253" s="766" t="s">
        <v>4037</v>
      </c>
      <c r="E253" s="87"/>
      <c r="F253" s="98"/>
      <c r="G253" s="766">
        <v>200</v>
      </c>
      <c r="H253" s="761">
        <f t="shared" si="3"/>
        <v>160</v>
      </c>
      <c r="I253" s="766">
        <v>40</v>
      </c>
    </row>
    <row r="254" spans="1:9" ht="15">
      <c r="A254" s="98"/>
      <c r="B254" s="766" t="s">
        <v>3734</v>
      </c>
      <c r="C254" s="87"/>
      <c r="D254" s="766" t="s">
        <v>4038</v>
      </c>
      <c r="E254" s="87"/>
      <c r="F254" s="98"/>
      <c r="G254" s="766">
        <v>150</v>
      </c>
      <c r="H254" s="761">
        <f t="shared" si="3"/>
        <v>120</v>
      </c>
      <c r="I254" s="766">
        <v>30</v>
      </c>
    </row>
    <row r="255" spans="1:9" ht="15">
      <c r="A255" s="98"/>
      <c r="B255" s="766" t="s">
        <v>3735</v>
      </c>
      <c r="C255" s="87"/>
      <c r="D255" s="766" t="s">
        <v>4039</v>
      </c>
      <c r="E255" s="87"/>
      <c r="F255" s="98"/>
      <c r="G255" s="766">
        <v>150</v>
      </c>
      <c r="H255" s="761">
        <f t="shared" si="3"/>
        <v>120</v>
      </c>
      <c r="I255" s="766">
        <v>30</v>
      </c>
    </row>
    <row r="256" spans="1:9" ht="15">
      <c r="A256" s="98"/>
      <c r="B256" s="766" t="s">
        <v>3736</v>
      </c>
      <c r="C256" s="87"/>
      <c r="D256" s="766" t="s">
        <v>4040</v>
      </c>
      <c r="E256" s="87"/>
      <c r="F256" s="98"/>
      <c r="G256" s="766">
        <v>150</v>
      </c>
      <c r="H256" s="761">
        <f t="shared" si="3"/>
        <v>120</v>
      </c>
      <c r="I256" s="766">
        <v>30</v>
      </c>
    </row>
    <row r="257" spans="1:9" ht="15">
      <c r="A257" s="98"/>
      <c r="B257" s="766" t="s">
        <v>3737</v>
      </c>
      <c r="C257" s="87"/>
      <c r="D257" s="766" t="s">
        <v>4041</v>
      </c>
      <c r="E257" s="87"/>
      <c r="F257" s="98"/>
      <c r="G257" s="766">
        <v>150</v>
      </c>
      <c r="H257" s="761">
        <f t="shared" si="3"/>
        <v>120</v>
      </c>
      <c r="I257" s="766">
        <v>30</v>
      </c>
    </row>
    <row r="258" spans="1:9" ht="15">
      <c r="A258" s="98"/>
      <c r="B258" s="766" t="s">
        <v>3738</v>
      </c>
      <c r="C258" s="87"/>
      <c r="D258" s="766" t="s">
        <v>4042</v>
      </c>
      <c r="E258" s="87"/>
      <c r="F258" s="98"/>
      <c r="G258" s="766">
        <v>150</v>
      </c>
      <c r="H258" s="761">
        <f t="shared" si="3"/>
        <v>120</v>
      </c>
      <c r="I258" s="766">
        <v>30</v>
      </c>
    </row>
    <row r="259" spans="1:9" ht="15">
      <c r="A259" s="98"/>
      <c r="B259" s="766" t="s">
        <v>3739</v>
      </c>
      <c r="C259" s="87"/>
      <c r="D259" s="766" t="s">
        <v>4043</v>
      </c>
      <c r="E259" s="87"/>
      <c r="F259" s="98"/>
      <c r="G259" s="766">
        <v>150</v>
      </c>
      <c r="H259" s="761">
        <f t="shared" si="3"/>
        <v>120</v>
      </c>
      <c r="I259" s="766">
        <v>30</v>
      </c>
    </row>
    <row r="260" spans="1:9" ht="15">
      <c r="A260" s="98"/>
      <c r="B260" s="766" t="s">
        <v>3740</v>
      </c>
      <c r="C260" s="87"/>
      <c r="D260" s="766" t="s">
        <v>4044</v>
      </c>
      <c r="E260" s="87"/>
      <c r="F260" s="98"/>
      <c r="G260" s="766">
        <v>150</v>
      </c>
      <c r="H260" s="761">
        <f t="shared" si="3"/>
        <v>120</v>
      </c>
      <c r="I260" s="766">
        <v>30</v>
      </c>
    </row>
    <row r="261" spans="1:9" ht="15">
      <c r="A261" s="98"/>
      <c r="B261" s="766" t="s">
        <v>3741</v>
      </c>
      <c r="C261" s="87"/>
      <c r="D261" s="766" t="s">
        <v>4045</v>
      </c>
      <c r="E261" s="87"/>
      <c r="F261" s="98"/>
      <c r="G261" s="766">
        <v>150</v>
      </c>
      <c r="H261" s="761">
        <f t="shared" si="3"/>
        <v>120</v>
      </c>
      <c r="I261" s="766">
        <v>30</v>
      </c>
    </row>
    <row r="262" spans="1:9" ht="15">
      <c r="A262" s="98"/>
      <c r="B262" s="766" t="s">
        <v>3742</v>
      </c>
      <c r="C262" s="87"/>
      <c r="D262" s="766" t="s">
        <v>4046</v>
      </c>
      <c r="E262" s="87"/>
      <c r="F262" s="98"/>
      <c r="G262" s="766">
        <v>150</v>
      </c>
      <c r="H262" s="761">
        <f t="shared" si="3"/>
        <v>120</v>
      </c>
      <c r="I262" s="766">
        <v>30</v>
      </c>
    </row>
    <row r="263" spans="1:9" ht="15">
      <c r="A263" s="98"/>
      <c r="B263" s="766" t="s">
        <v>3743</v>
      </c>
      <c r="C263" s="87"/>
      <c r="D263" s="766" t="s">
        <v>4047</v>
      </c>
      <c r="E263" s="87"/>
      <c r="F263" s="98"/>
      <c r="G263" s="766">
        <v>150</v>
      </c>
      <c r="H263" s="761">
        <f t="shared" si="3"/>
        <v>120</v>
      </c>
      <c r="I263" s="766">
        <v>30</v>
      </c>
    </row>
    <row r="264" spans="1:9" ht="15">
      <c r="A264" s="98"/>
      <c r="B264" s="766" t="s">
        <v>3744</v>
      </c>
      <c r="C264" s="87"/>
      <c r="D264" s="766" t="s">
        <v>4048</v>
      </c>
      <c r="E264" s="87"/>
      <c r="F264" s="98"/>
      <c r="G264" s="766">
        <v>150</v>
      </c>
      <c r="H264" s="761">
        <f t="shared" si="3"/>
        <v>120</v>
      </c>
      <c r="I264" s="766">
        <v>30</v>
      </c>
    </row>
    <row r="265" spans="1:9" ht="15">
      <c r="A265" s="98"/>
      <c r="B265" s="766" t="s">
        <v>3745</v>
      </c>
      <c r="C265" s="87"/>
      <c r="D265" s="766" t="s">
        <v>4049</v>
      </c>
      <c r="E265" s="87"/>
      <c r="F265" s="98"/>
      <c r="G265" s="766">
        <v>150</v>
      </c>
      <c r="H265" s="761">
        <f t="shared" si="3"/>
        <v>120</v>
      </c>
      <c r="I265" s="766">
        <v>30</v>
      </c>
    </row>
    <row r="266" spans="1:9" ht="15">
      <c r="A266" s="98"/>
      <c r="B266" s="766" t="s">
        <v>3746</v>
      </c>
      <c r="C266" s="87"/>
      <c r="D266" s="766" t="s">
        <v>4050</v>
      </c>
      <c r="E266" s="87"/>
      <c r="F266" s="98"/>
      <c r="G266" s="766">
        <v>150</v>
      </c>
      <c r="H266" s="761">
        <f t="shared" ref="H266:H329" si="4">G266-I266</f>
        <v>120</v>
      </c>
      <c r="I266" s="766">
        <v>30</v>
      </c>
    </row>
    <row r="267" spans="1:9" ht="15">
      <c r="A267" s="98"/>
      <c r="B267" s="766" t="s">
        <v>3747</v>
      </c>
      <c r="C267" s="87"/>
      <c r="D267" s="766" t="s">
        <v>4051</v>
      </c>
      <c r="E267" s="87"/>
      <c r="F267" s="98"/>
      <c r="G267" s="766">
        <v>150</v>
      </c>
      <c r="H267" s="761">
        <f t="shared" si="4"/>
        <v>120</v>
      </c>
      <c r="I267" s="766">
        <v>30</v>
      </c>
    </row>
    <row r="268" spans="1:9" ht="15">
      <c r="A268" s="98"/>
      <c r="B268" s="766" t="s">
        <v>3748</v>
      </c>
      <c r="C268" s="87"/>
      <c r="D268" s="766" t="s">
        <v>4052</v>
      </c>
      <c r="E268" s="87"/>
      <c r="F268" s="98"/>
      <c r="G268" s="766">
        <v>150</v>
      </c>
      <c r="H268" s="761">
        <f t="shared" si="4"/>
        <v>120</v>
      </c>
      <c r="I268" s="766">
        <v>30</v>
      </c>
    </row>
    <row r="269" spans="1:9" ht="15">
      <c r="A269" s="98"/>
      <c r="B269" s="766" t="s">
        <v>3749</v>
      </c>
      <c r="C269" s="87"/>
      <c r="D269" s="766" t="s">
        <v>4053</v>
      </c>
      <c r="E269" s="87"/>
      <c r="F269" s="98"/>
      <c r="G269" s="766">
        <v>150</v>
      </c>
      <c r="H269" s="761">
        <f t="shared" si="4"/>
        <v>120</v>
      </c>
      <c r="I269" s="766">
        <v>30</v>
      </c>
    </row>
    <row r="270" spans="1:9" ht="15">
      <c r="A270" s="98"/>
      <c r="B270" s="766" t="s">
        <v>3750</v>
      </c>
      <c r="C270" s="87"/>
      <c r="D270" s="766" t="s">
        <v>4054</v>
      </c>
      <c r="E270" s="87"/>
      <c r="F270" s="98"/>
      <c r="G270" s="766">
        <v>150</v>
      </c>
      <c r="H270" s="761">
        <f t="shared" si="4"/>
        <v>120</v>
      </c>
      <c r="I270" s="766">
        <v>30</v>
      </c>
    </row>
    <row r="271" spans="1:9" ht="15">
      <c r="A271" s="98"/>
      <c r="B271" s="766" t="s">
        <v>3751</v>
      </c>
      <c r="C271" s="87"/>
      <c r="D271" s="766" t="s">
        <v>4055</v>
      </c>
      <c r="E271" s="87"/>
      <c r="F271" s="98"/>
      <c r="G271" s="766">
        <v>200</v>
      </c>
      <c r="H271" s="761">
        <f t="shared" si="4"/>
        <v>160</v>
      </c>
      <c r="I271" s="766">
        <v>40</v>
      </c>
    </row>
    <row r="272" spans="1:9" ht="15">
      <c r="A272" s="98"/>
      <c r="B272" s="766" t="s">
        <v>3752</v>
      </c>
      <c r="C272" s="87"/>
      <c r="D272" s="766" t="s">
        <v>4056</v>
      </c>
      <c r="E272" s="87"/>
      <c r="F272" s="98"/>
      <c r="G272" s="766">
        <v>150</v>
      </c>
      <c r="H272" s="761">
        <f t="shared" si="4"/>
        <v>120</v>
      </c>
      <c r="I272" s="766">
        <v>30</v>
      </c>
    </row>
    <row r="273" spans="1:9" ht="15">
      <c r="A273" s="98"/>
      <c r="B273" s="766" t="s">
        <v>3753</v>
      </c>
      <c r="C273" s="87"/>
      <c r="D273" s="766" t="s">
        <v>4057</v>
      </c>
      <c r="E273" s="87"/>
      <c r="F273" s="98"/>
      <c r="G273" s="766">
        <v>150</v>
      </c>
      <c r="H273" s="761">
        <f t="shared" si="4"/>
        <v>120</v>
      </c>
      <c r="I273" s="766">
        <v>30</v>
      </c>
    </row>
    <row r="274" spans="1:9" ht="15">
      <c r="A274" s="98"/>
      <c r="B274" s="766" t="s">
        <v>3754</v>
      </c>
      <c r="C274" s="87"/>
      <c r="D274" s="766" t="s">
        <v>4058</v>
      </c>
      <c r="E274" s="87"/>
      <c r="F274" s="98"/>
      <c r="G274" s="766">
        <v>150</v>
      </c>
      <c r="H274" s="761">
        <f t="shared" si="4"/>
        <v>120</v>
      </c>
      <c r="I274" s="766">
        <v>30</v>
      </c>
    </row>
    <row r="275" spans="1:9" ht="15">
      <c r="A275" s="98"/>
      <c r="B275" s="766" t="s">
        <v>3755</v>
      </c>
      <c r="C275" s="87"/>
      <c r="D275" s="766" t="s">
        <v>4059</v>
      </c>
      <c r="E275" s="87"/>
      <c r="F275" s="98"/>
      <c r="G275" s="766">
        <v>150</v>
      </c>
      <c r="H275" s="761">
        <f t="shared" si="4"/>
        <v>120</v>
      </c>
      <c r="I275" s="766">
        <v>30</v>
      </c>
    </row>
    <row r="276" spans="1:9" ht="15">
      <c r="A276" s="98"/>
      <c r="B276" s="766" t="s">
        <v>3756</v>
      </c>
      <c r="C276" s="87"/>
      <c r="D276" s="766" t="s">
        <v>4060</v>
      </c>
      <c r="E276" s="87"/>
      <c r="F276" s="98"/>
      <c r="G276" s="766">
        <v>150</v>
      </c>
      <c r="H276" s="761">
        <f t="shared" si="4"/>
        <v>120</v>
      </c>
      <c r="I276" s="766">
        <v>30</v>
      </c>
    </row>
    <row r="277" spans="1:9" ht="15">
      <c r="A277" s="98"/>
      <c r="B277" s="766" t="s">
        <v>3757</v>
      </c>
      <c r="C277" s="87"/>
      <c r="D277" s="766" t="s">
        <v>4061</v>
      </c>
      <c r="E277" s="87"/>
      <c r="F277" s="98"/>
      <c r="G277" s="766">
        <v>150</v>
      </c>
      <c r="H277" s="761">
        <f t="shared" si="4"/>
        <v>120</v>
      </c>
      <c r="I277" s="766">
        <v>30</v>
      </c>
    </row>
    <row r="278" spans="1:9" ht="15">
      <c r="A278" s="98"/>
      <c r="B278" s="766" t="s">
        <v>3758</v>
      </c>
      <c r="C278" s="87"/>
      <c r="D278" s="766" t="s">
        <v>4062</v>
      </c>
      <c r="E278" s="87"/>
      <c r="F278" s="98"/>
      <c r="G278" s="766">
        <v>150</v>
      </c>
      <c r="H278" s="761">
        <f t="shared" si="4"/>
        <v>120</v>
      </c>
      <c r="I278" s="766">
        <v>30</v>
      </c>
    </row>
    <row r="279" spans="1:9" ht="15">
      <c r="A279" s="98"/>
      <c r="B279" s="766" t="s">
        <v>3759</v>
      </c>
      <c r="C279" s="87"/>
      <c r="D279" s="766" t="s">
        <v>4063</v>
      </c>
      <c r="E279" s="87"/>
      <c r="F279" s="98"/>
      <c r="G279" s="766">
        <v>150</v>
      </c>
      <c r="H279" s="761">
        <f t="shared" si="4"/>
        <v>120</v>
      </c>
      <c r="I279" s="766">
        <v>30</v>
      </c>
    </row>
    <row r="280" spans="1:9" ht="15">
      <c r="A280" s="98"/>
      <c r="B280" s="766" t="s">
        <v>3760</v>
      </c>
      <c r="C280" s="87"/>
      <c r="D280" s="766" t="s">
        <v>4064</v>
      </c>
      <c r="E280" s="87"/>
      <c r="F280" s="98"/>
      <c r="G280" s="766">
        <v>150</v>
      </c>
      <c r="H280" s="761">
        <f t="shared" si="4"/>
        <v>120</v>
      </c>
      <c r="I280" s="766">
        <v>30</v>
      </c>
    </row>
    <row r="281" spans="1:9" ht="15">
      <c r="A281" s="98"/>
      <c r="B281" s="766" t="s">
        <v>3761</v>
      </c>
      <c r="C281" s="87"/>
      <c r="D281" s="766" t="s">
        <v>4065</v>
      </c>
      <c r="E281" s="87"/>
      <c r="F281" s="98"/>
      <c r="G281" s="766">
        <v>150</v>
      </c>
      <c r="H281" s="761">
        <f t="shared" si="4"/>
        <v>120</v>
      </c>
      <c r="I281" s="766">
        <v>30</v>
      </c>
    </row>
    <row r="282" spans="1:9" ht="15">
      <c r="A282" s="98"/>
      <c r="B282" s="766" t="s">
        <v>3762</v>
      </c>
      <c r="C282" s="87"/>
      <c r="D282" s="766" t="s">
        <v>4066</v>
      </c>
      <c r="E282" s="87"/>
      <c r="F282" s="98"/>
      <c r="G282" s="766">
        <v>150</v>
      </c>
      <c r="H282" s="761">
        <f t="shared" si="4"/>
        <v>120</v>
      </c>
      <c r="I282" s="766">
        <v>30</v>
      </c>
    </row>
    <row r="283" spans="1:9" ht="15">
      <c r="A283" s="98"/>
      <c r="B283" s="766" t="s">
        <v>3763</v>
      </c>
      <c r="C283" s="87"/>
      <c r="D283" s="766" t="s">
        <v>4067</v>
      </c>
      <c r="E283" s="87"/>
      <c r="F283" s="98"/>
      <c r="G283" s="766">
        <v>150</v>
      </c>
      <c r="H283" s="761">
        <f t="shared" si="4"/>
        <v>120</v>
      </c>
      <c r="I283" s="766">
        <v>30</v>
      </c>
    </row>
    <row r="284" spans="1:9" ht="15">
      <c r="A284" s="98"/>
      <c r="B284" s="766" t="s">
        <v>3764</v>
      </c>
      <c r="C284" s="87"/>
      <c r="D284" s="766" t="s">
        <v>4068</v>
      </c>
      <c r="E284" s="87"/>
      <c r="F284" s="98"/>
      <c r="G284" s="766">
        <v>150</v>
      </c>
      <c r="H284" s="761">
        <f t="shared" si="4"/>
        <v>120</v>
      </c>
      <c r="I284" s="766">
        <v>30</v>
      </c>
    </row>
    <row r="285" spans="1:9" ht="15">
      <c r="A285" s="98"/>
      <c r="B285" s="766" t="s">
        <v>3765</v>
      </c>
      <c r="C285" s="87"/>
      <c r="D285" s="766" t="s">
        <v>4069</v>
      </c>
      <c r="E285" s="87"/>
      <c r="F285" s="98"/>
      <c r="G285" s="766">
        <v>150</v>
      </c>
      <c r="H285" s="761">
        <f t="shared" si="4"/>
        <v>120</v>
      </c>
      <c r="I285" s="766">
        <v>30</v>
      </c>
    </row>
    <row r="286" spans="1:9" ht="15">
      <c r="A286" s="98"/>
      <c r="B286" s="766" t="s">
        <v>3766</v>
      </c>
      <c r="C286" s="87"/>
      <c r="D286" s="766" t="s">
        <v>4070</v>
      </c>
      <c r="E286" s="87"/>
      <c r="F286" s="98"/>
      <c r="G286" s="766">
        <v>150</v>
      </c>
      <c r="H286" s="761">
        <f t="shared" si="4"/>
        <v>120</v>
      </c>
      <c r="I286" s="766">
        <v>30</v>
      </c>
    </row>
    <row r="287" spans="1:9" ht="15">
      <c r="A287" s="98"/>
      <c r="B287" s="766" t="s">
        <v>3767</v>
      </c>
      <c r="C287" s="87"/>
      <c r="D287" s="766" t="s">
        <v>4071</v>
      </c>
      <c r="E287" s="87"/>
      <c r="F287" s="98"/>
      <c r="G287" s="766">
        <v>150</v>
      </c>
      <c r="H287" s="761">
        <f t="shared" si="4"/>
        <v>120</v>
      </c>
      <c r="I287" s="766">
        <v>30</v>
      </c>
    </row>
    <row r="288" spans="1:9" ht="15">
      <c r="A288" s="98"/>
      <c r="B288" s="766" t="s">
        <v>3768</v>
      </c>
      <c r="C288" s="87"/>
      <c r="D288" s="766" t="s">
        <v>4072</v>
      </c>
      <c r="E288" s="87"/>
      <c r="F288" s="98"/>
      <c r="G288" s="766">
        <v>150</v>
      </c>
      <c r="H288" s="761">
        <f t="shared" si="4"/>
        <v>120</v>
      </c>
      <c r="I288" s="766">
        <v>30</v>
      </c>
    </row>
    <row r="289" spans="1:9" ht="15">
      <c r="A289" s="98"/>
      <c r="B289" s="766" t="s">
        <v>3769</v>
      </c>
      <c r="C289" s="87"/>
      <c r="D289" s="766" t="s">
        <v>4073</v>
      </c>
      <c r="E289" s="87"/>
      <c r="F289" s="98"/>
      <c r="G289" s="766">
        <v>150</v>
      </c>
      <c r="H289" s="761">
        <f t="shared" si="4"/>
        <v>120</v>
      </c>
      <c r="I289" s="766">
        <v>30</v>
      </c>
    </row>
    <row r="290" spans="1:9" ht="15">
      <c r="A290" s="98"/>
      <c r="B290" s="766" t="s">
        <v>3770</v>
      </c>
      <c r="C290" s="87"/>
      <c r="D290" s="766" t="s">
        <v>4074</v>
      </c>
      <c r="E290" s="87"/>
      <c r="F290" s="98"/>
      <c r="G290" s="766">
        <v>150</v>
      </c>
      <c r="H290" s="761">
        <f t="shared" si="4"/>
        <v>120</v>
      </c>
      <c r="I290" s="766">
        <v>30</v>
      </c>
    </row>
    <row r="291" spans="1:9" ht="15">
      <c r="A291" s="98"/>
      <c r="B291" s="766" t="s">
        <v>3771</v>
      </c>
      <c r="C291" s="87"/>
      <c r="D291" s="766" t="s">
        <v>4075</v>
      </c>
      <c r="E291" s="87"/>
      <c r="F291" s="98"/>
      <c r="G291" s="766">
        <v>150</v>
      </c>
      <c r="H291" s="761">
        <f t="shared" si="4"/>
        <v>120</v>
      </c>
      <c r="I291" s="766">
        <v>30</v>
      </c>
    </row>
    <row r="292" spans="1:9" ht="15">
      <c r="A292" s="98"/>
      <c r="B292" s="766" t="s">
        <v>3772</v>
      </c>
      <c r="C292" s="87"/>
      <c r="D292" s="766" t="s">
        <v>4076</v>
      </c>
      <c r="E292" s="87"/>
      <c r="F292" s="98"/>
      <c r="G292" s="766">
        <v>150</v>
      </c>
      <c r="H292" s="761">
        <f t="shared" si="4"/>
        <v>120</v>
      </c>
      <c r="I292" s="766">
        <v>30</v>
      </c>
    </row>
    <row r="293" spans="1:9" ht="15">
      <c r="A293" s="98"/>
      <c r="B293" s="766" t="s">
        <v>3773</v>
      </c>
      <c r="C293" s="87"/>
      <c r="D293" s="766" t="s">
        <v>4077</v>
      </c>
      <c r="E293" s="87"/>
      <c r="F293" s="98"/>
      <c r="G293" s="766">
        <v>150</v>
      </c>
      <c r="H293" s="761">
        <f t="shared" si="4"/>
        <v>120</v>
      </c>
      <c r="I293" s="766">
        <v>30</v>
      </c>
    </row>
    <row r="294" spans="1:9" ht="15">
      <c r="A294" s="98"/>
      <c r="B294" s="766" t="s">
        <v>3774</v>
      </c>
      <c r="C294" s="87"/>
      <c r="D294" s="766" t="s">
        <v>4078</v>
      </c>
      <c r="E294" s="87"/>
      <c r="F294" s="98"/>
      <c r="G294" s="766">
        <v>150</v>
      </c>
      <c r="H294" s="761">
        <f t="shared" si="4"/>
        <v>120</v>
      </c>
      <c r="I294" s="766">
        <v>30</v>
      </c>
    </row>
    <row r="295" spans="1:9" ht="15">
      <c r="A295" s="98"/>
      <c r="B295" s="766" t="s">
        <v>3775</v>
      </c>
      <c r="C295" s="87"/>
      <c r="D295" s="766" t="s">
        <v>4079</v>
      </c>
      <c r="E295" s="87"/>
      <c r="F295" s="98"/>
      <c r="G295" s="766">
        <v>150</v>
      </c>
      <c r="H295" s="761">
        <f t="shared" si="4"/>
        <v>120</v>
      </c>
      <c r="I295" s="766">
        <v>30</v>
      </c>
    </row>
    <row r="296" spans="1:9" ht="15">
      <c r="A296" s="98"/>
      <c r="B296" s="766" t="s">
        <v>3776</v>
      </c>
      <c r="C296" s="87"/>
      <c r="D296" s="766" t="s">
        <v>4080</v>
      </c>
      <c r="E296" s="87"/>
      <c r="F296" s="98"/>
      <c r="G296" s="766">
        <v>150</v>
      </c>
      <c r="H296" s="761">
        <f t="shared" si="4"/>
        <v>120</v>
      </c>
      <c r="I296" s="766">
        <v>30</v>
      </c>
    </row>
    <row r="297" spans="1:9" ht="15">
      <c r="A297" s="98"/>
      <c r="B297" s="766" t="s">
        <v>3777</v>
      </c>
      <c r="C297" s="87"/>
      <c r="D297" s="766" t="s">
        <v>4081</v>
      </c>
      <c r="E297" s="87"/>
      <c r="F297" s="98"/>
      <c r="G297" s="766">
        <v>150</v>
      </c>
      <c r="H297" s="761">
        <f t="shared" si="4"/>
        <v>120</v>
      </c>
      <c r="I297" s="766">
        <v>30</v>
      </c>
    </row>
    <row r="298" spans="1:9" ht="15">
      <c r="A298" s="98"/>
      <c r="B298" s="766" t="s">
        <v>3778</v>
      </c>
      <c r="C298" s="87"/>
      <c r="D298" s="766" t="s">
        <v>4082</v>
      </c>
      <c r="E298" s="87"/>
      <c r="F298" s="98"/>
      <c r="G298" s="766">
        <v>150</v>
      </c>
      <c r="H298" s="761">
        <f t="shared" si="4"/>
        <v>120</v>
      </c>
      <c r="I298" s="766">
        <v>30</v>
      </c>
    </row>
    <row r="299" spans="1:9" ht="15">
      <c r="A299" s="98"/>
      <c r="B299" s="766" t="s">
        <v>3779</v>
      </c>
      <c r="C299" s="87"/>
      <c r="D299" s="766" t="s">
        <v>4083</v>
      </c>
      <c r="E299" s="87"/>
      <c r="F299" s="98"/>
      <c r="G299" s="766">
        <v>150</v>
      </c>
      <c r="H299" s="761">
        <f t="shared" si="4"/>
        <v>120</v>
      </c>
      <c r="I299" s="766">
        <v>30</v>
      </c>
    </row>
    <row r="300" spans="1:9" ht="15">
      <c r="A300" s="98"/>
      <c r="B300" s="766" t="s">
        <v>3780</v>
      </c>
      <c r="C300" s="87"/>
      <c r="D300" s="766" t="s">
        <v>4084</v>
      </c>
      <c r="E300" s="87"/>
      <c r="F300" s="98"/>
      <c r="G300" s="766">
        <v>150</v>
      </c>
      <c r="H300" s="761">
        <f t="shared" si="4"/>
        <v>120</v>
      </c>
      <c r="I300" s="766">
        <v>30</v>
      </c>
    </row>
    <row r="301" spans="1:9" ht="15">
      <c r="A301" s="98"/>
      <c r="B301" s="766" t="s">
        <v>3781</v>
      </c>
      <c r="C301" s="87"/>
      <c r="D301" s="766" t="s">
        <v>4085</v>
      </c>
      <c r="E301" s="87"/>
      <c r="F301" s="98"/>
      <c r="G301" s="766">
        <v>150</v>
      </c>
      <c r="H301" s="761">
        <f t="shared" si="4"/>
        <v>120</v>
      </c>
      <c r="I301" s="766">
        <v>30</v>
      </c>
    </row>
    <row r="302" spans="1:9" ht="15">
      <c r="A302" s="98"/>
      <c r="B302" s="766" t="s">
        <v>3782</v>
      </c>
      <c r="C302" s="87"/>
      <c r="D302" s="766" t="s">
        <v>4086</v>
      </c>
      <c r="E302" s="87"/>
      <c r="F302" s="98"/>
      <c r="G302" s="766">
        <v>150</v>
      </c>
      <c r="H302" s="761">
        <f t="shared" si="4"/>
        <v>120</v>
      </c>
      <c r="I302" s="766">
        <v>30</v>
      </c>
    </row>
    <row r="303" spans="1:9" ht="15">
      <c r="A303" s="98"/>
      <c r="B303" s="766" t="s">
        <v>3783</v>
      </c>
      <c r="C303" s="87"/>
      <c r="D303" s="766" t="s">
        <v>4087</v>
      </c>
      <c r="E303" s="87"/>
      <c r="F303" s="98"/>
      <c r="G303" s="766">
        <v>150</v>
      </c>
      <c r="H303" s="761">
        <f t="shared" si="4"/>
        <v>120</v>
      </c>
      <c r="I303" s="766">
        <v>30</v>
      </c>
    </row>
    <row r="304" spans="1:9" ht="15">
      <c r="A304" s="98"/>
      <c r="B304" s="766" t="s">
        <v>3784</v>
      </c>
      <c r="C304" s="87"/>
      <c r="D304" s="766" t="s">
        <v>4088</v>
      </c>
      <c r="E304" s="87"/>
      <c r="F304" s="98"/>
      <c r="G304" s="766">
        <v>150</v>
      </c>
      <c r="H304" s="761">
        <f t="shared" si="4"/>
        <v>120</v>
      </c>
      <c r="I304" s="766">
        <v>30</v>
      </c>
    </row>
    <row r="305" spans="1:9" ht="15">
      <c r="A305" s="98"/>
      <c r="B305" s="766" t="s">
        <v>3785</v>
      </c>
      <c r="C305" s="87"/>
      <c r="D305" s="766" t="s">
        <v>4089</v>
      </c>
      <c r="E305" s="87"/>
      <c r="F305" s="98"/>
      <c r="G305" s="766">
        <v>150</v>
      </c>
      <c r="H305" s="761">
        <f t="shared" si="4"/>
        <v>120</v>
      </c>
      <c r="I305" s="766">
        <v>30</v>
      </c>
    </row>
    <row r="306" spans="1:9" ht="15">
      <c r="A306" s="98"/>
      <c r="B306" s="766" t="s">
        <v>3786</v>
      </c>
      <c r="C306" s="87"/>
      <c r="D306" s="766" t="s">
        <v>4090</v>
      </c>
      <c r="E306" s="87"/>
      <c r="F306" s="98"/>
      <c r="G306" s="766">
        <v>150</v>
      </c>
      <c r="H306" s="761">
        <f t="shared" si="4"/>
        <v>120</v>
      </c>
      <c r="I306" s="766">
        <v>30</v>
      </c>
    </row>
    <row r="307" spans="1:9" ht="15">
      <c r="A307" s="98"/>
      <c r="B307" s="766" t="s">
        <v>3787</v>
      </c>
      <c r="C307" s="87"/>
      <c r="D307" s="766" t="s">
        <v>4091</v>
      </c>
      <c r="E307" s="87"/>
      <c r="F307" s="98"/>
      <c r="G307" s="766">
        <v>150</v>
      </c>
      <c r="H307" s="761">
        <f t="shared" si="4"/>
        <v>120</v>
      </c>
      <c r="I307" s="766">
        <v>30</v>
      </c>
    </row>
    <row r="308" spans="1:9" ht="15">
      <c r="A308" s="98"/>
      <c r="B308" s="766" t="s">
        <v>3788</v>
      </c>
      <c r="C308" s="87"/>
      <c r="D308" s="766" t="s">
        <v>4092</v>
      </c>
      <c r="E308" s="87"/>
      <c r="F308" s="98"/>
      <c r="G308" s="766">
        <v>150</v>
      </c>
      <c r="H308" s="761">
        <f t="shared" si="4"/>
        <v>120</v>
      </c>
      <c r="I308" s="766">
        <v>30</v>
      </c>
    </row>
    <row r="309" spans="1:9" ht="15">
      <c r="A309" s="98"/>
      <c r="B309" s="766" t="s">
        <v>3789</v>
      </c>
      <c r="C309" s="87"/>
      <c r="D309" s="766" t="s">
        <v>4093</v>
      </c>
      <c r="E309" s="87"/>
      <c r="F309" s="98"/>
      <c r="G309" s="766">
        <v>150</v>
      </c>
      <c r="H309" s="761">
        <f t="shared" si="4"/>
        <v>120</v>
      </c>
      <c r="I309" s="766">
        <v>30</v>
      </c>
    </row>
    <row r="310" spans="1:9" ht="15">
      <c r="A310" s="98"/>
      <c r="B310" s="766" t="s">
        <v>3790</v>
      </c>
      <c r="C310" s="87"/>
      <c r="D310" s="766" t="s">
        <v>4094</v>
      </c>
      <c r="E310" s="87"/>
      <c r="F310" s="98"/>
      <c r="G310" s="766">
        <v>150</v>
      </c>
      <c r="H310" s="761">
        <f t="shared" si="4"/>
        <v>120</v>
      </c>
      <c r="I310" s="766">
        <v>30</v>
      </c>
    </row>
    <row r="311" spans="1:9" ht="15">
      <c r="A311" s="98"/>
      <c r="B311" s="766" t="s">
        <v>3791</v>
      </c>
      <c r="C311" s="87"/>
      <c r="D311" s="766" t="s">
        <v>4095</v>
      </c>
      <c r="E311" s="87"/>
      <c r="F311" s="98"/>
      <c r="G311" s="766">
        <v>150</v>
      </c>
      <c r="H311" s="761">
        <f t="shared" si="4"/>
        <v>120</v>
      </c>
      <c r="I311" s="766">
        <v>30</v>
      </c>
    </row>
    <row r="312" spans="1:9" ht="15">
      <c r="A312" s="98"/>
      <c r="B312" s="766" t="s">
        <v>3792</v>
      </c>
      <c r="C312" s="87"/>
      <c r="D312" s="766" t="s">
        <v>4096</v>
      </c>
      <c r="E312" s="87"/>
      <c r="F312" s="98"/>
      <c r="G312" s="766">
        <v>150</v>
      </c>
      <c r="H312" s="761">
        <f t="shared" si="4"/>
        <v>120</v>
      </c>
      <c r="I312" s="766">
        <v>30</v>
      </c>
    </row>
    <row r="313" spans="1:9" ht="15">
      <c r="A313" s="98"/>
      <c r="B313" s="766" t="s">
        <v>3793</v>
      </c>
      <c r="C313" s="87"/>
      <c r="D313" s="766" t="s">
        <v>4097</v>
      </c>
      <c r="E313" s="87"/>
      <c r="F313" s="98"/>
      <c r="G313" s="766">
        <v>150</v>
      </c>
      <c r="H313" s="761">
        <f t="shared" si="4"/>
        <v>120</v>
      </c>
      <c r="I313" s="766">
        <v>30</v>
      </c>
    </row>
    <row r="314" spans="1:9" ht="15">
      <c r="A314" s="98"/>
      <c r="B314" s="766" t="s">
        <v>3794</v>
      </c>
      <c r="C314" s="87"/>
      <c r="D314" s="766" t="s">
        <v>4098</v>
      </c>
      <c r="E314" s="87"/>
      <c r="F314" s="98"/>
      <c r="G314" s="766">
        <v>150</v>
      </c>
      <c r="H314" s="761">
        <f t="shared" si="4"/>
        <v>120</v>
      </c>
      <c r="I314" s="766">
        <v>30</v>
      </c>
    </row>
    <row r="315" spans="1:9" ht="15">
      <c r="A315" s="98"/>
      <c r="B315" s="766" t="s">
        <v>3795</v>
      </c>
      <c r="C315" s="87"/>
      <c r="D315" s="766" t="s">
        <v>4099</v>
      </c>
      <c r="E315" s="87"/>
      <c r="F315" s="98"/>
      <c r="G315" s="766">
        <v>150</v>
      </c>
      <c r="H315" s="761">
        <f t="shared" si="4"/>
        <v>120</v>
      </c>
      <c r="I315" s="766">
        <v>30</v>
      </c>
    </row>
    <row r="316" spans="1:9" ht="15">
      <c r="A316" s="98"/>
      <c r="B316" s="766" t="s">
        <v>3796</v>
      </c>
      <c r="C316" s="87"/>
      <c r="D316" s="766" t="s">
        <v>4100</v>
      </c>
      <c r="E316" s="87"/>
      <c r="F316" s="98"/>
      <c r="G316" s="766">
        <v>150</v>
      </c>
      <c r="H316" s="761">
        <f t="shared" si="4"/>
        <v>120</v>
      </c>
      <c r="I316" s="766">
        <v>30</v>
      </c>
    </row>
    <row r="317" spans="1:9" ht="15">
      <c r="A317" s="98"/>
      <c r="B317" s="766" t="s">
        <v>3797</v>
      </c>
      <c r="C317" s="87"/>
      <c r="D317" s="766" t="s">
        <v>4101</v>
      </c>
      <c r="E317" s="87"/>
      <c r="F317" s="98"/>
      <c r="G317" s="766">
        <v>150</v>
      </c>
      <c r="H317" s="761">
        <f t="shared" si="4"/>
        <v>120</v>
      </c>
      <c r="I317" s="766">
        <v>30</v>
      </c>
    </row>
    <row r="318" spans="1:9" ht="15">
      <c r="A318" s="98"/>
      <c r="B318" s="766" t="s">
        <v>3798</v>
      </c>
      <c r="C318" s="87"/>
      <c r="D318" s="766" t="s">
        <v>4102</v>
      </c>
      <c r="E318" s="87"/>
      <c r="F318" s="98"/>
      <c r="G318" s="766">
        <v>150</v>
      </c>
      <c r="H318" s="761">
        <f t="shared" si="4"/>
        <v>120</v>
      </c>
      <c r="I318" s="766">
        <v>30</v>
      </c>
    </row>
    <row r="319" spans="1:9" ht="15">
      <c r="A319" s="98"/>
      <c r="B319" s="766" t="s">
        <v>3799</v>
      </c>
      <c r="C319" s="87"/>
      <c r="D319" s="766" t="s">
        <v>4103</v>
      </c>
      <c r="E319" s="87"/>
      <c r="F319" s="98"/>
      <c r="G319" s="766">
        <v>150</v>
      </c>
      <c r="H319" s="761">
        <f t="shared" si="4"/>
        <v>120</v>
      </c>
      <c r="I319" s="766">
        <v>30</v>
      </c>
    </row>
    <row r="320" spans="1:9" ht="15">
      <c r="A320" s="98"/>
      <c r="B320" s="766" t="s">
        <v>3800</v>
      </c>
      <c r="C320" s="87"/>
      <c r="D320" s="766" t="s">
        <v>4104</v>
      </c>
      <c r="E320" s="87"/>
      <c r="F320" s="98"/>
      <c r="G320" s="766">
        <v>150</v>
      </c>
      <c r="H320" s="761">
        <f t="shared" si="4"/>
        <v>120</v>
      </c>
      <c r="I320" s="766">
        <v>30</v>
      </c>
    </row>
    <row r="321" spans="1:9" ht="15">
      <c r="A321" s="98"/>
      <c r="B321" s="766" t="s">
        <v>3801</v>
      </c>
      <c r="C321" s="87"/>
      <c r="D321" s="766" t="s">
        <v>4105</v>
      </c>
      <c r="E321" s="87"/>
      <c r="F321" s="98"/>
      <c r="G321" s="766">
        <v>150</v>
      </c>
      <c r="H321" s="761">
        <f t="shared" si="4"/>
        <v>120</v>
      </c>
      <c r="I321" s="766">
        <v>30</v>
      </c>
    </row>
    <row r="322" spans="1:9" ht="15">
      <c r="A322" s="98"/>
      <c r="B322" s="766" t="s">
        <v>3802</v>
      </c>
      <c r="C322" s="87"/>
      <c r="D322" s="766" t="s">
        <v>4106</v>
      </c>
      <c r="E322" s="87"/>
      <c r="F322" s="98"/>
      <c r="G322" s="766">
        <v>150</v>
      </c>
      <c r="H322" s="761">
        <f t="shared" si="4"/>
        <v>120</v>
      </c>
      <c r="I322" s="766">
        <v>30</v>
      </c>
    </row>
    <row r="323" spans="1:9" ht="15">
      <c r="A323" s="98"/>
      <c r="B323" s="766" t="s">
        <v>3803</v>
      </c>
      <c r="C323" s="87"/>
      <c r="D323" s="766" t="s">
        <v>4107</v>
      </c>
      <c r="E323" s="87"/>
      <c r="F323" s="98"/>
      <c r="G323" s="766">
        <v>150</v>
      </c>
      <c r="H323" s="761">
        <f t="shared" si="4"/>
        <v>120</v>
      </c>
      <c r="I323" s="766">
        <v>30</v>
      </c>
    </row>
    <row r="324" spans="1:9" ht="15">
      <c r="A324" s="98"/>
      <c r="B324" s="766" t="s">
        <v>3804</v>
      </c>
      <c r="C324" s="87"/>
      <c r="D324" s="766" t="s">
        <v>4108</v>
      </c>
      <c r="E324" s="87"/>
      <c r="F324" s="98"/>
      <c r="G324" s="766">
        <v>150</v>
      </c>
      <c r="H324" s="761">
        <f t="shared" si="4"/>
        <v>120</v>
      </c>
      <c r="I324" s="766">
        <v>30</v>
      </c>
    </row>
    <row r="325" spans="1:9" ht="15">
      <c r="A325" s="98"/>
      <c r="B325" s="766" t="s">
        <v>3805</v>
      </c>
      <c r="C325" s="87"/>
      <c r="D325" s="766" t="s">
        <v>4109</v>
      </c>
      <c r="E325" s="87"/>
      <c r="F325" s="98"/>
      <c r="G325" s="766">
        <v>150</v>
      </c>
      <c r="H325" s="761">
        <f t="shared" si="4"/>
        <v>120</v>
      </c>
      <c r="I325" s="766">
        <v>30</v>
      </c>
    </row>
    <row r="326" spans="1:9" ht="15">
      <c r="A326" s="98"/>
      <c r="B326" s="766" t="s">
        <v>3806</v>
      </c>
      <c r="C326" s="87"/>
      <c r="D326" s="766" t="s">
        <v>4110</v>
      </c>
      <c r="E326" s="87"/>
      <c r="F326" s="98"/>
      <c r="G326" s="766">
        <v>150</v>
      </c>
      <c r="H326" s="761">
        <f t="shared" si="4"/>
        <v>120</v>
      </c>
      <c r="I326" s="766">
        <v>30</v>
      </c>
    </row>
    <row r="327" spans="1:9" ht="15">
      <c r="A327" s="98"/>
      <c r="B327" s="766" t="s">
        <v>3807</v>
      </c>
      <c r="C327" s="87"/>
      <c r="D327" s="766" t="s">
        <v>4111</v>
      </c>
      <c r="E327" s="87"/>
      <c r="F327" s="98"/>
      <c r="G327" s="766">
        <v>150</v>
      </c>
      <c r="H327" s="761">
        <f t="shared" si="4"/>
        <v>120</v>
      </c>
      <c r="I327" s="766">
        <v>30</v>
      </c>
    </row>
    <row r="328" spans="1:9" ht="15">
      <c r="A328" s="98"/>
      <c r="B328" s="766" t="s">
        <v>3808</v>
      </c>
      <c r="C328" s="87"/>
      <c r="D328" s="766" t="s">
        <v>4112</v>
      </c>
      <c r="E328" s="87"/>
      <c r="F328" s="98"/>
      <c r="G328" s="766">
        <v>150</v>
      </c>
      <c r="H328" s="761">
        <f t="shared" si="4"/>
        <v>120</v>
      </c>
      <c r="I328" s="766">
        <v>30</v>
      </c>
    </row>
    <row r="329" spans="1:9" ht="15">
      <c r="A329" s="98"/>
      <c r="B329" s="766" t="s">
        <v>3809</v>
      </c>
      <c r="C329" s="87"/>
      <c r="D329" s="766" t="s">
        <v>4113</v>
      </c>
      <c r="E329" s="87"/>
      <c r="F329" s="98"/>
      <c r="G329" s="766">
        <v>150</v>
      </c>
      <c r="H329" s="761">
        <f t="shared" si="4"/>
        <v>120</v>
      </c>
      <c r="I329" s="766">
        <v>30</v>
      </c>
    </row>
    <row r="330" spans="1:9" ht="15">
      <c r="A330" s="98"/>
      <c r="B330" s="766" t="s">
        <v>3810</v>
      </c>
      <c r="C330" s="87"/>
      <c r="D330" s="766" t="s">
        <v>4114</v>
      </c>
      <c r="E330" s="87"/>
      <c r="F330" s="98"/>
      <c r="G330" s="766">
        <v>150</v>
      </c>
      <c r="H330" s="761">
        <f t="shared" ref="H330:H370" si="5">G330-I330</f>
        <v>120</v>
      </c>
      <c r="I330" s="766">
        <v>30</v>
      </c>
    </row>
    <row r="331" spans="1:9" ht="15">
      <c r="A331" s="98"/>
      <c r="B331" s="766" t="s">
        <v>3811</v>
      </c>
      <c r="C331" s="87"/>
      <c r="D331" s="766" t="s">
        <v>4115</v>
      </c>
      <c r="E331" s="87"/>
      <c r="F331" s="98"/>
      <c r="G331" s="766">
        <v>150</v>
      </c>
      <c r="H331" s="761">
        <f t="shared" si="5"/>
        <v>120</v>
      </c>
      <c r="I331" s="766">
        <v>30</v>
      </c>
    </row>
    <row r="332" spans="1:9" ht="15">
      <c r="A332" s="98"/>
      <c r="B332" s="766" t="s">
        <v>3812</v>
      </c>
      <c r="C332" s="87"/>
      <c r="D332" s="766" t="s">
        <v>4116</v>
      </c>
      <c r="E332" s="87"/>
      <c r="F332" s="98"/>
      <c r="G332" s="766">
        <v>150</v>
      </c>
      <c r="H332" s="761">
        <f t="shared" si="5"/>
        <v>120</v>
      </c>
      <c r="I332" s="766">
        <v>30</v>
      </c>
    </row>
    <row r="333" spans="1:9" ht="15">
      <c r="A333" s="98"/>
      <c r="B333" s="766" t="s">
        <v>3813</v>
      </c>
      <c r="C333" s="87"/>
      <c r="D333" s="766" t="s">
        <v>4117</v>
      </c>
      <c r="E333" s="87"/>
      <c r="F333" s="98"/>
      <c r="G333" s="766">
        <v>150</v>
      </c>
      <c r="H333" s="761">
        <f t="shared" si="5"/>
        <v>120</v>
      </c>
      <c r="I333" s="766">
        <v>30</v>
      </c>
    </row>
    <row r="334" spans="1:9" ht="15">
      <c r="A334" s="98"/>
      <c r="B334" s="766" t="s">
        <v>3814</v>
      </c>
      <c r="C334" s="87"/>
      <c r="D334" s="766" t="s">
        <v>4118</v>
      </c>
      <c r="E334" s="87"/>
      <c r="F334" s="98"/>
      <c r="G334" s="766">
        <v>150</v>
      </c>
      <c r="H334" s="761">
        <f t="shared" si="5"/>
        <v>120</v>
      </c>
      <c r="I334" s="766">
        <v>30</v>
      </c>
    </row>
    <row r="335" spans="1:9" ht="15">
      <c r="A335" s="98"/>
      <c r="B335" s="766" t="s">
        <v>3815</v>
      </c>
      <c r="C335" s="87"/>
      <c r="D335" s="766" t="s">
        <v>4119</v>
      </c>
      <c r="E335" s="87"/>
      <c r="F335" s="98"/>
      <c r="G335" s="766">
        <v>150</v>
      </c>
      <c r="H335" s="761">
        <f t="shared" si="5"/>
        <v>120</v>
      </c>
      <c r="I335" s="766">
        <v>30</v>
      </c>
    </row>
    <row r="336" spans="1:9" ht="15">
      <c r="A336" s="98"/>
      <c r="B336" s="766" t="s">
        <v>3816</v>
      </c>
      <c r="C336" s="87"/>
      <c r="D336" s="766" t="s">
        <v>4120</v>
      </c>
      <c r="E336" s="87"/>
      <c r="F336" s="98"/>
      <c r="G336" s="766">
        <v>150</v>
      </c>
      <c r="H336" s="761">
        <f t="shared" si="5"/>
        <v>120</v>
      </c>
      <c r="I336" s="766">
        <v>30</v>
      </c>
    </row>
    <row r="337" spans="1:9" ht="15">
      <c r="A337" s="98"/>
      <c r="B337" s="766" t="s">
        <v>3817</v>
      </c>
      <c r="C337" s="87"/>
      <c r="D337" s="766" t="s">
        <v>4121</v>
      </c>
      <c r="E337" s="87"/>
      <c r="F337" s="98"/>
      <c r="G337" s="766">
        <v>150</v>
      </c>
      <c r="H337" s="761">
        <f t="shared" si="5"/>
        <v>120</v>
      </c>
      <c r="I337" s="766">
        <v>30</v>
      </c>
    </row>
    <row r="338" spans="1:9" ht="15">
      <c r="A338" s="98"/>
      <c r="B338" s="766" t="s">
        <v>3818</v>
      </c>
      <c r="C338" s="87"/>
      <c r="D338" s="766" t="s">
        <v>4122</v>
      </c>
      <c r="E338" s="87"/>
      <c r="F338" s="98"/>
      <c r="G338" s="766">
        <v>150</v>
      </c>
      <c r="H338" s="761">
        <f t="shared" si="5"/>
        <v>120</v>
      </c>
      <c r="I338" s="766">
        <v>30</v>
      </c>
    </row>
    <row r="339" spans="1:9" ht="15">
      <c r="A339" s="98"/>
      <c r="B339" s="766" t="s">
        <v>3819</v>
      </c>
      <c r="C339" s="87"/>
      <c r="D339" s="766" t="s">
        <v>4123</v>
      </c>
      <c r="E339" s="87"/>
      <c r="F339" s="98"/>
      <c r="G339" s="766">
        <v>200</v>
      </c>
      <c r="H339" s="761">
        <f t="shared" si="5"/>
        <v>160</v>
      </c>
      <c r="I339" s="766">
        <v>40</v>
      </c>
    </row>
    <row r="340" spans="1:9" ht="15">
      <c r="A340" s="98"/>
      <c r="B340" s="766" t="s">
        <v>3820</v>
      </c>
      <c r="C340" s="87"/>
      <c r="D340" s="766" t="s">
        <v>4124</v>
      </c>
      <c r="E340" s="87"/>
      <c r="F340" s="98"/>
      <c r="G340" s="766">
        <v>150</v>
      </c>
      <c r="H340" s="761">
        <f t="shared" si="5"/>
        <v>120</v>
      </c>
      <c r="I340" s="766">
        <v>30</v>
      </c>
    </row>
    <row r="341" spans="1:9" ht="15">
      <c r="A341" s="98"/>
      <c r="B341" s="766" t="s">
        <v>3821</v>
      </c>
      <c r="C341" s="87"/>
      <c r="D341" s="766" t="s">
        <v>4125</v>
      </c>
      <c r="E341" s="87"/>
      <c r="F341" s="98"/>
      <c r="G341" s="766">
        <v>150</v>
      </c>
      <c r="H341" s="761">
        <f t="shared" si="5"/>
        <v>120</v>
      </c>
      <c r="I341" s="766">
        <v>30</v>
      </c>
    </row>
    <row r="342" spans="1:9" ht="15">
      <c r="A342" s="98"/>
      <c r="B342" s="766" t="s">
        <v>3822</v>
      </c>
      <c r="C342" s="87"/>
      <c r="D342" s="766" t="s">
        <v>4126</v>
      </c>
      <c r="E342" s="87"/>
      <c r="F342" s="98"/>
      <c r="G342" s="766">
        <v>150</v>
      </c>
      <c r="H342" s="761">
        <f t="shared" si="5"/>
        <v>120</v>
      </c>
      <c r="I342" s="766">
        <v>30</v>
      </c>
    </row>
    <row r="343" spans="1:9" ht="15">
      <c r="A343" s="98"/>
      <c r="B343" s="766" t="s">
        <v>3823</v>
      </c>
      <c r="C343" s="87"/>
      <c r="D343" s="766" t="s">
        <v>4127</v>
      </c>
      <c r="E343" s="87"/>
      <c r="F343" s="98"/>
      <c r="G343" s="766">
        <v>150</v>
      </c>
      <c r="H343" s="761">
        <f t="shared" si="5"/>
        <v>120</v>
      </c>
      <c r="I343" s="766">
        <v>30</v>
      </c>
    </row>
    <row r="344" spans="1:9" ht="15">
      <c r="A344" s="98"/>
      <c r="B344" s="766" t="s">
        <v>3824</v>
      </c>
      <c r="C344" s="87"/>
      <c r="D344" s="766" t="s">
        <v>4128</v>
      </c>
      <c r="E344" s="87"/>
      <c r="F344" s="98"/>
      <c r="G344" s="766">
        <v>150</v>
      </c>
      <c r="H344" s="761">
        <f t="shared" si="5"/>
        <v>120</v>
      </c>
      <c r="I344" s="766">
        <v>30</v>
      </c>
    </row>
    <row r="345" spans="1:9" ht="15">
      <c r="A345" s="98"/>
      <c r="B345" s="766" t="s">
        <v>3825</v>
      </c>
      <c r="C345" s="87"/>
      <c r="D345" s="766" t="s">
        <v>4129</v>
      </c>
      <c r="E345" s="87"/>
      <c r="F345" s="98"/>
      <c r="G345" s="766">
        <v>150</v>
      </c>
      <c r="H345" s="761">
        <f t="shared" si="5"/>
        <v>120</v>
      </c>
      <c r="I345" s="766">
        <v>30</v>
      </c>
    </row>
    <row r="346" spans="1:9" ht="15">
      <c r="A346" s="98"/>
      <c r="B346" s="766" t="s">
        <v>3826</v>
      </c>
      <c r="C346" s="87"/>
      <c r="D346" s="766" t="s">
        <v>4130</v>
      </c>
      <c r="E346" s="87"/>
      <c r="F346" s="98"/>
      <c r="G346" s="766">
        <v>150</v>
      </c>
      <c r="H346" s="761">
        <f t="shared" si="5"/>
        <v>120</v>
      </c>
      <c r="I346" s="766">
        <v>30</v>
      </c>
    </row>
    <row r="347" spans="1:9" ht="15">
      <c r="A347" s="98"/>
      <c r="B347" s="766" t="s">
        <v>3827</v>
      </c>
      <c r="C347" s="87"/>
      <c r="D347" s="766" t="s">
        <v>4131</v>
      </c>
      <c r="E347" s="87"/>
      <c r="F347" s="98"/>
      <c r="G347" s="766">
        <v>150</v>
      </c>
      <c r="H347" s="761">
        <f t="shared" si="5"/>
        <v>120</v>
      </c>
      <c r="I347" s="766">
        <v>30</v>
      </c>
    </row>
    <row r="348" spans="1:9" ht="15">
      <c r="A348" s="98"/>
      <c r="B348" s="766" t="s">
        <v>3828</v>
      </c>
      <c r="C348" s="87"/>
      <c r="D348" s="766" t="s">
        <v>4132</v>
      </c>
      <c r="E348" s="87"/>
      <c r="F348" s="98"/>
      <c r="G348" s="766">
        <v>150</v>
      </c>
      <c r="H348" s="761">
        <f t="shared" si="5"/>
        <v>120</v>
      </c>
      <c r="I348" s="766">
        <v>30</v>
      </c>
    </row>
    <row r="349" spans="1:9" ht="15">
      <c r="A349" s="98"/>
      <c r="B349" s="766" t="s">
        <v>3829</v>
      </c>
      <c r="C349" s="87"/>
      <c r="D349" s="766" t="s">
        <v>4133</v>
      </c>
      <c r="E349" s="87"/>
      <c r="F349" s="98"/>
      <c r="G349" s="766">
        <v>150</v>
      </c>
      <c r="H349" s="761">
        <f t="shared" si="5"/>
        <v>120</v>
      </c>
      <c r="I349" s="766">
        <v>30</v>
      </c>
    </row>
    <row r="350" spans="1:9" ht="15">
      <c r="A350" s="98"/>
      <c r="B350" s="766" t="s">
        <v>3830</v>
      </c>
      <c r="C350" s="87"/>
      <c r="D350" s="766" t="s">
        <v>4134</v>
      </c>
      <c r="E350" s="87"/>
      <c r="F350" s="98"/>
      <c r="G350" s="766">
        <v>150</v>
      </c>
      <c r="H350" s="761">
        <f t="shared" si="5"/>
        <v>120</v>
      </c>
      <c r="I350" s="766">
        <v>30</v>
      </c>
    </row>
    <row r="351" spans="1:9" ht="15">
      <c r="A351" s="98"/>
      <c r="B351" s="766" t="s">
        <v>3831</v>
      </c>
      <c r="C351" s="87"/>
      <c r="D351" s="766" t="s">
        <v>4135</v>
      </c>
      <c r="E351" s="87"/>
      <c r="F351" s="98"/>
      <c r="G351" s="766">
        <v>150</v>
      </c>
      <c r="H351" s="761">
        <f t="shared" si="5"/>
        <v>120</v>
      </c>
      <c r="I351" s="766">
        <v>30</v>
      </c>
    </row>
    <row r="352" spans="1:9" ht="15">
      <c r="A352" s="98"/>
      <c r="B352" s="766" t="s">
        <v>3832</v>
      </c>
      <c r="C352" s="87"/>
      <c r="D352" s="766" t="s">
        <v>4136</v>
      </c>
      <c r="E352" s="87"/>
      <c r="F352" s="98"/>
      <c r="G352" s="766">
        <v>150</v>
      </c>
      <c r="H352" s="761">
        <f t="shared" si="5"/>
        <v>120</v>
      </c>
      <c r="I352" s="766">
        <v>30</v>
      </c>
    </row>
    <row r="353" spans="1:9" ht="15">
      <c r="A353" s="98"/>
      <c r="B353" s="766" t="s">
        <v>3833</v>
      </c>
      <c r="C353" s="87"/>
      <c r="D353" s="766" t="s">
        <v>4137</v>
      </c>
      <c r="E353" s="87"/>
      <c r="F353" s="98"/>
      <c r="G353" s="766">
        <v>150</v>
      </c>
      <c r="H353" s="761">
        <f t="shared" si="5"/>
        <v>120</v>
      </c>
      <c r="I353" s="766">
        <v>30</v>
      </c>
    </row>
    <row r="354" spans="1:9" ht="15">
      <c r="A354" s="98"/>
      <c r="B354" s="766" t="s">
        <v>3834</v>
      </c>
      <c r="C354" s="87"/>
      <c r="D354" s="766" t="s">
        <v>4138</v>
      </c>
      <c r="E354" s="87"/>
      <c r="F354" s="98"/>
      <c r="G354" s="766">
        <v>150</v>
      </c>
      <c r="H354" s="761">
        <f t="shared" si="5"/>
        <v>120</v>
      </c>
      <c r="I354" s="766">
        <v>30</v>
      </c>
    </row>
    <row r="355" spans="1:9" ht="15">
      <c r="A355" s="98"/>
      <c r="B355" s="766" t="s">
        <v>3835</v>
      </c>
      <c r="C355" s="87"/>
      <c r="D355" s="766" t="s">
        <v>4139</v>
      </c>
      <c r="E355" s="87"/>
      <c r="F355" s="98"/>
      <c r="G355" s="766">
        <v>150</v>
      </c>
      <c r="H355" s="761">
        <f t="shared" si="5"/>
        <v>120</v>
      </c>
      <c r="I355" s="766">
        <v>30</v>
      </c>
    </row>
    <row r="356" spans="1:9" ht="15">
      <c r="A356" s="98"/>
      <c r="B356" s="766" t="s">
        <v>3836</v>
      </c>
      <c r="C356" s="87"/>
      <c r="D356" s="766" t="s">
        <v>4140</v>
      </c>
      <c r="E356" s="87"/>
      <c r="F356" s="98"/>
      <c r="G356" s="766">
        <v>200</v>
      </c>
      <c r="H356" s="761">
        <f t="shared" si="5"/>
        <v>160</v>
      </c>
      <c r="I356" s="766">
        <v>40</v>
      </c>
    </row>
    <row r="357" spans="1:9" ht="15">
      <c r="A357" s="98"/>
      <c r="B357" s="766" t="s">
        <v>3837</v>
      </c>
      <c r="C357" s="87"/>
      <c r="D357" s="766" t="s">
        <v>4141</v>
      </c>
      <c r="E357" s="87"/>
      <c r="F357" s="98"/>
      <c r="G357" s="766">
        <v>150</v>
      </c>
      <c r="H357" s="761">
        <f t="shared" si="5"/>
        <v>120</v>
      </c>
      <c r="I357" s="766">
        <v>30</v>
      </c>
    </row>
    <row r="358" spans="1:9" ht="15">
      <c r="A358" s="98"/>
      <c r="B358" s="766" t="s">
        <v>3838</v>
      </c>
      <c r="C358" s="87"/>
      <c r="D358" s="766" t="s">
        <v>4142</v>
      </c>
      <c r="E358" s="87"/>
      <c r="F358" s="98"/>
      <c r="G358" s="766">
        <v>150</v>
      </c>
      <c r="H358" s="761">
        <f t="shared" si="5"/>
        <v>120</v>
      </c>
      <c r="I358" s="766">
        <v>30</v>
      </c>
    </row>
    <row r="359" spans="1:9" ht="15">
      <c r="A359" s="98"/>
      <c r="B359" s="766" t="s">
        <v>3839</v>
      </c>
      <c r="C359" s="87"/>
      <c r="D359" s="766" t="s">
        <v>4143</v>
      </c>
      <c r="E359" s="87"/>
      <c r="F359" s="98"/>
      <c r="G359" s="766">
        <v>150</v>
      </c>
      <c r="H359" s="761">
        <f t="shared" si="5"/>
        <v>120</v>
      </c>
      <c r="I359" s="766">
        <v>30</v>
      </c>
    </row>
    <row r="360" spans="1:9" ht="15">
      <c r="A360" s="98"/>
      <c r="B360" s="766" t="s">
        <v>3840</v>
      </c>
      <c r="C360" s="87"/>
      <c r="D360" s="766" t="s">
        <v>4144</v>
      </c>
      <c r="E360" s="87"/>
      <c r="F360" s="98"/>
      <c r="G360" s="766">
        <v>150</v>
      </c>
      <c r="H360" s="761">
        <f t="shared" si="5"/>
        <v>120</v>
      </c>
      <c r="I360" s="766">
        <v>30</v>
      </c>
    </row>
    <row r="361" spans="1:9" ht="15">
      <c r="A361" s="98"/>
      <c r="B361" s="766" t="s">
        <v>3841</v>
      </c>
      <c r="C361" s="87"/>
      <c r="D361" s="766" t="s">
        <v>4145</v>
      </c>
      <c r="E361" s="87"/>
      <c r="F361" s="98"/>
      <c r="G361" s="766">
        <v>150</v>
      </c>
      <c r="H361" s="761">
        <f t="shared" si="5"/>
        <v>120</v>
      </c>
      <c r="I361" s="766">
        <v>30</v>
      </c>
    </row>
    <row r="362" spans="1:9" ht="15">
      <c r="A362" s="98"/>
      <c r="B362" s="766" t="s">
        <v>3842</v>
      </c>
      <c r="C362" s="87"/>
      <c r="D362" s="766" t="s">
        <v>4146</v>
      </c>
      <c r="E362" s="87"/>
      <c r="F362" s="98"/>
      <c r="G362" s="766">
        <v>150</v>
      </c>
      <c r="H362" s="761">
        <f t="shared" si="5"/>
        <v>120</v>
      </c>
      <c r="I362" s="766">
        <v>30</v>
      </c>
    </row>
    <row r="363" spans="1:9" ht="15">
      <c r="A363" s="98"/>
      <c r="B363" s="766" t="s">
        <v>3843</v>
      </c>
      <c r="C363" s="87"/>
      <c r="D363" s="766" t="s">
        <v>4147</v>
      </c>
      <c r="E363" s="87"/>
      <c r="F363" s="98"/>
      <c r="G363" s="766">
        <v>150</v>
      </c>
      <c r="H363" s="761">
        <f t="shared" si="5"/>
        <v>120</v>
      </c>
      <c r="I363" s="766">
        <v>30</v>
      </c>
    </row>
    <row r="364" spans="1:9" ht="15">
      <c r="A364" s="98"/>
      <c r="B364" s="766" t="s">
        <v>3844</v>
      </c>
      <c r="C364" s="87"/>
      <c r="D364" s="766" t="s">
        <v>4148</v>
      </c>
      <c r="E364" s="87"/>
      <c r="F364" s="98"/>
      <c r="G364" s="766">
        <v>150</v>
      </c>
      <c r="H364" s="761">
        <f t="shared" si="5"/>
        <v>120</v>
      </c>
      <c r="I364" s="766">
        <v>30</v>
      </c>
    </row>
    <row r="365" spans="1:9" ht="15">
      <c r="A365" s="98"/>
      <c r="B365" s="766" t="s">
        <v>3845</v>
      </c>
      <c r="C365" s="87"/>
      <c r="D365" s="766" t="s">
        <v>4149</v>
      </c>
      <c r="E365" s="87"/>
      <c r="F365" s="98"/>
      <c r="G365" s="766">
        <v>150</v>
      </c>
      <c r="H365" s="761">
        <f t="shared" si="5"/>
        <v>120</v>
      </c>
      <c r="I365" s="766">
        <v>30</v>
      </c>
    </row>
    <row r="366" spans="1:9" ht="15">
      <c r="A366" s="98"/>
      <c r="B366" s="763" t="s">
        <v>530</v>
      </c>
      <c r="C366" s="87"/>
      <c r="D366" s="763" t="s">
        <v>531</v>
      </c>
      <c r="E366" s="87"/>
      <c r="F366" s="98"/>
      <c r="G366" s="763">
        <v>2500</v>
      </c>
      <c r="H366" s="761">
        <f t="shared" si="5"/>
        <v>2000</v>
      </c>
      <c r="I366" s="763">
        <v>500</v>
      </c>
    </row>
    <row r="367" spans="1:9" ht="15">
      <c r="A367" s="98"/>
      <c r="B367" s="763" t="s">
        <v>3523</v>
      </c>
      <c r="C367" s="87"/>
      <c r="D367" s="763" t="s">
        <v>3525</v>
      </c>
      <c r="E367" s="87"/>
      <c r="F367" s="98"/>
      <c r="G367" s="763">
        <v>2500</v>
      </c>
      <c r="H367" s="761">
        <f t="shared" si="5"/>
        <v>2000</v>
      </c>
      <c r="I367" s="763">
        <v>500</v>
      </c>
    </row>
    <row r="368" spans="1:9" ht="15">
      <c r="A368" s="98"/>
      <c r="B368" s="763" t="s">
        <v>3529</v>
      </c>
      <c r="C368" s="87"/>
      <c r="D368" s="763" t="s">
        <v>3532</v>
      </c>
      <c r="E368" s="87"/>
      <c r="F368" s="98"/>
      <c r="G368" s="763">
        <v>3750</v>
      </c>
      <c r="H368" s="761">
        <f t="shared" si="5"/>
        <v>3000</v>
      </c>
      <c r="I368" s="763">
        <v>750</v>
      </c>
    </row>
    <row r="369" spans="1:9" ht="15">
      <c r="A369" s="98"/>
      <c r="B369" s="763" t="s">
        <v>622</v>
      </c>
      <c r="C369" s="87"/>
      <c r="D369" s="763" t="s">
        <v>623</v>
      </c>
      <c r="E369" s="87"/>
      <c r="F369" s="98"/>
      <c r="G369" s="763">
        <v>1250</v>
      </c>
      <c r="H369" s="761">
        <f t="shared" si="5"/>
        <v>1000</v>
      </c>
      <c r="I369" s="763">
        <v>250</v>
      </c>
    </row>
    <row r="370" spans="1:9" ht="15">
      <c r="A370" s="98"/>
      <c r="B370" s="763" t="s">
        <v>3528</v>
      </c>
      <c r="C370" s="87"/>
      <c r="D370" s="763" t="s">
        <v>3179</v>
      </c>
      <c r="E370" s="87"/>
      <c r="F370" s="98"/>
      <c r="G370" s="763">
        <v>3750</v>
      </c>
      <c r="H370" s="761">
        <f t="shared" si="5"/>
        <v>3000</v>
      </c>
      <c r="I370" s="763">
        <v>750</v>
      </c>
    </row>
    <row r="371" spans="1:9" ht="15">
      <c r="A371" s="98"/>
      <c r="B371" s="767" t="s">
        <v>1879</v>
      </c>
      <c r="C371" s="767" t="s">
        <v>1475</v>
      </c>
      <c r="D371" s="768">
        <v>24001037571</v>
      </c>
      <c r="E371" s="87"/>
      <c r="F371" s="98"/>
      <c r="G371" s="766">
        <v>150</v>
      </c>
      <c r="H371" s="764">
        <v>120</v>
      </c>
      <c r="I371" s="766">
        <v>30</v>
      </c>
    </row>
    <row r="372" spans="1:9" ht="15">
      <c r="A372" s="98"/>
      <c r="B372" s="769" t="s">
        <v>4153</v>
      </c>
      <c r="C372" s="769" t="s">
        <v>4154</v>
      </c>
      <c r="D372" s="768">
        <v>24001028288</v>
      </c>
      <c r="E372" s="87"/>
      <c r="F372" s="98"/>
      <c r="G372" s="766">
        <v>150</v>
      </c>
      <c r="H372" s="764">
        <v>120</v>
      </c>
      <c r="I372" s="766">
        <v>30</v>
      </c>
    </row>
    <row r="373" spans="1:9" ht="15">
      <c r="A373" s="98"/>
      <c r="B373" s="769" t="s">
        <v>1350</v>
      </c>
      <c r="C373" s="769" t="s">
        <v>4155</v>
      </c>
      <c r="D373" s="770">
        <v>24001042678</v>
      </c>
      <c r="E373" s="87"/>
      <c r="F373" s="98"/>
      <c r="G373" s="766">
        <v>150</v>
      </c>
      <c r="H373" s="764">
        <v>120</v>
      </c>
      <c r="I373" s="766">
        <v>30</v>
      </c>
    </row>
    <row r="374" spans="1:9" ht="15">
      <c r="A374" s="98"/>
      <c r="B374" s="769" t="s">
        <v>674</v>
      </c>
      <c r="C374" s="769" t="s">
        <v>4155</v>
      </c>
      <c r="D374" s="768">
        <v>24001025464</v>
      </c>
      <c r="E374" s="87"/>
      <c r="F374" s="98"/>
      <c r="G374" s="766">
        <v>150</v>
      </c>
      <c r="H374" s="764">
        <v>120</v>
      </c>
      <c r="I374" s="766">
        <v>30</v>
      </c>
    </row>
    <row r="375" spans="1:9" ht="15">
      <c r="A375" s="98"/>
      <c r="B375" s="769" t="s">
        <v>2383</v>
      </c>
      <c r="C375" s="769" t="s">
        <v>4156</v>
      </c>
      <c r="D375" s="768">
        <v>24001047460</v>
      </c>
      <c r="E375" s="87"/>
      <c r="F375" s="98"/>
      <c r="G375" s="766">
        <v>150</v>
      </c>
      <c r="H375" s="764">
        <v>120</v>
      </c>
      <c r="I375" s="766">
        <v>30</v>
      </c>
    </row>
    <row r="376" spans="1:9" ht="15">
      <c r="A376" s="98"/>
      <c r="B376" s="769" t="s">
        <v>4157</v>
      </c>
      <c r="C376" s="769" t="s">
        <v>4158</v>
      </c>
      <c r="D376" s="768">
        <v>24001038639</v>
      </c>
      <c r="E376" s="87"/>
      <c r="F376" s="98"/>
      <c r="G376" s="766">
        <v>150</v>
      </c>
      <c r="H376" s="764">
        <v>120</v>
      </c>
      <c r="I376" s="766">
        <v>30</v>
      </c>
    </row>
    <row r="377" spans="1:9" ht="15">
      <c r="A377" s="98"/>
      <c r="B377" s="769" t="s">
        <v>1610</v>
      </c>
      <c r="C377" s="769" t="s">
        <v>1475</v>
      </c>
      <c r="D377" s="768">
        <v>1017047041</v>
      </c>
      <c r="E377" s="87"/>
      <c r="F377" s="98"/>
      <c r="G377" s="766">
        <v>150</v>
      </c>
      <c r="H377" s="764">
        <v>120</v>
      </c>
      <c r="I377" s="766">
        <v>30</v>
      </c>
    </row>
    <row r="378" spans="1:9" ht="15">
      <c r="A378" s="98"/>
      <c r="B378" s="769" t="s">
        <v>2231</v>
      </c>
      <c r="C378" s="769" t="s">
        <v>988</v>
      </c>
      <c r="D378" s="768">
        <v>24001042966</v>
      </c>
      <c r="E378" s="87"/>
      <c r="F378" s="98"/>
      <c r="G378" s="766">
        <v>150</v>
      </c>
      <c r="H378" s="764">
        <v>120</v>
      </c>
      <c r="I378" s="766">
        <v>30</v>
      </c>
    </row>
    <row r="379" spans="1:9" ht="15">
      <c r="A379" s="98"/>
      <c r="B379" s="769" t="s">
        <v>4159</v>
      </c>
      <c r="C379" s="769" t="s">
        <v>1475</v>
      </c>
      <c r="D379" s="768">
        <v>24001041457</v>
      </c>
      <c r="E379" s="87"/>
      <c r="F379" s="98"/>
      <c r="G379" s="766">
        <v>150</v>
      </c>
      <c r="H379" s="764">
        <v>120</v>
      </c>
      <c r="I379" s="766">
        <v>30</v>
      </c>
    </row>
    <row r="380" spans="1:9" ht="15">
      <c r="A380" s="98"/>
      <c r="B380" s="769" t="s">
        <v>1948</v>
      </c>
      <c r="C380" s="769" t="s">
        <v>2424</v>
      </c>
      <c r="D380" s="768">
        <v>24001039331</v>
      </c>
      <c r="E380" s="87"/>
      <c r="F380" s="98"/>
      <c r="G380" s="766">
        <v>150</v>
      </c>
      <c r="H380" s="764">
        <v>120</v>
      </c>
      <c r="I380" s="766">
        <v>30</v>
      </c>
    </row>
    <row r="381" spans="1:9" ht="15">
      <c r="A381" s="98"/>
      <c r="B381" s="769" t="s">
        <v>4160</v>
      </c>
      <c r="C381" s="769" t="s">
        <v>4161</v>
      </c>
      <c r="D381" s="768">
        <v>31001043461</v>
      </c>
      <c r="E381" s="87"/>
      <c r="F381" s="98"/>
      <c r="G381" s="766">
        <v>150</v>
      </c>
      <c r="H381" s="764">
        <v>120</v>
      </c>
      <c r="I381" s="766">
        <v>30</v>
      </c>
    </row>
    <row r="382" spans="1:9" ht="15">
      <c r="A382" s="98"/>
      <c r="B382" s="769" t="s">
        <v>2595</v>
      </c>
      <c r="C382" s="769" t="s">
        <v>4156</v>
      </c>
      <c r="D382" s="768">
        <v>1001074793</v>
      </c>
      <c r="E382" s="87"/>
      <c r="F382" s="98"/>
      <c r="G382" s="766">
        <v>150</v>
      </c>
      <c r="H382" s="764">
        <v>120</v>
      </c>
      <c r="I382" s="766">
        <v>30</v>
      </c>
    </row>
    <row r="383" spans="1:9" ht="15">
      <c r="A383" s="98"/>
      <c r="B383" s="769" t="s">
        <v>1962</v>
      </c>
      <c r="C383" s="769" t="s">
        <v>4162</v>
      </c>
      <c r="D383" s="768">
        <v>24001016004</v>
      </c>
      <c r="E383" s="87"/>
      <c r="F383" s="98"/>
      <c r="G383" s="766">
        <v>150</v>
      </c>
      <c r="H383" s="764">
        <v>120</v>
      </c>
      <c r="I383" s="766">
        <v>30</v>
      </c>
    </row>
    <row r="384" spans="1:9" ht="15">
      <c r="A384" s="98"/>
      <c r="B384" s="769" t="s">
        <v>4163</v>
      </c>
      <c r="C384" s="769" t="s">
        <v>4164</v>
      </c>
      <c r="D384" s="768">
        <v>24001042753</v>
      </c>
      <c r="E384" s="87"/>
      <c r="F384" s="98"/>
      <c r="G384" s="766">
        <v>150</v>
      </c>
      <c r="H384" s="764">
        <v>120</v>
      </c>
      <c r="I384" s="766">
        <v>30</v>
      </c>
    </row>
    <row r="385" spans="1:9" ht="15">
      <c r="A385" s="98"/>
      <c r="B385" s="769" t="s">
        <v>2565</v>
      </c>
      <c r="C385" s="769" t="s">
        <v>1475</v>
      </c>
      <c r="D385" s="768">
        <v>24001027082</v>
      </c>
      <c r="E385" s="87"/>
      <c r="F385" s="98"/>
      <c r="G385" s="766">
        <v>150</v>
      </c>
      <c r="H385" s="764">
        <v>120</v>
      </c>
      <c r="I385" s="766">
        <v>30</v>
      </c>
    </row>
    <row r="386" spans="1:9" ht="15">
      <c r="A386" s="98"/>
      <c r="B386" s="769" t="s">
        <v>1823</v>
      </c>
      <c r="C386" s="769" t="s">
        <v>1475</v>
      </c>
      <c r="D386" s="768">
        <v>24001043172</v>
      </c>
      <c r="E386" s="87"/>
      <c r="F386" s="98"/>
      <c r="G386" s="766">
        <v>150</v>
      </c>
      <c r="H386" s="764">
        <v>120</v>
      </c>
      <c r="I386" s="766">
        <v>30</v>
      </c>
    </row>
    <row r="387" spans="1:9" ht="15">
      <c r="A387" s="98"/>
      <c r="B387" s="769" t="s">
        <v>1888</v>
      </c>
      <c r="C387" s="769" t="s">
        <v>4165</v>
      </c>
      <c r="D387" s="768">
        <v>24001029490</v>
      </c>
      <c r="E387" s="87"/>
      <c r="F387" s="98"/>
      <c r="G387" s="766">
        <v>150</v>
      </c>
      <c r="H387" s="764">
        <v>120</v>
      </c>
      <c r="I387" s="766">
        <v>30</v>
      </c>
    </row>
    <row r="388" spans="1:9" ht="25.5">
      <c r="A388" s="98"/>
      <c r="B388" s="769" t="s">
        <v>1948</v>
      </c>
      <c r="C388" s="769" t="s">
        <v>4166</v>
      </c>
      <c r="D388" s="768">
        <v>24001002788</v>
      </c>
      <c r="E388" s="87"/>
      <c r="F388" s="98"/>
      <c r="G388" s="766">
        <v>150</v>
      </c>
      <c r="H388" s="764">
        <v>120</v>
      </c>
      <c r="I388" s="766">
        <v>30</v>
      </c>
    </row>
    <row r="389" spans="1:9" ht="15">
      <c r="A389" s="98"/>
      <c r="B389" s="769" t="s">
        <v>1823</v>
      </c>
      <c r="C389" s="769" t="s">
        <v>4167</v>
      </c>
      <c r="D389" s="768">
        <v>24001042486</v>
      </c>
      <c r="E389" s="87"/>
      <c r="F389" s="98"/>
      <c r="G389" s="766">
        <v>150</v>
      </c>
      <c r="H389" s="764">
        <v>120</v>
      </c>
      <c r="I389" s="766">
        <v>30</v>
      </c>
    </row>
    <row r="390" spans="1:9" ht="15">
      <c r="A390" s="98"/>
      <c r="B390" s="769" t="s">
        <v>4168</v>
      </c>
      <c r="C390" s="769" t="s">
        <v>4156</v>
      </c>
      <c r="D390" s="768">
        <v>1001084939</v>
      </c>
      <c r="E390" s="87"/>
      <c r="F390" s="98"/>
      <c r="G390" s="766">
        <v>150</v>
      </c>
      <c r="H390" s="764">
        <v>120</v>
      </c>
      <c r="I390" s="766">
        <v>30</v>
      </c>
    </row>
    <row r="391" spans="1:9" ht="15">
      <c r="A391" s="98"/>
      <c r="B391" s="769" t="s">
        <v>4169</v>
      </c>
      <c r="C391" s="769" t="s">
        <v>4170</v>
      </c>
      <c r="D391" s="768">
        <v>24001009823</v>
      </c>
      <c r="E391" s="87"/>
      <c r="F391" s="98"/>
      <c r="G391" s="766">
        <v>150</v>
      </c>
      <c r="H391" s="764">
        <v>120</v>
      </c>
      <c r="I391" s="766">
        <v>30</v>
      </c>
    </row>
    <row r="392" spans="1:9" ht="15">
      <c r="A392" s="98"/>
      <c r="B392" s="769" t="s">
        <v>1589</v>
      </c>
      <c r="C392" s="769" t="s">
        <v>4171</v>
      </c>
      <c r="D392" s="768">
        <v>12001087302</v>
      </c>
      <c r="E392" s="87"/>
      <c r="F392" s="98"/>
      <c r="G392" s="766">
        <v>150</v>
      </c>
      <c r="H392" s="764">
        <v>120</v>
      </c>
      <c r="I392" s="766">
        <v>30</v>
      </c>
    </row>
    <row r="393" spans="1:9" ht="15">
      <c r="A393" s="98"/>
      <c r="B393" s="769" t="s">
        <v>1941</v>
      </c>
      <c r="C393" s="769" t="s">
        <v>4155</v>
      </c>
      <c r="D393" s="768">
        <v>40001008293</v>
      </c>
      <c r="E393" s="87"/>
      <c r="F393" s="98"/>
      <c r="G393" s="766">
        <v>150</v>
      </c>
      <c r="H393" s="764">
        <v>120</v>
      </c>
      <c r="I393" s="766">
        <v>30</v>
      </c>
    </row>
    <row r="394" spans="1:9" ht="15">
      <c r="A394" s="98"/>
      <c r="B394" s="771" t="s">
        <v>996</v>
      </c>
      <c r="C394" s="772" t="s">
        <v>1475</v>
      </c>
      <c r="D394" s="773" t="s">
        <v>4874</v>
      </c>
      <c r="E394" s="87"/>
      <c r="F394" s="98"/>
      <c r="G394" s="766">
        <v>200</v>
      </c>
      <c r="H394" s="764">
        <v>160</v>
      </c>
      <c r="I394" s="766">
        <v>40</v>
      </c>
    </row>
    <row r="395" spans="1:9" ht="15">
      <c r="A395" s="98"/>
      <c r="B395" s="769" t="s">
        <v>1682</v>
      </c>
      <c r="C395" s="769" t="s">
        <v>1279</v>
      </c>
      <c r="D395" s="770">
        <v>59001050180</v>
      </c>
      <c r="E395" s="87"/>
      <c r="F395" s="98"/>
      <c r="G395" s="766">
        <v>150</v>
      </c>
      <c r="H395" s="764">
        <v>120</v>
      </c>
      <c r="I395" s="766">
        <v>30</v>
      </c>
    </row>
    <row r="396" spans="1:9" ht="15">
      <c r="A396" s="98"/>
      <c r="B396" s="769" t="s">
        <v>1823</v>
      </c>
      <c r="C396" s="769" t="s">
        <v>4172</v>
      </c>
      <c r="D396" s="770">
        <v>59001070645</v>
      </c>
      <c r="E396" s="87"/>
      <c r="F396" s="98"/>
      <c r="G396" s="766">
        <v>150</v>
      </c>
      <c r="H396" s="764">
        <v>120</v>
      </c>
      <c r="I396" s="766">
        <v>30</v>
      </c>
    </row>
    <row r="397" spans="1:9" ht="15">
      <c r="A397" s="98"/>
      <c r="B397" s="769" t="s">
        <v>818</v>
      </c>
      <c r="C397" s="769" t="s">
        <v>1671</v>
      </c>
      <c r="D397" s="770">
        <v>57001018377</v>
      </c>
      <c r="E397" s="87"/>
      <c r="F397" s="98"/>
      <c r="G397" s="766">
        <v>150</v>
      </c>
      <c r="H397" s="764">
        <v>120</v>
      </c>
      <c r="I397" s="766">
        <v>30</v>
      </c>
    </row>
    <row r="398" spans="1:9" ht="15">
      <c r="A398" s="98"/>
      <c r="B398" s="769" t="s">
        <v>4173</v>
      </c>
      <c r="C398" s="769" t="s">
        <v>4174</v>
      </c>
      <c r="D398" s="770">
        <v>59001061254</v>
      </c>
      <c r="E398" s="87"/>
      <c r="F398" s="98"/>
      <c r="G398" s="766">
        <v>150</v>
      </c>
      <c r="H398" s="764">
        <v>120</v>
      </c>
      <c r="I398" s="766">
        <v>30</v>
      </c>
    </row>
    <row r="399" spans="1:9" ht="15">
      <c r="A399" s="98"/>
      <c r="B399" s="769" t="s">
        <v>2733</v>
      </c>
      <c r="C399" s="769" t="s">
        <v>4175</v>
      </c>
      <c r="D399" s="773" t="s">
        <v>4875</v>
      </c>
      <c r="E399" s="87"/>
      <c r="F399" s="98"/>
      <c r="G399" s="766">
        <v>150</v>
      </c>
      <c r="H399" s="764">
        <v>120</v>
      </c>
      <c r="I399" s="766">
        <v>30</v>
      </c>
    </row>
    <row r="400" spans="1:9" ht="15">
      <c r="A400" s="98"/>
      <c r="B400" s="769" t="s">
        <v>1389</v>
      </c>
      <c r="C400" s="769" t="s">
        <v>1447</v>
      </c>
      <c r="D400" s="770">
        <v>59001004384</v>
      </c>
      <c r="E400" s="87"/>
      <c r="F400" s="98"/>
      <c r="G400" s="766">
        <v>150</v>
      </c>
      <c r="H400" s="764">
        <v>120</v>
      </c>
      <c r="I400" s="766">
        <v>30</v>
      </c>
    </row>
    <row r="401" spans="1:9" ht="15">
      <c r="A401" s="98"/>
      <c r="B401" s="769" t="s">
        <v>2367</v>
      </c>
      <c r="C401" s="769" t="s">
        <v>1447</v>
      </c>
      <c r="D401" s="770">
        <v>59501129424</v>
      </c>
      <c r="E401" s="87"/>
      <c r="F401" s="98"/>
      <c r="G401" s="766">
        <v>150</v>
      </c>
      <c r="H401" s="764">
        <v>120</v>
      </c>
      <c r="I401" s="766">
        <v>30</v>
      </c>
    </row>
    <row r="402" spans="1:9" ht="15">
      <c r="A402" s="98"/>
      <c r="B402" s="769" t="s">
        <v>1906</v>
      </c>
      <c r="C402" s="769" t="s">
        <v>4176</v>
      </c>
      <c r="D402" s="770">
        <v>59001071956</v>
      </c>
      <c r="E402" s="87"/>
      <c r="F402" s="98"/>
      <c r="G402" s="766">
        <v>150</v>
      </c>
      <c r="H402" s="764">
        <v>120</v>
      </c>
      <c r="I402" s="766">
        <v>30</v>
      </c>
    </row>
    <row r="403" spans="1:9" ht="15">
      <c r="A403" s="98"/>
      <c r="B403" s="769" t="s">
        <v>1663</v>
      </c>
      <c r="C403" s="769" t="s">
        <v>4177</v>
      </c>
      <c r="D403" s="770">
        <v>59001122393</v>
      </c>
      <c r="E403" s="87"/>
      <c r="F403" s="98"/>
      <c r="G403" s="766">
        <v>150</v>
      </c>
      <c r="H403" s="764">
        <v>120</v>
      </c>
      <c r="I403" s="766">
        <v>30</v>
      </c>
    </row>
    <row r="404" spans="1:9" ht="15">
      <c r="A404" s="98"/>
      <c r="B404" s="769" t="s">
        <v>4178</v>
      </c>
      <c r="C404" s="769" t="s">
        <v>4179</v>
      </c>
      <c r="D404" s="770">
        <v>59001026218</v>
      </c>
      <c r="E404" s="87"/>
      <c r="F404" s="98"/>
      <c r="G404" s="766">
        <v>150</v>
      </c>
      <c r="H404" s="764">
        <v>120</v>
      </c>
      <c r="I404" s="766">
        <v>30</v>
      </c>
    </row>
    <row r="405" spans="1:9" ht="15">
      <c r="A405" s="98"/>
      <c r="B405" s="769" t="s">
        <v>4180</v>
      </c>
      <c r="C405" s="769" t="s">
        <v>4181</v>
      </c>
      <c r="D405" s="770">
        <v>59001015758</v>
      </c>
      <c r="E405" s="87"/>
      <c r="F405" s="98"/>
      <c r="G405" s="766">
        <v>150</v>
      </c>
      <c r="H405" s="764">
        <v>120</v>
      </c>
      <c r="I405" s="766">
        <v>30</v>
      </c>
    </row>
    <row r="406" spans="1:9" ht="15">
      <c r="A406" s="98"/>
      <c r="B406" s="769" t="s">
        <v>4178</v>
      </c>
      <c r="C406" s="769" t="s">
        <v>2191</v>
      </c>
      <c r="D406" s="770">
        <v>59001126312</v>
      </c>
      <c r="E406" s="87"/>
      <c r="F406" s="98"/>
      <c r="G406" s="766">
        <v>150</v>
      </c>
      <c r="H406" s="764">
        <v>120</v>
      </c>
      <c r="I406" s="766">
        <v>30</v>
      </c>
    </row>
    <row r="407" spans="1:9" ht="15">
      <c r="A407" s="98"/>
      <c r="B407" s="769" t="s">
        <v>4182</v>
      </c>
      <c r="C407" s="769" t="s">
        <v>4183</v>
      </c>
      <c r="D407" s="770">
        <v>59001004169</v>
      </c>
      <c r="E407" s="87"/>
      <c r="F407" s="98"/>
      <c r="G407" s="766">
        <v>150</v>
      </c>
      <c r="H407" s="764">
        <v>120</v>
      </c>
      <c r="I407" s="766">
        <v>30</v>
      </c>
    </row>
    <row r="408" spans="1:9" ht="15">
      <c r="A408" s="98"/>
      <c r="B408" s="769" t="s">
        <v>2290</v>
      </c>
      <c r="C408" s="769" t="s">
        <v>1981</v>
      </c>
      <c r="D408" s="770">
        <v>25001049047</v>
      </c>
      <c r="E408" s="87"/>
      <c r="F408" s="98"/>
      <c r="G408" s="766">
        <v>150</v>
      </c>
      <c r="H408" s="764">
        <v>120</v>
      </c>
      <c r="I408" s="766">
        <v>30</v>
      </c>
    </row>
    <row r="409" spans="1:9" ht="15">
      <c r="A409" s="98"/>
      <c r="B409" s="769" t="s">
        <v>2357</v>
      </c>
      <c r="C409" s="769" t="s">
        <v>4184</v>
      </c>
      <c r="D409" s="770">
        <v>59301137428</v>
      </c>
      <c r="E409" s="87"/>
      <c r="F409" s="98"/>
      <c r="G409" s="766">
        <v>150</v>
      </c>
      <c r="H409" s="764">
        <v>120</v>
      </c>
      <c r="I409" s="766">
        <v>30</v>
      </c>
    </row>
    <row r="410" spans="1:9" ht="15">
      <c r="A410" s="98"/>
      <c r="B410" s="769" t="s">
        <v>4185</v>
      </c>
      <c r="C410" s="769" t="s">
        <v>4186</v>
      </c>
      <c r="D410" s="770">
        <v>59001029216</v>
      </c>
      <c r="E410" s="87"/>
      <c r="F410" s="98"/>
      <c r="G410" s="766">
        <v>150</v>
      </c>
      <c r="H410" s="764">
        <v>120</v>
      </c>
      <c r="I410" s="766">
        <v>30</v>
      </c>
    </row>
    <row r="411" spans="1:9" ht="15">
      <c r="A411" s="98"/>
      <c r="B411" s="769" t="s">
        <v>2345</v>
      </c>
      <c r="C411" s="769" t="s">
        <v>1423</v>
      </c>
      <c r="D411" s="770">
        <v>59201130452</v>
      </c>
      <c r="E411" s="87"/>
      <c r="F411" s="98"/>
      <c r="G411" s="766">
        <v>150</v>
      </c>
      <c r="H411" s="764">
        <v>120</v>
      </c>
      <c r="I411" s="766">
        <v>30</v>
      </c>
    </row>
    <row r="412" spans="1:9" ht="15">
      <c r="A412" s="98"/>
      <c r="B412" s="769" t="s">
        <v>2188</v>
      </c>
      <c r="C412" s="769" t="s">
        <v>4187</v>
      </c>
      <c r="D412" s="770">
        <v>59001100793</v>
      </c>
      <c r="E412" s="87"/>
      <c r="F412" s="98"/>
      <c r="G412" s="766">
        <v>150</v>
      </c>
      <c r="H412" s="764">
        <v>120</v>
      </c>
      <c r="I412" s="766">
        <v>30</v>
      </c>
    </row>
    <row r="413" spans="1:9" ht="15">
      <c r="A413" s="98"/>
      <c r="B413" s="769" t="s">
        <v>2770</v>
      </c>
      <c r="C413" s="769" t="s">
        <v>4188</v>
      </c>
      <c r="D413" s="770">
        <v>59001117360</v>
      </c>
      <c r="E413" s="87"/>
      <c r="F413" s="98"/>
      <c r="G413" s="766">
        <v>150</v>
      </c>
      <c r="H413" s="764">
        <v>120</v>
      </c>
      <c r="I413" s="766">
        <v>30</v>
      </c>
    </row>
    <row r="414" spans="1:9" ht="15">
      <c r="A414" s="98"/>
      <c r="B414" s="769" t="s">
        <v>1610</v>
      </c>
      <c r="C414" s="769" t="s">
        <v>4189</v>
      </c>
      <c r="D414" s="770">
        <v>59001126949</v>
      </c>
      <c r="E414" s="87"/>
      <c r="F414" s="98"/>
      <c r="G414" s="766">
        <v>150</v>
      </c>
      <c r="H414" s="764">
        <v>120</v>
      </c>
      <c r="I414" s="766">
        <v>30</v>
      </c>
    </row>
    <row r="415" spans="1:9" ht="15">
      <c r="A415" s="98"/>
      <c r="B415" s="769" t="s">
        <v>4190</v>
      </c>
      <c r="C415" s="769" t="s">
        <v>4191</v>
      </c>
      <c r="D415" s="770">
        <v>59001100653</v>
      </c>
      <c r="E415" s="87"/>
      <c r="F415" s="98"/>
      <c r="G415" s="766">
        <v>150</v>
      </c>
      <c r="H415" s="764">
        <v>120</v>
      </c>
      <c r="I415" s="766">
        <v>30</v>
      </c>
    </row>
    <row r="416" spans="1:9" ht="15">
      <c r="A416" s="98"/>
      <c r="B416" s="769" t="s">
        <v>2634</v>
      </c>
      <c r="C416" s="769" t="s">
        <v>4192</v>
      </c>
      <c r="D416" s="770">
        <v>59002006389</v>
      </c>
      <c r="E416" s="87"/>
      <c r="F416" s="98"/>
      <c r="G416" s="766">
        <v>150</v>
      </c>
      <c r="H416" s="764">
        <v>120</v>
      </c>
      <c r="I416" s="766">
        <v>30</v>
      </c>
    </row>
    <row r="417" spans="1:9" ht="15">
      <c r="A417" s="98"/>
      <c r="B417" s="769" t="s">
        <v>1962</v>
      </c>
      <c r="C417" s="769" t="s">
        <v>2191</v>
      </c>
      <c r="D417" s="770">
        <v>59001045282</v>
      </c>
      <c r="E417" s="87"/>
      <c r="F417" s="98"/>
      <c r="G417" s="766">
        <v>200</v>
      </c>
      <c r="H417" s="764">
        <v>160</v>
      </c>
      <c r="I417" s="766">
        <v>40</v>
      </c>
    </row>
    <row r="418" spans="1:9" ht="15">
      <c r="A418" s="98"/>
      <c r="B418" s="769" t="s">
        <v>4193</v>
      </c>
      <c r="C418" s="769" t="s">
        <v>4194</v>
      </c>
      <c r="D418" s="773" t="s">
        <v>4876</v>
      </c>
      <c r="E418" s="87"/>
      <c r="F418" s="98"/>
      <c r="G418" s="766">
        <v>150</v>
      </c>
      <c r="H418" s="764">
        <v>120</v>
      </c>
      <c r="I418" s="766">
        <v>30</v>
      </c>
    </row>
    <row r="419" spans="1:9" ht="15">
      <c r="A419" s="98"/>
      <c r="B419" s="769" t="s">
        <v>2461</v>
      </c>
      <c r="C419" s="769" t="s">
        <v>4195</v>
      </c>
      <c r="D419" s="770">
        <v>59001078709</v>
      </c>
      <c r="E419" s="87"/>
      <c r="F419" s="98"/>
      <c r="G419" s="766">
        <v>150</v>
      </c>
      <c r="H419" s="764">
        <v>120</v>
      </c>
      <c r="I419" s="766">
        <v>30</v>
      </c>
    </row>
    <row r="420" spans="1:9" ht="15">
      <c r="A420" s="98"/>
      <c r="B420" s="769" t="s">
        <v>4196</v>
      </c>
      <c r="C420" s="769" t="s">
        <v>4197</v>
      </c>
      <c r="D420" s="770">
        <v>59001091457</v>
      </c>
      <c r="E420" s="87"/>
      <c r="F420" s="98"/>
      <c r="G420" s="766">
        <v>150</v>
      </c>
      <c r="H420" s="764">
        <v>120</v>
      </c>
      <c r="I420" s="766">
        <v>30</v>
      </c>
    </row>
    <row r="421" spans="1:9" ht="15">
      <c r="A421" s="98"/>
      <c r="B421" s="769" t="s">
        <v>4198</v>
      </c>
      <c r="C421" s="769" t="s">
        <v>4199</v>
      </c>
      <c r="D421" s="770">
        <v>59001030338</v>
      </c>
      <c r="E421" s="87"/>
      <c r="F421" s="98"/>
      <c r="G421" s="766">
        <v>150</v>
      </c>
      <c r="H421" s="764">
        <v>120</v>
      </c>
      <c r="I421" s="766">
        <v>30</v>
      </c>
    </row>
    <row r="422" spans="1:9" ht="15">
      <c r="A422" s="98"/>
      <c r="B422" s="769" t="s">
        <v>2572</v>
      </c>
      <c r="C422" s="769" t="s">
        <v>4200</v>
      </c>
      <c r="D422" s="770">
        <v>59001068626</v>
      </c>
      <c r="E422" s="87"/>
      <c r="F422" s="98"/>
      <c r="G422" s="766">
        <v>150</v>
      </c>
      <c r="H422" s="764">
        <v>120</v>
      </c>
      <c r="I422" s="766">
        <v>30</v>
      </c>
    </row>
    <row r="423" spans="1:9" ht="15">
      <c r="A423" s="98"/>
      <c r="B423" s="769" t="s">
        <v>2727</v>
      </c>
      <c r="C423" s="769" t="s">
        <v>4201</v>
      </c>
      <c r="D423" s="770">
        <v>59001032557</v>
      </c>
      <c r="E423" s="87"/>
      <c r="F423" s="98"/>
      <c r="G423" s="766">
        <v>150</v>
      </c>
      <c r="H423" s="764">
        <v>120</v>
      </c>
      <c r="I423" s="766">
        <v>30</v>
      </c>
    </row>
    <row r="424" spans="1:9" ht="15">
      <c r="A424" s="98"/>
      <c r="B424" s="769" t="s">
        <v>2603</v>
      </c>
      <c r="C424" s="769" t="s">
        <v>715</v>
      </c>
      <c r="D424" s="770">
        <v>59001058458</v>
      </c>
      <c r="E424" s="87"/>
      <c r="F424" s="98"/>
      <c r="G424" s="766">
        <v>150</v>
      </c>
      <c r="H424" s="764">
        <v>120</v>
      </c>
      <c r="I424" s="766">
        <v>30</v>
      </c>
    </row>
    <row r="425" spans="1:9" ht="15">
      <c r="A425" s="98"/>
      <c r="B425" s="769" t="s">
        <v>3102</v>
      </c>
      <c r="C425" s="769" t="s">
        <v>1110</v>
      </c>
      <c r="D425" s="770">
        <v>59001032732</v>
      </c>
      <c r="E425" s="87"/>
      <c r="F425" s="98"/>
      <c r="G425" s="766">
        <v>150</v>
      </c>
      <c r="H425" s="764">
        <v>120</v>
      </c>
      <c r="I425" s="766">
        <v>30</v>
      </c>
    </row>
    <row r="426" spans="1:9" ht="15">
      <c r="A426" s="98"/>
      <c r="B426" s="769" t="s">
        <v>3102</v>
      </c>
      <c r="C426" s="769" t="s">
        <v>1834</v>
      </c>
      <c r="D426" s="770">
        <v>59001069981</v>
      </c>
      <c r="E426" s="87"/>
      <c r="F426" s="98"/>
      <c r="G426" s="766">
        <v>150</v>
      </c>
      <c r="H426" s="764">
        <v>120</v>
      </c>
      <c r="I426" s="766">
        <v>30</v>
      </c>
    </row>
    <row r="427" spans="1:9" ht="15">
      <c r="A427" s="98"/>
      <c r="B427" s="769" t="s">
        <v>2345</v>
      </c>
      <c r="C427" s="769" t="s">
        <v>4202</v>
      </c>
      <c r="D427" s="770">
        <v>59002003047</v>
      </c>
      <c r="E427" s="87"/>
      <c r="F427" s="98"/>
      <c r="G427" s="766">
        <v>150</v>
      </c>
      <c r="H427" s="764">
        <v>120</v>
      </c>
      <c r="I427" s="766">
        <v>30</v>
      </c>
    </row>
    <row r="428" spans="1:9" ht="15">
      <c r="A428" s="98"/>
      <c r="B428" s="769" t="s">
        <v>1879</v>
      </c>
      <c r="C428" s="769" t="s">
        <v>4203</v>
      </c>
      <c r="D428" s="770">
        <v>50001002359</v>
      </c>
      <c r="E428" s="87"/>
      <c r="F428" s="98"/>
      <c r="G428" s="766">
        <v>150</v>
      </c>
      <c r="H428" s="764">
        <v>120</v>
      </c>
      <c r="I428" s="766">
        <v>30</v>
      </c>
    </row>
    <row r="429" spans="1:9" ht="15">
      <c r="A429" s="98"/>
      <c r="B429" s="769" t="s">
        <v>1693</v>
      </c>
      <c r="C429" s="769" t="s">
        <v>4204</v>
      </c>
      <c r="D429" s="770">
        <v>59001021541</v>
      </c>
      <c r="E429" s="87"/>
      <c r="F429" s="98"/>
      <c r="G429" s="766">
        <v>150</v>
      </c>
      <c r="H429" s="764">
        <v>120</v>
      </c>
      <c r="I429" s="766">
        <v>30</v>
      </c>
    </row>
    <row r="430" spans="1:9" ht="15">
      <c r="A430" s="98"/>
      <c r="B430" s="769" t="s">
        <v>1948</v>
      </c>
      <c r="C430" s="769" t="s">
        <v>4205</v>
      </c>
      <c r="D430" s="770">
        <v>59001078837</v>
      </c>
      <c r="E430" s="87"/>
      <c r="F430" s="98"/>
      <c r="G430" s="766">
        <v>150</v>
      </c>
      <c r="H430" s="764">
        <v>120</v>
      </c>
      <c r="I430" s="766">
        <v>30</v>
      </c>
    </row>
    <row r="431" spans="1:9" ht="15">
      <c r="A431" s="98"/>
      <c r="B431" s="769" t="s">
        <v>1567</v>
      </c>
      <c r="C431" s="769" t="s">
        <v>4206</v>
      </c>
      <c r="D431" s="770">
        <v>59001045870</v>
      </c>
      <c r="E431" s="87"/>
      <c r="F431" s="98"/>
      <c r="G431" s="766">
        <v>150</v>
      </c>
      <c r="H431" s="764">
        <v>120</v>
      </c>
      <c r="I431" s="766">
        <v>30</v>
      </c>
    </row>
    <row r="432" spans="1:9" ht="15">
      <c r="A432" s="98"/>
      <c r="B432" s="769" t="s">
        <v>1932</v>
      </c>
      <c r="C432" s="769" t="s">
        <v>4207</v>
      </c>
      <c r="D432" s="770">
        <v>59001119305</v>
      </c>
      <c r="E432" s="87"/>
      <c r="F432" s="98"/>
      <c r="G432" s="766">
        <v>150</v>
      </c>
      <c r="H432" s="764">
        <v>120</v>
      </c>
      <c r="I432" s="766">
        <v>30</v>
      </c>
    </row>
    <row r="433" spans="1:9" ht="15">
      <c r="A433" s="98"/>
      <c r="B433" s="769" t="s">
        <v>1623</v>
      </c>
      <c r="C433" s="769" t="s">
        <v>4208</v>
      </c>
      <c r="D433" s="770">
        <v>59001101531</v>
      </c>
      <c r="E433" s="87"/>
      <c r="F433" s="98"/>
      <c r="G433" s="766">
        <v>150</v>
      </c>
      <c r="H433" s="764">
        <v>120</v>
      </c>
      <c r="I433" s="766">
        <v>30</v>
      </c>
    </row>
    <row r="434" spans="1:9" ht="15">
      <c r="A434" s="98"/>
      <c r="B434" s="769" t="s">
        <v>1608</v>
      </c>
      <c r="C434" s="769" t="s">
        <v>4209</v>
      </c>
      <c r="D434" s="770">
        <v>59001044398</v>
      </c>
      <c r="E434" s="87"/>
      <c r="F434" s="98"/>
      <c r="G434" s="766">
        <v>150</v>
      </c>
      <c r="H434" s="764">
        <v>120</v>
      </c>
      <c r="I434" s="766">
        <v>30</v>
      </c>
    </row>
    <row r="435" spans="1:9" ht="15">
      <c r="A435" s="98"/>
      <c r="B435" s="769" t="s">
        <v>4210</v>
      </c>
      <c r="C435" s="769" t="s">
        <v>4211</v>
      </c>
      <c r="D435" s="770">
        <v>43001032084</v>
      </c>
      <c r="E435" s="87"/>
      <c r="F435" s="98"/>
      <c r="G435" s="766">
        <v>150</v>
      </c>
      <c r="H435" s="764">
        <v>120</v>
      </c>
      <c r="I435" s="766">
        <v>30</v>
      </c>
    </row>
    <row r="436" spans="1:9" ht="15">
      <c r="A436" s="98"/>
      <c r="B436" s="769" t="s">
        <v>2020</v>
      </c>
      <c r="C436" s="769" t="s">
        <v>4212</v>
      </c>
      <c r="D436" s="773" t="s">
        <v>4877</v>
      </c>
      <c r="E436" s="87"/>
      <c r="F436" s="98"/>
      <c r="G436" s="766">
        <v>150</v>
      </c>
      <c r="H436" s="764">
        <v>120</v>
      </c>
      <c r="I436" s="766">
        <v>30</v>
      </c>
    </row>
    <row r="437" spans="1:9" ht="15">
      <c r="A437" s="98"/>
      <c r="B437" s="769" t="s">
        <v>2374</v>
      </c>
      <c r="C437" s="769" t="s">
        <v>1146</v>
      </c>
      <c r="D437" s="770">
        <v>59001032803</v>
      </c>
      <c r="E437" s="87"/>
      <c r="F437" s="98"/>
      <c r="G437" s="766">
        <v>150</v>
      </c>
      <c r="H437" s="764">
        <v>120</v>
      </c>
      <c r="I437" s="766">
        <v>30</v>
      </c>
    </row>
    <row r="438" spans="1:9" ht="15">
      <c r="A438" s="98"/>
      <c r="B438" s="769" t="s">
        <v>1618</v>
      </c>
      <c r="C438" s="769" t="s">
        <v>4213</v>
      </c>
      <c r="D438" s="770">
        <v>59001014859</v>
      </c>
      <c r="E438" s="87"/>
      <c r="F438" s="98"/>
      <c r="G438" s="766">
        <v>150</v>
      </c>
      <c r="H438" s="764">
        <v>120</v>
      </c>
      <c r="I438" s="766">
        <v>30</v>
      </c>
    </row>
    <row r="439" spans="1:9" ht="15">
      <c r="A439" s="98"/>
      <c r="B439" s="769" t="s">
        <v>3102</v>
      </c>
      <c r="C439" s="769" t="s">
        <v>4214</v>
      </c>
      <c r="D439" s="770">
        <v>59001088590</v>
      </c>
      <c r="E439" s="87"/>
      <c r="F439" s="98"/>
      <c r="G439" s="766">
        <v>150</v>
      </c>
      <c r="H439" s="764">
        <v>120</v>
      </c>
      <c r="I439" s="766">
        <v>30</v>
      </c>
    </row>
    <row r="440" spans="1:9" ht="15">
      <c r="A440" s="98"/>
      <c r="B440" s="769" t="s">
        <v>2603</v>
      </c>
      <c r="C440" s="769" t="s">
        <v>4215</v>
      </c>
      <c r="D440" s="770">
        <v>59001017898</v>
      </c>
      <c r="E440" s="87"/>
      <c r="F440" s="98"/>
      <c r="G440" s="766">
        <v>150</v>
      </c>
      <c r="H440" s="764">
        <v>120</v>
      </c>
      <c r="I440" s="766">
        <v>30</v>
      </c>
    </row>
    <row r="441" spans="1:9" ht="15">
      <c r="A441" s="98"/>
      <c r="B441" s="771" t="s">
        <v>4153</v>
      </c>
      <c r="C441" s="772" t="s">
        <v>4216</v>
      </c>
      <c r="D441" s="773" t="s">
        <v>4878</v>
      </c>
      <c r="E441" s="87"/>
      <c r="F441" s="98"/>
      <c r="G441" s="766">
        <v>200</v>
      </c>
      <c r="H441" s="764">
        <v>160</v>
      </c>
      <c r="I441" s="766">
        <v>40</v>
      </c>
    </row>
    <row r="442" spans="1:9" ht="15">
      <c r="A442" s="98"/>
      <c r="B442" s="774" t="s">
        <v>4217</v>
      </c>
      <c r="C442" s="769" t="s">
        <v>4218</v>
      </c>
      <c r="D442" s="770">
        <v>59001093135</v>
      </c>
      <c r="E442" s="87"/>
      <c r="F442" s="98"/>
      <c r="G442" s="766">
        <v>150</v>
      </c>
      <c r="H442" s="764">
        <v>120</v>
      </c>
      <c r="I442" s="766">
        <v>30</v>
      </c>
    </row>
    <row r="443" spans="1:9" ht="15">
      <c r="A443" s="98"/>
      <c r="B443" s="769" t="s">
        <v>4219</v>
      </c>
      <c r="C443" s="769" t="s">
        <v>2507</v>
      </c>
      <c r="D443" s="770">
        <v>59001116170</v>
      </c>
      <c r="E443" s="87"/>
      <c r="F443" s="98"/>
      <c r="G443" s="766">
        <v>150</v>
      </c>
      <c r="H443" s="764">
        <v>120</v>
      </c>
      <c r="I443" s="766">
        <v>30</v>
      </c>
    </row>
    <row r="444" spans="1:9" ht="15">
      <c r="A444" s="98"/>
      <c r="B444" s="769" t="s">
        <v>656</v>
      </c>
      <c r="C444" s="769" t="s">
        <v>4220</v>
      </c>
      <c r="D444" s="770">
        <v>43001018804</v>
      </c>
      <c r="E444" s="87"/>
      <c r="F444" s="98"/>
      <c r="G444" s="766">
        <v>150</v>
      </c>
      <c r="H444" s="764">
        <v>120</v>
      </c>
      <c r="I444" s="766">
        <v>30</v>
      </c>
    </row>
    <row r="445" spans="1:9" ht="15">
      <c r="A445" s="98"/>
      <c r="B445" s="769" t="s">
        <v>818</v>
      </c>
      <c r="C445" s="769" t="s">
        <v>4221</v>
      </c>
      <c r="D445" s="770">
        <v>59001065277</v>
      </c>
      <c r="E445" s="87"/>
      <c r="F445" s="98"/>
      <c r="G445" s="766">
        <v>150</v>
      </c>
      <c r="H445" s="764">
        <v>120</v>
      </c>
      <c r="I445" s="766">
        <v>30</v>
      </c>
    </row>
    <row r="446" spans="1:9" ht="15">
      <c r="A446" s="98"/>
      <c r="B446" s="769" t="s">
        <v>4222</v>
      </c>
      <c r="C446" s="769" t="s">
        <v>4223</v>
      </c>
      <c r="D446" s="773" t="s">
        <v>4879</v>
      </c>
      <c r="E446" s="87"/>
      <c r="F446" s="98"/>
      <c r="G446" s="766">
        <v>150</v>
      </c>
      <c r="H446" s="764">
        <v>120</v>
      </c>
      <c r="I446" s="766">
        <v>30</v>
      </c>
    </row>
    <row r="447" spans="1:9" ht="15">
      <c r="A447" s="98"/>
      <c r="B447" s="769" t="s">
        <v>4224</v>
      </c>
      <c r="C447" s="769" t="s">
        <v>1125</v>
      </c>
      <c r="D447" s="773" t="s">
        <v>4880</v>
      </c>
      <c r="E447" s="87"/>
      <c r="F447" s="98"/>
      <c r="G447" s="766">
        <v>150</v>
      </c>
      <c r="H447" s="764">
        <v>120</v>
      </c>
      <c r="I447" s="766">
        <v>30</v>
      </c>
    </row>
    <row r="448" spans="1:9" ht="15">
      <c r="A448" s="98"/>
      <c r="B448" s="769" t="s">
        <v>4225</v>
      </c>
      <c r="C448" s="769" t="s">
        <v>4226</v>
      </c>
      <c r="D448" s="773" t="s">
        <v>4881</v>
      </c>
      <c r="E448" s="87"/>
      <c r="F448" s="98"/>
      <c r="G448" s="766">
        <v>150</v>
      </c>
      <c r="H448" s="764">
        <v>120</v>
      </c>
      <c r="I448" s="766">
        <v>30</v>
      </c>
    </row>
    <row r="449" spans="1:9" ht="15">
      <c r="A449" s="98"/>
      <c r="B449" s="769" t="s">
        <v>664</v>
      </c>
      <c r="C449" s="769" t="s">
        <v>4227</v>
      </c>
      <c r="D449" s="773" t="s">
        <v>4882</v>
      </c>
      <c r="E449" s="87"/>
      <c r="F449" s="98"/>
      <c r="G449" s="766">
        <v>150</v>
      </c>
      <c r="H449" s="764">
        <v>120</v>
      </c>
      <c r="I449" s="766">
        <v>30</v>
      </c>
    </row>
    <row r="450" spans="1:9" ht="15">
      <c r="A450" s="98"/>
      <c r="B450" s="769" t="s">
        <v>1291</v>
      </c>
      <c r="C450" s="769" t="s">
        <v>4228</v>
      </c>
      <c r="D450" s="773" t="s">
        <v>4883</v>
      </c>
      <c r="E450" s="87"/>
      <c r="F450" s="98"/>
      <c r="G450" s="766">
        <v>150</v>
      </c>
      <c r="H450" s="764">
        <v>120</v>
      </c>
      <c r="I450" s="766">
        <v>30</v>
      </c>
    </row>
    <row r="451" spans="1:9" ht="15">
      <c r="A451" s="98"/>
      <c r="B451" s="769" t="s">
        <v>977</v>
      </c>
      <c r="C451" s="769" t="s">
        <v>4229</v>
      </c>
      <c r="D451" s="773" t="s">
        <v>4884</v>
      </c>
      <c r="E451" s="87"/>
      <c r="F451" s="98"/>
      <c r="G451" s="766">
        <v>150</v>
      </c>
      <c r="H451" s="764">
        <v>120</v>
      </c>
      <c r="I451" s="766">
        <v>30</v>
      </c>
    </row>
    <row r="452" spans="1:9" ht="15">
      <c r="A452" s="98"/>
      <c r="B452" s="769" t="s">
        <v>785</v>
      </c>
      <c r="C452" s="769" t="s">
        <v>4230</v>
      </c>
      <c r="D452" s="773" t="s">
        <v>4885</v>
      </c>
      <c r="E452" s="87"/>
      <c r="F452" s="98"/>
      <c r="G452" s="766">
        <v>150</v>
      </c>
      <c r="H452" s="764">
        <v>120</v>
      </c>
      <c r="I452" s="766">
        <v>30</v>
      </c>
    </row>
    <row r="453" spans="1:9" ht="15">
      <c r="A453" s="98"/>
      <c r="B453" s="769" t="s">
        <v>1616</v>
      </c>
      <c r="C453" s="769" t="s">
        <v>1095</v>
      </c>
      <c r="D453" s="770">
        <v>57001053996</v>
      </c>
      <c r="E453" s="87"/>
      <c r="F453" s="98"/>
      <c r="G453" s="766">
        <v>150</v>
      </c>
      <c r="H453" s="764">
        <v>120</v>
      </c>
      <c r="I453" s="766">
        <v>30</v>
      </c>
    </row>
    <row r="454" spans="1:9" ht="15">
      <c r="A454" s="98"/>
      <c r="B454" s="769" t="s">
        <v>1610</v>
      </c>
      <c r="C454" s="769" t="s">
        <v>4231</v>
      </c>
      <c r="D454" s="770">
        <v>57001027632</v>
      </c>
      <c r="E454" s="87"/>
      <c r="F454" s="98"/>
      <c r="G454" s="766">
        <v>150</v>
      </c>
      <c r="H454" s="764">
        <v>120</v>
      </c>
      <c r="I454" s="766">
        <v>30</v>
      </c>
    </row>
    <row r="455" spans="1:9" ht="15">
      <c r="A455" s="98"/>
      <c r="B455" s="769" t="s">
        <v>754</v>
      </c>
      <c r="C455" s="769" t="s">
        <v>797</v>
      </c>
      <c r="D455" s="773" t="s">
        <v>4886</v>
      </c>
      <c r="E455" s="87"/>
      <c r="F455" s="98"/>
      <c r="G455" s="766">
        <v>150</v>
      </c>
      <c r="H455" s="764">
        <v>120</v>
      </c>
      <c r="I455" s="766">
        <v>30</v>
      </c>
    </row>
    <row r="456" spans="1:9" ht="15">
      <c r="A456" s="98"/>
      <c r="B456" s="769" t="s">
        <v>2722</v>
      </c>
      <c r="C456" s="769" t="s">
        <v>1194</v>
      </c>
      <c r="D456" s="770">
        <v>57001005577</v>
      </c>
      <c r="E456" s="87"/>
      <c r="F456" s="98"/>
      <c r="G456" s="766">
        <v>200</v>
      </c>
      <c r="H456" s="764">
        <v>160</v>
      </c>
      <c r="I456" s="766">
        <v>40</v>
      </c>
    </row>
    <row r="457" spans="1:9" ht="15">
      <c r="A457" s="98"/>
      <c r="B457" s="769" t="s">
        <v>4157</v>
      </c>
      <c r="C457" s="769" t="s">
        <v>4232</v>
      </c>
      <c r="D457" s="770">
        <v>57001015847</v>
      </c>
      <c r="E457" s="87"/>
      <c r="F457" s="98"/>
      <c r="G457" s="766">
        <v>150</v>
      </c>
      <c r="H457" s="764">
        <v>120</v>
      </c>
      <c r="I457" s="766">
        <v>30</v>
      </c>
    </row>
    <row r="458" spans="1:9" ht="15">
      <c r="A458" s="98"/>
      <c r="B458" s="769" t="s">
        <v>1894</v>
      </c>
      <c r="C458" s="769" t="s">
        <v>4233</v>
      </c>
      <c r="D458" s="770">
        <v>57001004696</v>
      </c>
      <c r="E458" s="87"/>
      <c r="F458" s="98"/>
      <c r="G458" s="766">
        <v>150</v>
      </c>
      <c r="H458" s="764">
        <v>120</v>
      </c>
      <c r="I458" s="766">
        <v>30</v>
      </c>
    </row>
    <row r="459" spans="1:9" ht="15">
      <c r="A459" s="98"/>
      <c r="B459" s="769" t="s">
        <v>1610</v>
      </c>
      <c r="C459" s="769" t="s">
        <v>2117</v>
      </c>
      <c r="D459" s="770">
        <v>57001015090</v>
      </c>
      <c r="E459" s="87"/>
      <c r="F459" s="98"/>
      <c r="G459" s="766">
        <v>150</v>
      </c>
      <c r="H459" s="764">
        <v>120</v>
      </c>
      <c r="I459" s="766">
        <v>30</v>
      </c>
    </row>
    <row r="460" spans="1:9" ht="15">
      <c r="A460" s="98"/>
      <c r="B460" s="769" t="s">
        <v>1610</v>
      </c>
      <c r="C460" s="769" t="s">
        <v>730</v>
      </c>
      <c r="D460" s="770">
        <v>57001057985</v>
      </c>
      <c r="E460" s="87"/>
      <c r="F460" s="98"/>
      <c r="G460" s="766">
        <v>150</v>
      </c>
      <c r="H460" s="764">
        <v>120</v>
      </c>
      <c r="I460" s="766">
        <v>30</v>
      </c>
    </row>
    <row r="461" spans="1:9" ht="15">
      <c r="A461" s="98"/>
      <c r="B461" s="769" t="s">
        <v>4234</v>
      </c>
      <c r="C461" s="769" t="s">
        <v>3176</v>
      </c>
      <c r="D461" s="770">
        <v>57001053504</v>
      </c>
      <c r="E461" s="87"/>
      <c r="F461" s="98"/>
      <c r="G461" s="766">
        <v>150</v>
      </c>
      <c r="H461" s="764">
        <v>120</v>
      </c>
      <c r="I461" s="766">
        <v>30</v>
      </c>
    </row>
    <row r="462" spans="1:9" ht="15">
      <c r="A462" s="98"/>
      <c r="B462" s="769" t="s">
        <v>4235</v>
      </c>
      <c r="C462" s="769" t="s">
        <v>4236</v>
      </c>
      <c r="D462" s="770">
        <v>57001042821</v>
      </c>
      <c r="E462" s="87"/>
      <c r="F462" s="98"/>
      <c r="G462" s="766">
        <v>150</v>
      </c>
      <c r="H462" s="764">
        <v>120</v>
      </c>
      <c r="I462" s="766">
        <v>30</v>
      </c>
    </row>
    <row r="463" spans="1:9" ht="15">
      <c r="A463" s="98"/>
      <c r="B463" s="769" t="s">
        <v>2364</v>
      </c>
      <c r="C463" s="769" t="s">
        <v>4237</v>
      </c>
      <c r="D463" s="770">
        <v>57001003749</v>
      </c>
      <c r="E463" s="87"/>
      <c r="F463" s="98"/>
      <c r="G463" s="766">
        <v>150</v>
      </c>
      <c r="H463" s="764">
        <v>120</v>
      </c>
      <c r="I463" s="766">
        <v>30</v>
      </c>
    </row>
    <row r="464" spans="1:9" ht="15">
      <c r="A464" s="98"/>
      <c r="B464" s="769" t="s">
        <v>2634</v>
      </c>
      <c r="C464" s="769" t="s">
        <v>1671</v>
      </c>
      <c r="D464" s="770">
        <v>57001040226</v>
      </c>
      <c r="E464" s="87"/>
      <c r="F464" s="98"/>
      <c r="G464" s="766">
        <v>150</v>
      </c>
      <c r="H464" s="764">
        <v>120</v>
      </c>
      <c r="I464" s="766">
        <v>30</v>
      </c>
    </row>
    <row r="465" spans="1:9" ht="15">
      <c r="A465" s="98"/>
      <c r="B465" s="769" t="s">
        <v>4238</v>
      </c>
      <c r="C465" s="769" t="s">
        <v>4239</v>
      </c>
      <c r="D465" s="770">
        <v>57001033387</v>
      </c>
      <c r="E465" s="87"/>
      <c r="F465" s="98"/>
      <c r="G465" s="766">
        <v>150</v>
      </c>
      <c r="H465" s="764">
        <v>120</v>
      </c>
      <c r="I465" s="766">
        <v>30</v>
      </c>
    </row>
    <row r="466" spans="1:9" ht="15">
      <c r="A466" s="98"/>
      <c r="B466" s="769" t="s">
        <v>1616</v>
      </c>
      <c r="C466" s="769" t="s">
        <v>4240</v>
      </c>
      <c r="D466" s="770">
        <v>57001031585</v>
      </c>
      <c r="E466" s="87"/>
      <c r="F466" s="98"/>
      <c r="G466" s="766">
        <v>150</v>
      </c>
      <c r="H466" s="764">
        <v>120</v>
      </c>
      <c r="I466" s="766">
        <v>30</v>
      </c>
    </row>
    <row r="467" spans="1:9" ht="15">
      <c r="A467" s="98"/>
      <c r="B467" s="769" t="s">
        <v>4241</v>
      </c>
      <c r="C467" s="769" t="s">
        <v>4237</v>
      </c>
      <c r="D467" s="770">
        <v>57001033932</v>
      </c>
      <c r="E467" s="87"/>
      <c r="F467" s="98"/>
      <c r="G467" s="766">
        <v>150</v>
      </c>
      <c r="H467" s="764">
        <v>120</v>
      </c>
      <c r="I467" s="766">
        <v>30</v>
      </c>
    </row>
    <row r="468" spans="1:9" ht="15">
      <c r="A468" s="98"/>
      <c r="B468" s="769" t="s">
        <v>4242</v>
      </c>
      <c r="C468" s="769" t="s">
        <v>797</v>
      </c>
      <c r="D468" s="770">
        <v>57001019916</v>
      </c>
      <c r="E468" s="87"/>
      <c r="F468" s="98"/>
      <c r="G468" s="766">
        <v>150</v>
      </c>
      <c r="H468" s="764">
        <v>120</v>
      </c>
      <c r="I468" s="766">
        <v>30</v>
      </c>
    </row>
    <row r="469" spans="1:9" ht="15">
      <c r="A469" s="98"/>
      <c r="B469" s="769" t="s">
        <v>1610</v>
      </c>
      <c r="C469" s="769" t="s">
        <v>1978</v>
      </c>
      <c r="D469" s="775" t="s">
        <v>4887</v>
      </c>
      <c r="E469" s="87"/>
      <c r="F469" s="98"/>
      <c r="G469" s="766">
        <v>150</v>
      </c>
      <c r="H469" s="764">
        <v>120</v>
      </c>
      <c r="I469" s="766">
        <v>30</v>
      </c>
    </row>
    <row r="470" spans="1:9" ht="15">
      <c r="A470" s="98"/>
      <c r="B470" s="769" t="s">
        <v>2454</v>
      </c>
      <c r="C470" s="769" t="s">
        <v>4243</v>
      </c>
      <c r="D470" s="770">
        <v>57001055823</v>
      </c>
      <c r="E470" s="87"/>
      <c r="F470" s="98"/>
      <c r="G470" s="766">
        <v>150</v>
      </c>
      <c r="H470" s="764">
        <v>120</v>
      </c>
      <c r="I470" s="766">
        <v>30</v>
      </c>
    </row>
    <row r="471" spans="1:9" ht="15">
      <c r="A471" s="98"/>
      <c r="B471" s="769" t="s">
        <v>2565</v>
      </c>
      <c r="C471" s="769" t="s">
        <v>4243</v>
      </c>
      <c r="D471" s="770">
        <v>57001017735</v>
      </c>
      <c r="E471" s="87"/>
      <c r="F471" s="98"/>
      <c r="G471" s="766">
        <v>150</v>
      </c>
      <c r="H471" s="764">
        <v>120</v>
      </c>
      <c r="I471" s="766">
        <v>30</v>
      </c>
    </row>
    <row r="472" spans="1:9" ht="15">
      <c r="A472" s="98"/>
      <c r="B472" s="769" t="s">
        <v>1948</v>
      </c>
      <c r="C472" s="769" t="s">
        <v>4244</v>
      </c>
      <c r="D472" s="770">
        <v>59001009821</v>
      </c>
      <c r="E472" s="87"/>
      <c r="F472" s="98"/>
      <c r="G472" s="766">
        <v>150</v>
      </c>
      <c r="H472" s="764">
        <v>120</v>
      </c>
      <c r="I472" s="766">
        <v>30</v>
      </c>
    </row>
    <row r="473" spans="1:9" ht="15">
      <c r="A473" s="98"/>
      <c r="B473" s="769" t="s">
        <v>1948</v>
      </c>
      <c r="C473" s="769" t="s">
        <v>797</v>
      </c>
      <c r="D473" s="770">
        <v>57001014872</v>
      </c>
      <c r="E473" s="87"/>
      <c r="F473" s="98"/>
      <c r="G473" s="766">
        <v>150</v>
      </c>
      <c r="H473" s="764">
        <v>120</v>
      </c>
      <c r="I473" s="766">
        <v>30</v>
      </c>
    </row>
    <row r="474" spans="1:9" ht="15">
      <c r="A474" s="98"/>
      <c r="B474" s="769" t="s">
        <v>4245</v>
      </c>
      <c r="C474" s="769" t="s">
        <v>715</v>
      </c>
      <c r="D474" s="770">
        <v>57001055529</v>
      </c>
      <c r="E474" s="87"/>
      <c r="F474" s="98"/>
      <c r="G474" s="766">
        <v>150</v>
      </c>
      <c r="H474" s="764">
        <v>120</v>
      </c>
      <c r="I474" s="766">
        <v>30</v>
      </c>
    </row>
    <row r="475" spans="1:9" ht="15">
      <c r="A475" s="98"/>
      <c r="B475" s="769" t="s">
        <v>1594</v>
      </c>
      <c r="C475" s="769" t="s">
        <v>1671</v>
      </c>
      <c r="D475" s="770">
        <v>57001031169</v>
      </c>
      <c r="E475" s="87"/>
      <c r="F475" s="98"/>
      <c r="G475" s="766">
        <v>150</v>
      </c>
      <c r="H475" s="764">
        <v>120</v>
      </c>
      <c r="I475" s="766">
        <v>30</v>
      </c>
    </row>
    <row r="476" spans="1:9" ht="15">
      <c r="A476" s="98"/>
      <c r="B476" s="769" t="s">
        <v>2100</v>
      </c>
      <c r="C476" s="769" t="s">
        <v>1595</v>
      </c>
      <c r="D476" s="770">
        <v>57001035472</v>
      </c>
      <c r="E476" s="87"/>
      <c r="F476" s="98"/>
      <c r="G476" s="766">
        <v>150</v>
      </c>
      <c r="H476" s="764">
        <v>120</v>
      </c>
      <c r="I476" s="766">
        <v>30</v>
      </c>
    </row>
    <row r="477" spans="1:9" ht="15">
      <c r="A477" s="98"/>
      <c r="B477" s="769" t="s">
        <v>4246</v>
      </c>
      <c r="C477" s="769" t="s">
        <v>675</v>
      </c>
      <c r="D477" s="770">
        <v>57001033127</v>
      </c>
      <c r="E477" s="87"/>
      <c r="F477" s="98"/>
      <c r="G477" s="766">
        <v>150</v>
      </c>
      <c r="H477" s="764">
        <v>120</v>
      </c>
      <c r="I477" s="766">
        <v>30</v>
      </c>
    </row>
    <row r="478" spans="1:9" ht="15">
      <c r="A478" s="98"/>
      <c r="B478" s="769" t="s">
        <v>3102</v>
      </c>
      <c r="C478" s="769" t="s">
        <v>2578</v>
      </c>
      <c r="D478" s="770">
        <v>57001041925</v>
      </c>
      <c r="E478" s="87"/>
      <c r="F478" s="98"/>
      <c r="G478" s="766">
        <v>150</v>
      </c>
      <c r="H478" s="764">
        <v>120</v>
      </c>
      <c r="I478" s="766">
        <v>30</v>
      </c>
    </row>
    <row r="479" spans="1:9" ht="15">
      <c r="A479" s="98"/>
      <c r="B479" s="769" t="s">
        <v>4247</v>
      </c>
      <c r="C479" s="769" t="s">
        <v>1491</v>
      </c>
      <c r="D479" s="770">
        <v>57001059579</v>
      </c>
      <c r="E479" s="87"/>
      <c r="F479" s="98"/>
      <c r="G479" s="766">
        <v>150</v>
      </c>
      <c r="H479" s="764">
        <v>120</v>
      </c>
      <c r="I479" s="766">
        <v>30</v>
      </c>
    </row>
    <row r="480" spans="1:9" ht="15">
      <c r="A480" s="98"/>
      <c r="B480" s="769" t="s">
        <v>2374</v>
      </c>
      <c r="C480" s="769" t="s">
        <v>715</v>
      </c>
      <c r="D480" s="770">
        <v>57001032488</v>
      </c>
      <c r="E480" s="87"/>
      <c r="F480" s="98"/>
      <c r="G480" s="766">
        <v>150</v>
      </c>
      <c r="H480" s="764">
        <v>120</v>
      </c>
      <c r="I480" s="766">
        <v>30</v>
      </c>
    </row>
    <row r="481" spans="1:9" ht="15">
      <c r="A481" s="98"/>
      <c r="B481" s="769" t="s">
        <v>1610</v>
      </c>
      <c r="C481" s="769" t="s">
        <v>2672</v>
      </c>
      <c r="D481" s="770">
        <v>57001034528</v>
      </c>
      <c r="E481" s="87"/>
      <c r="F481" s="98"/>
      <c r="G481" s="766">
        <v>150</v>
      </c>
      <c r="H481" s="764">
        <v>120</v>
      </c>
      <c r="I481" s="766">
        <v>30</v>
      </c>
    </row>
    <row r="482" spans="1:9" ht="15">
      <c r="A482" s="98"/>
      <c r="B482" s="769" t="s">
        <v>4248</v>
      </c>
      <c r="C482" s="769" t="s">
        <v>829</v>
      </c>
      <c r="D482" s="770">
        <v>57001007732</v>
      </c>
      <c r="E482" s="87"/>
      <c r="F482" s="98"/>
      <c r="G482" s="766">
        <v>150</v>
      </c>
      <c r="H482" s="764">
        <v>120</v>
      </c>
      <c r="I482" s="766">
        <v>30</v>
      </c>
    </row>
    <row r="483" spans="1:9" ht="15">
      <c r="A483" s="98"/>
      <c r="B483" s="769" t="s">
        <v>1616</v>
      </c>
      <c r="C483" s="769" t="s">
        <v>1027</v>
      </c>
      <c r="D483" s="770">
        <v>57001017583</v>
      </c>
      <c r="E483" s="87"/>
      <c r="F483" s="98"/>
      <c r="G483" s="766">
        <v>150</v>
      </c>
      <c r="H483" s="764">
        <v>120</v>
      </c>
      <c r="I483" s="766">
        <v>30</v>
      </c>
    </row>
    <row r="484" spans="1:9" ht="15">
      <c r="A484" s="98"/>
      <c r="B484" s="769" t="s">
        <v>3026</v>
      </c>
      <c r="C484" s="769" t="s">
        <v>4249</v>
      </c>
      <c r="D484" s="775" t="s">
        <v>4888</v>
      </c>
      <c r="E484" s="87"/>
      <c r="F484" s="98"/>
      <c r="G484" s="766">
        <v>150</v>
      </c>
      <c r="H484" s="764">
        <v>120</v>
      </c>
      <c r="I484" s="766">
        <v>30</v>
      </c>
    </row>
    <row r="485" spans="1:9" ht="15">
      <c r="A485" s="98"/>
      <c r="B485" s="771" t="s">
        <v>1291</v>
      </c>
      <c r="C485" s="772" t="s">
        <v>4250</v>
      </c>
      <c r="D485" s="773" t="s">
        <v>4889</v>
      </c>
      <c r="E485" s="87"/>
      <c r="F485" s="98"/>
      <c r="G485" s="766">
        <v>200</v>
      </c>
      <c r="H485" s="764">
        <v>160</v>
      </c>
      <c r="I485" s="766">
        <v>40</v>
      </c>
    </row>
    <row r="486" spans="1:9" ht="15">
      <c r="A486" s="98"/>
      <c r="B486" s="776" t="s">
        <v>1870</v>
      </c>
      <c r="C486" s="776" t="s">
        <v>733</v>
      </c>
      <c r="D486" s="777" t="s">
        <v>4890</v>
      </c>
      <c r="E486" s="87"/>
      <c r="F486" s="98"/>
      <c r="G486" s="766">
        <v>450</v>
      </c>
      <c r="H486" s="765">
        <v>360</v>
      </c>
      <c r="I486" s="766">
        <v>90</v>
      </c>
    </row>
    <row r="487" spans="1:9" ht="15">
      <c r="A487" s="98"/>
      <c r="B487" s="776" t="s">
        <v>1577</v>
      </c>
      <c r="C487" s="776" t="s">
        <v>4251</v>
      </c>
      <c r="D487" s="777" t="s">
        <v>4891</v>
      </c>
      <c r="E487" s="87"/>
      <c r="F487" s="98"/>
      <c r="G487" s="766">
        <v>450</v>
      </c>
      <c r="H487" s="765">
        <v>360</v>
      </c>
      <c r="I487" s="766">
        <v>90</v>
      </c>
    </row>
    <row r="488" spans="1:9" ht="15">
      <c r="A488" s="98"/>
      <c r="B488" s="776" t="s">
        <v>1831</v>
      </c>
      <c r="C488" s="776" t="s">
        <v>4252</v>
      </c>
      <c r="D488" s="777" t="s">
        <v>4892</v>
      </c>
      <c r="E488" s="87"/>
      <c r="F488" s="98"/>
      <c r="G488" s="766">
        <v>450</v>
      </c>
      <c r="H488" s="765">
        <v>360</v>
      </c>
      <c r="I488" s="766">
        <v>90</v>
      </c>
    </row>
    <row r="489" spans="1:9" ht="15">
      <c r="A489" s="98"/>
      <c r="B489" s="776" t="s">
        <v>4253</v>
      </c>
      <c r="C489" s="776" t="s">
        <v>4254</v>
      </c>
      <c r="D489" s="777" t="s">
        <v>4893</v>
      </c>
      <c r="E489" s="87"/>
      <c r="F489" s="98"/>
      <c r="G489" s="766">
        <v>450</v>
      </c>
      <c r="H489" s="765">
        <v>360</v>
      </c>
      <c r="I489" s="766">
        <v>90</v>
      </c>
    </row>
    <row r="490" spans="1:9" ht="15">
      <c r="A490" s="98"/>
      <c r="B490" s="776" t="s">
        <v>4255</v>
      </c>
      <c r="C490" s="776" t="s">
        <v>4256</v>
      </c>
      <c r="D490" s="777" t="s">
        <v>4894</v>
      </c>
      <c r="E490" s="87"/>
      <c r="F490" s="98"/>
      <c r="G490" s="766">
        <v>450</v>
      </c>
      <c r="H490" s="765">
        <v>360</v>
      </c>
      <c r="I490" s="766">
        <v>90</v>
      </c>
    </row>
    <row r="491" spans="1:9" ht="15">
      <c r="A491" s="98"/>
      <c r="B491" s="776" t="s">
        <v>1616</v>
      </c>
      <c r="C491" s="776" t="s">
        <v>4257</v>
      </c>
      <c r="D491" s="777">
        <v>62002006341</v>
      </c>
      <c r="E491" s="87"/>
      <c r="F491" s="98"/>
      <c r="G491" s="766">
        <v>450</v>
      </c>
      <c r="H491" s="765">
        <v>360</v>
      </c>
      <c r="I491" s="766">
        <v>90</v>
      </c>
    </row>
    <row r="492" spans="1:9" ht="15">
      <c r="A492" s="98"/>
      <c r="B492" s="776" t="s">
        <v>2345</v>
      </c>
      <c r="C492" s="776" t="s">
        <v>1981</v>
      </c>
      <c r="D492" s="777" t="s">
        <v>4895</v>
      </c>
      <c r="E492" s="87"/>
      <c r="F492" s="98"/>
      <c r="G492" s="766">
        <v>450</v>
      </c>
      <c r="H492" s="765">
        <v>360</v>
      </c>
      <c r="I492" s="766">
        <v>90</v>
      </c>
    </row>
    <row r="493" spans="1:9" ht="15">
      <c r="A493" s="98"/>
      <c r="B493" s="776" t="s">
        <v>2396</v>
      </c>
      <c r="C493" s="776" t="s">
        <v>4258</v>
      </c>
      <c r="D493" s="777" t="s">
        <v>4896</v>
      </c>
      <c r="E493" s="87"/>
      <c r="F493" s="98"/>
      <c r="G493" s="766">
        <v>300</v>
      </c>
      <c r="H493" s="765">
        <v>240</v>
      </c>
      <c r="I493" s="766">
        <v>60</v>
      </c>
    </row>
    <row r="494" spans="1:9" ht="15">
      <c r="A494" s="98"/>
      <c r="B494" s="778" t="s">
        <v>4259</v>
      </c>
      <c r="C494" s="778" t="s">
        <v>4260</v>
      </c>
      <c r="D494" s="779" t="s">
        <v>4897</v>
      </c>
      <c r="E494" s="87"/>
      <c r="F494" s="98"/>
      <c r="G494" s="766">
        <v>150</v>
      </c>
      <c r="H494" s="764">
        <v>120</v>
      </c>
      <c r="I494" s="766">
        <v>30</v>
      </c>
    </row>
    <row r="495" spans="1:9" ht="15">
      <c r="A495" s="98"/>
      <c r="B495" s="778" t="s">
        <v>4261</v>
      </c>
      <c r="C495" s="778" t="s">
        <v>4262</v>
      </c>
      <c r="D495" s="779" t="s">
        <v>4898</v>
      </c>
      <c r="E495" s="87"/>
      <c r="F495" s="98"/>
      <c r="G495" s="766">
        <v>150</v>
      </c>
      <c r="H495" s="764">
        <v>120</v>
      </c>
      <c r="I495" s="766">
        <v>30</v>
      </c>
    </row>
    <row r="496" spans="1:9" ht="15">
      <c r="A496" s="98"/>
      <c r="B496" s="778" t="s">
        <v>4263</v>
      </c>
      <c r="C496" s="778" t="s">
        <v>4264</v>
      </c>
      <c r="D496" s="779" t="s">
        <v>4899</v>
      </c>
      <c r="E496" s="87"/>
      <c r="F496" s="98"/>
      <c r="G496" s="766">
        <v>150</v>
      </c>
      <c r="H496" s="764">
        <v>120</v>
      </c>
      <c r="I496" s="766">
        <v>30</v>
      </c>
    </row>
    <row r="497" spans="1:9" ht="15">
      <c r="A497" s="98"/>
      <c r="B497" s="778" t="s">
        <v>4265</v>
      </c>
      <c r="C497" s="778" t="s">
        <v>4266</v>
      </c>
      <c r="D497" s="779" t="s">
        <v>4900</v>
      </c>
      <c r="E497" s="87"/>
      <c r="F497" s="98"/>
      <c r="G497" s="766">
        <v>150</v>
      </c>
      <c r="H497" s="764">
        <v>120</v>
      </c>
      <c r="I497" s="766">
        <v>30</v>
      </c>
    </row>
    <row r="498" spans="1:9" ht="15">
      <c r="A498" s="98"/>
      <c r="B498" s="778" t="s">
        <v>4267</v>
      </c>
      <c r="C498" s="778" t="s">
        <v>4268</v>
      </c>
      <c r="D498" s="779" t="s">
        <v>4901</v>
      </c>
      <c r="E498" s="87"/>
      <c r="F498" s="98"/>
      <c r="G498" s="766">
        <v>150</v>
      </c>
      <c r="H498" s="764">
        <v>120</v>
      </c>
      <c r="I498" s="766">
        <v>30</v>
      </c>
    </row>
    <row r="499" spans="1:9" ht="15">
      <c r="A499" s="98"/>
      <c r="B499" s="778" t="s">
        <v>4269</v>
      </c>
      <c r="C499" s="778" t="s">
        <v>4270</v>
      </c>
      <c r="D499" s="779" t="s">
        <v>4902</v>
      </c>
      <c r="E499" s="87"/>
      <c r="F499" s="98"/>
      <c r="G499" s="766">
        <v>150</v>
      </c>
      <c r="H499" s="764">
        <v>120</v>
      </c>
      <c r="I499" s="766">
        <v>30</v>
      </c>
    </row>
    <row r="500" spans="1:9" ht="15">
      <c r="A500" s="98"/>
      <c r="B500" s="778" t="s">
        <v>4271</v>
      </c>
      <c r="C500" s="778" t="s">
        <v>4272</v>
      </c>
      <c r="D500" s="779" t="s">
        <v>4903</v>
      </c>
      <c r="E500" s="87"/>
      <c r="F500" s="98"/>
      <c r="G500" s="766">
        <v>200</v>
      </c>
      <c r="H500" s="764">
        <v>160</v>
      </c>
      <c r="I500" s="766">
        <v>40</v>
      </c>
    </row>
    <row r="501" spans="1:9" ht="15">
      <c r="A501" s="98"/>
      <c r="B501" s="778" t="s">
        <v>4273</v>
      </c>
      <c r="C501" s="778" t="s">
        <v>2852</v>
      </c>
      <c r="D501" s="779" t="s">
        <v>4904</v>
      </c>
      <c r="E501" s="87"/>
      <c r="F501" s="98"/>
      <c r="G501" s="766">
        <v>150</v>
      </c>
      <c r="H501" s="764">
        <v>120</v>
      </c>
      <c r="I501" s="766">
        <v>30</v>
      </c>
    </row>
    <row r="502" spans="1:9" ht="15">
      <c r="A502" s="98"/>
      <c r="B502" s="778" t="s">
        <v>4274</v>
      </c>
      <c r="C502" s="778" t="s">
        <v>4275</v>
      </c>
      <c r="D502" s="779" t="s">
        <v>4905</v>
      </c>
      <c r="E502" s="87"/>
      <c r="F502" s="98"/>
      <c r="G502" s="766">
        <v>150</v>
      </c>
      <c r="H502" s="764">
        <v>120</v>
      </c>
      <c r="I502" s="766">
        <v>30</v>
      </c>
    </row>
    <row r="503" spans="1:9" ht="15">
      <c r="A503" s="98"/>
      <c r="B503" s="778" t="s">
        <v>4276</v>
      </c>
      <c r="C503" s="778" t="s">
        <v>4277</v>
      </c>
      <c r="D503" s="779" t="s">
        <v>4906</v>
      </c>
      <c r="E503" s="87"/>
      <c r="F503" s="98"/>
      <c r="G503" s="766">
        <v>150</v>
      </c>
      <c r="H503" s="764">
        <v>120</v>
      </c>
      <c r="I503" s="766">
        <v>30</v>
      </c>
    </row>
    <row r="504" spans="1:9" ht="15">
      <c r="A504" s="98"/>
      <c r="B504" s="778" t="s">
        <v>4278</v>
      </c>
      <c r="C504" s="778" t="s">
        <v>4279</v>
      </c>
      <c r="D504" s="779" t="s">
        <v>4907</v>
      </c>
      <c r="E504" s="87"/>
      <c r="F504" s="98"/>
      <c r="G504" s="766">
        <v>150</v>
      </c>
      <c r="H504" s="764">
        <v>120</v>
      </c>
      <c r="I504" s="766">
        <v>30</v>
      </c>
    </row>
    <row r="505" spans="1:9" ht="15">
      <c r="A505" s="98"/>
      <c r="B505" s="778" t="s">
        <v>4280</v>
      </c>
      <c r="C505" s="778" t="s">
        <v>4281</v>
      </c>
      <c r="D505" s="779" t="s">
        <v>4908</v>
      </c>
      <c r="E505" s="87"/>
      <c r="F505" s="98"/>
      <c r="G505" s="766">
        <v>150</v>
      </c>
      <c r="H505" s="764">
        <v>120</v>
      </c>
      <c r="I505" s="766">
        <v>30</v>
      </c>
    </row>
    <row r="506" spans="1:9" ht="15">
      <c r="A506" s="98"/>
      <c r="B506" s="778" t="s">
        <v>4282</v>
      </c>
      <c r="C506" s="778" t="s">
        <v>4283</v>
      </c>
      <c r="D506" s="779" t="s">
        <v>4909</v>
      </c>
      <c r="E506" s="87"/>
      <c r="F506" s="98"/>
      <c r="G506" s="766">
        <v>150</v>
      </c>
      <c r="H506" s="764">
        <v>120</v>
      </c>
      <c r="I506" s="766">
        <v>30</v>
      </c>
    </row>
    <row r="507" spans="1:9" ht="15">
      <c r="A507" s="98"/>
      <c r="B507" s="778" t="s">
        <v>4284</v>
      </c>
      <c r="C507" s="778" t="s">
        <v>4285</v>
      </c>
      <c r="D507" s="779" t="s">
        <v>4910</v>
      </c>
      <c r="E507" s="87"/>
      <c r="F507" s="98"/>
      <c r="G507" s="766">
        <v>150</v>
      </c>
      <c r="H507" s="764">
        <v>120</v>
      </c>
      <c r="I507" s="766">
        <v>30</v>
      </c>
    </row>
    <row r="508" spans="1:9" ht="15">
      <c r="A508" s="98"/>
      <c r="B508" s="778" t="s">
        <v>4286</v>
      </c>
      <c r="C508" s="778" t="s">
        <v>4287</v>
      </c>
      <c r="D508" s="779" t="s">
        <v>4911</v>
      </c>
      <c r="E508" s="87"/>
      <c r="F508" s="98"/>
      <c r="G508" s="766">
        <v>150</v>
      </c>
      <c r="H508" s="764">
        <v>120</v>
      </c>
      <c r="I508" s="766">
        <v>30</v>
      </c>
    </row>
    <row r="509" spans="1:9" ht="15">
      <c r="A509" s="98"/>
      <c r="B509" s="778" t="s">
        <v>2838</v>
      </c>
      <c r="C509" s="778" t="s">
        <v>4288</v>
      </c>
      <c r="D509" s="779" t="s">
        <v>4912</v>
      </c>
      <c r="E509" s="87"/>
      <c r="F509" s="98"/>
      <c r="G509" s="766">
        <v>150</v>
      </c>
      <c r="H509" s="764">
        <v>120</v>
      </c>
      <c r="I509" s="766">
        <v>30</v>
      </c>
    </row>
    <row r="510" spans="1:9" ht="15">
      <c r="A510" s="98"/>
      <c r="B510" s="778" t="s">
        <v>4289</v>
      </c>
      <c r="C510" s="778" t="s">
        <v>4290</v>
      </c>
      <c r="D510" s="779" t="s">
        <v>4913</v>
      </c>
      <c r="E510" s="87"/>
      <c r="F510" s="98"/>
      <c r="G510" s="766">
        <v>150</v>
      </c>
      <c r="H510" s="764">
        <v>120</v>
      </c>
      <c r="I510" s="766">
        <v>30</v>
      </c>
    </row>
    <row r="511" spans="1:9" ht="15">
      <c r="A511" s="98"/>
      <c r="B511" s="778" t="s">
        <v>4291</v>
      </c>
      <c r="C511" s="778" t="s">
        <v>4292</v>
      </c>
      <c r="D511" s="779" t="s">
        <v>4914</v>
      </c>
      <c r="E511" s="87"/>
      <c r="F511" s="98"/>
      <c r="G511" s="766">
        <v>150</v>
      </c>
      <c r="H511" s="764">
        <v>120</v>
      </c>
      <c r="I511" s="766">
        <v>30</v>
      </c>
    </row>
    <row r="512" spans="1:9" ht="15">
      <c r="A512" s="98"/>
      <c r="B512" s="778" t="s">
        <v>4261</v>
      </c>
      <c r="C512" s="778" t="s">
        <v>4293</v>
      </c>
      <c r="D512" s="779" t="s">
        <v>4915</v>
      </c>
      <c r="E512" s="87"/>
      <c r="F512" s="98"/>
      <c r="G512" s="766">
        <v>150</v>
      </c>
      <c r="H512" s="764">
        <v>120</v>
      </c>
      <c r="I512" s="766">
        <v>30</v>
      </c>
    </row>
    <row r="513" spans="1:9" ht="15">
      <c r="A513" s="98"/>
      <c r="B513" s="778" t="s">
        <v>4294</v>
      </c>
      <c r="C513" s="778" t="s">
        <v>4295</v>
      </c>
      <c r="D513" s="779" t="s">
        <v>4916</v>
      </c>
      <c r="E513" s="87"/>
      <c r="F513" s="98"/>
      <c r="G513" s="766">
        <v>150</v>
      </c>
      <c r="H513" s="764">
        <v>120</v>
      </c>
      <c r="I513" s="766">
        <v>30</v>
      </c>
    </row>
    <row r="514" spans="1:9" ht="15">
      <c r="A514" s="98"/>
      <c r="B514" s="778" t="s">
        <v>4296</v>
      </c>
      <c r="C514" s="778" t="s">
        <v>4297</v>
      </c>
      <c r="D514" s="779" t="s">
        <v>4917</v>
      </c>
      <c r="E514" s="87"/>
      <c r="F514" s="98"/>
      <c r="G514" s="766">
        <v>150</v>
      </c>
      <c r="H514" s="764">
        <v>120</v>
      </c>
      <c r="I514" s="766">
        <v>30</v>
      </c>
    </row>
    <row r="515" spans="1:9" ht="15">
      <c r="A515" s="98"/>
      <c r="B515" s="778" t="s">
        <v>2861</v>
      </c>
      <c r="C515" s="778" t="s">
        <v>4298</v>
      </c>
      <c r="D515" s="779" t="s">
        <v>4918</v>
      </c>
      <c r="E515" s="87"/>
      <c r="F515" s="98"/>
      <c r="G515" s="766">
        <v>150</v>
      </c>
      <c r="H515" s="764">
        <v>120</v>
      </c>
      <c r="I515" s="766">
        <v>30</v>
      </c>
    </row>
    <row r="516" spans="1:9" ht="15">
      <c r="A516" s="98"/>
      <c r="B516" s="778" t="s">
        <v>4299</v>
      </c>
      <c r="C516" s="778" t="s">
        <v>4300</v>
      </c>
      <c r="D516" s="779" t="s">
        <v>4919</v>
      </c>
      <c r="E516" s="87"/>
      <c r="F516" s="98"/>
      <c r="G516" s="766">
        <v>150</v>
      </c>
      <c r="H516" s="764">
        <v>120</v>
      </c>
      <c r="I516" s="766">
        <v>30</v>
      </c>
    </row>
    <row r="517" spans="1:9" ht="15">
      <c r="A517" s="98"/>
      <c r="B517" s="778" t="s">
        <v>4301</v>
      </c>
      <c r="C517" s="778" t="s">
        <v>4302</v>
      </c>
      <c r="D517" s="779" t="s">
        <v>4920</v>
      </c>
      <c r="E517" s="87"/>
      <c r="F517" s="98"/>
      <c r="G517" s="766">
        <v>150</v>
      </c>
      <c r="H517" s="764">
        <v>120</v>
      </c>
      <c r="I517" s="766">
        <v>30</v>
      </c>
    </row>
    <row r="518" spans="1:9" ht="15">
      <c r="A518" s="98"/>
      <c r="B518" s="780" t="s">
        <v>2013</v>
      </c>
      <c r="C518" s="780" t="s">
        <v>4303</v>
      </c>
      <c r="D518" s="781" t="s">
        <v>4921</v>
      </c>
      <c r="E518" s="87"/>
      <c r="F518" s="98"/>
      <c r="G518" s="766">
        <v>200</v>
      </c>
      <c r="H518" s="764">
        <v>160</v>
      </c>
      <c r="I518" s="766">
        <v>40</v>
      </c>
    </row>
    <row r="519" spans="1:9" ht="15">
      <c r="A519" s="98"/>
      <c r="B519" s="769" t="s">
        <v>4304</v>
      </c>
      <c r="C519" s="769" t="s">
        <v>1718</v>
      </c>
      <c r="D519" s="770">
        <v>62004019293</v>
      </c>
      <c r="E519" s="87"/>
      <c r="F519" s="98"/>
      <c r="G519" s="766">
        <v>150</v>
      </c>
      <c r="H519" s="764">
        <v>120</v>
      </c>
      <c r="I519" s="766">
        <v>30</v>
      </c>
    </row>
    <row r="520" spans="1:9" ht="15">
      <c r="A520" s="98"/>
      <c r="B520" s="769" t="s">
        <v>2020</v>
      </c>
      <c r="C520" s="769" t="s">
        <v>4305</v>
      </c>
      <c r="D520" s="770">
        <v>62007009575</v>
      </c>
      <c r="E520" s="87"/>
      <c r="F520" s="98"/>
      <c r="G520" s="766">
        <v>150</v>
      </c>
      <c r="H520" s="764">
        <v>120</v>
      </c>
      <c r="I520" s="766">
        <v>30</v>
      </c>
    </row>
    <row r="521" spans="1:9" ht="15">
      <c r="A521" s="98"/>
      <c r="B521" s="769" t="s">
        <v>2146</v>
      </c>
      <c r="C521" s="769" t="s">
        <v>4306</v>
      </c>
      <c r="D521" s="770">
        <v>39001031422</v>
      </c>
      <c r="E521" s="87"/>
      <c r="F521" s="98"/>
      <c r="G521" s="766">
        <v>150</v>
      </c>
      <c r="H521" s="764">
        <v>120</v>
      </c>
      <c r="I521" s="766">
        <v>30</v>
      </c>
    </row>
    <row r="522" spans="1:9" ht="15">
      <c r="A522" s="98"/>
      <c r="B522" s="769" t="s">
        <v>4307</v>
      </c>
      <c r="C522" s="769" t="s">
        <v>4308</v>
      </c>
      <c r="D522" s="773">
        <v>39001039400</v>
      </c>
      <c r="E522" s="87"/>
      <c r="F522" s="98"/>
      <c r="G522" s="766">
        <v>150</v>
      </c>
      <c r="H522" s="764">
        <v>120</v>
      </c>
      <c r="I522" s="766">
        <v>30</v>
      </c>
    </row>
    <row r="523" spans="1:9" ht="15">
      <c r="A523" s="98"/>
      <c r="B523" s="769" t="s">
        <v>4309</v>
      </c>
      <c r="C523" s="769" t="s">
        <v>4310</v>
      </c>
      <c r="D523" s="773">
        <v>39001036824</v>
      </c>
      <c r="E523" s="87"/>
      <c r="F523" s="98"/>
      <c r="G523" s="766">
        <v>150</v>
      </c>
      <c r="H523" s="764">
        <v>120</v>
      </c>
      <c r="I523" s="766">
        <v>30</v>
      </c>
    </row>
    <row r="524" spans="1:9" ht="15">
      <c r="A524" s="98"/>
      <c r="B524" s="769" t="s">
        <v>754</v>
      </c>
      <c r="C524" s="769" t="s">
        <v>4311</v>
      </c>
      <c r="D524" s="770">
        <v>39001031975</v>
      </c>
      <c r="E524" s="87"/>
      <c r="F524" s="98"/>
      <c r="G524" s="766">
        <v>150</v>
      </c>
      <c r="H524" s="764">
        <v>120</v>
      </c>
      <c r="I524" s="766">
        <v>30</v>
      </c>
    </row>
    <row r="525" spans="1:9" ht="15">
      <c r="A525" s="98"/>
      <c r="B525" s="769" t="s">
        <v>4312</v>
      </c>
      <c r="C525" s="769" t="s">
        <v>4313</v>
      </c>
      <c r="D525" s="770">
        <v>39001020174</v>
      </c>
      <c r="E525" s="87"/>
      <c r="F525" s="98"/>
      <c r="G525" s="766">
        <v>150</v>
      </c>
      <c r="H525" s="764">
        <v>120</v>
      </c>
      <c r="I525" s="766">
        <v>30</v>
      </c>
    </row>
    <row r="526" spans="1:9" ht="15">
      <c r="A526" s="98"/>
      <c r="B526" s="769" t="s">
        <v>2001</v>
      </c>
      <c r="C526" s="769" t="s">
        <v>4314</v>
      </c>
      <c r="D526" s="773" t="s">
        <v>4922</v>
      </c>
      <c r="E526" s="87"/>
      <c r="F526" s="98"/>
      <c r="G526" s="766">
        <v>200</v>
      </c>
      <c r="H526" s="764">
        <v>160</v>
      </c>
      <c r="I526" s="766">
        <v>40</v>
      </c>
    </row>
    <row r="527" spans="1:9" ht="15">
      <c r="A527" s="98"/>
      <c r="B527" s="769" t="s">
        <v>4315</v>
      </c>
      <c r="C527" s="769" t="s">
        <v>4316</v>
      </c>
      <c r="D527" s="770">
        <v>29001035123</v>
      </c>
      <c r="E527" s="87"/>
      <c r="F527" s="98"/>
      <c r="G527" s="766">
        <v>150</v>
      </c>
      <c r="H527" s="764">
        <v>120</v>
      </c>
      <c r="I527" s="766">
        <v>30</v>
      </c>
    </row>
    <row r="528" spans="1:9" ht="15">
      <c r="A528" s="98"/>
      <c r="B528" s="769" t="s">
        <v>4317</v>
      </c>
      <c r="C528" s="769" t="s">
        <v>933</v>
      </c>
      <c r="D528" s="770">
        <v>29001030930</v>
      </c>
      <c r="E528" s="87"/>
      <c r="F528" s="98"/>
      <c r="G528" s="766">
        <v>150</v>
      </c>
      <c r="H528" s="764">
        <v>120</v>
      </c>
      <c r="I528" s="766">
        <v>30</v>
      </c>
    </row>
    <row r="529" spans="1:9" ht="15">
      <c r="A529" s="98"/>
      <c r="B529" s="769" t="s">
        <v>2572</v>
      </c>
      <c r="C529" s="769" t="s">
        <v>2677</v>
      </c>
      <c r="D529" s="770">
        <v>29001008336</v>
      </c>
      <c r="E529" s="87"/>
      <c r="F529" s="98"/>
      <c r="G529" s="766">
        <v>150</v>
      </c>
      <c r="H529" s="764">
        <v>120</v>
      </c>
      <c r="I529" s="766">
        <v>30</v>
      </c>
    </row>
    <row r="530" spans="1:9" ht="15">
      <c r="A530" s="98"/>
      <c r="B530" s="769" t="s">
        <v>1841</v>
      </c>
      <c r="C530" s="769" t="s">
        <v>4318</v>
      </c>
      <c r="D530" s="770">
        <v>29001031874</v>
      </c>
      <c r="E530" s="87"/>
      <c r="F530" s="98"/>
      <c r="G530" s="766">
        <v>150</v>
      </c>
      <c r="H530" s="764">
        <v>120</v>
      </c>
      <c r="I530" s="766">
        <v>30</v>
      </c>
    </row>
    <row r="531" spans="1:9" ht="15">
      <c r="A531" s="98"/>
      <c r="B531" s="769" t="s">
        <v>2319</v>
      </c>
      <c r="C531" s="769" t="s">
        <v>4319</v>
      </c>
      <c r="D531" s="770">
        <v>29001007042</v>
      </c>
      <c r="E531" s="87"/>
      <c r="F531" s="98"/>
      <c r="G531" s="766">
        <v>150</v>
      </c>
      <c r="H531" s="764">
        <v>120</v>
      </c>
      <c r="I531" s="766">
        <v>30</v>
      </c>
    </row>
    <row r="532" spans="1:9" ht="15">
      <c r="A532" s="98"/>
      <c r="B532" s="769" t="s">
        <v>1898</v>
      </c>
      <c r="C532" s="769" t="s">
        <v>4320</v>
      </c>
      <c r="D532" s="770">
        <v>29001030512</v>
      </c>
      <c r="E532" s="87"/>
      <c r="F532" s="98"/>
      <c r="G532" s="766">
        <v>150</v>
      </c>
      <c r="H532" s="764">
        <v>120</v>
      </c>
      <c r="I532" s="766">
        <v>30</v>
      </c>
    </row>
    <row r="533" spans="1:9" ht="15">
      <c r="A533" s="98"/>
      <c r="B533" s="769" t="s">
        <v>1948</v>
      </c>
      <c r="C533" s="769" t="s">
        <v>4321</v>
      </c>
      <c r="D533" s="770">
        <v>29001022789</v>
      </c>
      <c r="E533" s="87"/>
      <c r="F533" s="98"/>
      <c r="G533" s="766">
        <v>150</v>
      </c>
      <c r="H533" s="764">
        <v>120</v>
      </c>
      <c r="I533" s="766">
        <v>30</v>
      </c>
    </row>
    <row r="534" spans="1:9" ht="15">
      <c r="A534" s="98"/>
      <c r="B534" s="769" t="s">
        <v>4322</v>
      </c>
      <c r="C534" s="769" t="s">
        <v>4323</v>
      </c>
      <c r="D534" s="770">
        <v>29001021656</v>
      </c>
      <c r="E534" s="87"/>
      <c r="F534" s="98"/>
      <c r="G534" s="766">
        <v>150</v>
      </c>
      <c r="H534" s="764">
        <v>120</v>
      </c>
      <c r="I534" s="766">
        <v>30</v>
      </c>
    </row>
    <row r="535" spans="1:9" ht="15">
      <c r="A535" s="98"/>
      <c r="B535" s="769" t="s">
        <v>4324</v>
      </c>
      <c r="C535" s="769" t="s">
        <v>4325</v>
      </c>
      <c r="D535" s="770">
        <v>29001003836</v>
      </c>
      <c r="E535" s="87"/>
      <c r="F535" s="98"/>
      <c r="G535" s="766">
        <v>150</v>
      </c>
      <c r="H535" s="764">
        <v>120</v>
      </c>
      <c r="I535" s="766">
        <v>30</v>
      </c>
    </row>
    <row r="536" spans="1:9" ht="15">
      <c r="A536" s="98"/>
      <c r="B536" s="769" t="s">
        <v>1633</v>
      </c>
      <c r="C536" s="769" t="s">
        <v>4326</v>
      </c>
      <c r="D536" s="770">
        <v>29001017274</v>
      </c>
      <c r="E536" s="87"/>
      <c r="F536" s="98"/>
      <c r="G536" s="766">
        <v>150</v>
      </c>
      <c r="H536" s="764">
        <v>120</v>
      </c>
      <c r="I536" s="766">
        <v>30</v>
      </c>
    </row>
    <row r="537" spans="1:9" ht="15">
      <c r="A537" s="98"/>
      <c r="B537" s="769" t="s">
        <v>4327</v>
      </c>
      <c r="C537" s="769" t="s">
        <v>4328</v>
      </c>
      <c r="D537" s="770">
        <v>29001004234</v>
      </c>
      <c r="E537" s="87"/>
      <c r="F537" s="98"/>
      <c r="G537" s="766">
        <v>150</v>
      </c>
      <c r="H537" s="764">
        <v>120</v>
      </c>
      <c r="I537" s="766">
        <v>30</v>
      </c>
    </row>
    <row r="538" spans="1:9" ht="15">
      <c r="A538" s="98"/>
      <c r="B538" s="769" t="s">
        <v>1836</v>
      </c>
      <c r="C538" s="769" t="s">
        <v>4329</v>
      </c>
      <c r="D538" s="770">
        <v>29001027151</v>
      </c>
      <c r="E538" s="87"/>
      <c r="F538" s="98"/>
      <c r="G538" s="766">
        <v>150</v>
      </c>
      <c r="H538" s="764">
        <v>120</v>
      </c>
      <c r="I538" s="766">
        <v>30</v>
      </c>
    </row>
    <row r="539" spans="1:9" ht="15">
      <c r="A539" s="98"/>
      <c r="B539" s="769" t="s">
        <v>2345</v>
      </c>
      <c r="C539" s="769" t="s">
        <v>2281</v>
      </c>
      <c r="D539" s="770">
        <v>29001029520</v>
      </c>
      <c r="E539" s="87"/>
      <c r="F539" s="98"/>
      <c r="G539" s="766">
        <v>150</v>
      </c>
      <c r="H539" s="764">
        <v>120</v>
      </c>
      <c r="I539" s="766">
        <v>30</v>
      </c>
    </row>
    <row r="540" spans="1:9" ht="15">
      <c r="A540" s="98"/>
      <c r="B540" s="769" t="s">
        <v>1623</v>
      </c>
      <c r="C540" s="769" t="s">
        <v>1373</v>
      </c>
      <c r="D540" s="770">
        <v>29001015610</v>
      </c>
      <c r="E540" s="87"/>
      <c r="F540" s="98"/>
      <c r="G540" s="766">
        <v>150</v>
      </c>
      <c r="H540" s="764">
        <v>120</v>
      </c>
      <c r="I540" s="766">
        <v>30</v>
      </c>
    </row>
    <row r="541" spans="1:9" ht="15">
      <c r="A541" s="98"/>
      <c r="B541" s="769" t="s">
        <v>1904</v>
      </c>
      <c r="C541" s="769" t="s">
        <v>1101</v>
      </c>
      <c r="D541" s="770">
        <v>29001008683</v>
      </c>
      <c r="E541" s="87"/>
      <c r="F541" s="98"/>
      <c r="G541" s="766">
        <v>150</v>
      </c>
      <c r="H541" s="764">
        <v>120</v>
      </c>
      <c r="I541" s="766">
        <v>30</v>
      </c>
    </row>
    <row r="542" spans="1:9" ht="15">
      <c r="A542" s="98"/>
      <c r="B542" s="769" t="s">
        <v>4330</v>
      </c>
      <c r="C542" s="769" t="s">
        <v>2677</v>
      </c>
      <c r="D542" s="770">
        <v>29001030997</v>
      </c>
      <c r="E542" s="87"/>
      <c r="F542" s="98"/>
      <c r="G542" s="766">
        <v>150</v>
      </c>
      <c r="H542" s="764">
        <v>120</v>
      </c>
      <c r="I542" s="766">
        <v>30</v>
      </c>
    </row>
    <row r="543" spans="1:9" ht="15">
      <c r="A543" s="98"/>
      <c r="B543" s="769" t="s">
        <v>4331</v>
      </c>
      <c r="C543" s="769" t="s">
        <v>4332</v>
      </c>
      <c r="D543" s="770">
        <v>29001021361</v>
      </c>
      <c r="E543" s="87"/>
      <c r="F543" s="98"/>
      <c r="G543" s="766">
        <v>150</v>
      </c>
      <c r="H543" s="764">
        <v>120</v>
      </c>
      <c r="I543" s="766">
        <v>30</v>
      </c>
    </row>
    <row r="544" spans="1:9" ht="15">
      <c r="A544" s="98"/>
      <c r="B544" s="769" t="s">
        <v>4333</v>
      </c>
      <c r="C544" s="769" t="s">
        <v>1334</v>
      </c>
      <c r="D544" s="770">
        <v>29001032751</v>
      </c>
      <c r="E544" s="87"/>
      <c r="F544" s="98"/>
      <c r="G544" s="766">
        <v>150</v>
      </c>
      <c r="H544" s="764">
        <v>120</v>
      </c>
      <c r="I544" s="766">
        <v>30</v>
      </c>
    </row>
    <row r="545" spans="1:9" ht="15">
      <c r="A545" s="98"/>
      <c r="B545" s="769" t="s">
        <v>2162</v>
      </c>
      <c r="C545" s="769" t="s">
        <v>4334</v>
      </c>
      <c r="D545" s="770">
        <v>29001019340</v>
      </c>
      <c r="E545" s="87"/>
      <c r="F545" s="98"/>
      <c r="G545" s="766">
        <v>150</v>
      </c>
      <c r="H545" s="764">
        <v>120</v>
      </c>
      <c r="I545" s="766">
        <v>30</v>
      </c>
    </row>
    <row r="546" spans="1:9" ht="15">
      <c r="A546" s="98"/>
      <c r="B546" s="769" t="s">
        <v>2629</v>
      </c>
      <c r="C546" s="769" t="s">
        <v>4335</v>
      </c>
      <c r="D546" s="770">
        <v>29001037841</v>
      </c>
      <c r="E546" s="87"/>
      <c r="F546" s="98"/>
      <c r="G546" s="766">
        <v>150</v>
      </c>
      <c r="H546" s="764">
        <v>120</v>
      </c>
      <c r="I546" s="766">
        <v>30</v>
      </c>
    </row>
    <row r="547" spans="1:9" ht="15">
      <c r="A547" s="98"/>
      <c r="B547" s="769" t="s">
        <v>2020</v>
      </c>
      <c r="C547" s="769" t="s">
        <v>4336</v>
      </c>
      <c r="D547" s="770">
        <v>29001007254</v>
      </c>
      <c r="E547" s="87"/>
      <c r="F547" s="98"/>
      <c r="G547" s="766">
        <v>150</v>
      </c>
      <c r="H547" s="764">
        <v>120</v>
      </c>
      <c r="I547" s="766">
        <v>30</v>
      </c>
    </row>
    <row r="548" spans="1:9" ht="15">
      <c r="A548" s="98"/>
      <c r="B548" s="769" t="s">
        <v>2491</v>
      </c>
      <c r="C548" s="769" t="s">
        <v>1815</v>
      </c>
      <c r="D548" s="770">
        <v>29001033181</v>
      </c>
      <c r="E548" s="87"/>
      <c r="F548" s="98"/>
      <c r="G548" s="766">
        <v>150</v>
      </c>
      <c r="H548" s="764">
        <v>120</v>
      </c>
      <c r="I548" s="766">
        <v>30</v>
      </c>
    </row>
    <row r="549" spans="1:9" ht="15">
      <c r="A549" s="98"/>
      <c r="B549" s="769" t="s">
        <v>4337</v>
      </c>
      <c r="C549" s="769" t="s">
        <v>1357</v>
      </c>
      <c r="D549" s="770">
        <v>29001024960</v>
      </c>
      <c r="E549" s="87"/>
      <c r="F549" s="98"/>
      <c r="G549" s="766">
        <v>150</v>
      </c>
      <c r="H549" s="764">
        <v>120</v>
      </c>
      <c r="I549" s="766">
        <v>30</v>
      </c>
    </row>
    <row r="550" spans="1:9" ht="15">
      <c r="A550" s="98"/>
      <c r="B550" s="769" t="s">
        <v>1865</v>
      </c>
      <c r="C550" s="769" t="s">
        <v>4338</v>
      </c>
      <c r="D550" s="773" t="s">
        <v>4923</v>
      </c>
      <c r="E550" s="87"/>
      <c r="F550" s="98"/>
      <c r="G550" s="766">
        <v>200</v>
      </c>
      <c r="H550" s="764">
        <v>160</v>
      </c>
      <c r="I550" s="766">
        <v>40</v>
      </c>
    </row>
    <row r="551" spans="1:9" ht="15">
      <c r="A551" s="98"/>
      <c r="B551" s="769" t="s">
        <v>4339</v>
      </c>
      <c r="C551" s="769" t="s">
        <v>4340</v>
      </c>
      <c r="D551" s="770">
        <v>58001019056</v>
      </c>
      <c r="E551" s="87"/>
      <c r="F551" s="98"/>
      <c r="G551" s="766">
        <v>150</v>
      </c>
      <c r="H551" s="764">
        <v>120</v>
      </c>
      <c r="I551" s="766">
        <v>30</v>
      </c>
    </row>
    <row r="552" spans="1:9" ht="15">
      <c r="A552" s="98"/>
      <c r="B552" s="769" t="s">
        <v>3045</v>
      </c>
      <c r="C552" s="769" t="s">
        <v>4341</v>
      </c>
      <c r="D552" s="770">
        <v>58001006017</v>
      </c>
      <c r="E552" s="87"/>
      <c r="F552" s="98"/>
      <c r="G552" s="766">
        <v>150</v>
      </c>
      <c r="H552" s="764">
        <v>120</v>
      </c>
      <c r="I552" s="766">
        <v>30</v>
      </c>
    </row>
    <row r="553" spans="1:9" ht="15">
      <c r="A553" s="98"/>
      <c r="B553" s="769" t="s">
        <v>4342</v>
      </c>
      <c r="C553" s="769" t="s">
        <v>4343</v>
      </c>
      <c r="D553" s="770">
        <v>58001018935</v>
      </c>
      <c r="E553" s="87"/>
      <c r="F553" s="98"/>
      <c r="G553" s="766">
        <v>150</v>
      </c>
      <c r="H553" s="764">
        <v>120</v>
      </c>
      <c r="I553" s="766">
        <v>30</v>
      </c>
    </row>
    <row r="554" spans="1:9" ht="15">
      <c r="A554" s="98"/>
      <c r="B554" s="769" t="s">
        <v>4344</v>
      </c>
      <c r="C554" s="769" t="s">
        <v>4345</v>
      </c>
      <c r="D554" s="770">
        <v>58001028498</v>
      </c>
      <c r="E554" s="87"/>
      <c r="F554" s="98"/>
      <c r="G554" s="766">
        <v>150</v>
      </c>
      <c r="H554" s="764">
        <v>120</v>
      </c>
      <c r="I554" s="766">
        <v>30</v>
      </c>
    </row>
    <row r="555" spans="1:9" ht="15">
      <c r="A555" s="98"/>
      <c r="B555" s="769" t="s">
        <v>4346</v>
      </c>
      <c r="C555" s="769" t="s">
        <v>4347</v>
      </c>
      <c r="D555" s="770">
        <v>58001008039</v>
      </c>
      <c r="E555" s="87"/>
      <c r="F555" s="98"/>
      <c r="G555" s="766">
        <v>150</v>
      </c>
      <c r="H555" s="764">
        <v>120</v>
      </c>
      <c r="I555" s="766">
        <v>30</v>
      </c>
    </row>
    <row r="556" spans="1:9" ht="15">
      <c r="A556" s="98"/>
      <c r="B556" s="769" t="s">
        <v>2611</v>
      </c>
      <c r="C556" s="769" t="s">
        <v>1267</v>
      </c>
      <c r="D556" s="770">
        <v>58001026852</v>
      </c>
      <c r="E556" s="87"/>
      <c r="F556" s="98"/>
      <c r="G556" s="766">
        <v>150</v>
      </c>
      <c r="H556" s="764">
        <v>120</v>
      </c>
      <c r="I556" s="766">
        <v>30</v>
      </c>
    </row>
    <row r="557" spans="1:9" ht="15">
      <c r="A557" s="98"/>
      <c r="B557" s="769" t="s">
        <v>2697</v>
      </c>
      <c r="C557" s="769" t="s">
        <v>4348</v>
      </c>
      <c r="D557" s="770">
        <v>58001005835</v>
      </c>
      <c r="E557" s="87"/>
      <c r="F557" s="98"/>
      <c r="G557" s="766">
        <v>150</v>
      </c>
      <c r="H557" s="764">
        <v>120</v>
      </c>
      <c r="I557" s="766">
        <v>30</v>
      </c>
    </row>
    <row r="558" spans="1:9" ht="15">
      <c r="A558" s="98"/>
      <c r="B558" s="769" t="s">
        <v>1841</v>
      </c>
      <c r="C558" s="769" t="s">
        <v>4349</v>
      </c>
      <c r="D558" s="770">
        <v>62006059344</v>
      </c>
      <c r="E558" s="87"/>
      <c r="F558" s="98"/>
      <c r="G558" s="766">
        <v>150</v>
      </c>
      <c r="H558" s="764">
        <v>120</v>
      </c>
      <c r="I558" s="766">
        <v>30</v>
      </c>
    </row>
    <row r="559" spans="1:9" ht="15">
      <c r="A559" s="98"/>
      <c r="B559" s="769" t="s">
        <v>4350</v>
      </c>
      <c r="C559" s="769" t="s">
        <v>2053</v>
      </c>
      <c r="D559" s="770">
        <v>58001008459</v>
      </c>
      <c r="E559" s="87"/>
      <c r="F559" s="98"/>
      <c r="G559" s="766">
        <v>150</v>
      </c>
      <c r="H559" s="764">
        <v>120</v>
      </c>
      <c r="I559" s="766">
        <v>30</v>
      </c>
    </row>
    <row r="560" spans="1:9" ht="15">
      <c r="A560" s="98"/>
      <c r="B560" s="769" t="s">
        <v>2044</v>
      </c>
      <c r="C560" s="769" t="s">
        <v>4351</v>
      </c>
      <c r="D560" s="770">
        <v>62003012218</v>
      </c>
      <c r="E560" s="87"/>
      <c r="F560" s="98"/>
      <c r="G560" s="766">
        <v>150</v>
      </c>
      <c r="H560" s="764">
        <v>120</v>
      </c>
      <c r="I560" s="766">
        <v>30</v>
      </c>
    </row>
    <row r="561" spans="1:9" ht="15">
      <c r="A561" s="98"/>
      <c r="B561" s="769" t="s">
        <v>4352</v>
      </c>
      <c r="C561" s="769" t="s">
        <v>4353</v>
      </c>
      <c r="D561" s="770">
        <v>58001010117</v>
      </c>
      <c r="E561" s="87"/>
      <c r="F561" s="98"/>
      <c r="G561" s="766">
        <v>150</v>
      </c>
      <c r="H561" s="764">
        <v>120</v>
      </c>
      <c r="I561" s="766">
        <v>30</v>
      </c>
    </row>
    <row r="562" spans="1:9" ht="15">
      <c r="A562" s="98"/>
      <c r="B562" s="769" t="s">
        <v>1898</v>
      </c>
      <c r="C562" s="769" t="s">
        <v>907</v>
      </c>
      <c r="D562" s="770">
        <v>58001005363</v>
      </c>
      <c r="E562" s="87"/>
      <c r="F562" s="98"/>
      <c r="G562" s="766">
        <v>150</v>
      </c>
      <c r="H562" s="764">
        <v>120</v>
      </c>
      <c r="I562" s="766">
        <v>30</v>
      </c>
    </row>
    <row r="563" spans="1:9" ht="15">
      <c r="A563" s="98"/>
      <c r="B563" s="769" t="s">
        <v>4354</v>
      </c>
      <c r="C563" s="769" t="s">
        <v>4355</v>
      </c>
      <c r="D563" s="770">
        <v>58001024021</v>
      </c>
      <c r="E563" s="87"/>
      <c r="F563" s="98"/>
      <c r="G563" s="766">
        <v>150</v>
      </c>
      <c r="H563" s="764">
        <v>120</v>
      </c>
      <c r="I563" s="766">
        <v>30</v>
      </c>
    </row>
    <row r="564" spans="1:9" ht="15">
      <c r="A564" s="98"/>
      <c r="B564" s="769" t="s">
        <v>1530</v>
      </c>
      <c r="C564" s="769" t="s">
        <v>4356</v>
      </c>
      <c r="D564" s="770">
        <v>58001030115</v>
      </c>
      <c r="E564" s="87"/>
      <c r="F564" s="98"/>
      <c r="G564" s="766">
        <v>150</v>
      </c>
      <c r="H564" s="764">
        <v>120</v>
      </c>
      <c r="I564" s="766">
        <v>30</v>
      </c>
    </row>
    <row r="565" spans="1:9" ht="15">
      <c r="A565" s="98"/>
      <c r="B565" s="769" t="s">
        <v>1610</v>
      </c>
      <c r="C565" s="769" t="s">
        <v>4357</v>
      </c>
      <c r="D565" s="770">
        <v>58001031617</v>
      </c>
      <c r="E565" s="87"/>
      <c r="F565" s="98"/>
      <c r="G565" s="766">
        <v>150</v>
      </c>
      <c r="H565" s="764">
        <v>120</v>
      </c>
      <c r="I565" s="766">
        <v>30</v>
      </c>
    </row>
    <row r="566" spans="1:9" ht="15">
      <c r="A566" s="98"/>
      <c r="B566" s="769" t="s">
        <v>2459</v>
      </c>
      <c r="C566" s="769" t="s">
        <v>4358</v>
      </c>
      <c r="D566" s="770">
        <v>58001030951</v>
      </c>
      <c r="E566" s="87"/>
      <c r="F566" s="98"/>
      <c r="G566" s="766">
        <v>150</v>
      </c>
      <c r="H566" s="764">
        <v>120</v>
      </c>
      <c r="I566" s="766">
        <v>30</v>
      </c>
    </row>
    <row r="567" spans="1:9" ht="15">
      <c r="A567" s="98"/>
      <c r="B567" s="769" t="s">
        <v>2746</v>
      </c>
      <c r="C567" s="769" t="s">
        <v>2649</v>
      </c>
      <c r="D567" s="770">
        <v>58001012857</v>
      </c>
      <c r="E567" s="87"/>
      <c r="F567" s="98"/>
      <c r="G567" s="766">
        <v>150</v>
      </c>
      <c r="H567" s="764">
        <v>120</v>
      </c>
      <c r="I567" s="766">
        <v>30</v>
      </c>
    </row>
    <row r="568" spans="1:9" ht="15">
      <c r="A568" s="98"/>
      <c r="B568" s="769" t="s">
        <v>1879</v>
      </c>
      <c r="C568" s="769" t="s">
        <v>4332</v>
      </c>
      <c r="D568" s="770">
        <v>58001020662</v>
      </c>
      <c r="E568" s="87"/>
      <c r="F568" s="98"/>
      <c r="G568" s="766">
        <v>150</v>
      </c>
      <c r="H568" s="764">
        <v>120</v>
      </c>
      <c r="I568" s="766">
        <v>30</v>
      </c>
    </row>
    <row r="569" spans="1:9" ht="15">
      <c r="A569" s="98"/>
      <c r="B569" s="769" t="s">
        <v>2013</v>
      </c>
      <c r="C569" s="769" t="s">
        <v>4359</v>
      </c>
      <c r="D569" s="770">
        <v>19001001038</v>
      </c>
      <c r="E569" s="87"/>
      <c r="F569" s="98"/>
      <c r="G569" s="766">
        <v>150</v>
      </c>
      <c r="H569" s="764">
        <v>120</v>
      </c>
      <c r="I569" s="766">
        <v>30</v>
      </c>
    </row>
    <row r="570" spans="1:9" ht="15">
      <c r="A570" s="98"/>
      <c r="B570" s="769" t="s">
        <v>1581</v>
      </c>
      <c r="C570" s="769" t="s">
        <v>4360</v>
      </c>
      <c r="D570" s="770">
        <v>58001027946</v>
      </c>
      <c r="E570" s="87"/>
      <c r="F570" s="98"/>
      <c r="G570" s="766">
        <v>150</v>
      </c>
      <c r="H570" s="764">
        <v>120</v>
      </c>
      <c r="I570" s="766">
        <v>30</v>
      </c>
    </row>
    <row r="571" spans="1:9" ht="15">
      <c r="A571" s="98"/>
      <c r="B571" s="769" t="s">
        <v>2162</v>
      </c>
      <c r="C571" s="769" t="s">
        <v>4361</v>
      </c>
      <c r="D571" s="770">
        <v>58001029026</v>
      </c>
      <c r="E571" s="87"/>
      <c r="F571" s="98"/>
      <c r="G571" s="766">
        <v>150</v>
      </c>
      <c r="H571" s="764">
        <v>120</v>
      </c>
      <c r="I571" s="766">
        <v>30</v>
      </c>
    </row>
    <row r="572" spans="1:9" ht="15">
      <c r="A572" s="98"/>
      <c r="B572" s="769" t="s">
        <v>1879</v>
      </c>
      <c r="C572" s="769" t="s">
        <v>4362</v>
      </c>
      <c r="D572" s="770">
        <v>58001031942</v>
      </c>
      <c r="E572" s="87"/>
      <c r="F572" s="98"/>
      <c r="G572" s="766">
        <v>150</v>
      </c>
      <c r="H572" s="764">
        <v>120</v>
      </c>
      <c r="I572" s="766">
        <v>30</v>
      </c>
    </row>
    <row r="573" spans="1:9" ht="15">
      <c r="A573" s="98"/>
      <c r="B573" s="782" t="s">
        <v>2705</v>
      </c>
      <c r="C573" s="783" t="s">
        <v>1659</v>
      </c>
      <c r="D573" s="784" t="s">
        <v>4924</v>
      </c>
      <c r="E573" s="87"/>
      <c r="F573" s="98"/>
      <c r="G573" s="766">
        <v>200</v>
      </c>
      <c r="H573" s="764">
        <v>160</v>
      </c>
      <c r="I573" s="766">
        <v>40</v>
      </c>
    </row>
    <row r="574" spans="1:9" ht="15">
      <c r="A574" s="98"/>
      <c r="B574" s="769" t="s">
        <v>4363</v>
      </c>
      <c r="C574" s="769" t="s">
        <v>1204</v>
      </c>
      <c r="D574" s="773">
        <v>48001001700</v>
      </c>
      <c r="E574" s="87"/>
      <c r="F574" s="98"/>
      <c r="G574" s="766">
        <v>150</v>
      </c>
      <c r="H574" s="764">
        <v>120</v>
      </c>
      <c r="I574" s="766">
        <v>30</v>
      </c>
    </row>
    <row r="575" spans="1:9" ht="15">
      <c r="A575" s="98"/>
      <c r="B575" s="769" t="s">
        <v>1847</v>
      </c>
      <c r="C575" s="769" t="s">
        <v>2298</v>
      </c>
      <c r="D575" s="773">
        <v>48001015896</v>
      </c>
      <c r="E575" s="87"/>
      <c r="F575" s="98"/>
      <c r="G575" s="766">
        <v>150</v>
      </c>
      <c r="H575" s="764">
        <v>120</v>
      </c>
      <c r="I575" s="766">
        <v>30</v>
      </c>
    </row>
    <row r="576" spans="1:9" ht="15">
      <c r="A576" s="98"/>
      <c r="B576" s="769" t="s">
        <v>2963</v>
      </c>
      <c r="C576" s="769" t="s">
        <v>4364</v>
      </c>
      <c r="D576" s="773">
        <v>48001025371</v>
      </c>
      <c r="E576" s="87"/>
      <c r="F576" s="98"/>
      <c r="G576" s="766">
        <v>150</v>
      </c>
      <c r="H576" s="764">
        <v>120</v>
      </c>
      <c r="I576" s="766">
        <v>30</v>
      </c>
    </row>
    <row r="577" spans="1:9" ht="15">
      <c r="A577" s="98"/>
      <c r="B577" s="769" t="s">
        <v>4365</v>
      </c>
      <c r="C577" s="769" t="s">
        <v>4366</v>
      </c>
      <c r="D577" s="773">
        <v>48001011679</v>
      </c>
      <c r="E577" s="87"/>
      <c r="F577" s="98"/>
      <c r="G577" s="766">
        <v>150</v>
      </c>
      <c r="H577" s="764">
        <v>120</v>
      </c>
      <c r="I577" s="766">
        <v>30</v>
      </c>
    </row>
    <row r="578" spans="1:9" ht="15">
      <c r="A578" s="98"/>
      <c r="B578" s="769" t="s">
        <v>4367</v>
      </c>
      <c r="C578" s="769" t="s">
        <v>1022</v>
      </c>
      <c r="D578" s="773">
        <v>48001022481</v>
      </c>
      <c r="E578" s="87"/>
      <c r="F578" s="98"/>
      <c r="G578" s="766">
        <v>150</v>
      </c>
      <c r="H578" s="764">
        <v>120</v>
      </c>
      <c r="I578" s="766">
        <v>30</v>
      </c>
    </row>
    <row r="579" spans="1:9" ht="15">
      <c r="A579" s="98"/>
      <c r="B579" s="769" t="s">
        <v>4368</v>
      </c>
      <c r="C579" s="769" t="s">
        <v>4369</v>
      </c>
      <c r="D579" s="773">
        <v>48001000804</v>
      </c>
      <c r="E579" s="87"/>
      <c r="F579" s="98"/>
      <c r="G579" s="766">
        <v>150</v>
      </c>
      <c r="H579" s="764">
        <v>120</v>
      </c>
      <c r="I579" s="766">
        <v>30</v>
      </c>
    </row>
    <row r="580" spans="1:9" ht="15">
      <c r="A580" s="98"/>
      <c r="B580" s="769" t="s">
        <v>4370</v>
      </c>
      <c r="C580" s="769" t="s">
        <v>3059</v>
      </c>
      <c r="D580" s="773">
        <v>48001005971</v>
      </c>
      <c r="E580" s="87"/>
      <c r="F580" s="98"/>
      <c r="G580" s="766">
        <v>150</v>
      </c>
      <c r="H580" s="764">
        <v>120</v>
      </c>
      <c r="I580" s="766">
        <v>30</v>
      </c>
    </row>
    <row r="581" spans="1:9" ht="15">
      <c r="A581" s="98"/>
      <c r="B581" s="769" t="s">
        <v>1941</v>
      </c>
      <c r="C581" s="769" t="s">
        <v>4371</v>
      </c>
      <c r="D581" s="773">
        <v>48001024541</v>
      </c>
      <c r="E581" s="87"/>
      <c r="F581" s="98"/>
      <c r="G581" s="766">
        <v>150</v>
      </c>
      <c r="H581" s="764">
        <v>120</v>
      </c>
      <c r="I581" s="766">
        <v>30</v>
      </c>
    </row>
    <row r="582" spans="1:9" ht="15">
      <c r="A582" s="98"/>
      <c r="B582" s="769" t="s">
        <v>4372</v>
      </c>
      <c r="C582" s="769" t="s">
        <v>2133</v>
      </c>
      <c r="D582" s="773">
        <v>48001002440</v>
      </c>
      <c r="E582" s="87"/>
      <c r="F582" s="98"/>
      <c r="G582" s="766">
        <v>150</v>
      </c>
      <c r="H582" s="764">
        <v>120</v>
      </c>
      <c r="I582" s="766">
        <v>30</v>
      </c>
    </row>
    <row r="583" spans="1:9" ht="15">
      <c r="A583" s="98"/>
      <c r="B583" s="785" t="s">
        <v>1077</v>
      </c>
      <c r="C583" s="785" t="s">
        <v>1045</v>
      </c>
      <c r="D583" s="784" t="s">
        <v>4925</v>
      </c>
      <c r="E583" s="87"/>
      <c r="F583" s="98"/>
      <c r="G583" s="766">
        <v>200</v>
      </c>
      <c r="H583" s="764">
        <v>160</v>
      </c>
      <c r="I583" s="766">
        <v>40</v>
      </c>
    </row>
    <row r="584" spans="1:9" ht="15">
      <c r="A584" s="98"/>
      <c r="B584" s="769" t="s">
        <v>4178</v>
      </c>
      <c r="C584" s="769" t="s">
        <v>4373</v>
      </c>
      <c r="D584" s="770">
        <v>10001057799</v>
      </c>
      <c r="E584" s="87"/>
      <c r="F584" s="98"/>
      <c r="G584" s="766">
        <v>150</v>
      </c>
      <c r="H584" s="764">
        <v>120</v>
      </c>
      <c r="I584" s="766">
        <v>30</v>
      </c>
    </row>
    <row r="585" spans="1:9" ht="15">
      <c r="A585" s="98"/>
      <c r="B585" s="769" t="s">
        <v>1863</v>
      </c>
      <c r="C585" s="769" t="s">
        <v>4373</v>
      </c>
      <c r="D585" s="770">
        <v>30001009217</v>
      </c>
      <c r="E585" s="87"/>
      <c r="F585" s="98"/>
      <c r="G585" s="766">
        <v>150</v>
      </c>
      <c r="H585" s="764">
        <v>120</v>
      </c>
      <c r="I585" s="766">
        <v>30</v>
      </c>
    </row>
    <row r="586" spans="1:9" ht="15">
      <c r="A586" s="98"/>
      <c r="B586" s="769" t="s">
        <v>4374</v>
      </c>
      <c r="C586" s="769" t="s">
        <v>4375</v>
      </c>
      <c r="D586" s="770">
        <v>30001008918</v>
      </c>
      <c r="E586" s="87"/>
      <c r="F586" s="98"/>
      <c r="G586" s="766">
        <v>150</v>
      </c>
      <c r="H586" s="764">
        <v>120</v>
      </c>
      <c r="I586" s="766">
        <v>30</v>
      </c>
    </row>
    <row r="587" spans="1:9" ht="15">
      <c r="A587" s="98"/>
      <c r="B587" s="769" t="s">
        <v>1879</v>
      </c>
      <c r="C587" s="769" t="s">
        <v>4376</v>
      </c>
      <c r="D587" s="770">
        <v>19001097067</v>
      </c>
      <c r="E587" s="87"/>
      <c r="F587" s="98"/>
      <c r="G587" s="766">
        <v>150</v>
      </c>
      <c r="H587" s="764">
        <v>120</v>
      </c>
      <c r="I587" s="766">
        <v>30</v>
      </c>
    </row>
    <row r="588" spans="1:9" ht="15">
      <c r="A588" s="98"/>
      <c r="B588" s="786" t="s">
        <v>4247</v>
      </c>
      <c r="C588" s="786" t="s">
        <v>4376</v>
      </c>
      <c r="D588" s="787" t="s">
        <v>4926</v>
      </c>
      <c r="E588" s="87"/>
      <c r="F588" s="98"/>
      <c r="G588" s="766">
        <v>150</v>
      </c>
      <c r="H588" s="764">
        <v>120</v>
      </c>
      <c r="I588" s="766">
        <v>30</v>
      </c>
    </row>
    <row r="589" spans="1:9" ht="15">
      <c r="A589" s="98"/>
      <c r="B589" s="769" t="s">
        <v>1879</v>
      </c>
      <c r="C589" s="769" t="s">
        <v>4377</v>
      </c>
      <c r="D589" s="773" t="s">
        <v>4927</v>
      </c>
      <c r="E589" s="87"/>
      <c r="F589" s="98"/>
      <c r="G589" s="766">
        <v>150</v>
      </c>
      <c r="H589" s="764">
        <v>120</v>
      </c>
      <c r="I589" s="766">
        <v>30</v>
      </c>
    </row>
    <row r="590" spans="1:9" ht="15">
      <c r="A590" s="98"/>
      <c r="B590" s="769" t="s">
        <v>2595</v>
      </c>
      <c r="C590" s="769" t="s">
        <v>4378</v>
      </c>
      <c r="D590" s="773" t="s">
        <v>4928</v>
      </c>
      <c r="E590" s="87"/>
      <c r="F590" s="98"/>
      <c r="G590" s="766">
        <v>150</v>
      </c>
      <c r="H590" s="764">
        <v>120</v>
      </c>
      <c r="I590" s="766">
        <v>30</v>
      </c>
    </row>
    <row r="591" spans="1:9" ht="15">
      <c r="A591" s="98"/>
      <c r="B591" s="786" t="s">
        <v>4379</v>
      </c>
      <c r="C591" s="786" t="s">
        <v>4378</v>
      </c>
      <c r="D591" s="788">
        <v>30001007405</v>
      </c>
      <c r="E591" s="87"/>
      <c r="F591" s="98"/>
      <c r="G591" s="766">
        <v>150</v>
      </c>
      <c r="H591" s="764">
        <v>120</v>
      </c>
      <c r="I591" s="766">
        <v>30</v>
      </c>
    </row>
    <row r="592" spans="1:9" ht="15">
      <c r="A592" s="98"/>
      <c r="B592" s="769" t="s">
        <v>1631</v>
      </c>
      <c r="C592" s="769" t="s">
        <v>4373</v>
      </c>
      <c r="D592" s="770">
        <v>30001001375</v>
      </c>
      <c r="E592" s="87"/>
      <c r="F592" s="98"/>
      <c r="G592" s="766">
        <v>150</v>
      </c>
      <c r="H592" s="764">
        <v>120</v>
      </c>
      <c r="I592" s="766">
        <v>30</v>
      </c>
    </row>
    <row r="593" spans="1:9" ht="15">
      <c r="A593" s="98"/>
      <c r="B593" s="769" t="s">
        <v>1962</v>
      </c>
      <c r="C593" s="769" t="s">
        <v>1659</v>
      </c>
      <c r="D593" s="770">
        <v>62009002219</v>
      </c>
      <c r="E593" s="87"/>
      <c r="F593" s="98"/>
      <c r="G593" s="766">
        <v>150</v>
      </c>
      <c r="H593" s="764">
        <v>120</v>
      </c>
      <c r="I593" s="766">
        <v>30</v>
      </c>
    </row>
    <row r="594" spans="1:9" ht="15">
      <c r="A594" s="98"/>
      <c r="B594" s="769" t="s">
        <v>1888</v>
      </c>
      <c r="C594" s="769" t="s">
        <v>4380</v>
      </c>
      <c r="D594" s="770">
        <v>30001007534</v>
      </c>
      <c r="E594" s="87"/>
      <c r="F594" s="98"/>
      <c r="G594" s="766">
        <v>150</v>
      </c>
      <c r="H594" s="764">
        <v>120</v>
      </c>
      <c r="I594" s="766">
        <v>30</v>
      </c>
    </row>
    <row r="595" spans="1:9" ht="15">
      <c r="A595" s="98"/>
      <c r="B595" s="769" t="s">
        <v>1610</v>
      </c>
      <c r="C595" s="769" t="s">
        <v>4373</v>
      </c>
      <c r="D595" s="770">
        <v>30001008616</v>
      </c>
      <c r="E595" s="87"/>
      <c r="F595" s="98"/>
      <c r="G595" s="766">
        <v>150</v>
      </c>
      <c r="H595" s="764">
        <v>120</v>
      </c>
      <c r="I595" s="766">
        <v>30</v>
      </c>
    </row>
    <row r="596" spans="1:9" ht="15">
      <c r="A596" s="98"/>
      <c r="B596" s="769" t="s">
        <v>2745</v>
      </c>
      <c r="C596" s="769" t="s">
        <v>2439</v>
      </c>
      <c r="D596" s="770">
        <v>30001007112</v>
      </c>
      <c r="E596" s="87"/>
      <c r="F596" s="98"/>
      <c r="G596" s="766">
        <v>150</v>
      </c>
      <c r="H596" s="764">
        <v>120</v>
      </c>
      <c r="I596" s="766">
        <v>30</v>
      </c>
    </row>
    <row r="597" spans="1:9" ht="15">
      <c r="A597" s="98"/>
      <c r="B597" s="769" t="s">
        <v>4330</v>
      </c>
      <c r="C597" s="769" t="s">
        <v>4381</v>
      </c>
      <c r="D597" s="770">
        <v>30001004571</v>
      </c>
      <c r="E597" s="87"/>
      <c r="F597" s="98"/>
      <c r="G597" s="766">
        <v>150</v>
      </c>
      <c r="H597" s="764">
        <v>120</v>
      </c>
      <c r="I597" s="766">
        <v>30</v>
      </c>
    </row>
    <row r="598" spans="1:9" ht="15">
      <c r="A598" s="98"/>
      <c r="B598" s="769" t="s">
        <v>4382</v>
      </c>
      <c r="C598" s="769" t="s">
        <v>4373</v>
      </c>
      <c r="D598" s="770">
        <v>30001001322</v>
      </c>
      <c r="E598" s="87"/>
      <c r="F598" s="98"/>
      <c r="G598" s="766">
        <v>150</v>
      </c>
      <c r="H598" s="764">
        <v>120</v>
      </c>
      <c r="I598" s="766">
        <v>30</v>
      </c>
    </row>
    <row r="599" spans="1:9" ht="15">
      <c r="A599" s="98"/>
      <c r="B599" s="769" t="s">
        <v>2280</v>
      </c>
      <c r="C599" s="769" t="s">
        <v>4383</v>
      </c>
      <c r="D599" s="770">
        <v>30001006997</v>
      </c>
      <c r="E599" s="87"/>
      <c r="F599" s="98"/>
      <c r="G599" s="766">
        <v>150</v>
      </c>
      <c r="H599" s="764">
        <v>120</v>
      </c>
      <c r="I599" s="766">
        <v>30</v>
      </c>
    </row>
    <row r="600" spans="1:9" ht="15">
      <c r="A600" s="98"/>
      <c r="B600" s="769" t="s">
        <v>1616</v>
      </c>
      <c r="C600" s="769" t="s">
        <v>4384</v>
      </c>
      <c r="D600" s="770">
        <v>30001001864</v>
      </c>
      <c r="E600" s="87"/>
      <c r="F600" s="98"/>
      <c r="G600" s="766">
        <v>150</v>
      </c>
      <c r="H600" s="764">
        <v>120</v>
      </c>
      <c r="I600" s="766">
        <v>30</v>
      </c>
    </row>
    <row r="601" spans="1:9" ht="15">
      <c r="A601" s="98"/>
      <c r="B601" s="769" t="s">
        <v>4385</v>
      </c>
      <c r="C601" s="769" t="s">
        <v>4376</v>
      </c>
      <c r="D601" s="773" t="s">
        <v>4929</v>
      </c>
      <c r="E601" s="87"/>
      <c r="F601" s="98"/>
      <c r="G601" s="766">
        <v>150</v>
      </c>
      <c r="H601" s="764">
        <v>120</v>
      </c>
      <c r="I601" s="766">
        <v>30</v>
      </c>
    </row>
    <row r="602" spans="1:9" ht="15">
      <c r="A602" s="98"/>
      <c r="B602" s="769" t="s">
        <v>4386</v>
      </c>
      <c r="C602" s="769" t="s">
        <v>4387</v>
      </c>
      <c r="D602" s="770">
        <v>30001002541</v>
      </c>
      <c r="E602" s="87"/>
      <c r="F602" s="98"/>
      <c r="G602" s="766">
        <v>150</v>
      </c>
      <c r="H602" s="764">
        <v>120</v>
      </c>
      <c r="I602" s="766">
        <v>30</v>
      </c>
    </row>
    <row r="603" spans="1:9" ht="15">
      <c r="A603" s="98"/>
      <c r="B603" s="769" t="s">
        <v>4388</v>
      </c>
      <c r="C603" s="769" t="s">
        <v>4389</v>
      </c>
      <c r="D603" s="770">
        <v>30001007932</v>
      </c>
      <c r="E603" s="87"/>
      <c r="F603" s="98"/>
      <c r="G603" s="766">
        <v>150</v>
      </c>
      <c r="H603" s="764">
        <v>120</v>
      </c>
      <c r="I603" s="766">
        <v>30</v>
      </c>
    </row>
    <row r="604" spans="1:9" ht="15">
      <c r="A604" s="98"/>
      <c r="B604" s="769" t="s">
        <v>2334</v>
      </c>
      <c r="C604" s="769" t="s">
        <v>4390</v>
      </c>
      <c r="D604" s="770">
        <v>30001002767</v>
      </c>
      <c r="E604" s="87"/>
      <c r="F604" s="98"/>
      <c r="G604" s="766">
        <v>150</v>
      </c>
      <c r="H604" s="764">
        <v>120</v>
      </c>
      <c r="I604" s="766">
        <v>30</v>
      </c>
    </row>
    <row r="605" spans="1:9" ht="15">
      <c r="A605" s="98"/>
      <c r="B605" s="769" t="s">
        <v>1823</v>
      </c>
      <c r="C605" s="769" t="s">
        <v>4391</v>
      </c>
      <c r="D605" s="770">
        <v>30001009552</v>
      </c>
      <c r="E605" s="87"/>
      <c r="F605" s="98"/>
      <c r="G605" s="766">
        <v>150</v>
      </c>
      <c r="H605" s="764">
        <v>120</v>
      </c>
      <c r="I605" s="766">
        <v>30</v>
      </c>
    </row>
    <row r="606" spans="1:9" ht="15">
      <c r="A606" s="98"/>
      <c r="B606" s="769" t="s">
        <v>2209</v>
      </c>
      <c r="C606" s="769" t="s">
        <v>4392</v>
      </c>
      <c r="D606" s="773" t="s">
        <v>4930</v>
      </c>
      <c r="E606" s="87"/>
      <c r="F606" s="98"/>
      <c r="G606" s="766">
        <v>150</v>
      </c>
      <c r="H606" s="764">
        <v>120</v>
      </c>
      <c r="I606" s="766">
        <v>30</v>
      </c>
    </row>
    <row r="607" spans="1:9" ht="15">
      <c r="A607" s="98"/>
      <c r="B607" s="769" t="s">
        <v>4393</v>
      </c>
      <c r="C607" s="769" t="s">
        <v>2389</v>
      </c>
      <c r="D607" s="770">
        <v>30001006819</v>
      </c>
      <c r="E607" s="87"/>
      <c r="F607" s="98"/>
      <c r="G607" s="766">
        <v>150</v>
      </c>
      <c r="H607" s="764">
        <v>120</v>
      </c>
      <c r="I607" s="766">
        <v>30</v>
      </c>
    </row>
    <row r="608" spans="1:9" ht="15">
      <c r="A608" s="98"/>
      <c r="B608" s="769" t="s">
        <v>1660</v>
      </c>
      <c r="C608" s="769" t="s">
        <v>4394</v>
      </c>
      <c r="D608" s="770">
        <v>30001001510</v>
      </c>
      <c r="E608" s="87"/>
      <c r="F608" s="98"/>
      <c r="G608" s="766">
        <v>150</v>
      </c>
      <c r="H608" s="764">
        <v>120</v>
      </c>
      <c r="I608" s="766">
        <v>30</v>
      </c>
    </row>
    <row r="609" spans="1:9" ht="15">
      <c r="A609" s="98"/>
      <c r="B609" s="769" t="s">
        <v>4395</v>
      </c>
      <c r="C609" s="769" t="s">
        <v>4389</v>
      </c>
      <c r="D609" s="770">
        <v>30001005027</v>
      </c>
      <c r="E609" s="87"/>
      <c r="F609" s="98"/>
      <c r="G609" s="766">
        <v>150</v>
      </c>
      <c r="H609" s="764">
        <v>120</v>
      </c>
      <c r="I609" s="766">
        <v>30</v>
      </c>
    </row>
    <row r="610" spans="1:9" ht="15">
      <c r="A610" s="98"/>
      <c r="B610" s="769" t="s">
        <v>4396</v>
      </c>
      <c r="C610" s="769" t="s">
        <v>812</v>
      </c>
      <c r="D610" s="770">
        <v>12001056645</v>
      </c>
      <c r="E610" s="87"/>
      <c r="F610" s="98"/>
      <c r="G610" s="766">
        <v>150</v>
      </c>
      <c r="H610" s="764">
        <v>120</v>
      </c>
      <c r="I610" s="766">
        <v>30</v>
      </c>
    </row>
    <row r="611" spans="1:9" ht="15">
      <c r="A611" s="98"/>
      <c r="B611" s="789" t="s">
        <v>720</v>
      </c>
      <c r="C611" s="790" t="s">
        <v>4397</v>
      </c>
      <c r="D611" s="791" t="s">
        <v>4931</v>
      </c>
      <c r="E611" s="87"/>
      <c r="F611" s="98"/>
      <c r="G611" s="766">
        <v>150</v>
      </c>
      <c r="H611" s="764">
        <v>120</v>
      </c>
      <c r="I611" s="766">
        <v>30</v>
      </c>
    </row>
    <row r="612" spans="1:9" ht="15">
      <c r="A612" s="98"/>
      <c r="B612" s="789" t="s">
        <v>1370</v>
      </c>
      <c r="C612" s="790" t="s">
        <v>4398</v>
      </c>
      <c r="D612" s="792" t="s">
        <v>4932</v>
      </c>
      <c r="E612" s="87"/>
      <c r="F612" s="98"/>
      <c r="G612" s="766">
        <v>150</v>
      </c>
      <c r="H612" s="764">
        <v>120</v>
      </c>
      <c r="I612" s="766">
        <v>30</v>
      </c>
    </row>
    <row r="613" spans="1:9" ht="15">
      <c r="A613" s="98"/>
      <c r="B613" s="789" t="s">
        <v>895</v>
      </c>
      <c r="C613" s="790" t="s">
        <v>1095</v>
      </c>
      <c r="D613" s="792" t="s">
        <v>4933</v>
      </c>
      <c r="E613" s="87"/>
      <c r="F613" s="98"/>
      <c r="G613" s="766">
        <v>200</v>
      </c>
      <c r="H613" s="764">
        <v>160</v>
      </c>
      <c r="I613" s="766">
        <v>40</v>
      </c>
    </row>
    <row r="614" spans="1:9" ht="15">
      <c r="A614" s="98"/>
      <c r="B614" s="789" t="s">
        <v>801</v>
      </c>
      <c r="C614" s="790" t="s">
        <v>3027</v>
      </c>
      <c r="D614" s="792" t="s">
        <v>4934</v>
      </c>
      <c r="E614" s="87"/>
      <c r="F614" s="98"/>
      <c r="G614" s="766">
        <v>150</v>
      </c>
      <c r="H614" s="764">
        <v>120</v>
      </c>
      <c r="I614" s="766">
        <v>30</v>
      </c>
    </row>
    <row r="615" spans="1:9" ht="15">
      <c r="A615" s="98"/>
      <c r="B615" s="789" t="s">
        <v>901</v>
      </c>
      <c r="C615" s="790" t="s">
        <v>4399</v>
      </c>
      <c r="D615" s="792" t="s">
        <v>4935</v>
      </c>
      <c r="E615" s="87"/>
      <c r="F615" s="98"/>
      <c r="G615" s="766">
        <v>150</v>
      </c>
      <c r="H615" s="764">
        <v>120</v>
      </c>
      <c r="I615" s="766">
        <v>30</v>
      </c>
    </row>
    <row r="616" spans="1:9" ht="15">
      <c r="A616" s="98"/>
      <c r="B616" s="789" t="s">
        <v>4400</v>
      </c>
      <c r="C616" s="790" t="s">
        <v>2457</v>
      </c>
      <c r="D616" s="791" t="s">
        <v>4936</v>
      </c>
      <c r="E616" s="87"/>
      <c r="F616" s="98"/>
      <c r="G616" s="766">
        <v>150</v>
      </c>
      <c r="H616" s="764">
        <v>120</v>
      </c>
      <c r="I616" s="766">
        <v>30</v>
      </c>
    </row>
    <row r="617" spans="1:9" ht="15">
      <c r="A617" s="98"/>
      <c r="B617" s="789" t="s">
        <v>2797</v>
      </c>
      <c r="C617" s="790" t="s">
        <v>4401</v>
      </c>
      <c r="D617" s="792" t="s">
        <v>4937</v>
      </c>
      <c r="E617" s="87"/>
      <c r="F617" s="98"/>
      <c r="G617" s="766">
        <v>150</v>
      </c>
      <c r="H617" s="764">
        <v>120</v>
      </c>
      <c r="I617" s="766">
        <v>30</v>
      </c>
    </row>
    <row r="618" spans="1:9" ht="15">
      <c r="A618" s="98"/>
      <c r="B618" s="789" t="s">
        <v>1623</v>
      </c>
      <c r="C618" s="790" t="s">
        <v>4402</v>
      </c>
      <c r="D618" s="792" t="s">
        <v>4938</v>
      </c>
      <c r="E618" s="87"/>
      <c r="F618" s="98"/>
      <c r="G618" s="766">
        <v>150</v>
      </c>
      <c r="H618" s="764">
        <v>120</v>
      </c>
      <c r="I618" s="766">
        <v>30</v>
      </c>
    </row>
    <row r="619" spans="1:9" ht="15">
      <c r="A619" s="98"/>
      <c r="B619" s="789" t="s">
        <v>1001</v>
      </c>
      <c r="C619" s="790" t="s">
        <v>4403</v>
      </c>
      <c r="D619" s="792" t="s">
        <v>4939</v>
      </c>
      <c r="E619" s="87"/>
      <c r="F619" s="98"/>
      <c r="G619" s="766">
        <v>150</v>
      </c>
      <c r="H619" s="764">
        <v>120</v>
      </c>
      <c r="I619" s="766">
        <v>30</v>
      </c>
    </row>
    <row r="620" spans="1:9" ht="15">
      <c r="A620" s="98"/>
      <c r="B620" s="769" t="s">
        <v>4386</v>
      </c>
      <c r="C620" s="769" t="s">
        <v>4404</v>
      </c>
      <c r="D620" s="773">
        <v>54001049408</v>
      </c>
      <c r="E620" s="87"/>
      <c r="F620" s="98"/>
      <c r="G620" s="766">
        <v>450</v>
      </c>
      <c r="H620" s="765">
        <v>360</v>
      </c>
      <c r="I620" s="766">
        <v>90</v>
      </c>
    </row>
    <row r="621" spans="1:9" ht="15">
      <c r="A621" s="98"/>
      <c r="B621" s="769" t="s">
        <v>1831</v>
      </c>
      <c r="C621" s="769" t="s">
        <v>4404</v>
      </c>
      <c r="D621" s="773">
        <v>54001059147</v>
      </c>
      <c r="E621" s="87"/>
      <c r="F621" s="98"/>
      <c r="G621" s="766">
        <v>450</v>
      </c>
      <c r="H621" s="765">
        <v>360</v>
      </c>
      <c r="I621" s="766">
        <v>90</v>
      </c>
    </row>
    <row r="622" spans="1:9" ht="15">
      <c r="A622" s="98"/>
      <c r="B622" s="769" t="s">
        <v>1530</v>
      </c>
      <c r="C622" s="769" t="s">
        <v>4405</v>
      </c>
      <c r="D622" s="773" t="s">
        <v>4940</v>
      </c>
      <c r="E622" s="87"/>
      <c r="F622" s="98"/>
      <c r="G622" s="766">
        <v>450</v>
      </c>
      <c r="H622" s="765">
        <v>360</v>
      </c>
      <c r="I622" s="766">
        <v>90</v>
      </c>
    </row>
    <row r="623" spans="1:9" ht="15">
      <c r="A623" s="98"/>
      <c r="B623" s="769" t="s">
        <v>2774</v>
      </c>
      <c r="C623" s="769" t="s">
        <v>4406</v>
      </c>
      <c r="D623" s="773" t="s">
        <v>4941</v>
      </c>
      <c r="E623" s="87"/>
      <c r="F623" s="98"/>
      <c r="G623" s="766">
        <v>450</v>
      </c>
      <c r="H623" s="765">
        <v>360</v>
      </c>
      <c r="I623" s="766">
        <v>90</v>
      </c>
    </row>
    <row r="624" spans="1:9" ht="15">
      <c r="A624" s="98"/>
      <c r="B624" s="769" t="s">
        <v>1610</v>
      </c>
      <c r="C624" s="769" t="s">
        <v>4407</v>
      </c>
      <c r="D624" s="773" t="s">
        <v>4942</v>
      </c>
      <c r="E624" s="87"/>
      <c r="F624" s="98"/>
      <c r="G624" s="766">
        <v>450</v>
      </c>
      <c r="H624" s="765">
        <v>360</v>
      </c>
      <c r="I624" s="766">
        <v>90</v>
      </c>
    </row>
    <row r="625" spans="1:9" ht="15">
      <c r="A625" s="98"/>
      <c r="B625" s="769" t="s">
        <v>4408</v>
      </c>
      <c r="C625" s="769" t="s">
        <v>4409</v>
      </c>
      <c r="D625" s="773">
        <v>54001056313</v>
      </c>
      <c r="E625" s="87"/>
      <c r="F625" s="98"/>
      <c r="G625" s="766">
        <v>450</v>
      </c>
      <c r="H625" s="765">
        <v>360</v>
      </c>
      <c r="I625" s="766">
        <v>90</v>
      </c>
    </row>
    <row r="626" spans="1:9" ht="15">
      <c r="A626" s="98"/>
      <c r="B626" s="769" t="s">
        <v>1865</v>
      </c>
      <c r="C626" s="769" t="s">
        <v>4410</v>
      </c>
      <c r="D626" s="773">
        <v>53001013626</v>
      </c>
      <c r="E626" s="87"/>
      <c r="F626" s="98"/>
      <c r="G626" s="766">
        <v>450</v>
      </c>
      <c r="H626" s="765">
        <v>360</v>
      </c>
      <c r="I626" s="766">
        <v>90</v>
      </c>
    </row>
    <row r="627" spans="1:9" ht="15">
      <c r="A627" s="98"/>
      <c r="B627" s="769" t="s">
        <v>2727</v>
      </c>
      <c r="C627" s="769" t="s">
        <v>2723</v>
      </c>
      <c r="D627" s="773">
        <v>61006069720</v>
      </c>
      <c r="E627" s="87"/>
      <c r="F627" s="98"/>
      <c r="G627" s="766">
        <v>450</v>
      </c>
      <c r="H627" s="765">
        <v>360</v>
      </c>
      <c r="I627" s="766">
        <v>90</v>
      </c>
    </row>
    <row r="628" spans="1:9" ht="15">
      <c r="A628" s="98"/>
      <c r="B628" s="769" t="s">
        <v>4411</v>
      </c>
      <c r="C628" s="769" t="s">
        <v>4412</v>
      </c>
      <c r="D628" s="773" t="s">
        <v>4943</v>
      </c>
      <c r="E628" s="87"/>
      <c r="F628" s="98"/>
      <c r="G628" s="766">
        <v>450</v>
      </c>
      <c r="H628" s="765">
        <v>360</v>
      </c>
      <c r="I628" s="766">
        <v>90</v>
      </c>
    </row>
    <row r="629" spans="1:9" ht="15">
      <c r="A629" s="98"/>
      <c r="B629" s="786" t="s">
        <v>1594</v>
      </c>
      <c r="C629" s="786" t="s">
        <v>4413</v>
      </c>
      <c r="D629" s="787">
        <v>38001043309</v>
      </c>
      <c r="E629" s="87"/>
      <c r="F629" s="98"/>
      <c r="G629" s="766">
        <v>450</v>
      </c>
      <c r="H629" s="765">
        <v>360</v>
      </c>
      <c r="I629" s="766">
        <v>90</v>
      </c>
    </row>
    <row r="630" spans="1:9" ht="15">
      <c r="A630" s="98"/>
      <c r="B630" s="769" t="s">
        <v>4368</v>
      </c>
      <c r="C630" s="769" t="s">
        <v>4414</v>
      </c>
      <c r="D630" s="773">
        <v>38001047934</v>
      </c>
      <c r="E630" s="87"/>
      <c r="F630" s="98"/>
      <c r="G630" s="766">
        <v>450</v>
      </c>
      <c r="H630" s="765">
        <v>360</v>
      </c>
      <c r="I630" s="766">
        <v>90</v>
      </c>
    </row>
    <row r="631" spans="1:9" ht="15">
      <c r="A631" s="98"/>
      <c r="B631" s="769" t="s">
        <v>1610</v>
      </c>
      <c r="C631" s="769" t="s">
        <v>4413</v>
      </c>
      <c r="D631" s="773">
        <v>38001043155</v>
      </c>
      <c r="E631" s="87"/>
      <c r="F631" s="98"/>
      <c r="G631" s="766">
        <v>450</v>
      </c>
      <c r="H631" s="765">
        <v>360</v>
      </c>
      <c r="I631" s="766">
        <v>90</v>
      </c>
    </row>
    <row r="632" spans="1:9" ht="15">
      <c r="A632" s="98"/>
      <c r="B632" s="769" t="s">
        <v>1831</v>
      </c>
      <c r="C632" s="769" t="s">
        <v>4415</v>
      </c>
      <c r="D632" s="773" t="s">
        <v>4944</v>
      </c>
      <c r="E632" s="87"/>
      <c r="F632" s="98"/>
      <c r="G632" s="766">
        <v>450</v>
      </c>
      <c r="H632" s="765">
        <v>360</v>
      </c>
      <c r="I632" s="766">
        <v>90</v>
      </c>
    </row>
    <row r="633" spans="1:9" ht="15">
      <c r="A633" s="98"/>
      <c r="B633" s="769" t="s">
        <v>1606</v>
      </c>
      <c r="C633" s="769" t="s">
        <v>2720</v>
      </c>
      <c r="D633" s="773" t="s">
        <v>4945</v>
      </c>
      <c r="E633" s="87"/>
      <c r="F633" s="98"/>
      <c r="G633" s="766">
        <v>450</v>
      </c>
      <c r="H633" s="765">
        <v>360</v>
      </c>
      <c r="I633" s="766">
        <v>90</v>
      </c>
    </row>
    <row r="634" spans="1:9" ht="15">
      <c r="A634" s="98"/>
      <c r="B634" s="769" t="s">
        <v>4416</v>
      </c>
      <c r="C634" s="769" t="s">
        <v>2427</v>
      </c>
      <c r="D634" s="773" t="s">
        <v>4946</v>
      </c>
      <c r="E634" s="87"/>
      <c r="F634" s="98"/>
      <c r="G634" s="766">
        <v>450</v>
      </c>
      <c r="H634" s="765">
        <v>360</v>
      </c>
      <c r="I634" s="766">
        <v>90</v>
      </c>
    </row>
    <row r="635" spans="1:9" ht="15">
      <c r="A635" s="98"/>
      <c r="B635" s="789" t="s">
        <v>4417</v>
      </c>
      <c r="C635" s="790" t="s">
        <v>4418</v>
      </c>
      <c r="D635" s="792" t="s">
        <v>4947</v>
      </c>
      <c r="E635" s="87"/>
      <c r="F635" s="98"/>
      <c r="G635" s="766">
        <v>150</v>
      </c>
      <c r="H635" s="764">
        <v>120</v>
      </c>
      <c r="I635" s="766">
        <v>30</v>
      </c>
    </row>
    <row r="636" spans="1:9" ht="15">
      <c r="A636" s="98"/>
      <c r="B636" s="789" t="s">
        <v>3127</v>
      </c>
      <c r="C636" s="790" t="s">
        <v>3160</v>
      </c>
      <c r="D636" s="792" t="s">
        <v>4948</v>
      </c>
      <c r="E636" s="87"/>
      <c r="F636" s="98"/>
      <c r="G636" s="766">
        <v>150</v>
      </c>
      <c r="H636" s="764">
        <v>120</v>
      </c>
      <c r="I636" s="766">
        <v>30</v>
      </c>
    </row>
    <row r="637" spans="1:9" ht="15">
      <c r="A637" s="98"/>
      <c r="B637" s="789" t="s">
        <v>4419</v>
      </c>
      <c r="C637" s="790" t="s">
        <v>4420</v>
      </c>
      <c r="D637" s="792" t="s">
        <v>4949</v>
      </c>
      <c r="E637" s="87"/>
      <c r="F637" s="98"/>
      <c r="G637" s="766">
        <v>150</v>
      </c>
      <c r="H637" s="764">
        <v>120</v>
      </c>
      <c r="I637" s="766">
        <v>30</v>
      </c>
    </row>
    <row r="638" spans="1:9" ht="15">
      <c r="A638" s="98"/>
      <c r="B638" s="789" t="s">
        <v>4421</v>
      </c>
      <c r="C638" s="790" t="s">
        <v>3160</v>
      </c>
      <c r="D638" s="792" t="s">
        <v>4950</v>
      </c>
      <c r="E638" s="87"/>
      <c r="F638" s="98"/>
      <c r="G638" s="766">
        <v>150</v>
      </c>
      <c r="H638" s="764">
        <v>120</v>
      </c>
      <c r="I638" s="766">
        <v>30</v>
      </c>
    </row>
    <row r="639" spans="1:9" ht="15">
      <c r="A639" s="98"/>
      <c r="B639" s="789" t="s">
        <v>4422</v>
      </c>
      <c r="C639" s="790" t="s">
        <v>4418</v>
      </c>
      <c r="D639" s="792" t="s">
        <v>4951</v>
      </c>
      <c r="E639" s="87"/>
      <c r="F639" s="98"/>
      <c r="G639" s="766">
        <v>150</v>
      </c>
      <c r="H639" s="764">
        <v>120</v>
      </c>
      <c r="I639" s="766">
        <v>30</v>
      </c>
    </row>
    <row r="640" spans="1:9" ht="15">
      <c r="A640" s="98"/>
      <c r="B640" s="789" t="s">
        <v>4423</v>
      </c>
      <c r="C640" s="790" t="s">
        <v>4424</v>
      </c>
      <c r="D640" s="792" t="s">
        <v>4952</v>
      </c>
      <c r="E640" s="87"/>
      <c r="F640" s="98"/>
      <c r="G640" s="766">
        <v>150</v>
      </c>
      <c r="H640" s="764">
        <v>120</v>
      </c>
      <c r="I640" s="766">
        <v>30</v>
      </c>
    </row>
    <row r="641" spans="1:9" ht="15">
      <c r="A641" s="98"/>
      <c r="B641" s="789" t="s">
        <v>3162</v>
      </c>
      <c r="C641" s="790" t="s">
        <v>4425</v>
      </c>
      <c r="D641" s="792" t="s">
        <v>4953</v>
      </c>
      <c r="E641" s="87"/>
      <c r="F641" s="98"/>
      <c r="G641" s="766">
        <v>150</v>
      </c>
      <c r="H641" s="764">
        <v>120</v>
      </c>
      <c r="I641" s="766">
        <v>30</v>
      </c>
    </row>
    <row r="642" spans="1:9" ht="15">
      <c r="A642" s="98"/>
      <c r="B642" s="789" t="s">
        <v>4426</v>
      </c>
      <c r="C642" s="790" t="s">
        <v>4427</v>
      </c>
      <c r="D642" s="792" t="s">
        <v>4954</v>
      </c>
      <c r="E642" s="87"/>
      <c r="F642" s="98"/>
      <c r="G642" s="766">
        <v>150</v>
      </c>
      <c r="H642" s="764">
        <v>120</v>
      </c>
      <c r="I642" s="766">
        <v>30</v>
      </c>
    </row>
    <row r="643" spans="1:9" ht="15">
      <c r="A643" s="98"/>
      <c r="B643" s="789" t="s">
        <v>4428</v>
      </c>
      <c r="C643" s="790" t="s">
        <v>4429</v>
      </c>
      <c r="D643" s="792" t="s">
        <v>4955</v>
      </c>
      <c r="E643" s="87"/>
      <c r="F643" s="98"/>
      <c r="G643" s="766">
        <v>150</v>
      </c>
      <c r="H643" s="764">
        <v>120</v>
      </c>
      <c r="I643" s="766">
        <v>30</v>
      </c>
    </row>
    <row r="644" spans="1:9" ht="15">
      <c r="A644" s="98"/>
      <c r="B644" s="789" t="s">
        <v>4430</v>
      </c>
      <c r="C644" s="790" t="s">
        <v>4431</v>
      </c>
      <c r="D644" s="792" t="s">
        <v>4956</v>
      </c>
      <c r="E644" s="87"/>
      <c r="F644" s="98"/>
      <c r="G644" s="766">
        <v>150</v>
      </c>
      <c r="H644" s="764">
        <v>120</v>
      </c>
      <c r="I644" s="766">
        <v>30</v>
      </c>
    </row>
    <row r="645" spans="1:9" ht="15">
      <c r="A645" s="98"/>
      <c r="B645" s="789" t="s">
        <v>4432</v>
      </c>
      <c r="C645" s="790" t="s">
        <v>4433</v>
      </c>
      <c r="D645" s="792" t="s">
        <v>4957</v>
      </c>
      <c r="E645" s="87"/>
      <c r="F645" s="98"/>
      <c r="G645" s="766">
        <v>150</v>
      </c>
      <c r="H645" s="764">
        <v>120</v>
      </c>
      <c r="I645" s="766">
        <v>30</v>
      </c>
    </row>
    <row r="646" spans="1:9" ht="15">
      <c r="A646" s="98"/>
      <c r="B646" s="789" t="s">
        <v>1915</v>
      </c>
      <c r="C646" s="790" t="s">
        <v>4434</v>
      </c>
      <c r="D646" s="793" t="s">
        <v>4958</v>
      </c>
      <c r="E646" s="87"/>
      <c r="F646" s="98"/>
      <c r="G646" s="766">
        <v>150</v>
      </c>
      <c r="H646" s="764">
        <v>120</v>
      </c>
      <c r="I646" s="766">
        <v>30</v>
      </c>
    </row>
    <row r="647" spans="1:9" ht="15">
      <c r="A647" s="98"/>
      <c r="B647" s="789" t="s">
        <v>4435</v>
      </c>
      <c r="C647" s="790" t="s">
        <v>4436</v>
      </c>
      <c r="D647" s="792" t="s">
        <v>4959</v>
      </c>
      <c r="E647" s="87"/>
      <c r="F647" s="98"/>
      <c r="G647" s="766">
        <v>150</v>
      </c>
      <c r="H647" s="764">
        <v>120</v>
      </c>
      <c r="I647" s="766">
        <v>30</v>
      </c>
    </row>
    <row r="648" spans="1:9" ht="15">
      <c r="A648" s="98"/>
      <c r="B648" s="789" t="s">
        <v>4437</v>
      </c>
      <c r="C648" s="790" t="s">
        <v>4438</v>
      </c>
      <c r="D648" s="792" t="s">
        <v>4960</v>
      </c>
      <c r="E648" s="87"/>
      <c r="F648" s="98"/>
      <c r="G648" s="766">
        <v>150</v>
      </c>
      <c r="H648" s="764">
        <v>120</v>
      </c>
      <c r="I648" s="766">
        <v>30</v>
      </c>
    </row>
    <row r="649" spans="1:9" ht="15">
      <c r="A649" s="98"/>
      <c r="B649" s="789" t="s">
        <v>4439</v>
      </c>
      <c r="C649" s="790" t="s">
        <v>4440</v>
      </c>
      <c r="D649" s="792" t="s">
        <v>4961</v>
      </c>
      <c r="E649" s="87"/>
      <c r="F649" s="98"/>
      <c r="G649" s="766">
        <v>150</v>
      </c>
      <c r="H649" s="764">
        <v>120</v>
      </c>
      <c r="I649" s="766">
        <v>30</v>
      </c>
    </row>
    <row r="650" spans="1:9" ht="15">
      <c r="A650" s="98"/>
      <c r="B650" s="789" t="s">
        <v>4393</v>
      </c>
      <c r="C650" s="790" t="s">
        <v>4441</v>
      </c>
      <c r="D650" s="792" t="s">
        <v>4962</v>
      </c>
      <c r="E650" s="87"/>
      <c r="F650" s="98"/>
      <c r="G650" s="766">
        <v>150</v>
      </c>
      <c r="H650" s="764">
        <v>120</v>
      </c>
      <c r="I650" s="766">
        <v>30</v>
      </c>
    </row>
    <row r="651" spans="1:9" ht="15">
      <c r="A651" s="98"/>
      <c r="B651" s="789" t="s">
        <v>4442</v>
      </c>
      <c r="C651" s="790" t="s">
        <v>4443</v>
      </c>
      <c r="D651" s="793" t="s">
        <v>4963</v>
      </c>
      <c r="E651" s="87"/>
      <c r="F651" s="98"/>
      <c r="G651" s="766">
        <v>150</v>
      </c>
      <c r="H651" s="764">
        <v>120</v>
      </c>
      <c r="I651" s="766">
        <v>30</v>
      </c>
    </row>
    <row r="652" spans="1:9" ht="15">
      <c r="A652" s="98"/>
      <c r="B652" s="789" t="s">
        <v>4444</v>
      </c>
      <c r="C652" s="790" t="s">
        <v>4431</v>
      </c>
      <c r="D652" s="792" t="s">
        <v>4964</v>
      </c>
      <c r="E652" s="87"/>
      <c r="F652" s="98"/>
      <c r="G652" s="766">
        <v>150</v>
      </c>
      <c r="H652" s="764">
        <v>120</v>
      </c>
      <c r="I652" s="766">
        <v>30</v>
      </c>
    </row>
    <row r="653" spans="1:9" ht="15">
      <c r="A653" s="98"/>
      <c r="B653" s="789" t="s">
        <v>4248</v>
      </c>
      <c r="C653" s="790" t="s">
        <v>4445</v>
      </c>
      <c r="D653" s="792" t="s">
        <v>4965</v>
      </c>
      <c r="E653" s="87"/>
      <c r="F653" s="98"/>
      <c r="G653" s="766">
        <v>150</v>
      </c>
      <c r="H653" s="764">
        <v>120</v>
      </c>
      <c r="I653" s="766">
        <v>30</v>
      </c>
    </row>
    <row r="654" spans="1:9" ht="15">
      <c r="A654" s="98"/>
      <c r="B654" s="789" t="s">
        <v>1915</v>
      </c>
      <c r="C654" s="794" t="s">
        <v>3109</v>
      </c>
      <c r="D654" s="792" t="s">
        <v>4966</v>
      </c>
      <c r="E654" s="87"/>
      <c r="F654" s="98"/>
      <c r="G654" s="766">
        <v>150</v>
      </c>
      <c r="H654" s="764">
        <v>120</v>
      </c>
      <c r="I654" s="766">
        <v>30</v>
      </c>
    </row>
    <row r="655" spans="1:9" ht="15">
      <c r="A655" s="98"/>
      <c r="B655" s="795" t="s">
        <v>4446</v>
      </c>
      <c r="C655" s="790" t="s">
        <v>4447</v>
      </c>
      <c r="D655" s="793" t="s">
        <v>4967</v>
      </c>
      <c r="E655" s="87"/>
      <c r="F655" s="98"/>
      <c r="G655" s="766">
        <v>150</v>
      </c>
      <c r="H655" s="764">
        <v>120</v>
      </c>
      <c r="I655" s="766">
        <v>30</v>
      </c>
    </row>
    <row r="656" spans="1:9" ht="15">
      <c r="A656" s="98"/>
      <c r="B656" s="795" t="s">
        <v>4448</v>
      </c>
      <c r="C656" s="790" t="s">
        <v>4449</v>
      </c>
      <c r="D656" s="793" t="s">
        <v>4968</v>
      </c>
      <c r="E656" s="87"/>
      <c r="F656" s="98"/>
      <c r="G656" s="766">
        <v>150</v>
      </c>
      <c r="H656" s="764">
        <v>120</v>
      </c>
      <c r="I656" s="766">
        <v>30</v>
      </c>
    </row>
    <row r="657" spans="1:9" ht="15">
      <c r="A657" s="98"/>
      <c r="B657" s="789" t="s">
        <v>4450</v>
      </c>
      <c r="C657" s="790" t="s">
        <v>3160</v>
      </c>
      <c r="D657" s="792" t="s">
        <v>4969</v>
      </c>
      <c r="E657" s="87"/>
      <c r="F657" s="98"/>
      <c r="G657" s="766">
        <v>150</v>
      </c>
      <c r="H657" s="764">
        <v>120</v>
      </c>
      <c r="I657" s="766">
        <v>30</v>
      </c>
    </row>
    <row r="658" spans="1:9" ht="15">
      <c r="A658" s="98"/>
      <c r="B658" s="789" t="s">
        <v>4451</v>
      </c>
      <c r="C658" s="790" t="s">
        <v>4452</v>
      </c>
      <c r="D658" s="792" t="s">
        <v>4970</v>
      </c>
      <c r="E658" s="87"/>
      <c r="F658" s="98"/>
      <c r="G658" s="766">
        <v>150</v>
      </c>
      <c r="H658" s="764">
        <v>120</v>
      </c>
      <c r="I658" s="766">
        <v>30</v>
      </c>
    </row>
    <row r="659" spans="1:9" ht="15">
      <c r="A659" s="98"/>
      <c r="B659" s="795" t="s">
        <v>1587</v>
      </c>
      <c r="C659" s="790" t="s">
        <v>4453</v>
      </c>
      <c r="D659" s="793" t="s">
        <v>4971</v>
      </c>
      <c r="E659" s="87"/>
      <c r="F659" s="98"/>
      <c r="G659" s="766">
        <v>150</v>
      </c>
      <c r="H659" s="764">
        <v>120</v>
      </c>
      <c r="I659" s="766">
        <v>30</v>
      </c>
    </row>
    <row r="660" spans="1:9" ht="15">
      <c r="A660" s="98"/>
      <c r="B660" s="795" t="s">
        <v>4454</v>
      </c>
      <c r="C660" s="790" t="s">
        <v>4455</v>
      </c>
      <c r="D660" s="793" t="s">
        <v>4972</v>
      </c>
      <c r="E660" s="87"/>
      <c r="F660" s="98"/>
      <c r="G660" s="766">
        <v>150</v>
      </c>
      <c r="H660" s="764">
        <v>120</v>
      </c>
      <c r="I660" s="766">
        <v>30</v>
      </c>
    </row>
    <row r="661" spans="1:9" ht="15">
      <c r="A661" s="98"/>
      <c r="B661" s="789" t="s">
        <v>4456</v>
      </c>
      <c r="C661" s="790" t="s">
        <v>4457</v>
      </c>
      <c r="D661" s="792" t="s">
        <v>4973</v>
      </c>
      <c r="E661" s="87"/>
      <c r="F661" s="98"/>
      <c r="G661" s="766">
        <v>150</v>
      </c>
      <c r="H661" s="764">
        <v>120</v>
      </c>
      <c r="I661" s="766">
        <v>30</v>
      </c>
    </row>
    <row r="662" spans="1:9" ht="15">
      <c r="A662" s="98"/>
      <c r="B662" s="789" t="s">
        <v>4458</v>
      </c>
      <c r="C662" s="790" t="s">
        <v>4459</v>
      </c>
      <c r="D662" s="792" t="s">
        <v>4974</v>
      </c>
      <c r="E662" s="87"/>
      <c r="F662" s="98"/>
      <c r="G662" s="766">
        <v>150</v>
      </c>
      <c r="H662" s="764">
        <v>120</v>
      </c>
      <c r="I662" s="766">
        <v>30</v>
      </c>
    </row>
    <row r="663" spans="1:9" ht="15">
      <c r="A663" s="98"/>
      <c r="B663" s="795" t="s">
        <v>4460</v>
      </c>
      <c r="C663" s="790" t="s">
        <v>4461</v>
      </c>
      <c r="D663" s="793" t="s">
        <v>4975</v>
      </c>
      <c r="E663" s="87"/>
      <c r="F663" s="98"/>
      <c r="G663" s="766">
        <v>150</v>
      </c>
      <c r="H663" s="764">
        <v>120</v>
      </c>
      <c r="I663" s="766">
        <v>30</v>
      </c>
    </row>
    <row r="664" spans="1:9" ht="15">
      <c r="A664" s="98"/>
      <c r="B664" s="789" t="s">
        <v>4462</v>
      </c>
      <c r="C664" s="790" t="s">
        <v>4463</v>
      </c>
      <c r="D664" s="792" t="s">
        <v>4976</v>
      </c>
      <c r="E664" s="87"/>
      <c r="F664" s="98"/>
      <c r="G664" s="766">
        <v>150</v>
      </c>
      <c r="H664" s="764">
        <v>120</v>
      </c>
      <c r="I664" s="766">
        <v>30</v>
      </c>
    </row>
    <row r="665" spans="1:9" ht="15">
      <c r="A665" s="98"/>
      <c r="B665" s="796" t="s">
        <v>1143</v>
      </c>
      <c r="C665" s="797" t="s">
        <v>4464</v>
      </c>
      <c r="D665" s="798" t="s">
        <v>4977</v>
      </c>
      <c r="E665" s="87"/>
      <c r="F665" s="98"/>
      <c r="G665" s="766">
        <v>150</v>
      </c>
      <c r="H665" s="764">
        <v>120</v>
      </c>
      <c r="I665" s="766">
        <v>30</v>
      </c>
    </row>
    <row r="666" spans="1:9" ht="15">
      <c r="A666" s="98"/>
      <c r="B666" s="796" t="s">
        <v>4465</v>
      </c>
      <c r="C666" s="797" t="s">
        <v>4466</v>
      </c>
      <c r="D666" s="798" t="s">
        <v>4978</v>
      </c>
      <c r="E666" s="87"/>
      <c r="F666" s="98"/>
      <c r="G666" s="766">
        <v>150</v>
      </c>
      <c r="H666" s="764">
        <v>120</v>
      </c>
      <c r="I666" s="766">
        <v>30</v>
      </c>
    </row>
    <row r="667" spans="1:9" ht="15">
      <c r="A667" s="98"/>
      <c r="B667" s="796" t="s">
        <v>4467</v>
      </c>
      <c r="C667" s="797" t="s">
        <v>3157</v>
      </c>
      <c r="D667" s="798" t="s">
        <v>4979</v>
      </c>
      <c r="E667" s="87"/>
      <c r="F667" s="98"/>
      <c r="G667" s="766">
        <v>150</v>
      </c>
      <c r="H667" s="764">
        <v>120</v>
      </c>
      <c r="I667" s="766">
        <v>30</v>
      </c>
    </row>
    <row r="668" spans="1:9" ht="15">
      <c r="A668" s="98"/>
      <c r="B668" s="796" t="s">
        <v>3000</v>
      </c>
      <c r="C668" s="797" t="s">
        <v>4468</v>
      </c>
      <c r="D668" s="798" t="s">
        <v>4980</v>
      </c>
      <c r="E668" s="87"/>
      <c r="F668" s="98"/>
      <c r="G668" s="766">
        <v>150</v>
      </c>
      <c r="H668" s="764">
        <v>120</v>
      </c>
      <c r="I668" s="766">
        <v>30</v>
      </c>
    </row>
    <row r="669" spans="1:9" ht="15">
      <c r="A669" s="98"/>
      <c r="B669" s="796" t="s">
        <v>4469</v>
      </c>
      <c r="C669" s="797" t="s">
        <v>4470</v>
      </c>
      <c r="D669" s="798" t="s">
        <v>4981</v>
      </c>
      <c r="E669" s="87"/>
      <c r="F669" s="98"/>
      <c r="G669" s="766">
        <v>150</v>
      </c>
      <c r="H669" s="764">
        <v>120</v>
      </c>
      <c r="I669" s="766">
        <v>30</v>
      </c>
    </row>
    <row r="670" spans="1:9" ht="15">
      <c r="A670" s="98"/>
      <c r="B670" s="796" t="s">
        <v>4471</v>
      </c>
      <c r="C670" s="797" t="s">
        <v>3160</v>
      </c>
      <c r="D670" s="798" t="s">
        <v>4982</v>
      </c>
      <c r="E670" s="87"/>
      <c r="F670" s="98"/>
      <c r="G670" s="766">
        <v>150</v>
      </c>
      <c r="H670" s="764">
        <v>120</v>
      </c>
      <c r="I670" s="766">
        <v>30</v>
      </c>
    </row>
    <row r="671" spans="1:9" ht="15">
      <c r="A671" s="98"/>
      <c r="B671" s="796" t="s">
        <v>4472</v>
      </c>
      <c r="C671" s="797" t="s">
        <v>4473</v>
      </c>
      <c r="D671" s="798" t="s">
        <v>4983</v>
      </c>
      <c r="E671" s="87"/>
      <c r="F671" s="98"/>
      <c r="G671" s="766">
        <v>150</v>
      </c>
      <c r="H671" s="764">
        <v>120</v>
      </c>
      <c r="I671" s="766">
        <v>30</v>
      </c>
    </row>
    <row r="672" spans="1:9" ht="15">
      <c r="A672" s="98"/>
      <c r="B672" s="796" t="s">
        <v>4474</v>
      </c>
      <c r="C672" s="797" t="s">
        <v>4475</v>
      </c>
      <c r="D672" s="798" t="s">
        <v>4984</v>
      </c>
      <c r="E672" s="87"/>
      <c r="F672" s="98"/>
      <c r="G672" s="766">
        <v>150</v>
      </c>
      <c r="H672" s="764">
        <v>120</v>
      </c>
      <c r="I672" s="766">
        <v>30</v>
      </c>
    </row>
    <row r="673" spans="1:9" ht="15">
      <c r="A673" s="98"/>
      <c r="B673" s="796" t="s">
        <v>4476</v>
      </c>
      <c r="C673" s="797" t="s">
        <v>4477</v>
      </c>
      <c r="D673" s="798" t="s">
        <v>4985</v>
      </c>
      <c r="E673" s="87"/>
      <c r="F673" s="98"/>
      <c r="G673" s="766">
        <v>150</v>
      </c>
      <c r="H673" s="764">
        <v>120</v>
      </c>
      <c r="I673" s="766">
        <v>30</v>
      </c>
    </row>
    <row r="674" spans="1:9" ht="15">
      <c r="A674" s="98"/>
      <c r="B674" s="796" t="s">
        <v>4478</v>
      </c>
      <c r="C674" s="797" t="s">
        <v>4479</v>
      </c>
      <c r="D674" s="798" t="s">
        <v>4986</v>
      </c>
      <c r="E674" s="87"/>
      <c r="F674" s="98"/>
      <c r="G674" s="766">
        <v>150</v>
      </c>
      <c r="H674" s="764">
        <v>120</v>
      </c>
      <c r="I674" s="766">
        <v>30</v>
      </c>
    </row>
    <row r="675" spans="1:9" ht="15">
      <c r="A675" s="98"/>
      <c r="B675" s="796" t="s">
        <v>4480</v>
      </c>
      <c r="C675" s="797" t="s">
        <v>4481</v>
      </c>
      <c r="D675" s="798" t="s">
        <v>4987</v>
      </c>
      <c r="E675" s="87"/>
      <c r="F675" s="98"/>
      <c r="G675" s="766">
        <v>150</v>
      </c>
      <c r="H675" s="764">
        <v>120</v>
      </c>
      <c r="I675" s="766">
        <v>30</v>
      </c>
    </row>
    <row r="676" spans="1:9" ht="15">
      <c r="A676" s="98"/>
      <c r="B676" s="796" t="s">
        <v>4482</v>
      </c>
      <c r="C676" s="797" t="s">
        <v>4483</v>
      </c>
      <c r="D676" s="798" t="s">
        <v>4988</v>
      </c>
      <c r="E676" s="87"/>
      <c r="F676" s="98"/>
      <c r="G676" s="766">
        <v>150</v>
      </c>
      <c r="H676" s="764">
        <v>120</v>
      </c>
      <c r="I676" s="766">
        <v>30</v>
      </c>
    </row>
    <row r="677" spans="1:9" ht="15">
      <c r="A677" s="98"/>
      <c r="B677" s="796" t="s">
        <v>4484</v>
      </c>
      <c r="C677" s="797" t="s">
        <v>4485</v>
      </c>
      <c r="D677" s="798" t="s">
        <v>4989</v>
      </c>
      <c r="E677" s="87"/>
      <c r="F677" s="98"/>
      <c r="G677" s="766">
        <v>150</v>
      </c>
      <c r="H677" s="764">
        <v>120</v>
      </c>
      <c r="I677" s="766">
        <v>30</v>
      </c>
    </row>
    <row r="678" spans="1:9" ht="15">
      <c r="A678" s="98"/>
      <c r="B678" s="796" t="s">
        <v>2130</v>
      </c>
      <c r="C678" s="797" t="s">
        <v>4486</v>
      </c>
      <c r="D678" s="798" t="s">
        <v>4990</v>
      </c>
      <c r="E678" s="87"/>
      <c r="F678" s="98"/>
      <c r="G678" s="766">
        <v>150</v>
      </c>
      <c r="H678" s="764">
        <v>120</v>
      </c>
      <c r="I678" s="766">
        <v>30</v>
      </c>
    </row>
    <row r="679" spans="1:9" ht="15">
      <c r="A679" s="98"/>
      <c r="B679" s="796" t="s">
        <v>3127</v>
      </c>
      <c r="C679" s="797" t="s">
        <v>4429</v>
      </c>
      <c r="D679" s="798" t="s">
        <v>4991</v>
      </c>
      <c r="E679" s="87"/>
      <c r="F679" s="98"/>
      <c r="G679" s="766">
        <v>150</v>
      </c>
      <c r="H679" s="764">
        <v>120</v>
      </c>
      <c r="I679" s="766">
        <v>30</v>
      </c>
    </row>
    <row r="680" spans="1:9" ht="15">
      <c r="A680" s="98"/>
      <c r="B680" s="789" t="s">
        <v>4487</v>
      </c>
      <c r="C680" s="790" t="s">
        <v>4488</v>
      </c>
      <c r="D680" s="799" t="s">
        <v>4992</v>
      </c>
      <c r="E680" s="87"/>
      <c r="F680" s="98"/>
      <c r="G680" s="766">
        <v>200</v>
      </c>
      <c r="H680" s="764">
        <v>160</v>
      </c>
      <c r="I680" s="766">
        <v>40</v>
      </c>
    </row>
    <row r="681" spans="1:9" ht="15">
      <c r="A681" s="98"/>
      <c r="B681" s="800" t="s">
        <v>4489</v>
      </c>
      <c r="C681" s="790" t="s">
        <v>4490</v>
      </c>
      <c r="D681" s="801">
        <v>32001001770</v>
      </c>
      <c r="E681" s="87"/>
      <c r="F681" s="98"/>
      <c r="G681" s="766">
        <v>150</v>
      </c>
      <c r="H681" s="764">
        <v>120</v>
      </c>
      <c r="I681" s="766">
        <v>30</v>
      </c>
    </row>
    <row r="682" spans="1:9" ht="15">
      <c r="A682" s="98"/>
      <c r="B682" s="800" t="s">
        <v>4491</v>
      </c>
      <c r="C682" s="790" t="s">
        <v>4492</v>
      </c>
      <c r="D682" s="801">
        <v>32001007276</v>
      </c>
      <c r="E682" s="87"/>
      <c r="F682" s="98"/>
      <c r="G682" s="766">
        <v>150</v>
      </c>
      <c r="H682" s="764">
        <v>120</v>
      </c>
      <c r="I682" s="766">
        <v>30</v>
      </c>
    </row>
    <row r="683" spans="1:9" ht="15">
      <c r="A683" s="98"/>
      <c r="B683" s="800" t="s">
        <v>4493</v>
      </c>
      <c r="C683" s="790" t="s">
        <v>4494</v>
      </c>
      <c r="D683" s="801">
        <v>32001026168</v>
      </c>
      <c r="E683" s="87"/>
      <c r="F683" s="98"/>
      <c r="G683" s="766">
        <v>150</v>
      </c>
      <c r="H683" s="764">
        <v>120</v>
      </c>
      <c r="I683" s="766">
        <v>30</v>
      </c>
    </row>
    <row r="684" spans="1:9" ht="15">
      <c r="A684" s="98"/>
      <c r="B684" s="800" t="s">
        <v>4495</v>
      </c>
      <c r="C684" s="790" t="s">
        <v>4496</v>
      </c>
      <c r="D684" s="801">
        <v>32001019273</v>
      </c>
      <c r="E684" s="87"/>
      <c r="F684" s="98"/>
      <c r="G684" s="766">
        <v>150</v>
      </c>
      <c r="H684" s="764">
        <v>120</v>
      </c>
      <c r="I684" s="766">
        <v>30</v>
      </c>
    </row>
    <row r="685" spans="1:9" ht="15">
      <c r="A685" s="98"/>
      <c r="B685" s="800" t="s">
        <v>3108</v>
      </c>
      <c r="C685" s="790" t="s">
        <v>4492</v>
      </c>
      <c r="D685" s="801">
        <v>32001010054</v>
      </c>
      <c r="E685" s="87"/>
      <c r="F685" s="98"/>
      <c r="G685" s="766">
        <v>150</v>
      </c>
      <c r="H685" s="764">
        <v>120</v>
      </c>
      <c r="I685" s="766">
        <v>30</v>
      </c>
    </row>
    <row r="686" spans="1:9" ht="15">
      <c r="A686" s="98"/>
      <c r="B686" s="800" t="s">
        <v>4497</v>
      </c>
      <c r="C686" s="790" t="s">
        <v>4498</v>
      </c>
      <c r="D686" s="801">
        <v>32001021949</v>
      </c>
      <c r="E686" s="87"/>
      <c r="F686" s="98"/>
      <c r="G686" s="766">
        <v>150</v>
      </c>
      <c r="H686" s="764">
        <v>120</v>
      </c>
      <c r="I686" s="766">
        <v>30</v>
      </c>
    </row>
    <row r="687" spans="1:9" ht="15">
      <c r="A687" s="98"/>
      <c r="B687" s="800" t="s">
        <v>4499</v>
      </c>
      <c r="C687" s="790" t="s">
        <v>4443</v>
      </c>
      <c r="D687" s="801">
        <v>32001010098</v>
      </c>
      <c r="E687" s="87"/>
      <c r="F687" s="98"/>
      <c r="G687" s="766">
        <v>150</v>
      </c>
      <c r="H687" s="764">
        <v>120</v>
      </c>
      <c r="I687" s="766">
        <v>30</v>
      </c>
    </row>
    <row r="688" spans="1:9" ht="15">
      <c r="A688" s="98"/>
      <c r="B688" s="800" t="s">
        <v>4500</v>
      </c>
      <c r="C688" s="790" t="s">
        <v>4494</v>
      </c>
      <c r="D688" s="801">
        <v>32001013460</v>
      </c>
      <c r="E688" s="87"/>
      <c r="F688" s="98"/>
      <c r="G688" s="766">
        <v>150</v>
      </c>
      <c r="H688" s="764">
        <v>120</v>
      </c>
      <c r="I688" s="766">
        <v>30</v>
      </c>
    </row>
    <row r="689" spans="1:9" ht="15">
      <c r="A689" s="98"/>
      <c r="B689" s="800" t="s">
        <v>4501</v>
      </c>
      <c r="C689" s="790" t="s">
        <v>4502</v>
      </c>
      <c r="D689" s="801">
        <v>32001009181</v>
      </c>
      <c r="E689" s="87"/>
      <c r="F689" s="98"/>
      <c r="G689" s="766">
        <v>150</v>
      </c>
      <c r="H689" s="764">
        <v>120</v>
      </c>
      <c r="I689" s="766">
        <v>30</v>
      </c>
    </row>
    <row r="690" spans="1:9" ht="15">
      <c r="A690" s="98"/>
      <c r="B690" s="800" t="s">
        <v>4503</v>
      </c>
      <c r="C690" s="790" t="s">
        <v>4504</v>
      </c>
      <c r="D690" s="801">
        <v>32001026777</v>
      </c>
      <c r="E690" s="87"/>
      <c r="F690" s="98"/>
      <c r="G690" s="766">
        <v>150</v>
      </c>
      <c r="H690" s="764">
        <v>120</v>
      </c>
      <c r="I690" s="766">
        <v>30</v>
      </c>
    </row>
    <row r="691" spans="1:9" ht="15">
      <c r="A691" s="98"/>
      <c r="B691" s="800" t="s">
        <v>4423</v>
      </c>
      <c r="C691" s="790" t="s">
        <v>4505</v>
      </c>
      <c r="D691" s="801">
        <v>32001000541</v>
      </c>
      <c r="E691" s="87"/>
      <c r="F691" s="98"/>
      <c r="G691" s="766">
        <v>150</v>
      </c>
      <c r="H691" s="764">
        <v>120</v>
      </c>
      <c r="I691" s="766">
        <v>30</v>
      </c>
    </row>
    <row r="692" spans="1:9" ht="15">
      <c r="A692" s="98"/>
      <c r="B692" s="800" t="s">
        <v>4506</v>
      </c>
      <c r="C692" s="790" t="s">
        <v>4507</v>
      </c>
      <c r="D692" s="801">
        <v>32001023841</v>
      </c>
      <c r="E692" s="87"/>
      <c r="F692" s="98"/>
      <c r="G692" s="766">
        <v>150</v>
      </c>
      <c r="H692" s="764">
        <v>120</v>
      </c>
      <c r="I692" s="766">
        <v>30</v>
      </c>
    </row>
    <row r="693" spans="1:9" ht="15">
      <c r="A693" s="98"/>
      <c r="B693" s="800" t="s">
        <v>4508</v>
      </c>
      <c r="C693" s="790" t="s">
        <v>4509</v>
      </c>
      <c r="D693" s="801">
        <v>32001016916</v>
      </c>
      <c r="E693" s="87"/>
      <c r="F693" s="98"/>
      <c r="G693" s="766">
        <v>150</v>
      </c>
      <c r="H693" s="764">
        <v>120</v>
      </c>
      <c r="I693" s="766">
        <v>30</v>
      </c>
    </row>
    <row r="694" spans="1:9" ht="15">
      <c r="A694" s="98"/>
      <c r="B694" s="800" t="s">
        <v>4510</v>
      </c>
      <c r="C694" s="790" t="s">
        <v>4420</v>
      </c>
      <c r="D694" s="801">
        <v>32001026496</v>
      </c>
      <c r="E694" s="87"/>
      <c r="F694" s="98"/>
      <c r="G694" s="766">
        <v>150</v>
      </c>
      <c r="H694" s="764">
        <v>120</v>
      </c>
      <c r="I694" s="766">
        <v>30</v>
      </c>
    </row>
    <row r="695" spans="1:9" ht="15">
      <c r="A695" s="98"/>
      <c r="B695" s="800" t="s">
        <v>4511</v>
      </c>
      <c r="C695" s="790" t="s">
        <v>4459</v>
      </c>
      <c r="D695" s="801">
        <v>32001022421</v>
      </c>
      <c r="E695" s="87"/>
      <c r="F695" s="98"/>
      <c r="G695" s="766">
        <v>150</v>
      </c>
      <c r="H695" s="764">
        <v>120</v>
      </c>
      <c r="I695" s="766">
        <v>30</v>
      </c>
    </row>
    <row r="696" spans="1:9" ht="15">
      <c r="A696" s="98"/>
      <c r="B696" s="789" t="s">
        <v>4512</v>
      </c>
      <c r="C696" s="790" t="s">
        <v>4513</v>
      </c>
      <c r="D696" s="799" t="s">
        <v>4993</v>
      </c>
      <c r="E696" s="87"/>
      <c r="F696" s="98"/>
      <c r="G696" s="766">
        <v>200</v>
      </c>
      <c r="H696" s="764">
        <v>160</v>
      </c>
      <c r="I696" s="766">
        <v>40</v>
      </c>
    </row>
    <row r="697" spans="1:9" ht="15">
      <c r="A697" s="98"/>
      <c r="B697" s="769" t="s">
        <v>2106</v>
      </c>
      <c r="C697" s="769" t="s">
        <v>2650</v>
      </c>
      <c r="D697" s="770">
        <v>52001025211</v>
      </c>
      <c r="E697" s="87"/>
      <c r="F697" s="98"/>
      <c r="G697" s="766">
        <v>150</v>
      </c>
      <c r="H697" s="764">
        <v>120</v>
      </c>
      <c r="I697" s="766">
        <v>30</v>
      </c>
    </row>
    <row r="698" spans="1:9" ht="15">
      <c r="A698" s="98"/>
      <c r="B698" s="769" t="s">
        <v>2733</v>
      </c>
      <c r="C698" s="769" t="s">
        <v>864</v>
      </c>
      <c r="D698" s="770">
        <v>52001025726</v>
      </c>
      <c r="E698" s="87"/>
      <c r="F698" s="98"/>
      <c r="G698" s="766">
        <v>150</v>
      </c>
      <c r="H698" s="764">
        <v>120</v>
      </c>
      <c r="I698" s="766">
        <v>30</v>
      </c>
    </row>
    <row r="699" spans="1:9" ht="15">
      <c r="A699" s="98"/>
      <c r="B699" s="769" t="s">
        <v>2641</v>
      </c>
      <c r="C699" s="769" t="s">
        <v>4514</v>
      </c>
      <c r="D699" s="770">
        <v>52001016536</v>
      </c>
      <c r="E699" s="87"/>
      <c r="F699" s="98"/>
      <c r="G699" s="766">
        <v>150</v>
      </c>
      <c r="H699" s="764">
        <v>120</v>
      </c>
      <c r="I699" s="766">
        <v>30</v>
      </c>
    </row>
    <row r="700" spans="1:9" ht="15">
      <c r="A700" s="98"/>
      <c r="B700" s="769" t="s">
        <v>4515</v>
      </c>
      <c r="C700" s="769" t="s">
        <v>2740</v>
      </c>
      <c r="D700" s="770">
        <v>59001091696</v>
      </c>
      <c r="E700" s="87"/>
      <c r="F700" s="98"/>
      <c r="G700" s="766">
        <v>150</v>
      </c>
      <c r="H700" s="764">
        <v>120</v>
      </c>
      <c r="I700" s="766">
        <v>30</v>
      </c>
    </row>
    <row r="701" spans="1:9" ht="15">
      <c r="A701" s="98"/>
      <c r="B701" s="769" t="s">
        <v>2491</v>
      </c>
      <c r="C701" s="769" t="s">
        <v>1935</v>
      </c>
      <c r="D701" s="770">
        <v>61009000130</v>
      </c>
      <c r="E701" s="87"/>
      <c r="F701" s="98"/>
      <c r="G701" s="766">
        <v>150</v>
      </c>
      <c r="H701" s="764">
        <v>120</v>
      </c>
      <c r="I701" s="766">
        <v>30</v>
      </c>
    </row>
    <row r="702" spans="1:9" ht="15">
      <c r="A702" s="98"/>
      <c r="B702" s="802" t="s">
        <v>720</v>
      </c>
      <c r="C702" s="803" t="s">
        <v>4516</v>
      </c>
      <c r="D702" s="804" t="s">
        <v>4994</v>
      </c>
      <c r="E702" s="87"/>
      <c r="F702" s="98"/>
      <c r="G702" s="766">
        <v>200</v>
      </c>
      <c r="H702" s="764">
        <v>160</v>
      </c>
      <c r="I702" s="766">
        <v>40</v>
      </c>
    </row>
    <row r="703" spans="1:9" ht="15">
      <c r="A703" s="98"/>
      <c r="B703" s="769" t="s">
        <v>1879</v>
      </c>
      <c r="C703" s="769" t="s">
        <v>3140</v>
      </c>
      <c r="D703" s="770">
        <v>10250221965</v>
      </c>
      <c r="E703" s="87"/>
      <c r="F703" s="98"/>
      <c r="G703" s="766">
        <v>150</v>
      </c>
      <c r="H703" s="764">
        <v>120</v>
      </c>
      <c r="I703" s="766">
        <v>30</v>
      </c>
    </row>
    <row r="704" spans="1:9" ht="15">
      <c r="A704" s="98"/>
      <c r="B704" s="769" t="s">
        <v>1570</v>
      </c>
      <c r="C704" s="769" t="s">
        <v>4517</v>
      </c>
      <c r="D704" s="770">
        <v>22001007860</v>
      </c>
      <c r="E704" s="87"/>
      <c r="F704" s="98"/>
      <c r="G704" s="766">
        <v>150</v>
      </c>
      <c r="H704" s="764">
        <v>120</v>
      </c>
      <c r="I704" s="766">
        <v>30</v>
      </c>
    </row>
    <row r="705" spans="1:9" ht="15">
      <c r="A705" s="98"/>
      <c r="B705" s="769" t="s">
        <v>4518</v>
      </c>
      <c r="C705" s="769" t="s">
        <v>4519</v>
      </c>
      <c r="D705" s="770">
        <v>22001017338</v>
      </c>
      <c r="E705" s="87"/>
      <c r="F705" s="98"/>
      <c r="G705" s="766">
        <v>150</v>
      </c>
      <c r="H705" s="764">
        <v>120</v>
      </c>
      <c r="I705" s="766">
        <v>30</v>
      </c>
    </row>
    <row r="706" spans="1:9" ht="15">
      <c r="A706" s="98"/>
      <c r="B706" s="769" t="s">
        <v>2450</v>
      </c>
      <c r="C706" s="769" t="s">
        <v>4520</v>
      </c>
      <c r="D706" s="770">
        <v>22001020106</v>
      </c>
      <c r="E706" s="87"/>
      <c r="F706" s="98"/>
      <c r="G706" s="766">
        <v>150</v>
      </c>
      <c r="H706" s="764">
        <v>120</v>
      </c>
      <c r="I706" s="766">
        <v>30</v>
      </c>
    </row>
    <row r="707" spans="1:9" ht="15">
      <c r="A707" s="98"/>
      <c r="B707" s="769" t="s">
        <v>4385</v>
      </c>
      <c r="C707" s="769" t="s">
        <v>4521</v>
      </c>
      <c r="D707" s="770">
        <v>22301025279</v>
      </c>
      <c r="E707" s="87"/>
      <c r="F707" s="98"/>
      <c r="G707" s="766">
        <v>150</v>
      </c>
      <c r="H707" s="764">
        <v>120</v>
      </c>
      <c r="I707" s="766">
        <v>30</v>
      </c>
    </row>
    <row r="708" spans="1:9" ht="15">
      <c r="A708" s="98"/>
      <c r="B708" s="769" t="s">
        <v>4522</v>
      </c>
      <c r="C708" s="769" t="s">
        <v>4523</v>
      </c>
      <c r="D708" s="770">
        <v>22001021551</v>
      </c>
      <c r="E708" s="87"/>
      <c r="F708" s="98"/>
      <c r="G708" s="766">
        <v>150</v>
      </c>
      <c r="H708" s="764">
        <v>120</v>
      </c>
      <c r="I708" s="766">
        <v>30</v>
      </c>
    </row>
    <row r="709" spans="1:9" ht="15">
      <c r="A709" s="98"/>
      <c r="B709" s="769" t="s">
        <v>2459</v>
      </c>
      <c r="C709" s="769" t="s">
        <v>4524</v>
      </c>
      <c r="D709" s="770">
        <v>22001020717</v>
      </c>
      <c r="E709" s="87"/>
      <c r="F709" s="98"/>
      <c r="G709" s="766">
        <v>150</v>
      </c>
      <c r="H709" s="764">
        <v>120</v>
      </c>
      <c r="I709" s="766">
        <v>30</v>
      </c>
    </row>
    <row r="710" spans="1:9" ht="15">
      <c r="A710" s="98"/>
      <c r="B710" s="769" t="s">
        <v>4525</v>
      </c>
      <c r="C710" s="769" t="s">
        <v>4526</v>
      </c>
      <c r="D710" s="770">
        <v>22001020746</v>
      </c>
      <c r="E710" s="87"/>
      <c r="F710" s="98"/>
      <c r="G710" s="766">
        <v>150</v>
      </c>
      <c r="H710" s="764">
        <v>120</v>
      </c>
      <c r="I710" s="766">
        <v>30</v>
      </c>
    </row>
    <row r="711" spans="1:9" ht="15">
      <c r="A711" s="98"/>
      <c r="B711" s="769" t="s">
        <v>2468</v>
      </c>
      <c r="C711" s="769" t="s">
        <v>2073</v>
      </c>
      <c r="D711" s="770">
        <v>22001023571</v>
      </c>
      <c r="E711" s="87"/>
      <c r="F711" s="98"/>
      <c r="G711" s="766">
        <v>150</v>
      </c>
      <c r="H711" s="764">
        <v>120</v>
      </c>
      <c r="I711" s="766">
        <v>30</v>
      </c>
    </row>
    <row r="712" spans="1:9" ht="15">
      <c r="A712" s="98"/>
      <c r="B712" s="769" t="s">
        <v>1841</v>
      </c>
      <c r="C712" s="769" t="s">
        <v>1146</v>
      </c>
      <c r="D712" s="770">
        <v>22001018232</v>
      </c>
      <c r="E712" s="87"/>
      <c r="F712" s="98"/>
      <c r="G712" s="766">
        <v>150</v>
      </c>
      <c r="H712" s="764">
        <v>120</v>
      </c>
      <c r="I712" s="766">
        <v>30</v>
      </c>
    </row>
    <row r="713" spans="1:9" ht="15">
      <c r="A713" s="98"/>
      <c r="B713" s="769" t="s">
        <v>2303</v>
      </c>
      <c r="C713" s="769" t="s">
        <v>4527</v>
      </c>
      <c r="D713" s="770">
        <v>22001019641</v>
      </c>
      <c r="E713" s="87"/>
      <c r="F713" s="98"/>
      <c r="G713" s="766">
        <v>150</v>
      </c>
      <c r="H713" s="764">
        <v>120</v>
      </c>
      <c r="I713" s="766">
        <v>30</v>
      </c>
    </row>
    <row r="714" spans="1:9" ht="15">
      <c r="A714" s="98"/>
      <c r="B714" s="769" t="s">
        <v>1888</v>
      </c>
      <c r="C714" s="769" t="s">
        <v>2563</v>
      </c>
      <c r="D714" s="770">
        <v>22001018207</v>
      </c>
      <c r="E714" s="87"/>
      <c r="F714" s="98"/>
      <c r="G714" s="766">
        <v>150</v>
      </c>
      <c r="H714" s="764">
        <v>120</v>
      </c>
      <c r="I714" s="766">
        <v>30</v>
      </c>
    </row>
    <row r="715" spans="1:9" ht="15">
      <c r="A715" s="98"/>
      <c r="B715" s="769" t="s">
        <v>4528</v>
      </c>
      <c r="C715" s="769" t="s">
        <v>4529</v>
      </c>
      <c r="D715" s="770">
        <v>22001011217</v>
      </c>
      <c r="E715" s="87"/>
      <c r="F715" s="98"/>
      <c r="G715" s="766">
        <v>150</v>
      </c>
      <c r="H715" s="764">
        <v>120</v>
      </c>
      <c r="I715" s="766">
        <v>30</v>
      </c>
    </row>
    <row r="716" spans="1:9" ht="15">
      <c r="A716" s="98"/>
      <c r="B716" s="769" t="s">
        <v>4393</v>
      </c>
      <c r="C716" s="769" t="s">
        <v>4530</v>
      </c>
      <c r="D716" s="770">
        <v>22001015451</v>
      </c>
      <c r="E716" s="87"/>
      <c r="F716" s="98"/>
      <c r="G716" s="766">
        <v>150</v>
      </c>
      <c r="H716" s="764">
        <v>120</v>
      </c>
      <c r="I716" s="766">
        <v>30</v>
      </c>
    </row>
    <row r="717" spans="1:9" ht="15">
      <c r="A717" s="98"/>
      <c r="B717" s="769" t="s">
        <v>1616</v>
      </c>
      <c r="C717" s="769" t="s">
        <v>2760</v>
      </c>
      <c r="D717" s="770">
        <v>22001002822</v>
      </c>
      <c r="E717" s="87"/>
      <c r="F717" s="98"/>
      <c r="G717" s="766">
        <v>150</v>
      </c>
      <c r="H717" s="764">
        <v>120</v>
      </c>
      <c r="I717" s="766">
        <v>30</v>
      </c>
    </row>
    <row r="718" spans="1:9" ht="15">
      <c r="A718" s="98"/>
      <c r="B718" s="769" t="s">
        <v>4531</v>
      </c>
      <c r="C718" s="769" t="s">
        <v>4532</v>
      </c>
      <c r="D718" s="770">
        <v>43001035132</v>
      </c>
      <c r="E718" s="87"/>
      <c r="F718" s="98"/>
      <c r="G718" s="766">
        <v>150</v>
      </c>
      <c r="H718" s="764">
        <v>120</v>
      </c>
      <c r="I718" s="766">
        <v>30</v>
      </c>
    </row>
    <row r="719" spans="1:9" ht="15">
      <c r="A719" s="98"/>
      <c r="B719" s="769" t="s">
        <v>1610</v>
      </c>
      <c r="C719" s="769" t="s">
        <v>4533</v>
      </c>
      <c r="D719" s="770">
        <v>22101026223</v>
      </c>
      <c r="E719" s="87"/>
      <c r="F719" s="98"/>
      <c r="G719" s="766">
        <v>150</v>
      </c>
      <c r="H719" s="764">
        <v>120</v>
      </c>
      <c r="I719" s="766">
        <v>30</v>
      </c>
    </row>
    <row r="720" spans="1:9" ht="15">
      <c r="A720" s="98"/>
      <c r="B720" s="769" t="s">
        <v>1847</v>
      </c>
      <c r="C720" s="769" t="s">
        <v>4534</v>
      </c>
      <c r="D720" s="770">
        <v>22001021977</v>
      </c>
      <c r="E720" s="87"/>
      <c r="F720" s="98"/>
      <c r="G720" s="766">
        <v>150</v>
      </c>
      <c r="H720" s="764">
        <v>120</v>
      </c>
      <c r="I720" s="766">
        <v>30</v>
      </c>
    </row>
    <row r="721" spans="1:9" ht="15">
      <c r="A721" s="98"/>
      <c r="B721" s="769" t="s">
        <v>4535</v>
      </c>
      <c r="C721" s="769" t="s">
        <v>4536</v>
      </c>
      <c r="D721" s="770">
        <v>31001025816</v>
      </c>
      <c r="E721" s="87"/>
      <c r="F721" s="98"/>
      <c r="G721" s="766">
        <v>150</v>
      </c>
      <c r="H721" s="764">
        <v>120</v>
      </c>
      <c r="I721" s="766">
        <v>30</v>
      </c>
    </row>
    <row r="722" spans="1:9" ht="15">
      <c r="A722" s="98"/>
      <c r="B722" s="769" t="s">
        <v>4537</v>
      </c>
      <c r="C722" s="769" t="s">
        <v>944</v>
      </c>
      <c r="D722" s="770">
        <v>22001023838</v>
      </c>
      <c r="E722" s="87"/>
      <c r="F722" s="98"/>
      <c r="G722" s="766">
        <v>150</v>
      </c>
      <c r="H722" s="764">
        <v>120</v>
      </c>
      <c r="I722" s="766">
        <v>30</v>
      </c>
    </row>
    <row r="723" spans="1:9" ht="15">
      <c r="A723" s="98"/>
      <c r="B723" s="769" t="s">
        <v>2162</v>
      </c>
      <c r="C723" s="769" t="s">
        <v>4538</v>
      </c>
      <c r="D723" s="770">
        <v>59003001544</v>
      </c>
      <c r="E723" s="87"/>
      <c r="F723" s="98"/>
      <c r="G723" s="766">
        <v>150</v>
      </c>
      <c r="H723" s="764">
        <v>120</v>
      </c>
      <c r="I723" s="766">
        <v>30</v>
      </c>
    </row>
    <row r="724" spans="1:9" ht="15">
      <c r="A724" s="98"/>
      <c r="B724" s="802" t="s">
        <v>1879</v>
      </c>
      <c r="C724" s="803" t="s">
        <v>4539</v>
      </c>
      <c r="D724" s="805" t="s">
        <v>4995</v>
      </c>
      <c r="E724" s="87"/>
      <c r="F724" s="98"/>
      <c r="G724" s="766">
        <v>200</v>
      </c>
      <c r="H724" s="764">
        <v>160</v>
      </c>
      <c r="I724" s="766">
        <v>40</v>
      </c>
    </row>
    <row r="725" spans="1:9" ht="15">
      <c r="A725" s="98"/>
      <c r="B725" s="806" t="s">
        <v>4540</v>
      </c>
      <c r="C725" s="806" t="s">
        <v>1034</v>
      </c>
      <c r="D725" s="807">
        <v>62005005893</v>
      </c>
      <c r="E725" s="87"/>
      <c r="F725" s="98"/>
      <c r="G725" s="766">
        <v>150</v>
      </c>
      <c r="H725" s="764">
        <v>120</v>
      </c>
      <c r="I725" s="766">
        <v>30</v>
      </c>
    </row>
    <row r="726" spans="1:9" ht="15">
      <c r="A726" s="98"/>
      <c r="B726" s="806" t="s">
        <v>1554</v>
      </c>
      <c r="C726" s="806" t="s">
        <v>4541</v>
      </c>
      <c r="D726" s="807">
        <v>21001035649</v>
      </c>
      <c r="E726" s="87"/>
      <c r="F726" s="98"/>
      <c r="G726" s="766">
        <v>150</v>
      </c>
      <c r="H726" s="764">
        <v>120</v>
      </c>
      <c r="I726" s="766">
        <v>30</v>
      </c>
    </row>
    <row r="727" spans="1:9" ht="15">
      <c r="A727" s="98"/>
      <c r="B727" s="806" t="s">
        <v>717</v>
      </c>
      <c r="C727" s="806" t="s">
        <v>4542</v>
      </c>
      <c r="D727" s="807">
        <v>60001010048</v>
      </c>
      <c r="E727" s="87"/>
      <c r="F727" s="98"/>
      <c r="G727" s="766">
        <v>150</v>
      </c>
      <c r="H727" s="764">
        <v>120</v>
      </c>
      <c r="I727" s="766">
        <v>30</v>
      </c>
    </row>
    <row r="728" spans="1:9" ht="15">
      <c r="A728" s="98"/>
      <c r="B728" s="806" t="s">
        <v>938</v>
      </c>
      <c r="C728" s="806" t="s">
        <v>4543</v>
      </c>
      <c r="D728" s="807">
        <v>62005013098</v>
      </c>
      <c r="E728" s="87"/>
      <c r="F728" s="98"/>
      <c r="G728" s="766">
        <v>150</v>
      </c>
      <c r="H728" s="764">
        <v>120</v>
      </c>
      <c r="I728" s="766">
        <v>30</v>
      </c>
    </row>
    <row r="729" spans="1:9" ht="15">
      <c r="A729" s="98"/>
      <c r="B729" s="806" t="s">
        <v>1516</v>
      </c>
      <c r="C729" s="806" t="s">
        <v>4544</v>
      </c>
      <c r="D729" s="807">
        <v>62013002672</v>
      </c>
      <c r="E729" s="87"/>
      <c r="F729" s="98"/>
      <c r="G729" s="766">
        <v>150</v>
      </c>
      <c r="H729" s="764">
        <v>120</v>
      </c>
      <c r="I729" s="766">
        <v>30</v>
      </c>
    </row>
    <row r="730" spans="1:9" ht="15">
      <c r="A730" s="98"/>
      <c r="B730" s="806" t="s">
        <v>4545</v>
      </c>
      <c r="C730" s="806" t="s">
        <v>4546</v>
      </c>
      <c r="D730" s="807">
        <v>60001084132</v>
      </c>
      <c r="E730" s="87"/>
      <c r="F730" s="98"/>
      <c r="G730" s="766">
        <v>150</v>
      </c>
      <c r="H730" s="764">
        <v>120</v>
      </c>
      <c r="I730" s="766">
        <v>30</v>
      </c>
    </row>
    <row r="731" spans="1:9" ht="15">
      <c r="A731" s="98"/>
      <c r="B731" s="806" t="s">
        <v>1339</v>
      </c>
      <c r="C731" s="806" t="s">
        <v>4547</v>
      </c>
      <c r="D731" s="807">
        <v>18001067713</v>
      </c>
      <c r="E731" s="87"/>
      <c r="F731" s="98"/>
      <c r="G731" s="766">
        <v>150</v>
      </c>
      <c r="H731" s="764">
        <v>120</v>
      </c>
      <c r="I731" s="766">
        <v>30</v>
      </c>
    </row>
    <row r="732" spans="1:9" ht="15">
      <c r="A732" s="98"/>
      <c r="B732" s="806" t="s">
        <v>1630</v>
      </c>
      <c r="C732" s="806" t="s">
        <v>4548</v>
      </c>
      <c r="D732" s="807">
        <v>41001004674</v>
      </c>
      <c r="E732" s="87"/>
      <c r="F732" s="98"/>
      <c r="G732" s="766">
        <v>150</v>
      </c>
      <c r="H732" s="764">
        <v>120</v>
      </c>
      <c r="I732" s="766">
        <v>30</v>
      </c>
    </row>
    <row r="733" spans="1:9" ht="15">
      <c r="A733" s="98"/>
      <c r="B733" s="806" t="s">
        <v>1031</v>
      </c>
      <c r="C733" s="806" t="s">
        <v>4549</v>
      </c>
      <c r="D733" s="807">
        <v>60001112175</v>
      </c>
      <c r="E733" s="87"/>
      <c r="F733" s="98"/>
      <c r="G733" s="766">
        <v>150</v>
      </c>
      <c r="H733" s="764">
        <v>120</v>
      </c>
      <c r="I733" s="766">
        <v>30</v>
      </c>
    </row>
    <row r="734" spans="1:9" ht="15">
      <c r="A734" s="98"/>
      <c r="B734" s="806" t="s">
        <v>4550</v>
      </c>
      <c r="C734" s="806" t="s">
        <v>4551</v>
      </c>
      <c r="D734" s="807">
        <v>60001114644</v>
      </c>
      <c r="E734" s="87"/>
      <c r="F734" s="98"/>
      <c r="G734" s="766">
        <v>150</v>
      </c>
      <c r="H734" s="764">
        <v>120</v>
      </c>
      <c r="I734" s="766">
        <v>30</v>
      </c>
    </row>
    <row r="735" spans="1:9" ht="15">
      <c r="A735" s="98"/>
      <c r="B735" s="806" t="s">
        <v>996</v>
      </c>
      <c r="C735" s="806" t="s">
        <v>4552</v>
      </c>
      <c r="D735" s="807">
        <v>60001112524</v>
      </c>
      <c r="E735" s="87"/>
      <c r="F735" s="98"/>
      <c r="G735" s="766">
        <v>150</v>
      </c>
      <c r="H735" s="764">
        <v>120</v>
      </c>
      <c r="I735" s="766">
        <v>30</v>
      </c>
    </row>
    <row r="736" spans="1:9" ht="15">
      <c r="A736" s="98"/>
      <c r="B736" s="806" t="s">
        <v>682</v>
      </c>
      <c r="C736" s="806" t="s">
        <v>4553</v>
      </c>
      <c r="D736" s="807">
        <v>60002014321</v>
      </c>
      <c r="E736" s="87"/>
      <c r="F736" s="98"/>
      <c r="G736" s="766">
        <v>150</v>
      </c>
      <c r="H736" s="764">
        <v>120</v>
      </c>
      <c r="I736" s="766">
        <v>30</v>
      </c>
    </row>
    <row r="737" spans="1:9" ht="15">
      <c r="A737" s="98"/>
      <c r="B737" s="806" t="s">
        <v>1500</v>
      </c>
      <c r="C737" s="806" t="s">
        <v>4554</v>
      </c>
      <c r="D737" s="807">
        <v>60001057558</v>
      </c>
      <c r="E737" s="87"/>
      <c r="F737" s="98"/>
      <c r="G737" s="766">
        <v>150</v>
      </c>
      <c r="H737" s="764">
        <v>120</v>
      </c>
      <c r="I737" s="766">
        <v>30</v>
      </c>
    </row>
    <row r="738" spans="1:9" ht="15">
      <c r="A738" s="98"/>
      <c r="B738" s="806" t="s">
        <v>4555</v>
      </c>
      <c r="C738" s="806" t="s">
        <v>4556</v>
      </c>
      <c r="D738" s="807">
        <v>62005008049</v>
      </c>
      <c r="E738" s="87"/>
      <c r="F738" s="98"/>
      <c r="G738" s="766">
        <v>150</v>
      </c>
      <c r="H738" s="764">
        <v>120</v>
      </c>
      <c r="I738" s="766">
        <v>30</v>
      </c>
    </row>
    <row r="739" spans="1:9" ht="15">
      <c r="A739" s="98"/>
      <c r="B739" s="806" t="s">
        <v>1386</v>
      </c>
      <c r="C739" s="806" t="s">
        <v>4557</v>
      </c>
      <c r="D739" s="807">
        <v>60002002389</v>
      </c>
      <c r="E739" s="87"/>
      <c r="F739" s="98"/>
      <c r="G739" s="766">
        <v>150</v>
      </c>
      <c r="H739" s="764">
        <v>120</v>
      </c>
      <c r="I739" s="766">
        <v>30</v>
      </c>
    </row>
    <row r="740" spans="1:9" ht="15">
      <c r="A740" s="98"/>
      <c r="B740" s="806" t="s">
        <v>4558</v>
      </c>
      <c r="C740" s="806" t="s">
        <v>4348</v>
      </c>
      <c r="D740" s="807">
        <v>60002009157</v>
      </c>
      <c r="E740" s="87"/>
      <c r="F740" s="98"/>
      <c r="G740" s="766">
        <v>150</v>
      </c>
      <c r="H740" s="764">
        <v>120</v>
      </c>
      <c r="I740" s="766">
        <v>30</v>
      </c>
    </row>
    <row r="741" spans="1:9" ht="15">
      <c r="A741" s="98"/>
      <c r="B741" s="806" t="s">
        <v>953</v>
      </c>
      <c r="C741" s="806" t="s">
        <v>4559</v>
      </c>
      <c r="D741" s="807">
        <v>21001034729</v>
      </c>
      <c r="E741" s="87"/>
      <c r="F741" s="98"/>
      <c r="G741" s="766">
        <v>150</v>
      </c>
      <c r="H741" s="764">
        <v>120</v>
      </c>
      <c r="I741" s="766">
        <v>30</v>
      </c>
    </row>
    <row r="742" spans="1:9" ht="15">
      <c r="A742" s="98"/>
      <c r="B742" s="806" t="s">
        <v>695</v>
      </c>
      <c r="C742" s="806" t="s">
        <v>3082</v>
      </c>
      <c r="D742" s="807">
        <v>62007011220</v>
      </c>
      <c r="E742" s="87"/>
      <c r="F742" s="98"/>
      <c r="G742" s="766">
        <v>150</v>
      </c>
      <c r="H742" s="764">
        <v>120</v>
      </c>
      <c r="I742" s="766">
        <v>30</v>
      </c>
    </row>
    <row r="743" spans="1:9" ht="15">
      <c r="A743" s="98"/>
      <c r="B743" s="806" t="s">
        <v>1183</v>
      </c>
      <c r="C743" s="806" t="s">
        <v>4560</v>
      </c>
      <c r="D743" s="807">
        <v>60001051434</v>
      </c>
      <c r="E743" s="87"/>
      <c r="F743" s="98"/>
      <c r="G743" s="766">
        <v>150</v>
      </c>
      <c r="H743" s="764">
        <v>120</v>
      </c>
      <c r="I743" s="766">
        <v>30</v>
      </c>
    </row>
    <row r="744" spans="1:9" ht="15">
      <c r="A744" s="98"/>
      <c r="B744" s="806" t="s">
        <v>1732</v>
      </c>
      <c r="C744" s="806" t="s">
        <v>4561</v>
      </c>
      <c r="D744" s="807">
        <v>53001008171</v>
      </c>
      <c r="E744" s="87"/>
      <c r="F744" s="98"/>
      <c r="G744" s="766">
        <v>150</v>
      </c>
      <c r="H744" s="764">
        <v>120</v>
      </c>
      <c r="I744" s="766">
        <v>30</v>
      </c>
    </row>
    <row r="745" spans="1:9" ht="15">
      <c r="A745" s="98"/>
      <c r="B745" s="806" t="s">
        <v>4562</v>
      </c>
      <c r="C745" s="806" t="s">
        <v>4563</v>
      </c>
      <c r="D745" s="808" t="s">
        <v>4996</v>
      </c>
      <c r="E745" s="87"/>
      <c r="F745" s="98"/>
      <c r="G745" s="766">
        <v>150</v>
      </c>
      <c r="H745" s="764">
        <v>120</v>
      </c>
      <c r="I745" s="766">
        <v>30</v>
      </c>
    </row>
    <row r="746" spans="1:9" ht="15">
      <c r="A746" s="98"/>
      <c r="B746" s="806" t="s">
        <v>854</v>
      </c>
      <c r="C746" s="806" t="s">
        <v>4564</v>
      </c>
      <c r="D746" s="807">
        <v>60010160856</v>
      </c>
      <c r="E746" s="87"/>
      <c r="F746" s="98"/>
      <c r="G746" s="766">
        <v>150</v>
      </c>
      <c r="H746" s="764">
        <v>120</v>
      </c>
      <c r="I746" s="766">
        <v>30</v>
      </c>
    </row>
    <row r="747" spans="1:9" ht="15">
      <c r="A747" s="98"/>
      <c r="B747" s="806" t="s">
        <v>674</v>
      </c>
      <c r="C747" s="806" t="s">
        <v>4565</v>
      </c>
      <c r="D747" s="807">
        <v>41001031386</v>
      </c>
      <c r="E747" s="87"/>
      <c r="F747" s="98"/>
      <c r="G747" s="766">
        <v>150</v>
      </c>
      <c r="H747" s="764">
        <v>120</v>
      </c>
      <c r="I747" s="766">
        <v>30</v>
      </c>
    </row>
    <row r="748" spans="1:9" ht="15">
      <c r="A748" s="98"/>
      <c r="B748" s="806" t="s">
        <v>727</v>
      </c>
      <c r="C748" s="806" t="s">
        <v>4566</v>
      </c>
      <c r="D748" s="807">
        <v>60001017846</v>
      </c>
      <c r="E748" s="87"/>
      <c r="F748" s="98"/>
      <c r="G748" s="766">
        <v>150</v>
      </c>
      <c r="H748" s="764">
        <v>120</v>
      </c>
      <c r="I748" s="766">
        <v>30</v>
      </c>
    </row>
    <row r="749" spans="1:9" ht="15">
      <c r="A749" s="98"/>
      <c r="B749" s="806" t="s">
        <v>4550</v>
      </c>
      <c r="C749" s="806" t="s">
        <v>4567</v>
      </c>
      <c r="D749" s="807">
        <v>60001026400</v>
      </c>
      <c r="E749" s="87"/>
      <c r="F749" s="98"/>
      <c r="G749" s="766">
        <v>150</v>
      </c>
      <c r="H749" s="764">
        <v>120</v>
      </c>
      <c r="I749" s="766">
        <v>30</v>
      </c>
    </row>
    <row r="750" spans="1:9" ht="15">
      <c r="A750" s="98"/>
      <c r="B750" s="806" t="s">
        <v>1507</v>
      </c>
      <c r="C750" s="806" t="s">
        <v>2965</v>
      </c>
      <c r="D750" s="807">
        <v>60001074530</v>
      </c>
      <c r="E750" s="87"/>
      <c r="F750" s="98"/>
      <c r="G750" s="766">
        <v>150</v>
      </c>
      <c r="H750" s="764">
        <v>120</v>
      </c>
      <c r="I750" s="766">
        <v>30</v>
      </c>
    </row>
    <row r="751" spans="1:9" ht="15">
      <c r="A751" s="98"/>
      <c r="B751" s="806" t="s">
        <v>974</v>
      </c>
      <c r="C751" s="806" t="s">
        <v>4568</v>
      </c>
      <c r="D751" s="807">
        <v>60002019327</v>
      </c>
      <c r="E751" s="87"/>
      <c r="F751" s="98"/>
      <c r="G751" s="766">
        <v>150</v>
      </c>
      <c r="H751" s="764">
        <v>120</v>
      </c>
      <c r="I751" s="766">
        <v>30</v>
      </c>
    </row>
    <row r="752" spans="1:9" ht="15">
      <c r="A752" s="98"/>
      <c r="B752" s="806" t="s">
        <v>2704</v>
      </c>
      <c r="C752" s="806" t="s">
        <v>4569</v>
      </c>
      <c r="D752" s="807">
        <v>62001035329</v>
      </c>
      <c r="E752" s="87"/>
      <c r="F752" s="98"/>
      <c r="G752" s="766">
        <v>150</v>
      </c>
      <c r="H752" s="764">
        <v>120</v>
      </c>
      <c r="I752" s="766">
        <v>30</v>
      </c>
    </row>
    <row r="753" spans="1:9" ht="15">
      <c r="A753" s="98"/>
      <c r="B753" s="806" t="s">
        <v>918</v>
      </c>
      <c r="C753" s="806" t="s">
        <v>4570</v>
      </c>
      <c r="D753" s="807">
        <v>60001152427</v>
      </c>
      <c r="E753" s="87"/>
      <c r="F753" s="98"/>
      <c r="G753" s="766">
        <v>150</v>
      </c>
      <c r="H753" s="764">
        <v>120</v>
      </c>
      <c r="I753" s="766">
        <v>30</v>
      </c>
    </row>
    <row r="754" spans="1:9" ht="15">
      <c r="A754" s="98"/>
      <c r="B754" s="806" t="s">
        <v>1370</v>
      </c>
      <c r="C754" s="806" t="s">
        <v>4571</v>
      </c>
      <c r="D754" s="807">
        <v>60001043010</v>
      </c>
      <c r="E754" s="87"/>
      <c r="F754" s="98"/>
      <c r="G754" s="766">
        <v>150</v>
      </c>
      <c r="H754" s="764">
        <v>120</v>
      </c>
      <c r="I754" s="766">
        <v>30</v>
      </c>
    </row>
    <row r="755" spans="1:9" ht="15">
      <c r="A755" s="98"/>
      <c r="B755" s="806" t="s">
        <v>4572</v>
      </c>
      <c r="C755" s="806" t="s">
        <v>4573</v>
      </c>
      <c r="D755" s="807">
        <v>18001023413</v>
      </c>
      <c r="E755" s="87"/>
      <c r="F755" s="98"/>
      <c r="G755" s="766">
        <v>150</v>
      </c>
      <c r="H755" s="764">
        <v>120</v>
      </c>
      <c r="I755" s="766">
        <v>30</v>
      </c>
    </row>
    <row r="756" spans="1:9" ht="15">
      <c r="A756" s="98"/>
      <c r="B756" s="806" t="s">
        <v>679</v>
      </c>
      <c r="C756" s="806" t="s">
        <v>4574</v>
      </c>
      <c r="D756" s="807">
        <v>60001099991</v>
      </c>
      <c r="E756" s="87"/>
      <c r="F756" s="98"/>
      <c r="G756" s="766">
        <v>150</v>
      </c>
      <c r="H756" s="764">
        <v>120</v>
      </c>
      <c r="I756" s="766">
        <v>30</v>
      </c>
    </row>
    <row r="757" spans="1:9" ht="15">
      <c r="A757" s="98"/>
      <c r="B757" s="806" t="s">
        <v>1655</v>
      </c>
      <c r="C757" s="806" t="s">
        <v>4575</v>
      </c>
      <c r="D757" s="807">
        <v>55001022103</v>
      </c>
      <c r="E757" s="87"/>
      <c r="F757" s="98"/>
      <c r="G757" s="766">
        <v>150</v>
      </c>
      <c r="H757" s="764">
        <v>120</v>
      </c>
      <c r="I757" s="766">
        <v>30</v>
      </c>
    </row>
    <row r="758" spans="1:9" ht="15">
      <c r="A758" s="98"/>
      <c r="B758" s="806" t="s">
        <v>656</v>
      </c>
      <c r="C758" s="806" t="s">
        <v>4576</v>
      </c>
      <c r="D758" s="807">
        <v>60001094691</v>
      </c>
      <c r="E758" s="87"/>
      <c r="F758" s="98"/>
      <c r="G758" s="766">
        <v>150</v>
      </c>
      <c r="H758" s="764">
        <v>120</v>
      </c>
      <c r="I758" s="766">
        <v>30</v>
      </c>
    </row>
    <row r="759" spans="1:9" ht="15">
      <c r="A759" s="98"/>
      <c r="B759" s="806" t="s">
        <v>1077</v>
      </c>
      <c r="C759" s="806" t="s">
        <v>1808</v>
      </c>
      <c r="D759" s="807">
        <v>60001027846</v>
      </c>
      <c r="E759" s="87"/>
      <c r="F759" s="98"/>
      <c r="G759" s="766">
        <v>150</v>
      </c>
      <c r="H759" s="764">
        <v>120</v>
      </c>
      <c r="I759" s="766">
        <v>30</v>
      </c>
    </row>
    <row r="760" spans="1:9" ht="15">
      <c r="A760" s="98"/>
      <c r="B760" s="806" t="s">
        <v>909</v>
      </c>
      <c r="C760" s="806" t="s">
        <v>4577</v>
      </c>
      <c r="D760" s="807">
        <v>39001041999</v>
      </c>
      <c r="E760" s="87"/>
      <c r="F760" s="98"/>
      <c r="G760" s="766">
        <v>150</v>
      </c>
      <c r="H760" s="764">
        <v>120</v>
      </c>
      <c r="I760" s="766">
        <v>30</v>
      </c>
    </row>
    <row r="761" spans="1:9" ht="15">
      <c r="A761" s="98"/>
      <c r="B761" s="806" t="s">
        <v>974</v>
      </c>
      <c r="C761" s="806" t="s">
        <v>4578</v>
      </c>
      <c r="D761" s="807">
        <v>29001000599</v>
      </c>
      <c r="E761" s="87"/>
      <c r="F761" s="98"/>
      <c r="G761" s="766">
        <v>150</v>
      </c>
      <c r="H761" s="764">
        <v>120</v>
      </c>
      <c r="I761" s="766">
        <v>30</v>
      </c>
    </row>
    <row r="762" spans="1:9" ht="15">
      <c r="A762" s="98"/>
      <c r="B762" s="806" t="s">
        <v>4579</v>
      </c>
      <c r="C762" s="806" t="s">
        <v>4580</v>
      </c>
      <c r="D762" s="807">
        <v>60001103078</v>
      </c>
      <c r="E762" s="87"/>
      <c r="F762" s="98"/>
      <c r="G762" s="766">
        <v>150</v>
      </c>
      <c r="H762" s="764">
        <v>120</v>
      </c>
      <c r="I762" s="766">
        <v>30</v>
      </c>
    </row>
    <row r="763" spans="1:9" ht="15">
      <c r="A763" s="98"/>
      <c r="B763" s="806" t="s">
        <v>722</v>
      </c>
      <c r="C763" s="806" t="s">
        <v>4581</v>
      </c>
      <c r="D763" s="807">
        <v>60001036942</v>
      </c>
      <c r="E763" s="87"/>
      <c r="F763" s="98"/>
      <c r="G763" s="766">
        <v>150</v>
      </c>
      <c r="H763" s="764">
        <v>120</v>
      </c>
      <c r="I763" s="766">
        <v>30</v>
      </c>
    </row>
    <row r="764" spans="1:9" ht="15">
      <c r="A764" s="98"/>
      <c r="B764" s="806" t="s">
        <v>863</v>
      </c>
      <c r="C764" s="806" t="s">
        <v>4582</v>
      </c>
      <c r="D764" s="807">
        <v>60001017870</v>
      </c>
      <c r="E764" s="87"/>
      <c r="F764" s="98"/>
      <c r="G764" s="766">
        <v>150</v>
      </c>
      <c r="H764" s="764">
        <v>120</v>
      </c>
      <c r="I764" s="766">
        <v>30</v>
      </c>
    </row>
    <row r="765" spans="1:9" ht="15">
      <c r="A765" s="98"/>
      <c r="B765" s="806" t="s">
        <v>1174</v>
      </c>
      <c r="C765" s="806" t="s">
        <v>4583</v>
      </c>
      <c r="D765" s="807">
        <v>60001148745</v>
      </c>
      <c r="E765" s="87"/>
      <c r="F765" s="98"/>
      <c r="G765" s="766">
        <v>150</v>
      </c>
      <c r="H765" s="764">
        <v>120</v>
      </c>
      <c r="I765" s="766">
        <v>30</v>
      </c>
    </row>
    <row r="766" spans="1:9" ht="15">
      <c r="A766" s="98"/>
      <c r="B766" s="806" t="s">
        <v>754</v>
      </c>
      <c r="C766" s="806" t="s">
        <v>4584</v>
      </c>
      <c r="D766" s="807">
        <v>49001012838</v>
      </c>
      <c r="E766" s="87"/>
      <c r="F766" s="98"/>
      <c r="G766" s="766">
        <v>150</v>
      </c>
      <c r="H766" s="764">
        <v>120</v>
      </c>
      <c r="I766" s="766">
        <v>30</v>
      </c>
    </row>
    <row r="767" spans="1:9" ht="15">
      <c r="A767" s="98"/>
      <c r="B767" s="806" t="s">
        <v>4585</v>
      </c>
      <c r="C767" s="806" t="s">
        <v>4586</v>
      </c>
      <c r="D767" s="807">
        <v>60003003784</v>
      </c>
      <c r="E767" s="87"/>
      <c r="F767" s="98"/>
      <c r="G767" s="766">
        <v>150</v>
      </c>
      <c r="H767" s="764">
        <v>120</v>
      </c>
      <c r="I767" s="766">
        <v>30</v>
      </c>
    </row>
    <row r="768" spans="1:9" ht="15">
      <c r="A768" s="98"/>
      <c r="B768" s="806" t="s">
        <v>974</v>
      </c>
      <c r="C768" s="806" t="s">
        <v>4587</v>
      </c>
      <c r="D768" s="807">
        <v>18001030324</v>
      </c>
      <c r="E768" s="87"/>
      <c r="F768" s="98"/>
      <c r="G768" s="766">
        <v>150</v>
      </c>
      <c r="H768" s="764">
        <v>120</v>
      </c>
      <c r="I768" s="766">
        <v>30</v>
      </c>
    </row>
    <row r="769" spans="1:9" ht="15">
      <c r="A769" s="98"/>
      <c r="B769" s="806" t="s">
        <v>653</v>
      </c>
      <c r="C769" s="806" t="s">
        <v>4588</v>
      </c>
      <c r="D769" s="807">
        <v>17001026752</v>
      </c>
      <c r="E769" s="87"/>
      <c r="F769" s="98"/>
      <c r="G769" s="766">
        <v>150</v>
      </c>
      <c r="H769" s="764">
        <v>120</v>
      </c>
      <c r="I769" s="766">
        <v>30</v>
      </c>
    </row>
    <row r="770" spans="1:9" ht="15">
      <c r="A770" s="98"/>
      <c r="B770" s="806" t="s">
        <v>4589</v>
      </c>
      <c r="C770" s="806" t="s">
        <v>4590</v>
      </c>
      <c r="D770" s="807">
        <v>60001102239</v>
      </c>
      <c r="E770" s="87"/>
      <c r="F770" s="98"/>
      <c r="G770" s="766">
        <v>150</v>
      </c>
      <c r="H770" s="764">
        <v>120</v>
      </c>
      <c r="I770" s="766">
        <v>30</v>
      </c>
    </row>
    <row r="771" spans="1:9" ht="15">
      <c r="A771" s="98"/>
      <c r="B771" s="806" t="s">
        <v>818</v>
      </c>
      <c r="C771" s="806" t="s">
        <v>4591</v>
      </c>
      <c r="D771" s="807">
        <v>49001000685</v>
      </c>
      <c r="E771" s="87"/>
      <c r="F771" s="98"/>
      <c r="G771" s="766">
        <v>150</v>
      </c>
      <c r="H771" s="764">
        <v>120</v>
      </c>
      <c r="I771" s="766">
        <v>30</v>
      </c>
    </row>
    <row r="772" spans="1:9" ht="15">
      <c r="A772" s="98"/>
      <c r="B772" s="806" t="s">
        <v>4592</v>
      </c>
      <c r="C772" s="806" t="s">
        <v>4593</v>
      </c>
      <c r="D772" s="807">
        <v>60001051353</v>
      </c>
      <c r="E772" s="87"/>
      <c r="F772" s="98"/>
      <c r="G772" s="766">
        <v>150</v>
      </c>
      <c r="H772" s="764">
        <v>120</v>
      </c>
      <c r="I772" s="766">
        <v>30</v>
      </c>
    </row>
    <row r="773" spans="1:9" ht="15">
      <c r="A773" s="98"/>
      <c r="B773" s="806" t="s">
        <v>674</v>
      </c>
      <c r="C773" s="806" t="s">
        <v>4594</v>
      </c>
      <c r="D773" s="807">
        <v>53001039020</v>
      </c>
      <c r="E773" s="87"/>
      <c r="F773" s="98"/>
      <c r="G773" s="766">
        <v>150</v>
      </c>
      <c r="H773" s="764">
        <v>120</v>
      </c>
      <c r="I773" s="766">
        <v>30</v>
      </c>
    </row>
    <row r="774" spans="1:9" ht="15">
      <c r="A774" s="98"/>
      <c r="B774" s="806" t="s">
        <v>1803</v>
      </c>
      <c r="C774" s="806" t="s">
        <v>4595</v>
      </c>
      <c r="D774" s="807">
        <v>60001093471</v>
      </c>
      <c r="E774" s="87"/>
      <c r="F774" s="98"/>
      <c r="G774" s="766">
        <v>150</v>
      </c>
      <c r="H774" s="764">
        <v>120</v>
      </c>
      <c r="I774" s="766">
        <v>30</v>
      </c>
    </row>
    <row r="775" spans="1:9" ht="15">
      <c r="A775" s="98"/>
      <c r="B775" s="806" t="s">
        <v>4596</v>
      </c>
      <c r="C775" s="806" t="s">
        <v>4593</v>
      </c>
      <c r="D775" s="807">
        <v>53001056121</v>
      </c>
      <c r="E775" s="87"/>
      <c r="F775" s="98"/>
      <c r="G775" s="766">
        <v>150</v>
      </c>
      <c r="H775" s="764">
        <v>120</v>
      </c>
      <c r="I775" s="766">
        <v>30</v>
      </c>
    </row>
    <row r="776" spans="1:9" ht="15">
      <c r="A776" s="98"/>
      <c r="B776" s="806" t="s">
        <v>1783</v>
      </c>
      <c r="C776" s="806" t="s">
        <v>4597</v>
      </c>
      <c r="D776" s="807">
        <v>62004018097</v>
      </c>
      <c r="E776" s="87"/>
      <c r="F776" s="98"/>
      <c r="G776" s="766">
        <v>150</v>
      </c>
      <c r="H776" s="764">
        <v>120</v>
      </c>
      <c r="I776" s="766">
        <v>30</v>
      </c>
    </row>
    <row r="777" spans="1:9" ht="15">
      <c r="A777" s="98"/>
      <c r="B777" s="806" t="s">
        <v>1495</v>
      </c>
      <c r="C777" s="806" t="s">
        <v>4598</v>
      </c>
      <c r="D777" s="807">
        <v>62002006079</v>
      </c>
      <c r="E777" s="87"/>
      <c r="F777" s="98"/>
      <c r="G777" s="766">
        <v>150</v>
      </c>
      <c r="H777" s="764">
        <v>120</v>
      </c>
      <c r="I777" s="766">
        <v>30</v>
      </c>
    </row>
    <row r="778" spans="1:9" ht="15">
      <c r="A778" s="98"/>
      <c r="B778" s="806" t="s">
        <v>2414</v>
      </c>
      <c r="C778" s="806" t="s">
        <v>888</v>
      </c>
      <c r="D778" s="807">
        <v>60001136017</v>
      </c>
      <c r="E778" s="87"/>
      <c r="F778" s="98"/>
      <c r="G778" s="766">
        <v>150</v>
      </c>
      <c r="H778" s="764">
        <v>120</v>
      </c>
      <c r="I778" s="766">
        <v>30</v>
      </c>
    </row>
    <row r="779" spans="1:9" ht="15">
      <c r="A779" s="98"/>
      <c r="B779" s="806" t="s">
        <v>2704</v>
      </c>
      <c r="C779" s="806" t="s">
        <v>4599</v>
      </c>
      <c r="D779" s="807">
        <v>62001035329</v>
      </c>
      <c r="E779" s="87"/>
      <c r="F779" s="98"/>
      <c r="G779" s="766">
        <v>150</v>
      </c>
      <c r="H779" s="764">
        <v>120</v>
      </c>
      <c r="I779" s="766">
        <v>30</v>
      </c>
    </row>
    <row r="780" spans="1:9" ht="15">
      <c r="A780" s="98"/>
      <c r="B780" s="806" t="s">
        <v>1077</v>
      </c>
      <c r="C780" s="806" t="s">
        <v>4600</v>
      </c>
      <c r="D780" s="807">
        <v>60001064364</v>
      </c>
      <c r="E780" s="87"/>
      <c r="F780" s="98"/>
      <c r="G780" s="766">
        <v>150</v>
      </c>
      <c r="H780" s="764">
        <v>120</v>
      </c>
      <c r="I780" s="766">
        <v>30</v>
      </c>
    </row>
    <row r="781" spans="1:9" ht="15">
      <c r="A781" s="98"/>
      <c r="B781" s="806" t="s">
        <v>999</v>
      </c>
      <c r="C781" s="806" t="s">
        <v>4601</v>
      </c>
      <c r="D781" s="807">
        <v>18001067661</v>
      </c>
      <c r="E781" s="87"/>
      <c r="F781" s="98"/>
      <c r="G781" s="766">
        <v>150</v>
      </c>
      <c r="H781" s="764">
        <v>120</v>
      </c>
      <c r="I781" s="766">
        <v>30</v>
      </c>
    </row>
    <row r="782" spans="1:9" ht="15">
      <c r="A782" s="98"/>
      <c r="B782" s="806" t="s">
        <v>1291</v>
      </c>
      <c r="C782" s="806" t="s">
        <v>4602</v>
      </c>
      <c r="D782" s="807">
        <v>17001007952</v>
      </c>
      <c r="E782" s="87"/>
      <c r="F782" s="98"/>
      <c r="G782" s="766">
        <v>150</v>
      </c>
      <c r="H782" s="764">
        <v>120</v>
      </c>
      <c r="I782" s="766">
        <v>30</v>
      </c>
    </row>
    <row r="783" spans="1:9" ht="15">
      <c r="A783" s="98"/>
      <c r="B783" s="806" t="s">
        <v>779</v>
      </c>
      <c r="C783" s="806" t="s">
        <v>4603</v>
      </c>
      <c r="D783" s="807">
        <v>62001020678</v>
      </c>
      <c r="E783" s="87"/>
      <c r="F783" s="98"/>
      <c r="G783" s="766">
        <v>150</v>
      </c>
      <c r="H783" s="764">
        <v>120</v>
      </c>
      <c r="I783" s="766">
        <v>30</v>
      </c>
    </row>
    <row r="784" spans="1:9" ht="15">
      <c r="A784" s="98"/>
      <c r="B784" s="806" t="s">
        <v>860</v>
      </c>
      <c r="C784" s="806" t="s">
        <v>4604</v>
      </c>
      <c r="D784" s="807">
        <v>62007005645</v>
      </c>
      <c r="E784" s="87"/>
      <c r="F784" s="98"/>
      <c r="G784" s="766">
        <v>150</v>
      </c>
      <c r="H784" s="764">
        <v>120</v>
      </c>
      <c r="I784" s="766">
        <v>30</v>
      </c>
    </row>
    <row r="785" spans="1:9" ht="15">
      <c r="A785" s="98"/>
      <c r="B785" s="806" t="s">
        <v>768</v>
      </c>
      <c r="C785" s="806" t="s">
        <v>4605</v>
      </c>
      <c r="D785" s="807">
        <v>60001002598</v>
      </c>
      <c r="E785" s="87"/>
      <c r="F785" s="98"/>
      <c r="G785" s="766">
        <v>150</v>
      </c>
      <c r="H785" s="764">
        <v>120</v>
      </c>
      <c r="I785" s="766">
        <v>30</v>
      </c>
    </row>
    <row r="786" spans="1:9" ht="15">
      <c r="A786" s="98"/>
      <c r="B786" s="806" t="s">
        <v>1001</v>
      </c>
      <c r="C786" s="806" t="s">
        <v>4606</v>
      </c>
      <c r="D786" s="807">
        <v>17001031503</v>
      </c>
      <c r="E786" s="87"/>
      <c r="F786" s="98"/>
      <c r="G786" s="766">
        <v>150</v>
      </c>
      <c r="H786" s="764">
        <v>120</v>
      </c>
      <c r="I786" s="766">
        <v>30</v>
      </c>
    </row>
    <row r="787" spans="1:9" ht="15">
      <c r="A787" s="98"/>
      <c r="B787" s="806" t="s">
        <v>682</v>
      </c>
      <c r="C787" s="806" t="s">
        <v>4607</v>
      </c>
      <c r="D787" s="807">
        <v>60001089108</v>
      </c>
      <c r="E787" s="87"/>
      <c r="F787" s="98"/>
      <c r="G787" s="766">
        <v>150</v>
      </c>
      <c r="H787" s="764">
        <v>120</v>
      </c>
      <c r="I787" s="766">
        <v>30</v>
      </c>
    </row>
    <row r="788" spans="1:9" ht="15">
      <c r="A788" s="98"/>
      <c r="B788" s="806" t="s">
        <v>901</v>
      </c>
      <c r="C788" s="806" t="s">
        <v>4252</v>
      </c>
      <c r="D788" s="807">
        <v>60001137494</v>
      </c>
      <c r="E788" s="87"/>
      <c r="F788" s="98"/>
      <c r="G788" s="766">
        <v>150</v>
      </c>
      <c r="H788" s="764">
        <v>120</v>
      </c>
      <c r="I788" s="766">
        <v>30</v>
      </c>
    </row>
    <row r="789" spans="1:9" ht="15">
      <c r="A789" s="98"/>
      <c r="B789" s="806" t="s">
        <v>4608</v>
      </c>
      <c r="C789" s="806" t="s">
        <v>4609</v>
      </c>
      <c r="D789" s="807">
        <v>62007008958</v>
      </c>
      <c r="E789" s="87"/>
      <c r="F789" s="98"/>
      <c r="G789" s="766">
        <v>150</v>
      </c>
      <c r="H789" s="764">
        <v>120</v>
      </c>
      <c r="I789" s="766">
        <v>30</v>
      </c>
    </row>
    <row r="790" spans="1:9" ht="15">
      <c r="A790" s="98"/>
      <c r="B790" s="806" t="s">
        <v>705</v>
      </c>
      <c r="C790" s="806" t="s">
        <v>4610</v>
      </c>
      <c r="D790" s="807">
        <v>60001118625</v>
      </c>
      <c r="E790" s="87"/>
      <c r="F790" s="98"/>
      <c r="G790" s="766">
        <v>150</v>
      </c>
      <c r="H790" s="764">
        <v>120</v>
      </c>
      <c r="I790" s="766">
        <v>30</v>
      </c>
    </row>
    <row r="791" spans="1:9" ht="15">
      <c r="A791" s="98"/>
      <c r="B791" s="806" t="s">
        <v>1132</v>
      </c>
      <c r="C791" s="806" t="s">
        <v>4611</v>
      </c>
      <c r="D791" s="807">
        <v>60001136860</v>
      </c>
      <c r="E791" s="87"/>
      <c r="F791" s="98"/>
      <c r="G791" s="766">
        <v>150</v>
      </c>
      <c r="H791" s="764">
        <v>120</v>
      </c>
      <c r="I791" s="766">
        <v>30</v>
      </c>
    </row>
    <row r="792" spans="1:9" ht="15">
      <c r="A792" s="98"/>
      <c r="B792" s="806" t="s">
        <v>658</v>
      </c>
      <c r="C792" s="806" t="s">
        <v>4612</v>
      </c>
      <c r="D792" s="807">
        <v>60001023235</v>
      </c>
      <c r="E792" s="87"/>
      <c r="F792" s="98"/>
      <c r="G792" s="766">
        <v>150</v>
      </c>
      <c r="H792" s="764">
        <v>120</v>
      </c>
      <c r="I792" s="766">
        <v>30</v>
      </c>
    </row>
    <row r="793" spans="1:9" ht="15">
      <c r="A793" s="98"/>
      <c r="B793" s="806" t="s">
        <v>4613</v>
      </c>
      <c r="C793" s="806" t="s">
        <v>4614</v>
      </c>
      <c r="D793" s="807">
        <v>60001135139</v>
      </c>
      <c r="E793" s="87"/>
      <c r="F793" s="98"/>
      <c r="G793" s="766">
        <v>150</v>
      </c>
      <c r="H793" s="764">
        <v>120</v>
      </c>
      <c r="I793" s="766">
        <v>30</v>
      </c>
    </row>
    <row r="794" spans="1:9" ht="15">
      <c r="A794" s="98"/>
      <c r="B794" s="806" t="s">
        <v>901</v>
      </c>
      <c r="C794" s="806" t="s">
        <v>4593</v>
      </c>
      <c r="D794" s="807">
        <v>60001040986</v>
      </c>
      <c r="E794" s="87"/>
      <c r="F794" s="98"/>
      <c r="G794" s="766">
        <v>150</v>
      </c>
      <c r="H794" s="764">
        <v>120</v>
      </c>
      <c r="I794" s="766">
        <v>30</v>
      </c>
    </row>
    <row r="795" spans="1:9" ht="15">
      <c r="A795" s="98"/>
      <c r="B795" s="806" t="s">
        <v>682</v>
      </c>
      <c r="C795" s="806" t="s">
        <v>4615</v>
      </c>
      <c r="D795" s="808" t="s">
        <v>4997</v>
      </c>
      <c r="E795" s="87"/>
      <c r="F795" s="98"/>
      <c r="G795" s="766">
        <v>150</v>
      </c>
      <c r="H795" s="764">
        <v>120</v>
      </c>
      <c r="I795" s="766">
        <v>30</v>
      </c>
    </row>
    <row r="796" spans="1:9" ht="15">
      <c r="A796" s="98"/>
      <c r="B796" s="806" t="s">
        <v>4616</v>
      </c>
      <c r="C796" s="806" t="s">
        <v>4617</v>
      </c>
      <c r="D796" s="807">
        <v>61004003029</v>
      </c>
      <c r="E796" s="87"/>
      <c r="F796" s="98"/>
      <c r="G796" s="766">
        <v>150</v>
      </c>
      <c r="H796" s="764">
        <v>120</v>
      </c>
      <c r="I796" s="766">
        <v>30</v>
      </c>
    </row>
    <row r="797" spans="1:9" ht="15">
      <c r="A797" s="98"/>
      <c r="B797" s="806" t="s">
        <v>4572</v>
      </c>
      <c r="C797" s="806" t="s">
        <v>4618</v>
      </c>
      <c r="D797" s="807">
        <v>60001131613</v>
      </c>
      <c r="E797" s="87"/>
      <c r="F797" s="98"/>
      <c r="G797" s="766">
        <v>150</v>
      </c>
      <c r="H797" s="764">
        <v>120</v>
      </c>
      <c r="I797" s="766">
        <v>30</v>
      </c>
    </row>
    <row r="798" spans="1:9" ht="15">
      <c r="A798" s="98"/>
      <c r="B798" s="802" t="s">
        <v>1342</v>
      </c>
      <c r="C798" s="803" t="s">
        <v>1444</v>
      </c>
      <c r="D798" s="804" t="s">
        <v>4998</v>
      </c>
      <c r="E798" s="87"/>
      <c r="F798" s="98"/>
      <c r="G798" s="766">
        <v>200</v>
      </c>
      <c r="H798" s="764">
        <v>160</v>
      </c>
      <c r="I798" s="766">
        <v>40</v>
      </c>
    </row>
    <row r="799" spans="1:9" ht="15">
      <c r="A799" s="98"/>
      <c r="B799" s="769" t="s">
        <v>2642</v>
      </c>
      <c r="C799" s="790" t="s">
        <v>1089</v>
      </c>
      <c r="D799" s="770">
        <v>37001011696</v>
      </c>
      <c r="E799" s="87"/>
      <c r="F799" s="98"/>
      <c r="G799" s="766">
        <v>150</v>
      </c>
      <c r="H799" s="764">
        <v>120</v>
      </c>
      <c r="I799" s="766">
        <v>30</v>
      </c>
    </row>
    <row r="800" spans="1:9" ht="15">
      <c r="A800" s="98"/>
      <c r="B800" s="769" t="s">
        <v>1530</v>
      </c>
      <c r="C800" s="790" t="s">
        <v>4619</v>
      </c>
      <c r="D800" s="770">
        <v>37001051243</v>
      </c>
      <c r="E800" s="87"/>
      <c r="F800" s="98"/>
      <c r="G800" s="766">
        <v>150</v>
      </c>
      <c r="H800" s="764">
        <v>120</v>
      </c>
      <c r="I800" s="766">
        <v>30</v>
      </c>
    </row>
    <row r="801" spans="1:9" ht="15">
      <c r="A801" s="98"/>
      <c r="B801" s="769" t="s">
        <v>2076</v>
      </c>
      <c r="C801" s="790" t="s">
        <v>4303</v>
      </c>
      <c r="D801" s="770">
        <v>37001007299</v>
      </c>
      <c r="E801" s="87"/>
      <c r="F801" s="98"/>
      <c r="G801" s="766">
        <v>150</v>
      </c>
      <c r="H801" s="764">
        <v>120</v>
      </c>
      <c r="I801" s="766">
        <v>30</v>
      </c>
    </row>
    <row r="802" spans="1:9" ht="15">
      <c r="A802" s="98"/>
      <c r="B802" s="769" t="s">
        <v>2013</v>
      </c>
      <c r="C802" s="790" t="s">
        <v>4620</v>
      </c>
      <c r="D802" s="770">
        <v>37001010708</v>
      </c>
      <c r="E802" s="87"/>
      <c r="F802" s="98"/>
      <c r="G802" s="766">
        <v>150</v>
      </c>
      <c r="H802" s="764">
        <v>120</v>
      </c>
      <c r="I802" s="766">
        <v>30</v>
      </c>
    </row>
    <row r="803" spans="1:9" ht="15">
      <c r="A803" s="98"/>
      <c r="B803" s="769" t="s">
        <v>2662</v>
      </c>
      <c r="C803" s="790" t="s">
        <v>2499</v>
      </c>
      <c r="D803" s="770">
        <v>37001012724</v>
      </c>
      <c r="E803" s="87"/>
      <c r="F803" s="98"/>
      <c r="G803" s="766">
        <v>150</v>
      </c>
      <c r="H803" s="764">
        <v>120</v>
      </c>
      <c r="I803" s="766">
        <v>30</v>
      </c>
    </row>
    <row r="804" spans="1:9" ht="15">
      <c r="A804" s="98"/>
      <c r="B804" s="769" t="s">
        <v>1567</v>
      </c>
      <c r="C804" s="790" t="s">
        <v>4621</v>
      </c>
      <c r="D804" s="770">
        <v>37001037699</v>
      </c>
      <c r="E804" s="87"/>
      <c r="F804" s="98"/>
      <c r="G804" s="766">
        <v>150</v>
      </c>
      <c r="H804" s="764">
        <v>120</v>
      </c>
      <c r="I804" s="766">
        <v>30</v>
      </c>
    </row>
    <row r="805" spans="1:9" ht="15">
      <c r="A805" s="98"/>
      <c r="B805" s="769" t="s">
        <v>1623</v>
      </c>
      <c r="C805" s="790" t="s">
        <v>4622</v>
      </c>
      <c r="D805" s="770">
        <v>37001036834</v>
      </c>
      <c r="E805" s="87"/>
      <c r="F805" s="98"/>
      <c r="G805" s="766">
        <v>150</v>
      </c>
      <c r="H805" s="764">
        <v>120</v>
      </c>
      <c r="I805" s="766">
        <v>30</v>
      </c>
    </row>
    <row r="806" spans="1:9" ht="15">
      <c r="A806" s="98"/>
      <c r="B806" s="769" t="s">
        <v>679</v>
      </c>
      <c r="C806" s="790" t="s">
        <v>651</v>
      </c>
      <c r="D806" s="770">
        <v>37001027026</v>
      </c>
      <c r="E806" s="87"/>
      <c r="F806" s="98"/>
      <c r="G806" s="766">
        <v>150</v>
      </c>
      <c r="H806" s="764">
        <v>120</v>
      </c>
      <c r="I806" s="766">
        <v>30</v>
      </c>
    </row>
    <row r="807" spans="1:9" ht="15">
      <c r="A807" s="98"/>
      <c r="B807" s="769" t="s">
        <v>2010</v>
      </c>
      <c r="C807" s="790" t="s">
        <v>4623</v>
      </c>
      <c r="D807" s="770">
        <v>37001034811</v>
      </c>
      <c r="E807" s="87"/>
      <c r="F807" s="98"/>
      <c r="G807" s="766">
        <v>150</v>
      </c>
      <c r="H807" s="764">
        <v>120</v>
      </c>
      <c r="I807" s="766">
        <v>30</v>
      </c>
    </row>
    <row r="808" spans="1:9" ht="15">
      <c r="A808" s="98"/>
      <c r="B808" s="769" t="s">
        <v>926</v>
      </c>
      <c r="C808" s="790" t="s">
        <v>651</v>
      </c>
      <c r="D808" s="770">
        <v>37001013816</v>
      </c>
      <c r="E808" s="87"/>
      <c r="F808" s="98"/>
      <c r="G808" s="766">
        <v>150</v>
      </c>
      <c r="H808" s="764">
        <v>120</v>
      </c>
      <c r="I808" s="766">
        <v>30</v>
      </c>
    </row>
    <row r="809" spans="1:9" ht="15">
      <c r="A809" s="98"/>
      <c r="B809" s="769" t="s">
        <v>674</v>
      </c>
      <c r="C809" s="790" t="s">
        <v>4624</v>
      </c>
      <c r="D809" s="770">
        <v>37001048608</v>
      </c>
      <c r="E809" s="87"/>
      <c r="F809" s="98"/>
      <c r="G809" s="766">
        <v>150</v>
      </c>
      <c r="H809" s="764">
        <v>120</v>
      </c>
      <c r="I809" s="766">
        <v>30</v>
      </c>
    </row>
    <row r="810" spans="1:9" ht="15">
      <c r="A810" s="98"/>
      <c r="B810" s="769" t="s">
        <v>4625</v>
      </c>
      <c r="C810" s="790" t="s">
        <v>3022</v>
      </c>
      <c r="D810" s="770">
        <v>37001039025</v>
      </c>
      <c r="E810" s="87"/>
      <c r="F810" s="98"/>
      <c r="G810" s="766">
        <v>150</v>
      </c>
      <c r="H810" s="764">
        <v>120</v>
      </c>
      <c r="I810" s="766">
        <v>30</v>
      </c>
    </row>
    <row r="811" spans="1:9" ht="15">
      <c r="A811" s="98"/>
      <c r="B811" s="769" t="s">
        <v>2374</v>
      </c>
      <c r="C811" s="790" t="s">
        <v>4626</v>
      </c>
      <c r="D811" s="770">
        <v>37001042067</v>
      </c>
      <c r="E811" s="87"/>
      <c r="F811" s="98"/>
      <c r="G811" s="766">
        <v>150</v>
      </c>
      <c r="H811" s="764">
        <v>120</v>
      </c>
      <c r="I811" s="766">
        <v>30</v>
      </c>
    </row>
    <row r="812" spans="1:9" ht="15">
      <c r="A812" s="98"/>
      <c r="B812" s="769" t="s">
        <v>2727</v>
      </c>
      <c r="C812" s="790" t="s">
        <v>3022</v>
      </c>
      <c r="D812" s="770">
        <v>37001027716</v>
      </c>
      <c r="E812" s="87"/>
      <c r="F812" s="98"/>
      <c r="G812" s="766">
        <v>150</v>
      </c>
      <c r="H812" s="764">
        <v>120</v>
      </c>
      <c r="I812" s="766">
        <v>30</v>
      </c>
    </row>
    <row r="813" spans="1:9" ht="15">
      <c r="A813" s="98"/>
      <c r="B813" s="769" t="s">
        <v>2065</v>
      </c>
      <c r="C813" s="790" t="s">
        <v>4622</v>
      </c>
      <c r="D813" s="770">
        <v>37001042741</v>
      </c>
      <c r="E813" s="87"/>
      <c r="F813" s="98"/>
      <c r="G813" s="766">
        <v>150</v>
      </c>
      <c r="H813" s="764">
        <v>120</v>
      </c>
      <c r="I813" s="766">
        <v>30</v>
      </c>
    </row>
    <row r="814" spans="1:9" ht="15">
      <c r="A814" s="98"/>
      <c r="B814" s="769" t="s">
        <v>2733</v>
      </c>
      <c r="C814" s="790" t="s">
        <v>4627</v>
      </c>
      <c r="D814" s="770">
        <v>37001044338</v>
      </c>
      <c r="E814" s="87"/>
      <c r="F814" s="98"/>
      <c r="G814" s="766">
        <v>150</v>
      </c>
      <c r="H814" s="764">
        <v>120</v>
      </c>
      <c r="I814" s="766">
        <v>30</v>
      </c>
    </row>
    <row r="815" spans="1:9" ht="15">
      <c r="A815" s="98"/>
      <c r="B815" s="769" t="s">
        <v>1948</v>
      </c>
      <c r="C815" s="790" t="s">
        <v>4628</v>
      </c>
      <c r="D815" s="770">
        <v>37001038385</v>
      </c>
      <c r="E815" s="87"/>
      <c r="F815" s="98"/>
      <c r="G815" s="766">
        <v>150</v>
      </c>
      <c r="H815" s="764">
        <v>120</v>
      </c>
      <c r="I815" s="766">
        <v>30</v>
      </c>
    </row>
    <row r="816" spans="1:9" ht="15">
      <c r="A816" s="98"/>
      <c r="B816" s="769" t="s">
        <v>2697</v>
      </c>
      <c r="C816" s="790" t="s">
        <v>4629</v>
      </c>
      <c r="D816" s="770">
        <v>37001029755</v>
      </c>
      <c r="E816" s="87"/>
      <c r="F816" s="98"/>
      <c r="G816" s="766">
        <v>150</v>
      </c>
      <c r="H816" s="764">
        <v>120</v>
      </c>
      <c r="I816" s="766">
        <v>30</v>
      </c>
    </row>
    <row r="817" spans="1:9" ht="15">
      <c r="A817" s="98"/>
      <c r="B817" s="769" t="s">
        <v>4630</v>
      </c>
      <c r="C817" s="790" t="s">
        <v>4631</v>
      </c>
      <c r="D817" s="770">
        <v>49001000503</v>
      </c>
      <c r="E817" s="87"/>
      <c r="F817" s="98"/>
      <c r="G817" s="766">
        <v>150</v>
      </c>
      <c r="H817" s="764">
        <v>120</v>
      </c>
      <c r="I817" s="766">
        <v>30</v>
      </c>
    </row>
    <row r="818" spans="1:9" ht="15">
      <c r="A818" s="98"/>
      <c r="B818" s="769" t="s">
        <v>1577</v>
      </c>
      <c r="C818" s="790" t="s">
        <v>4632</v>
      </c>
      <c r="D818" s="770">
        <v>37001011614</v>
      </c>
      <c r="E818" s="87"/>
      <c r="F818" s="98"/>
      <c r="G818" s="766">
        <v>150</v>
      </c>
      <c r="H818" s="764">
        <v>120</v>
      </c>
      <c r="I818" s="766">
        <v>30</v>
      </c>
    </row>
    <row r="819" spans="1:9" ht="15">
      <c r="A819" s="98"/>
      <c r="B819" s="769" t="s">
        <v>1594</v>
      </c>
      <c r="C819" s="790" t="s">
        <v>4633</v>
      </c>
      <c r="D819" s="770">
        <v>37001014905</v>
      </c>
      <c r="E819" s="87"/>
      <c r="F819" s="98"/>
      <c r="G819" s="766">
        <v>150</v>
      </c>
      <c r="H819" s="764">
        <v>120</v>
      </c>
      <c r="I819" s="766">
        <v>30</v>
      </c>
    </row>
    <row r="820" spans="1:9" ht="15">
      <c r="A820" s="98"/>
      <c r="B820" s="769" t="s">
        <v>2641</v>
      </c>
      <c r="C820" s="790" t="s">
        <v>1089</v>
      </c>
      <c r="D820" s="770">
        <v>37001026824</v>
      </c>
      <c r="E820" s="87"/>
      <c r="F820" s="98"/>
      <c r="G820" s="766">
        <v>150</v>
      </c>
      <c r="H820" s="764">
        <v>120</v>
      </c>
      <c r="I820" s="766">
        <v>30</v>
      </c>
    </row>
    <row r="821" spans="1:9" ht="15">
      <c r="A821" s="98"/>
      <c r="B821" s="769" t="s">
        <v>774</v>
      </c>
      <c r="C821" s="790" t="s">
        <v>4634</v>
      </c>
      <c r="D821" s="770">
        <v>37001011917</v>
      </c>
      <c r="E821" s="87"/>
      <c r="F821" s="98"/>
      <c r="G821" s="766">
        <v>150</v>
      </c>
      <c r="H821" s="764">
        <v>120</v>
      </c>
      <c r="I821" s="766">
        <v>30</v>
      </c>
    </row>
    <row r="822" spans="1:9" ht="15">
      <c r="A822" s="98"/>
      <c r="B822" s="769" t="s">
        <v>1077</v>
      </c>
      <c r="C822" s="790" t="s">
        <v>4635</v>
      </c>
      <c r="D822" s="770">
        <v>37001028054</v>
      </c>
      <c r="E822" s="87"/>
      <c r="F822" s="98"/>
      <c r="G822" s="766">
        <v>150</v>
      </c>
      <c r="H822" s="764">
        <v>120</v>
      </c>
      <c r="I822" s="766">
        <v>30</v>
      </c>
    </row>
    <row r="823" spans="1:9" ht="15">
      <c r="A823" s="98"/>
      <c r="B823" s="769" t="s">
        <v>774</v>
      </c>
      <c r="C823" s="790" t="s">
        <v>1353</v>
      </c>
      <c r="D823" s="773" t="s">
        <v>4140</v>
      </c>
      <c r="E823" s="87"/>
      <c r="F823" s="98"/>
      <c r="G823" s="766">
        <v>200</v>
      </c>
      <c r="H823" s="764">
        <v>160</v>
      </c>
      <c r="I823" s="766">
        <v>40</v>
      </c>
    </row>
    <row r="824" spans="1:9" ht="15">
      <c r="A824" s="98"/>
      <c r="B824" s="771" t="s">
        <v>2454</v>
      </c>
      <c r="C824" s="772" t="s">
        <v>4636</v>
      </c>
      <c r="D824" s="773" t="s">
        <v>4139</v>
      </c>
      <c r="E824" s="87"/>
      <c r="F824" s="98"/>
      <c r="G824" s="766">
        <v>150</v>
      </c>
      <c r="H824" s="764">
        <v>120</v>
      </c>
      <c r="I824" s="766">
        <v>30</v>
      </c>
    </row>
    <row r="825" spans="1:9" ht="15">
      <c r="A825" s="98"/>
      <c r="B825" s="771" t="s">
        <v>1948</v>
      </c>
      <c r="C825" s="772" t="s">
        <v>4637</v>
      </c>
      <c r="D825" s="773" t="s">
        <v>4138</v>
      </c>
      <c r="E825" s="87"/>
      <c r="F825" s="98"/>
      <c r="G825" s="766">
        <v>150</v>
      </c>
      <c r="H825" s="764">
        <v>120</v>
      </c>
      <c r="I825" s="766">
        <v>30</v>
      </c>
    </row>
    <row r="826" spans="1:9" ht="15">
      <c r="A826" s="98"/>
      <c r="B826" s="771" t="s">
        <v>4638</v>
      </c>
      <c r="C826" s="772" t="s">
        <v>2327</v>
      </c>
      <c r="D826" s="773" t="s">
        <v>4137</v>
      </c>
      <c r="E826" s="87"/>
      <c r="F826" s="98"/>
      <c r="G826" s="766">
        <v>150</v>
      </c>
      <c r="H826" s="764">
        <v>120</v>
      </c>
      <c r="I826" s="766">
        <v>30</v>
      </c>
    </row>
    <row r="827" spans="1:9" ht="15">
      <c r="A827" s="98"/>
      <c r="B827" s="771" t="s">
        <v>1906</v>
      </c>
      <c r="C827" s="772" t="s">
        <v>2695</v>
      </c>
      <c r="D827" s="773">
        <v>60001057946</v>
      </c>
      <c r="E827" s="87"/>
      <c r="F827" s="98"/>
      <c r="G827" s="766">
        <v>150</v>
      </c>
      <c r="H827" s="764">
        <v>120</v>
      </c>
      <c r="I827" s="766">
        <v>30</v>
      </c>
    </row>
    <row r="828" spans="1:9" ht="15">
      <c r="A828" s="98"/>
      <c r="B828" s="771" t="s">
        <v>2724</v>
      </c>
      <c r="C828" s="772" t="s">
        <v>4639</v>
      </c>
      <c r="D828" s="773" t="s">
        <v>4135</v>
      </c>
      <c r="E828" s="87"/>
      <c r="F828" s="98"/>
      <c r="G828" s="766">
        <v>150</v>
      </c>
      <c r="H828" s="764">
        <v>120</v>
      </c>
      <c r="I828" s="766">
        <v>30</v>
      </c>
    </row>
    <row r="829" spans="1:9" ht="15">
      <c r="A829" s="98"/>
      <c r="B829" s="771" t="s">
        <v>4640</v>
      </c>
      <c r="C829" s="772" t="s">
        <v>4641</v>
      </c>
      <c r="D829" s="773" t="s">
        <v>4134</v>
      </c>
      <c r="E829" s="87"/>
      <c r="F829" s="98"/>
      <c r="G829" s="766">
        <v>150</v>
      </c>
      <c r="H829" s="764">
        <v>120</v>
      </c>
      <c r="I829" s="766">
        <v>30</v>
      </c>
    </row>
    <row r="830" spans="1:9" ht="15">
      <c r="A830" s="98"/>
      <c r="B830" s="771" t="s">
        <v>2132</v>
      </c>
      <c r="C830" s="772" t="s">
        <v>4642</v>
      </c>
      <c r="D830" s="773" t="s">
        <v>4133</v>
      </c>
      <c r="E830" s="87"/>
      <c r="F830" s="98"/>
      <c r="G830" s="766">
        <v>150</v>
      </c>
      <c r="H830" s="764">
        <v>120</v>
      </c>
      <c r="I830" s="766">
        <v>30</v>
      </c>
    </row>
    <row r="831" spans="1:9" ht="15">
      <c r="A831" s="98"/>
      <c r="B831" s="771" t="s">
        <v>1831</v>
      </c>
      <c r="C831" s="772" t="s">
        <v>4643</v>
      </c>
      <c r="D831" s="773" t="s">
        <v>4132</v>
      </c>
      <c r="E831" s="87"/>
      <c r="F831" s="98"/>
      <c r="G831" s="766">
        <v>150</v>
      </c>
      <c r="H831" s="764">
        <v>120</v>
      </c>
      <c r="I831" s="766">
        <v>30</v>
      </c>
    </row>
    <row r="832" spans="1:9" ht="15">
      <c r="A832" s="98"/>
      <c r="B832" s="771" t="s">
        <v>1904</v>
      </c>
      <c r="C832" s="772" t="s">
        <v>4644</v>
      </c>
      <c r="D832" s="773" t="s">
        <v>4131</v>
      </c>
      <c r="E832" s="87"/>
      <c r="F832" s="98"/>
      <c r="G832" s="766">
        <v>150</v>
      </c>
      <c r="H832" s="764">
        <v>120</v>
      </c>
      <c r="I832" s="766">
        <v>30</v>
      </c>
    </row>
    <row r="833" spans="1:9" ht="15">
      <c r="A833" s="98"/>
      <c r="B833" s="771" t="s">
        <v>2094</v>
      </c>
      <c r="C833" s="772" t="s">
        <v>4645</v>
      </c>
      <c r="D833" s="773" t="s">
        <v>4130</v>
      </c>
      <c r="E833" s="87"/>
      <c r="F833" s="98"/>
      <c r="G833" s="766">
        <v>150</v>
      </c>
      <c r="H833" s="764">
        <v>120</v>
      </c>
      <c r="I833" s="766">
        <v>30</v>
      </c>
    </row>
    <row r="834" spans="1:9" ht="15">
      <c r="A834" s="98"/>
      <c r="B834" s="771" t="s">
        <v>4646</v>
      </c>
      <c r="C834" s="772" t="s">
        <v>4647</v>
      </c>
      <c r="D834" s="773" t="s">
        <v>4129</v>
      </c>
      <c r="E834" s="87"/>
      <c r="F834" s="98"/>
      <c r="G834" s="766">
        <v>150</v>
      </c>
      <c r="H834" s="764">
        <v>120</v>
      </c>
      <c r="I834" s="766">
        <v>30</v>
      </c>
    </row>
    <row r="835" spans="1:9" ht="15">
      <c r="A835" s="98"/>
      <c r="B835" s="771" t="s">
        <v>4648</v>
      </c>
      <c r="C835" s="772" t="s">
        <v>907</v>
      </c>
      <c r="D835" s="773" t="s">
        <v>4128</v>
      </c>
      <c r="E835" s="87"/>
      <c r="F835" s="98"/>
      <c r="G835" s="766">
        <v>150</v>
      </c>
      <c r="H835" s="764">
        <v>120</v>
      </c>
      <c r="I835" s="766">
        <v>30</v>
      </c>
    </row>
    <row r="836" spans="1:9" ht="15">
      <c r="A836" s="98"/>
      <c r="B836" s="771" t="s">
        <v>950</v>
      </c>
      <c r="C836" s="772" t="s">
        <v>4649</v>
      </c>
      <c r="D836" s="773" t="s">
        <v>4127</v>
      </c>
      <c r="E836" s="87"/>
      <c r="F836" s="98"/>
      <c r="G836" s="766">
        <v>150</v>
      </c>
      <c r="H836" s="764">
        <v>120</v>
      </c>
      <c r="I836" s="766">
        <v>30</v>
      </c>
    </row>
    <row r="837" spans="1:9" ht="15">
      <c r="A837" s="98"/>
      <c r="B837" s="771" t="s">
        <v>2119</v>
      </c>
      <c r="C837" s="772" t="s">
        <v>4636</v>
      </c>
      <c r="D837" s="773" t="s">
        <v>4126</v>
      </c>
      <c r="E837" s="87"/>
      <c r="F837" s="98"/>
      <c r="G837" s="766">
        <v>150</v>
      </c>
      <c r="H837" s="764">
        <v>120</v>
      </c>
      <c r="I837" s="766">
        <v>30</v>
      </c>
    </row>
    <row r="838" spans="1:9" ht="15">
      <c r="A838" s="98"/>
      <c r="B838" s="771" t="s">
        <v>4160</v>
      </c>
      <c r="C838" s="772" t="s">
        <v>4650</v>
      </c>
      <c r="D838" s="773" t="s">
        <v>4125</v>
      </c>
      <c r="E838" s="87"/>
      <c r="F838" s="98"/>
      <c r="G838" s="766">
        <v>150</v>
      </c>
      <c r="H838" s="764">
        <v>120</v>
      </c>
      <c r="I838" s="766">
        <v>30</v>
      </c>
    </row>
    <row r="839" spans="1:9" ht="15">
      <c r="A839" s="98"/>
      <c r="B839" s="771" t="s">
        <v>2334</v>
      </c>
      <c r="C839" s="772" t="s">
        <v>4567</v>
      </c>
      <c r="D839" s="773" t="s">
        <v>4124</v>
      </c>
      <c r="E839" s="87"/>
      <c r="F839" s="98"/>
      <c r="G839" s="766">
        <v>150</v>
      </c>
      <c r="H839" s="764">
        <v>120</v>
      </c>
      <c r="I839" s="766">
        <v>30</v>
      </c>
    </row>
    <row r="840" spans="1:9" ht="15">
      <c r="A840" s="98"/>
      <c r="B840" s="789" t="s">
        <v>4651</v>
      </c>
      <c r="C840" s="790" t="s">
        <v>4652</v>
      </c>
      <c r="D840" s="792" t="s">
        <v>4123</v>
      </c>
      <c r="E840" s="87"/>
      <c r="F840" s="98"/>
      <c r="G840" s="766">
        <v>200</v>
      </c>
      <c r="H840" s="764">
        <v>160</v>
      </c>
      <c r="I840" s="766">
        <v>40</v>
      </c>
    </row>
    <row r="841" spans="1:9" ht="15">
      <c r="A841" s="98"/>
      <c r="B841" s="809" t="s">
        <v>1682</v>
      </c>
      <c r="C841" s="772" t="s">
        <v>4653</v>
      </c>
      <c r="D841" s="810">
        <v>53001016049</v>
      </c>
      <c r="E841" s="87"/>
      <c r="F841" s="98"/>
      <c r="G841" s="766">
        <v>150</v>
      </c>
      <c r="H841" s="764">
        <v>120</v>
      </c>
      <c r="I841" s="766">
        <v>30</v>
      </c>
    </row>
    <row r="842" spans="1:9" ht="15">
      <c r="A842" s="98"/>
      <c r="B842" s="809" t="s">
        <v>1836</v>
      </c>
      <c r="C842" s="772" t="s">
        <v>855</v>
      </c>
      <c r="D842" s="810">
        <v>53001004864</v>
      </c>
      <c r="E842" s="87"/>
      <c r="F842" s="98"/>
      <c r="G842" s="766">
        <v>150</v>
      </c>
      <c r="H842" s="764">
        <v>120</v>
      </c>
      <c r="I842" s="766">
        <v>30</v>
      </c>
    </row>
    <row r="843" spans="1:9" ht="15">
      <c r="A843" s="98"/>
      <c r="B843" s="809" t="s">
        <v>1826</v>
      </c>
      <c r="C843" s="772" t="s">
        <v>4654</v>
      </c>
      <c r="D843" s="810">
        <v>53001019219</v>
      </c>
      <c r="E843" s="87"/>
      <c r="F843" s="98"/>
      <c r="G843" s="766">
        <v>150</v>
      </c>
      <c r="H843" s="764">
        <v>120</v>
      </c>
      <c r="I843" s="766">
        <v>30</v>
      </c>
    </row>
    <row r="844" spans="1:9" ht="15">
      <c r="A844" s="98"/>
      <c r="B844" s="809" t="s">
        <v>2565</v>
      </c>
      <c r="C844" s="772" t="s">
        <v>4218</v>
      </c>
      <c r="D844" s="810">
        <v>53001044257</v>
      </c>
      <c r="E844" s="87"/>
      <c r="F844" s="98"/>
      <c r="G844" s="766">
        <v>150</v>
      </c>
      <c r="H844" s="764">
        <v>120</v>
      </c>
      <c r="I844" s="766">
        <v>30</v>
      </c>
    </row>
    <row r="845" spans="1:9" ht="15">
      <c r="A845" s="98"/>
      <c r="B845" s="809" t="s">
        <v>2701</v>
      </c>
      <c r="C845" s="772" t="s">
        <v>4655</v>
      </c>
      <c r="D845" s="810">
        <v>53001029189</v>
      </c>
      <c r="E845" s="87"/>
      <c r="F845" s="98"/>
      <c r="G845" s="766">
        <v>150</v>
      </c>
      <c r="H845" s="764">
        <v>120</v>
      </c>
      <c r="I845" s="766">
        <v>30</v>
      </c>
    </row>
    <row r="846" spans="1:9" ht="15">
      <c r="A846" s="98"/>
      <c r="B846" s="809" t="s">
        <v>918</v>
      </c>
      <c r="C846" s="772" t="s">
        <v>2985</v>
      </c>
      <c r="D846" s="810">
        <v>53001061239</v>
      </c>
      <c r="E846" s="87"/>
      <c r="F846" s="98"/>
      <c r="G846" s="766">
        <v>150</v>
      </c>
      <c r="H846" s="764">
        <v>120</v>
      </c>
      <c r="I846" s="766">
        <v>30</v>
      </c>
    </row>
    <row r="847" spans="1:9" ht="15">
      <c r="A847" s="98"/>
      <c r="B847" s="809" t="s">
        <v>1563</v>
      </c>
      <c r="C847" s="772" t="s">
        <v>4656</v>
      </c>
      <c r="D847" s="810">
        <v>53001052799</v>
      </c>
      <c r="E847" s="87"/>
      <c r="F847" s="98"/>
      <c r="G847" s="766">
        <v>150</v>
      </c>
      <c r="H847" s="764">
        <v>120</v>
      </c>
      <c r="I847" s="766">
        <v>30</v>
      </c>
    </row>
    <row r="848" spans="1:9" ht="15">
      <c r="A848" s="98"/>
      <c r="B848" s="809" t="s">
        <v>1610</v>
      </c>
      <c r="C848" s="772" t="s">
        <v>3186</v>
      </c>
      <c r="D848" s="810">
        <v>53001058935</v>
      </c>
      <c r="E848" s="87"/>
      <c r="F848" s="98"/>
      <c r="G848" s="766">
        <v>150</v>
      </c>
      <c r="H848" s="764">
        <v>120</v>
      </c>
      <c r="I848" s="766">
        <v>30</v>
      </c>
    </row>
    <row r="849" spans="1:9" ht="15">
      <c r="A849" s="98"/>
      <c r="B849" s="809" t="s">
        <v>2733</v>
      </c>
      <c r="C849" s="772" t="s">
        <v>4657</v>
      </c>
      <c r="D849" s="810">
        <v>53001013395</v>
      </c>
      <c r="E849" s="87"/>
      <c r="F849" s="98"/>
      <c r="G849" s="766">
        <v>150</v>
      </c>
      <c r="H849" s="764">
        <v>120</v>
      </c>
      <c r="I849" s="766">
        <v>30</v>
      </c>
    </row>
    <row r="850" spans="1:9" ht="15">
      <c r="A850" s="98"/>
      <c r="B850" s="809" t="s">
        <v>4658</v>
      </c>
      <c r="C850" s="772" t="s">
        <v>4659</v>
      </c>
      <c r="D850" s="810">
        <v>53001001836</v>
      </c>
      <c r="E850" s="87"/>
      <c r="F850" s="98"/>
      <c r="G850" s="766">
        <v>150</v>
      </c>
      <c r="H850" s="764">
        <v>120</v>
      </c>
      <c r="I850" s="766">
        <v>30</v>
      </c>
    </row>
    <row r="851" spans="1:9" ht="15">
      <c r="A851" s="98"/>
      <c r="B851" s="809" t="s">
        <v>4660</v>
      </c>
      <c r="C851" s="772" t="s">
        <v>4661</v>
      </c>
      <c r="D851" s="810">
        <v>53001056481</v>
      </c>
      <c r="E851" s="87"/>
      <c r="F851" s="98"/>
      <c r="G851" s="766">
        <v>150</v>
      </c>
      <c r="H851" s="764">
        <v>120</v>
      </c>
      <c r="I851" s="766">
        <v>30</v>
      </c>
    </row>
    <row r="852" spans="1:9" ht="15">
      <c r="A852" s="98"/>
      <c r="B852" s="809" t="s">
        <v>2094</v>
      </c>
      <c r="C852" s="772" t="s">
        <v>4662</v>
      </c>
      <c r="D852" s="810">
        <v>53001060741</v>
      </c>
      <c r="E852" s="87"/>
      <c r="F852" s="98"/>
      <c r="G852" s="766">
        <v>150</v>
      </c>
      <c r="H852" s="764">
        <v>120</v>
      </c>
      <c r="I852" s="766">
        <v>30</v>
      </c>
    </row>
    <row r="853" spans="1:9" ht="15">
      <c r="A853" s="98"/>
      <c r="B853" s="809" t="s">
        <v>1836</v>
      </c>
      <c r="C853" s="772" t="s">
        <v>4663</v>
      </c>
      <c r="D853" s="810">
        <v>53001003298</v>
      </c>
      <c r="E853" s="87"/>
      <c r="F853" s="98"/>
      <c r="G853" s="766">
        <v>150</v>
      </c>
      <c r="H853" s="764">
        <v>120</v>
      </c>
      <c r="I853" s="766">
        <v>30</v>
      </c>
    </row>
    <row r="854" spans="1:9" ht="15">
      <c r="A854" s="98"/>
      <c r="B854" s="809" t="s">
        <v>1616</v>
      </c>
      <c r="C854" s="772" t="s">
        <v>4664</v>
      </c>
      <c r="D854" s="810">
        <v>53001043818</v>
      </c>
      <c r="E854" s="87"/>
      <c r="F854" s="98"/>
      <c r="G854" s="766">
        <v>150</v>
      </c>
      <c r="H854" s="764">
        <v>120</v>
      </c>
      <c r="I854" s="766">
        <v>30</v>
      </c>
    </row>
    <row r="855" spans="1:9" ht="15">
      <c r="A855" s="98"/>
      <c r="B855" s="809" t="s">
        <v>1823</v>
      </c>
      <c r="C855" s="772" t="s">
        <v>1201</v>
      </c>
      <c r="D855" s="810">
        <v>53001026022</v>
      </c>
      <c r="E855" s="87"/>
      <c r="F855" s="98"/>
      <c r="G855" s="766">
        <v>150</v>
      </c>
      <c r="H855" s="764">
        <v>120</v>
      </c>
      <c r="I855" s="766">
        <v>30</v>
      </c>
    </row>
    <row r="856" spans="1:9" ht="15">
      <c r="A856" s="98"/>
      <c r="B856" s="809" t="s">
        <v>1591</v>
      </c>
      <c r="C856" s="772" t="s">
        <v>4665</v>
      </c>
      <c r="D856" s="810">
        <v>53001022084</v>
      </c>
      <c r="E856" s="87"/>
      <c r="F856" s="98"/>
      <c r="G856" s="766">
        <v>150</v>
      </c>
      <c r="H856" s="764">
        <v>120</v>
      </c>
      <c r="I856" s="766">
        <v>30</v>
      </c>
    </row>
    <row r="857" spans="1:9" ht="15">
      <c r="A857" s="98"/>
      <c r="B857" s="809" t="s">
        <v>4666</v>
      </c>
      <c r="C857" s="772" t="s">
        <v>4667</v>
      </c>
      <c r="D857" s="810">
        <v>53001039702</v>
      </c>
      <c r="E857" s="87"/>
      <c r="F857" s="98"/>
      <c r="G857" s="766">
        <v>150</v>
      </c>
      <c r="H857" s="764">
        <v>120</v>
      </c>
      <c r="I857" s="766">
        <v>30</v>
      </c>
    </row>
    <row r="858" spans="1:9" ht="15">
      <c r="A858" s="98"/>
      <c r="B858" s="809" t="s">
        <v>1610</v>
      </c>
      <c r="C858" s="772" t="s">
        <v>4668</v>
      </c>
      <c r="D858" s="810">
        <v>53001002540</v>
      </c>
      <c r="E858" s="87"/>
      <c r="F858" s="98"/>
      <c r="G858" s="766">
        <v>150</v>
      </c>
      <c r="H858" s="764">
        <v>120</v>
      </c>
      <c r="I858" s="766">
        <v>30</v>
      </c>
    </row>
    <row r="859" spans="1:9" ht="15">
      <c r="A859" s="98"/>
      <c r="B859" s="809" t="s">
        <v>4669</v>
      </c>
      <c r="C859" s="772" t="s">
        <v>4670</v>
      </c>
      <c r="D859" s="810">
        <v>53001059784</v>
      </c>
      <c r="E859" s="87"/>
      <c r="F859" s="98"/>
      <c r="G859" s="766">
        <v>150</v>
      </c>
      <c r="H859" s="764">
        <v>120</v>
      </c>
      <c r="I859" s="766">
        <v>30</v>
      </c>
    </row>
    <row r="860" spans="1:9" ht="15">
      <c r="A860" s="98"/>
      <c r="B860" s="809" t="s">
        <v>1941</v>
      </c>
      <c r="C860" s="772" t="s">
        <v>4670</v>
      </c>
      <c r="D860" s="810">
        <v>53001023194</v>
      </c>
      <c r="E860" s="87"/>
      <c r="F860" s="98"/>
      <c r="G860" s="766">
        <v>150</v>
      </c>
      <c r="H860" s="764">
        <v>120</v>
      </c>
      <c r="I860" s="766">
        <v>30</v>
      </c>
    </row>
    <row r="861" spans="1:9" ht="15">
      <c r="A861" s="98"/>
      <c r="B861" s="809" t="s">
        <v>1962</v>
      </c>
      <c r="C861" s="772" t="s">
        <v>4671</v>
      </c>
      <c r="D861" s="810">
        <v>53001055152</v>
      </c>
      <c r="E861" s="87"/>
      <c r="F861" s="98"/>
      <c r="G861" s="766">
        <v>150</v>
      </c>
      <c r="H861" s="764">
        <v>120</v>
      </c>
      <c r="I861" s="766">
        <v>30</v>
      </c>
    </row>
    <row r="862" spans="1:9" ht="15">
      <c r="A862" s="98"/>
      <c r="B862" s="809" t="s">
        <v>2290</v>
      </c>
      <c r="C862" s="772" t="s">
        <v>4672</v>
      </c>
      <c r="D862" s="810">
        <v>60001139561</v>
      </c>
      <c r="E862" s="87"/>
      <c r="F862" s="98"/>
      <c r="G862" s="766">
        <v>150</v>
      </c>
      <c r="H862" s="764">
        <v>120</v>
      </c>
      <c r="I862" s="766">
        <v>30</v>
      </c>
    </row>
    <row r="863" spans="1:9" ht="15">
      <c r="A863" s="98"/>
      <c r="B863" s="809" t="s">
        <v>4673</v>
      </c>
      <c r="C863" s="772" t="s">
        <v>4611</v>
      </c>
      <c r="D863" s="810">
        <v>53001026924</v>
      </c>
      <c r="E863" s="87"/>
      <c r="F863" s="98"/>
      <c r="G863" s="766">
        <v>150</v>
      </c>
      <c r="H863" s="764">
        <v>120</v>
      </c>
      <c r="I863" s="766">
        <v>30</v>
      </c>
    </row>
    <row r="864" spans="1:9" ht="15">
      <c r="A864" s="98"/>
      <c r="B864" s="809" t="s">
        <v>1610</v>
      </c>
      <c r="C864" s="772" t="s">
        <v>2987</v>
      </c>
      <c r="D864" s="810">
        <v>53001056693</v>
      </c>
      <c r="E864" s="87"/>
      <c r="F864" s="98"/>
      <c r="G864" s="766">
        <v>150</v>
      </c>
      <c r="H864" s="764">
        <v>120</v>
      </c>
      <c r="I864" s="766">
        <v>30</v>
      </c>
    </row>
    <row r="865" spans="1:9" ht="15">
      <c r="A865" s="98"/>
      <c r="B865" s="809" t="s">
        <v>4674</v>
      </c>
      <c r="C865" s="772" t="s">
        <v>4675</v>
      </c>
      <c r="D865" s="810">
        <v>53001020009</v>
      </c>
      <c r="E865" s="87"/>
      <c r="F865" s="98"/>
      <c r="G865" s="766">
        <v>150</v>
      </c>
      <c r="H865" s="764">
        <v>120</v>
      </c>
      <c r="I865" s="766">
        <v>30</v>
      </c>
    </row>
    <row r="866" spans="1:9" ht="15">
      <c r="A866" s="98"/>
      <c r="B866" s="809" t="s">
        <v>2567</v>
      </c>
      <c r="C866" s="772" t="s">
        <v>4581</v>
      </c>
      <c r="D866" s="810">
        <v>53001012293</v>
      </c>
      <c r="E866" s="87"/>
      <c r="F866" s="98"/>
      <c r="G866" s="766">
        <v>150</v>
      </c>
      <c r="H866" s="764">
        <v>120</v>
      </c>
      <c r="I866" s="766">
        <v>30</v>
      </c>
    </row>
    <row r="867" spans="1:9" ht="15">
      <c r="A867" s="98"/>
      <c r="B867" s="809" t="s">
        <v>2097</v>
      </c>
      <c r="C867" s="772" t="s">
        <v>1471</v>
      </c>
      <c r="D867" s="810">
        <v>53001019264</v>
      </c>
      <c r="E867" s="87"/>
      <c r="F867" s="98"/>
      <c r="G867" s="766">
        <v>150</v>
      </c>
      <c r="H867" s="764">
        <v>120</v>
      </c>
      <c r="I867" s="766">
        <v>30</v>
      </c>
    </row>
    <row r="868" spans="1:9" ht="15">
      <c r="A868" s="98"/>
      <c r="B868" s="809" t="s">
        <v>4676</v>
      </c>
      <c r="C868" s="772" t="s">
        <v>4677</v>
      </c>
      <c r="D868" s="810">
        <v>60001089214</v>
      </c>
      <c r="E868" s="87"/>
      <c r="F868" s="98"/>
      <c r="G868" s="766">
        <v>150</v>
      </c>
      <c r="H868" s="764">
        <v>120</v>
      </c>
      <c r="I868" s="766">
        <v>30</v>
      </c>
    </row>
    <row r="869" spans="1:9" ht="15">
      <c r="A869" s="98"/>
      <c r="B869" s="809" t="s">
        <v>2438</v>
      </c>
      <c r="C869" s="772" t="s">
        <v>4611</v>
      </c>
      <c r="D869" s="810">
        <v>53001042265</v>
      </c>
      <c r="E869" s="87"/>
      <c r="F869" s="98"/>
      <c r="G869" s="766">
        <v>150</v>
      </c>
      <c r="H869" s="764">
        <v>120</v>
      </c>
      <c r="I869" s="766">
        <v>30</v>
      </c>
    </row>
    <row r="870" spans="1:9" ht="15">
      <c r="A870" s="98"/>
      <c r="B870" s="809" t="s">
        <v>2603</v>
      </c>
      <c r="C870" s="772" t="s">
        <v>4678</v>
      </c>
      <c r="D870" s="810">
        <v>53001019552</v>
      </c>
      <c r="E870" s="87"/>
      <c r="F870" s="98"/>
      <c r="G870" s="766">
        <v>150</v>
      </c>
      <c r="H870" s="764">
        <v>120</v>
      </c>
      <c r="I870" s="766">
        <v>30</v>
      </c>
    </row>
    <row r="871" spans="1:9" ht="15">
      <c r="A871" s="98"/>
      <c r="B871" s="809" t="s">
        <v>4679</v>
      </c>
      <c r="C871" s="772" t="s">
        <v>4680</v>
      </c>
      <c r="D871" s="810">
        <v>53001005043</v>
      </c>
      <c r="E871" s="87"/>
      <c r="F871" s="98"/>
      <c r="G871" s="766">
        <v>150</v>
      </c>
      <c r="H871" s="764">
        <v>120</v>
      </c>
      <c r="I871" s="766">
        <v>30</v>
      </c>
    </row>
    <row r="872" spans="1:9" ht="15">
      <c r="A872" s="98"/>
      <c r="B872" s="809" t="s">
        <v>2681</v>
      </c>
      <c r="C872" s="772" t="s">
        <v>4681</v>
      </c>
      <c r="D872" s="810">
        <v>53001046221</v>
      </c>
      <c r="E872" s="87"/>
      <c r="F872" s="98"/>
      <c r="G872" s="766">
        <v>150</v>
      </c>
      <c r="H872" s="764">
        <v>120</v>
      </c>
      <c r="I872" s="766">
        <v>30</v>
      </c>
    </row>
    <row r="873" spans="1:9" ht="15">
      <c r="A873" s="98"/>
      <c r="B873" s="809" t="s">
        <v>2727</v>
      </c>
      <c r="C873" s="772" t="s">
        <v>4682</v>
      </c>
      <c r="D873" s="810">
        <v>61010003639</v>
      </c>
      <c r="E873" s="87"/>
      <c r="F873" s="98"/>
      <c r="G873" s="766">
        <v>150</v>
      </c>
      <c r="H873" s="764">
        <v>120</v>
      </c>
      <c r="I873" s="766">
        <v>30</v>
      </c>
    </row>
    <row r="874" spans="1:9" ht="15">
      <c r="A874" s="98"/>
      <c r="B874" s="809" t="s">
        <v>2774</v>
      </c>
      <c r="C874" s="772" t="s">
        <v>4683</v>
      </c>
      <c r="D874" s="810">
        <v>53201062558</v>
      </c>
      <c r="E874" s="87"/>
      <c r="F874" s="98"/>
      <c r="G874" s="766">
        <v>150</v>
      </c>
      <c r="H874" s="764">
        <v>120</v>
      </c>
      <c r="I874" s="766">
        <v>30</v>
      </c>
    </row>
    <row r="875" spans="1:9" ht="15">
      <c r="A875" s="98"/>
      <c r="B875" s="809" t="s">
        <v>2461</v>
      </c>
      <c r="C875" s="772" t="s">
        <v>4684</v>
      </c>
      <c r="D875" s="810">
        <v>53001018105</v>
      </c>
      <c r="E875" s="87"/>
      <c r="F875" s="98"/>
      <c r="G875" s="766">
        <v>150</v>
      </c>
      <c r="H875" s="764">
        <v>120</v>
      </c>
      <c r="I875" s="766">
        <v>30</v>
      </c>
    </row>
    <row r="876" spans="1:9" ht="15">
      <c r="A876" s="98"/>
      <c r="B876" s="809" t="s">
        <v>2162</v>
      </c>
      <c r="C876" s="772" t="s">
        <v>4685</v>
      </c>
      <c r="D876" s="810">
        <v>53001033968</v>
      </c>
      <c r="E876" s="87"/>
      <c r="F876" s="98"/>
      <c r="G876" s="766">
        <v>150</v>
      </c>
      <c r="H876" s="764">
        <v>120</v>
      </c>
      <c r="I876" s="766">
        <v>30</v>
      </c>
    </row>
    <row r="877" spans="1:9" ht="15">
      <c r="A877" s="98"/>
      <c r="B877" s="809" t="s">
        <v>2491</v>
      </c>
      <c r="C877" s="772" t="s">
        <v>4686</v>
      </c>
      <c r="D877" s="810">
        <v>53001039545</v>
      </c>
      <c r="E877" s="87"/>
      <c r="F877" s="98"/>
      <c r="G877" s="766">
        <v>150</v>
      </c>
      <c r="H877" s="764">
        <v>120</v>
      </c>
      <c r="I877" s="766">
        <v>30</v>
      </c>
    </row>
    <row r="878" spans="1:9" ht="15">
      <c r="A878" s="98"/>
      <c r="B878" s="809" t="s">
        <v>1235</v>
      </c>
      <c r="C878" s="772" t="s">
        <v>4687</v>
      </c>
      <c r="D878" s="810">
        <v>53001030352</v>
      </c>
      <c r="E878" s="87"/>
      <c r="F878" s="98"/>
      <c r="G878" s="766">
        <v>150</v>
      </c>
      <c r="H878" s="764">
        <v>120</v>
      </c>
      <c r="I878" s="766">
        <v>30</v>
      </c>
    </row>
    <row r="879" spans="1:9" ht="15">
      <c r="A879" s="98"/>
      <c r="B879" s="809" t="s">
        <v>4688</v>
      </c>
      <c r="C879" s="772" t="s">
        <v>4689</v>
      </c>
      <c r="D879" s="810">
        <v>53001057850</v>
      </c>
      <c r="E879" s="87"/>
      <c r="F879" s="98"/>
      <c r="G879" s="766">
        <v>150</v>
      </c>
      <c r="H879" s="764">
        <v>120</v>
      </c>
      <c r="I879" s="766">
        <v>30</v>
      </c>
    </row>
    <row r="880" spans="1:9" ht="15">
      <c r="A880" s="98"/>
      <c r="B880" s="809" t="s">
        <v>4690</v>
      </c>
      <c r="C880" s="772" t="s">
        <v>2962</v>
      </c>
      <c r="D880" s="810">
        <v>27001006351</v>
      </c>
      <c r="E880" s="87"/>
      <c r="F880" s="98"/>
      <c r="G880" s="766">
        <v>150</v>
      </c>
      <c r="H880" s="764">
        <v>120</v>
      </c>
      <c r="I880" s="766">
        <v>30</v>
      </c>
    </row>
    <row r="881" spans="1:9" ht="15">
      <c r="A881" s="98"/>
      <c r="B881" s="809" t="s">
        <v>2013</v>
      </c>
      <c r="C881" s="772" t="s">
        <v>2615</v>
      </c>
      <c r="D881" s="810">
        <v>60001108859</v>
      </c>
      <c r="E881" s="87"/>
      <c r="F881" s="98"/>
      <c r="G881" s="766">
        <v>150</v>
      </c>
      <c r="H881" s="764">
        <v>120</v>
      </c>
      <c r="I881" s="766">
        <v>30</v>
      </c>
    </row>
    <row r="882" spans="1:9" ht="15">
      <c r="A882" s="98"/>
      <c r="B882" s="809" t="s">
        <v>2001</v>
      </c>
      <c r="C882" s="772" t="s">
        <v>4691</v>
      </c>
      <c r="D882" s="810">
        <v>53001040988</v>
      </c>
      <c r="E882" s="87"/>
      <c r="F882" s="98"/>
      <c r="G882" s="766">
        <v>150</v>
      </c>
      <c r="H882" s="764">
        <v>120</v>
      </c>
      <c r="I882" s="766">
        <v>30</v>
      </c>
    </row>
    <row r="883" spans="1:9" ht="15">
      <c r="A883" s="98"/>
      <c r="B883" s="809" t="s">
        <v>1941</v>
      </c>
      <c r="C883" s="772" t="s">
        <v>4692</v>
      </c>
      <c r="D883" s="810">
        <v>53001017958</v>
      </c>
      <c r="E883" s="87"/>
      <c r="F883" s="98"/>
      <c r="G883" s="766">
        <v>150</v>
      </c>
      <c r="H883" s="764">
        <v>120</v>
      </c>
      <c r="I883" s="766">
        <v>30</v>
      </c>
    </row>
    <row r="884" spans="1:9" ht="15">
      <c r="A884" s="98"/>
      <c r="B884" s="809" t="s">
        <v>1275</v>
      </c>
      <c r="C884" s="772" t="s">
        <v>4404</v>
      </c>
      <c r="D884" s="810">
        <v>60002009762</v>
      </c>
      <c r="E884" s="87"/>
      <c r="F884" s="98"/>
      <c r="G884" s="766">
        <v>150</v>
      </c>
      <c r="H884" s="764">
        <v>120</v>
      </c>
      <c r="I884" s="766">
        <v>30</v>
      </c>
    </row>
    <row r="885" spans="1:9" ht="15">
      <c r="A885" s="98"/>
      <c r="B885" s="809" t="s">
        <v>4693</v>
      </c>
      <c r="C885" s="772" t="s">
        <v>4694</v>
      </c>
      <c r="D885" s="810">
        <v>53001051676</v>
      </c>
      <c r="E885" s="87"/>
      <c r="F885" s="98"/>
      <c r="G885" s="766">
        <v>150</v>
      </c>
      <c r="H885" s="764">
        <v>120</v>
      </c>
      <c r="I885" s="766">
        <v>30</v>
      </c>
    </row>
    <row r="886" spans="1:9" ht="15">
      <c r="A886" s="98"/>
      <c r="B886" s="809" t="s">
        <v>4695</v>
      </c>
      <c r="C886" s="772" t="s">
        <v>4696</v>
      </c>
      <c r="D886" s="810">
        <v>53001007752</v>
      </c>
      <c r="E886" s="87"/>
      <c r="F886" s="98"/>
      <c r="G886" s="766">
        <v>150</v>
      </c>
      <c r="H886" s="764">
        <v>120</v>
      </c>
      <c r="I886" s="766">
        <v>30</v>
      </c>
    </row>
    <row r="887" spans="1:9" ht="15">
      <c r="A887" s="98"/>
      <c r="B887" s="809" t="s">
        <v>1606</v>
      </c>
      <c r="C887" s="772" t="s">
        <v>4697</v>
      </c>
      <c r="D887" s="810">
        <v>55001027031</v>
      </c>
      <c r="E887" s="87"/>
      <c r="F887" s="98"/>
      <c r="G887" s="766">
        <v>150</v>
      </c>
      <c r="H887" s="764">
        <v>120</v>
      </c>
      <c r="I887" s="766">
        <v>30</v>
      </c>
    </row>
    <row r="888" spans="1:9" ht="15">
      <c r="A888" s="98"/>
      <c r="B888" s="809" t="s">
        <v>4698</v>
      </c>
      <c r="C888" s="772" t="s">
        <v>4699</v>
      </c>
      <c r="D888" s="810">
        <v>53001036588</v>
      </c>
      <c r="E888" s="87"/>
      <c r="F888" s="98"/>
      <c r="G888" s="766">
        <v>150</v>
      </c>
      <c r="H888" s="764">
        <v>120</v>
      </c>
      <c r="I888" s="766">
        <v>30</v>
      </c>
    </row>
    <row r="889" spans="1:9" ht="15">
      <c r="A889" s="98"/>
      <c r="B889" s="809" t="s">
        <v>4700</v>
      </c>
      <c r="C889" s="772" t="s">
        <v>775</v>
      </c>
      <c r="D889" s="811" t="s">
        <v>4074</v>
      </c>
      <c r="E889" s="87"/>
      <c r="F889" s="98"/>
      <c r="G889" s="766">
        <v>150</v>
      </c>
      <c r="H889" s="764">
        <v>120</v>
      </c>
      <c r="I889" s="766">
        <v>30</v>
      </c>
    </row>
    <row r="890" spans="1:9" ht="15">
      <c r="A890" s="98"/>
      <c r="B890" s="809" t="s">
        <v>4312</v>
      </c>
      <c r="C890" s="772" t="s">
        <v>1065</v>
      </c>
      <c r="D890" s="810">
        <v>53001028499</v>
      </c>
      <c r="E890" s="87"/>
      <c r="F890" s="98"/>
      <c r="G890" s="766">
        <v>150</v>
      </c>
      <c r="H890" s="764">
        <v>120</v>
      </c>
      <c r="I890" s="766">
        <v>30</v>
      </c>
    </row>
    <row r="891" spans="1:9" ht="15">
      <c r="A891" s="98"/>
      <c r="B891" s="809" t="s">
        <v>653</v>
      </c>
      <c r="C891" s="772" t="s">
        <v>3070</v>
      </c>
      <c r="D891" s="810">
        <v>53001053948</v>
      </c>
      <c r="E891" s="87"/>
      <c r="F891" s="98"/>
      <c r="G891" s="766">
        <v>150</v>
      </c>
      <c r="H891" s="764">
        <v>120</v>
      </c>
      <c r="I891" s="766">
        <v>30</v>
      </c>
    </row>
    <row r="892" spans="1:9" ht="15">
      <c r="A892" s="98"/>
      <c r="B892" s="809" t="s">
        <v>4701</v>
      </c>
      <c r="C892" s="772" t="s">
        <v>1334</v>
      </c>
      <c r="D892" s="810">
        <v>62004021807</v>
      </c>
      <c r="E892" s="87"/>
      <c r="F892" s="98"/>
      <c r="G892" s="766">
        <v>150</v>
      </c>
      <c r="H892" s="764">
        <v>120</v>
      </c>
      <c r="I892" s="766">
        <v>30</v>
      </c>
    </row>
    <row r="893" spans="1:9" ht="15">
      <c r="A893" s="98"/>
      <c r="B893" s="809" t="s">
        <v>4674</v>
      </c>
      <c r="C893" s="772" t="s">
        <v>675</v>
      </c>
      <c r="D893" s="810">
        <v>62001032547</v>
      </c>
      <c r="E893" s="87"/>
      <c r="F893" s="98"/>
      <c r="G893" s="766">
        <v>150</v>
      </c>
      <c r="H893" s="764">
        <v>120</v>
      </c>
      <c r="I893" s="766">
        <v>30</v>
      </c>
    </row>
    <row r="894" spans="1:9" ht="15">
      <c r="A894" s="98"/>
      <c r="B894" s="809" t="s">
        <v>1870</v>
      </c>
      <c r="C894" s="772" t="s">
        <v>4702</v>
      </c>
      <c r="D894" s="810">
        <v>62011003962</v>
      </c>
      <c r="E894" s="87"/>
      <c r="F894" s="98"/>
      <c r="G894" s="766">
        <v>150</v>
      </c>
      <c r="H894" s="764">
        <v>120</v>
      </c>
      <c r="I894" s="766">
        <v>30</v>
      </c>
    </row>
    <row r="895" spans="1:9" ht="15">
      <c r="A895" s="98"/>
      <c r="B895" s="809" t="s">
        <v>2076</v>
      </c>
      <c r="C895" s="772" t="s">
        <v>4703</v>
      </c>
      <c r="D895" s="810">
        <v>62003002487</v>
      </c>
      <c r="E895" s="87"/>
      <c r="F895" s="98"/>
      <c r="G895" s="766">
        <v>150</v>
      </c>
      <c r="H895" s="764">
        <v>120</v>
      </c>
      <c r="I895" s="766">
        <v>30</v>
      </c>
    </row>
    <row r="896" spans="1:9" ht="15">
      <c r="A896" s="98"/>
      <c r="B896" s="809" t="s">
        <v>2076</v>
      </c>
      <c r="C896" s="772" t="s">
        <v>2690</v>
      </c>
      <c r="D896" s="810">
        <v>62003004193</v>
      </c>
      <c r="E896" s="87"/>
      <c r="F896" s="98"/>
      <c r="G896" s="766">
        <v>150</v>
      </c>
      <c r="H896" s="764">
        <v>120</v>
      </c>
      <c r="I896" s="766">
        <v>30</v>
      </c>
    </row>
    <row r="897" spans="1:9" ht="15">
      <c r="A897" s="98"/>
      <c r="B897" s="809" t="s">
        <v>656</v>
      </c>
      <c r="C897" s="772" t="s">
        <v>4704</v>
      </c>
      <c r="D897" s="810">
        <v>62005026136</v>
      </c>
      <c r="E897" s="87"/>
      <c r="F897" s="98"/>
      <c r="G897" s="766">
        <v>150</v>
      </c>
      <c r="H897" s="764">
        <v>120</v>
      </c>
      <c r="I897" s="766">
        <v>30</v>
      </c>
    </row>
    <row r="898" spans="1:9" ht="15">
      <c r="A898" s="98"/>
      <c r="B898" s="809" t="s">
        <v>1106</v>
      </c>
      <c r="C898" s="772" t="s">
        <v>4705</v>
      </c>
      <c r="D898" s="810">
        <v>53001047228</v>
      </c>
      <c r="E898" s="87"/>
      <c r="F898" s="98"/>
      <c r="G898" s="766">
        <v>150</v>
      </c>
      <c r="H898" s="764">
        <v>120</v>
      </c>
      <c r="I898" s="766">
        <v>30</v>
      </c>
    </row>
    <row r="899" spans="1:9" ht="15">
      <c r="A899" s="98"/>
      <c r="B899" s="809" t="s">
        <v>1606</v>
      </c>
      <c r="C899" s="772" t="s">
        <v>2987</v>
      </c>
      <c r="D899" s="810">
        <v>62002006313</v>
      </c>
      <c r="E899" s="87"/>
      <c r="F899" s="98"/>
      <c r="G899" s="766">
        <v>150</v>
      </c>
      <c r="H899" s="764">
        <v>120</v>
      </c>
      <c r="I899" s="766">
        <v>30</v>
      </c>
    </row>
    <row r="900" spans="1:9" ht="15">
      <c r="A900" s="98"/>
      <c r="B900" s="809" t="s">
        <v>1879</v>
      </c>
      <c r="C900" s="772" t="s">
        <v>4706</v>
      </c>
      <c r="D900" s="810">
        <v>53001056948</v>
      </c>
      <c r="E900" s="87"/>
      <c r="F900" s="98"/>
      <c r="G900" s="766">
        <v>150</v>
      </c>
      <c r="H900" s="764">
        <v>120</v>
      </c>
      <c r="I900" s="766">
        <v>30</v>
      </c>
    </row>
    <row r="901" spans="1:9" ht="15">
      <c r="A901" s="98"/>
      <c r="B901" s="809" t="s">
        <v>2459</v>
      </c>
      <c r="C901" s="772" t="s">
        <v>896</v>
      </c>
      <c r="D901" s="810">
        <v>60001047668</v>
      </c>
      <c r="E901" s="87"/>
      <c r="F901" s="98"/>
      <c r="G901" s="766">
        <v>150</v>
      </c>
      <c r="H901" s="764">
        <v>120</v>
      </c>
      <c r="I901" s="766">
        <v>30</v>
      </c>
    </row>
    <row r="902" spans="1:9" ht="15">
      <c r="A902" s="98"/>
      <c r="B902" s="809" t="s">
        <v>4253</v>
      </c>
      <c r="C902" s="772" t="s">
        <v>4707</v>
      </c>
      <c r="D902" s="810">
        <v>53001022763</v>
      </c>
      <c r="E902" s="87"/>
      <c r="F902" s="98"/>
      <c r="G902" s="766">
        <v>150</v>
      </c>
      <c r="H902" s="764">
        <v>120</v>
      </c>
      <c r="I902" s="766">
        <v>30</v>
      </c>
    </row>
    <row r="903" spans="1:9" ht="15">
      <c r="A903" s="98"/>
      <c r="B903" s="809" t="s">
        <v>2013</v>
      </c>
      <c r="C903" s="772" t="s">
        <v>4708</v>
      </c>
      <c r="D903" s="810">
        <v>53001060705</v>
      </c>
      <c r="E903" s="87"/>
      <c r="F903" s="98"/>
      <c r="G903" s="766">
        <v>150</v>
      </c>
      <c r="H903" s="764">
        <v>120</v>
      </c>
      <c r="I903" s="766">
        <v>30</v>
      </c>
    </row>
    <row r="904" spans="1:9" ht="15">
      <c r="A904" s="98"/>
      <c r="B904" s="809" t="s">
        <v>682</v>
      </c>
      <c r="C904" s="772" t="s">
        <v>4709</v>
      </c>
      <c r="D904" s="810">
        <v>60003001536</v>
      </c>
      <c r="E904" s="87"/>
      <c r="F904" s="98"/>
      <c r="G904" s="766">
        <v>150</v>
      </c>
      <c r="H904" s="764">
        <v>120</v>
      </c>
      <c r="I904" s="766">
        <v>30</v>
      </c>
    </row>
    <row r="905" spans="1:9" ht="15">
      <c r="A905" s="98"/>
      <c r="B905" s="809" t="s">
        <v>4710</v>
      </c>
      <c r="C905" s="772" t="s">
        <v>4711</v>
      </c>
      <c r="D905" s="810">
        <v>53001059555</v>
      </c>
      <c r="E905" s="87"/>
      <c r="F905" s="98"/>
      <c r="G905" s="766">
        <v>150</v>
      </c>
      <c r="H905" s="764">
        <v>120</v>
      </c>
      <c r="I905" s="766">
        <v>30</v>
      </c>
    </row>
    <row r="906" spans="1:9" ht="15">
      <c r="A906" s="98"/>
      <c r="B906" s="809" t="s">
        <v>1879</v>
      </c>
      <c r="C906" s="772" t="s">
        <v>4712</v>
      </c>
      <c r="D906" s="810">
        <v>60001001865</v>
      </c>
      <c r="E906" s="87"/>
      <c r="F906" s="98"/>
      <c r="G906" s="766">
        <v>150</v>
      </c>
      <c r="H906" s="764">
        <v>120</v>
      </c>
      <c r="I906" s="766">
        <v>30</v>
      </c>
    </row>
    <row r="907" spans="1:9" ht="15">
      <c r="A907" s="98"/>
      <c r="B907" s="767" t="s">
        <v>4713</v>
      </c>
      <c r="C907" s="772" t="s">
        <v>4714</v>
      </c>
      <c r="D907" s="810">
        <v>53001021346</v>
      </c>
      <c r="E907" s="87"/>
      <c r="F907" s="98"/>
      <c r="G907" s="766">
        <v>150</v>
      </c>
      <c r="H907" s="764">
        <v>120</v>
      </c>
      <c r="I907" s="766">
        <v>30</v>
      </c>
    </row>
    <row r="908" spans="1:9" ht="15">
      <c r="A908" s="98"/>
      <c r="B908" s="771" t="s">
        <v>4715</v>
      </c>
      <c r="C908" s="772" t="s">
        <v>4716</v>
      </c>
      <c r="D908" s="773" t="s">
        <v>4055</v>
      </c>
      <c r="E908" s="87"/>
      <c r="F908" s="98"/>
      <c r="G908" s="766">
        <v>200</v>
      </c>
      <c r="H908" s="764">
        <v>160</v>
      </c>
      <c r="I908" s="766">
        <v>40</v>
      </c>
    </row>
    <row r="909" spans="1:9" ht="15">
      <c r="A909" s="98"/>
      <c r="B909" s="812" t="s">
        <v>1389</v>
      </c>
      <c r="C909" s="772" t="s">
        <v>4636</v>
      </c>
      <c r="D909" s="770">
        <v>21001038809</v>
      </c>
      <c r="E909" s="87"/>
      <c r="F909" s="98"/>
      <c r="G909" s="766">
        <v>150</v>
      </c>
      <c r="H909" s="764">
        <v>120</v>
      </c>
      <c r="I909" s="766">
        <v>30</v>
      </c>
    </row>
    <row r="910" spans="1:9" ht="15">
      <c r="A910" s="98"/>
      <c r="B910" s="812" t="s">
        <v>669</v>
      </c>
      <c r="C910" s="772" t="s">
        <v>2191</v>
      </c>
      <c r="D910" s="770">
        <v>21001006329</v>
      </c>
      <c r="E910" s="87"/>
      <c r="F910" s="98"/>
      <c r="G910" s="766">
        <v>150</v>
      </c>
      <c r="H910" s="764">
        <v>120</v>
      </c>
      <c r="I910" s="766">
        <v>30</v>
      </c>
    </row>
    <row r="911" spans="1:9" ht="15">
      <c r="A911" s="98"/>
      <c r="B911" s="812" t="s">
        <v>1749</v>
      </c>
      <c r="C911" s="772" t="s">
        <v>4647</v>
      </c>
      <c r="D911" s="770">
        <v>21001009260</v>
      </c>
      <c r="E911" s="87"/>
      <c r="F911" s="98"/>
      <c r="G911" s="766">
        <v>150</v>
      </c>
      <c r="H911" s="764">
        <v>120</v>
      </c>
      <c r="I911" s="766">
        <v>30</v>
      </c>
    </row>
    <row r="912" spans="1:9" ht="15">
      <c r="A912" s="98"/>
      <c r="B912" s="812" t="s">
        <v>722</v>
      </c>
      <c r="C912" s="772" t="s">
        <v>4717</v>
      </c>
      <c r="D912" s="770">
        <v>21001005707</v>
      </c>
      <c r="E912" s="87"/>
      <c r="F912" s="98"/>
      <c r="G912" s="766">
        <v>150</v>
      </c>
      <c r="H912" s="764">
        <v>120</v>
      </c>
      <c r="I912" s="766">
        <v>30</v>
      </c>
    </row>
    <row r="913" spans="1:9" ht="15">
      <c r="A913" s="98"/>
      <c r="B913" s="812" t="s">
        <v>1527</v>
      </c>
      <c r="C913" s="772" t="s">
        <v>4718</v>
      </c>
      <c r="D913" s="770">
        <v>60003011259</v>
      </c>
      <c r="E913" s="87"/>
      <c r="F913" s="98"/>
      <c r="G913" s="766">
        <v>150</v>
      </c>
      <c r="H913" s="764">
        <v>120</v>
      </c>
      <c r="I913" s="766">
        <v>30</v>
      </c>
    </row>
    <row r="914" spans="1:9" ht="15">
      <c r="A914" s="98"/>
      <c r="B914" s="812" t="s">
        <v>4719</v>
      </c>
      <c r="C914" s="772" t="s">
        <v>4720</v>
      </c>
      <c r="D914" s="770">
        <v>21001007958</v>
      </c>
      <c r="E914" s="87"/>
      <c r="F914" s="98"/>
      <c r="G914" s="766">
        <v>150</v>
      </c>
      <c r="H914" s="764">
        <v>120</v>
      </c>
      <c r="I914" s="766">
        <v>30</v>
      </c>
    </row>
    <row r="915" spans="1:9" ht="15">
      <c r="A915" s="98"/>
      <c r="B915" s="812" t="s">
        <v>999</v>
      </c>
      <c r="C915" s="772" t="s">
        <v>4721</v>
      </c>
      <c r="D915" s="770">
        <v>21001038511</v>
      </c>
      <c r="E915" s="87"/>
      <c r="F915" s="98"/>
      <c r="G915" s="766">
        <v>150</v>
      </c>
      <c r="H915" s="764">
        <v>120</v>
      </c>
      <c r="I915" s="766">
        <v>30</v>
      </c>
    </row>
    <row r="916" spans="1:9" ht="15">
      <c r="A916" s="98"/>
      <c r="B916" s="812" t="s">
        <v>1256</v>
      </c>
      <c r="C916" s="772" t="s">
        <v>4722</v>
      </c>
      <c r="D916" s="770">
        <v>21001025488</v>
      </c>
      <c r="E916" s="87"/>
      <c r="F916" s="98"/>
      <c r="G916" s="766">
        <v>150</v>
      </c>
      <c r="H916" s="764">
        <v>120</v>
      </c>
      <c r="I916" s="766">
        <v>30</v>
      </c>
    </row>
    <row r="917" spans="1:9" ht="15">
      <c r="A917" s="98"/>
      <c r="B917" s="812" t="s">
        <v>816</v>
      </c>
      <c r="C917" s="772" t="s">
        <v>4723</v>
      </c>
      <c r="D917" s="770">
        <v>60001110398</v>
      </c>
      <c r="E917" s="87"/>
      <c r="F917" s="98"/>
      <c r="G917" s="766">
        <v>150</v>
      </c>
      <c r="H917" s="764">
        <v>120</v>
      </c>
      <c r="I917" s="766">
        <v>30</v>
      </c>
    </row>
    <row r="918" spans="1:9" ht="15">
      <c r="A918" s="98"/>
      <c r="B918" s="812" t="s">
        <v>4724</v>
      </c>
      <c r="C918" s="772" t="s">
        <v>4725</v>
      </c>
      <c r="D918" s="770">
        <v>21001002071</v>
      </c>
      <c r="E918" s="87"/>
      <c r="F918" s="98"/>
      <c r="G918" s="766">
        <v>150</v>
      </c>
      <c r="H918" s="764">
        <v>120</v>
      </c>
      <c r="I918" s="766">
        <v>30</v>
      </c>
    </row>
    <row r="919" spans="1:9" ht="15">
      <c r="A919" s="98"/>
      <c r="B919" s="812" t="s">
        <v>1610</v>
      </c>
      <c r="C919" s="772" t="s">
        <v>4726</v>
      </c>
      <c r="D919" s="770">
        <v>21001019205</v>
      </c>
      <c r="E919" s="87"/>
      <c r="F919" s="98"/>
      <c r="G919" s="766">
        <v>150</v>
      </c>
      <c r="H919" s="764">
        <v>120</v>
      </c>
      <c r="I919" s="766">
        <v>30</v>
      </c>
    </row>
    <row r="920" spans="1:9" ht="15">
      <c r="A920" s="98"/>
      <c r="B920" s="812" t="s">
        <v>4727</v>
      </c>
      <c r="C920" s="772" t="s">
        <v>4728</v>
      </c>
      <c r="D920" s="770">
        <v>21001012680</v>
      </c>
      <c r="E920" s="87"/>
      <c r="F920" s="98"/>
      <c r="G920" s="766">
        <v>150</v>
      </c>
      <c r="H920" s="764">
        <v>120</v>
      </c>
      <c r="I920" s="766">
        <v>30</v>
      </c>
    </row>
    <row r="921" spans="1:9" ht="15">
      <c r="A921" s="98"/>
      <c r="B921" s="812" t="s">
        <v>785</v>
      </c>
      <c r="C921" s="772" t="s">
        <v>4729</v>
      </c>
      <c r="D921" s="770">
        <v>21001011438</v>
      </c>
      <c r="E921" s="87"/>
      <c r="F921" s="98"/>
      <c r="G921" s="766">
        <v>150</v>
      </c>
      <c r="H921" s="764">
        <v>120</v>
      </c>
      <c r="I921" s="766">
        <v>30</v>
      </c>
    </row>
    <row r="922" spans="1:9" ht="15">
      <c r="A922" s="98"/>
      <c r="B922" s="812" t="s">
        <v>1904</v>
      </c>
      <c r="C922" s="772" t="s">
        <v>2488</v>
      </c>
      <c r="D922" s="770">
        <v>21001031272</v>
      </c>
      <c r="E922" s="87"/>
      <c r="F922" s="98"/>
      <c r="G922" s="766">
        <v>150</v>
      </c>
      <c r="H922" s="764">
        <v>120</v>
      </c>
      <c r="I922" s="766">
        <v>30</v>
      </c>
    </row>
    <row r="923" spans="1:9" ht="15">
      <c r="A923" s="98"/>
      <c r="B923" s="812" t="s">
        <v>1616</v>
      </c>
      <c r="C923" s="772" t="s">
        <v>4636</v>
      </c>
      <c r="D923" s="770">
        <v>59001038104</v>
      </c>
      <c r="E923" s="87"/>
      <c r="F923" s="98"/>
      <c r="G923" s="766">
        <v>150</v>
      </c>
      <c r="H923" s="764">
        <v>120</v>
      </c>
      <c r="I923" s="766">
        <v>30</v>
      </c>
    </row>
    <row r="924" spans="1:9" ht="15">
      <c r="A924" s="98"/>
      <c r="B924" s="812" t="s">
        <v>1682</v>
      </c>
      <c r="C924" s="772" t="s">
        <v>1449</v>
      </c>
      <c r="D924" s="770">
        <v>21001025319</v>
      </c>
      <c r="E924" s="87"/>
      <c r="F924" s="98"/>
      <c r="G924" s="766">
        <v>150</v>
      </c>
      <c r="H924" s="764">
        <v>120</v>
      </c>
      <c r="I924" s="766">
        <v>30</v>
      </c>
    </row>
    <row r="925" spans="1:9" ht="15">
      <c r="A925" s="98"/>
      <c r="B925" s="812" t="s">
        <v>913</v>
      </c>
      <c r="C925" s="772" t="s">
        <v>1508</v>
      </c>
      <c r="D925" s="770">
        <v>21001012659</v>
      </c>
      <c r="E925" s="87"/>
      <c r="F925" s="98"/>
      <c r="G925" s="766">
        <v>150</v>
      </c>
      <c r="H925" s="764">
        <v>120</v>
      </c>
      <c r="I925" s="766">
        <v>30</v>
      </c>
    </row>
    <row r="926" spans="1:9" ht="15">
      <c r="A926" s="98"/>
      <c r="B926" s="771" t="s">
        <v>666</v>
      </c>
      <c r="C926" s="772" t="s">
        <v>2191</v>
      </c>
      <c r="D926" s="773" t="s">
        <v>4037</v>
      </c>
      <c r="E926" s="87"/>
      <c r="F926" s="98"/>
      <c r="G926" s="766">
        <v>200</v>
      </c>
      <c r="H926" s="764">
        <v>160</v>
      </c>
      <c r="I926" s="766">
        <v>40</v>
      </c>
    </row>
    <row r="927" spans="1:9" ht="15">
      <c r="A927" s="98"/>
      <c r="B927" s="813" t="s">
        <v>4730</v>
      </c>
      <c r="C927" s="814" t="s">
        <v>4731</v>
      </c>
      <c r="D927" s="815">
        <v>41001000234</v>
      </c>
      <c r="E927" s="87"/>
      <c r="F927" s="98"/>
      <c r="G927" s="766">
        <v>150</v>
      </c>
      <c r="H927" s="764">
        <v>120</v>
      </c>
      <c r="I927" s="766">
        <v>30</v>
      </c>
    </row>
    <row r="928" spans="1:9" ht="15">
      <c r="A928" s="98"/>
      <c r="B928" s="813" t="s">
        <v>2958</v>
      </c>
      <c r="C928" s="814" t="s">
        <v>4732</v>
      </c>
      <c r="D928" s="815">
        <v>41001008839</v>
      </c>
      <c r="E928" s="87"/>
      <c r="F928" s="98"/>
      <c r="G928" s="766">
        <v>150</v>
      </c>
      <c r="H928" s="764">
        <v>120</v>
      </c>
      <c r="I928" s="766">
        <v>30</v>
      </c>
    </row>
    <row r="929" spans="1:9" ht="15">
      <c r="A929" s="98"/>
      <c r="B929" s="813" t="s">
        <v>4733</v>
      </c>
      <c r="C929" s="814" t="s">
        <v>1444</v>
      </c>
      <c r="D929" s="815">
        <v>41001008238</v>
      </c>
      <c r="E929" s="87"/>
      <c r="F929" s="98"/>
      <c r="G929" s="766">
        <v>150</v>
      </c>
      <c r="H929" s="764">
        <v>120</v>
      </c>
      <c r="I929" s="766">
        <v>30</v>
      </c>
    </row>
    <row r="930" spans="1:9" ht="15">
      <c r="A930" s="98"/>
      <c r="B930" s="813" t="s">
        <v>4734</v>
      </c>
      <c r="C930" s="814" t="s">
        <v>4735</v>
      </c>
      <c r="D930" s="815">
        <v>41001005273</v>
      </c>
      <c r="E930" s="87"/>
      <c r="F930" s="98"/>
      <c r="G930" s="766">
        <v>150</v>
      </c>
      <c r="H930" s="764">
        <v>120</v>
      </c>
      <c r="I930" s="766">
        <v>30</v>
      </c>
    </row>
    <row r="931" spans="1:9" ht="15">
      <c r="A931" s="98"/>
      <c r="B931" s="813" t="s">
        <v>1623</v>
      </c>
      <c r="C931" s="814" t="s">
        <v>730</v>
      </c>
      <c r="D931" s="815">
        <v>41001005855</v>
      </c>
      <c r="E931" s="87"/>
      <c r="F931" s="98"/>
      <c r="G931" s="766">
        <v>150</v>
      </c>
      <c r="H931" s="764">
        <v>120</v>
      </c>
      <c r="I931" s="766">
        <v>30</v>
      </c>
    </row>
    <row r="932" spans="1:9" ht="15">
      <c r="A932" s="98"/>
      <c r="B932" s="813" t="s">
        <v>929</v>
      </c>
      <c r="C932" s="814" t="s">
        <v>4708</v>
      </c>
      <c r="D932" s="815">
        <v>10001014814</v>
      </c>
      <c r="E932" s="87"/>
      <c r="F932" s="98"/>
      <c r="G932" s="766">
        <v>150</v>
      </c>
      <c r="H932" s="764">
        <v>120</v>
      </c>
      <c r="I932" s="766">
        <v>30</v>
      </c>
    </row>
    <row r="933" spans="1:9" ht="15">
      <c r="A933" s="98"/>
      <c r="B933" s="813" t="s">
        <v>1150</v>
      </c>
      <c r="C933" s="814" t="s">
        <v>4736</v>
      </c>
      <c r="D933" s="815">
        <v>41001017845</v>
      </c>
      <c r="E933" s="87"/>
      <c r="F933" s="98"/>
      <c r="G933" s="766">
        <v>150</v>
      </c>
      <c r="H933" s="764">
        <v>120</v>
      </c>
      <c r="I933" s="766">
        <v>30</v>
      </c>
    </row>
    <row r="934" spans="1:9" ht="15">
      <c r="A934" s="98"/>
      <c r="B934" s="813" t="s">
        <v>887</v>
      </c>
      <c r="C934" s="814" t="s">
        <v>4737</v>
      </c>
      <c r="D934" s="815">
        <v>41001003873</v>
      </c>
      <c r="E934" s="87"/>
      <c r="F934" s="98"/>
      <c r="G934" s="766">
        <v>150</v>
      </c>
      <c r="H934" s="764">
        <v>120</v>
      </c>
      <c r="I934" s="766">
        <v>30</v>
      </c>
    </row>
    <row r="935" spans="1:9" ht="15">
      <c r="A935" s="98"/>
      <c r="B935" s="813" t="s">
        <v>4550</v>
      </c>
      <c r="C935" s="814" t="s">
        <v>1165</v>
      </c>
      <c r="D935" s="815">
        <v>60001130647</v>
      </c>
      <c r="E935" s="87"/>
      <c r="F935" s="98"/>
      <c r="G935" s="766">
        <v>150</v>
      </c>
      <c r="H935" s="764">
        <v>120</v>
      </c>
      <c r="I935" s="766">
        <v>30</v>
      </c>
    </row>
    <row r="936" spans="1:9" ht="15">
      <c r="A936" s="98"/>
      <c r="B936" s="813" t="s">
        <v>1879</v>
      </c>
      <c r="C936" s="814" t="s">
        <v>4738</v>
      </c>
      <c r="D936" s="815">
        <v>22001016673</v>
      </c>
      <c r="E936" s="87"/>
      <c r="F936" s="98"/>
      <c r="G936" s="766">
        <v>150</v>
      </c>
      <c r="H936" s="764">
        <v>120</v>
      </c>
      <c r="I936" s="766">
        <v>30</v>
      </c>
    </row>
    <row r="937" spans="1:9" ht="15">
      <c r="A937" s="98"/>
      <c r="B937" s="813" t="s">
        <v>1465</v>
      </c>
      <c r="C937" s="814" t="s">
        <v>1201</v>
      </c>
      <c r="D937" s="815">
        <v>41001009045</v>
      </c>
      <c r="E937" s="87"/>
      <c r="F937" s="98"/>
      <c r="G937" s="766">
        <v>150</v>
      </c>
      <c r="H937" s="764">
        <v>120</v>
      </c>
      <c r="I937" s="766">
        <v>30</v>
      </c>
    </row>
    <row r="938" spans="1:9" ht="15">
      <c r="A938" s="98"/>
      <c r="B938" s="813" t="s">
        <v>4312</v>
      </c>
      <c r="C938" s="814" t="s">
        <v>4739</v>
      </c>
      <c r="D938" s="815">
        <v>41001010316</v>
      </c>
      <c r="E938" s="87"/>
      <c r="F938" s="98"/>
      <c r="G938" s="766">
        <v>150</v>
      </c>
      <c r="H938" s="764">
        <v>120</v>
      </c>
      <c r="I938" s="766">
        <v>30</v>
      </c>
    </row>
    <row r="939" spans="1:9" ht="15">
      <c r="A939" s="98"/>
      <c r="B939" s="813" t="s">
        <v>4740</v>
      </c>
      <c r="C939" s="814" t="s">
        <v>1332</v>
      </c>
      <c r="D939" s="815">
        <v>41001020196</v>
      </c>
      <c r="E939" s="87"/>
      <c r="F939" s="98"/>
      <c r="G939" s="766">
        <v>150</v>
      </c>
      <c r="H939" s="764">
        <v>120</v>
      </c>
      <c r="I939" s="766">
        <v>30</v>
      </c>
    </row>
    <row r="940" spans="1:9" ht="15">
      <c r="A940" s="98"/>
      <c r="B940" s="813" t="s">
        <v>932</v>
      </c>
      <c r="C940" s="814" t="s">
        <v>4622</v>
      </c>
      <c r="D940" s="815">
        <v>41001023434</v>
      </c>
      <c r="E940" s="87"/>
      <c r="F940" s="98"/>
      <c r="G940" s="766">
        <v>150</v>
      </c>
      <c r="H940" s="764">
        <v>120</v>
      </c>
      <c r="I940" s="766">
        <v>30</v>
      </c>
    </row>
    <row r="941" spans="1:9" ht="15">
      <c r="A941" s="98"/>
      <c r="B941" s="813" t="s">
        <v>1481</v>
      </c>
      <c r="C941" s="814" t="s">
        <v>4735</v>
      </c>
      <c r="D941" s="815">
        <v>41001027795</v>
      </c>
      <c r="E941" s="87"/>
      <c r="F941" s="98"/>
      <c r="G941" s="766">
        <v>150</v>
      </c>
      <c r="H941" s="764">
        <v>120</v>
      </c>
      <c r="I941" s="766">
        <v>30</v>
      </c>
    </row>
    <row r="942" spans="1:9" ht="15">
      <c r="A942" s="98"/>
      <c r="B942" s="813" t="s">
        <v>1847</v>
      </c>
      <c r="C942" s="814" t="s">
        <v>1215</v>
      </c>
      <c r="D942" s="815">
        <v>41001015261</v>
      </c>
      <c r="E942" s="87"/>
      <c r="F942" s="98"/>
      <c r="G942" s="766">
        <v>150</v>
      </c>
      <c r="H942" s="764">
        <v>120</v>
      </c>
      <c r="I942" s="766">
        <v>30</v>
      </c>
    </row>
    <row r="943" spans="1:9" ht="15">
      <c r="A943" s="98"/>
      <c r="B943" s="813" t="s">
        <v>4246</v>
      </c>
      <c r="C943" s="814" t="s">
        <v>1232</v>
      </c>
      <c r="D943" s="815">
        <v>41001011201</v>
      </c>
      <c r="E943" s="87"/>
      <c r="F943" s="98"/>
      <c r="G943" s="766">
        <v>150</v>
      </c>
      <c r="H943" s="764">
        <v>120</v>
      </c>
      <c r="I943" s="766">
        <v>30</v>
      </c>
    </row>
    <row r="944" spans="1:9" ht="15">
      <c r="A944" s="98"/>
      <c r="B944" s="813" t="s">
        <v>4741</v>
      </c>
      <c r="C944" s="814" t="s">
        <v>4742</v>
      </c>
      <c r="D944" s="815">
        <v>41001026181</v>
      </c>
      <c r="E944" s="87"/>
      <c r="F944" s="98"/>
      <c r="G944" s="766">
        <v>150</v>
      </c>
      <c r="H944" s="764">
        <v>120</v>
      </c>
      <c r="I944" s="766">
        <v>30</v>
      </c>
    </row>
    <row r="945" spans="1:9" ht="15">
      <c r="A945" s="98"/>
      <c r="B945" s="813" t="s">
        <v>4743</v>
      </c>
      <c r="C945" s="814" t="s">
        <v>4744</v>
      </c>
      <c r="D945" s="815">
        <v>41001009539</v>
      </c>
      <c r="E945" s="87"/>
      <c r="F945" s="98"/>
      <c r="G945" s="766">
        <v>150</v>
      </c>
      <c r="H945" s="764">
        <v>120</v>
      </c>
      <c r="I945" s="766">
        <v>30</v>
      </c>
    </row>
    <row r="946" spans="1:9" ht="15">
      <c r="A946" s="98"/>
      <c r="B946" s="813" t="s">
        <v>4745</v>
      </c>
      <c r="C946" s="814" t="s">
        <v>4746</v>
      </c>
      <c r="D946" s="815">
        <v>41001002357</v>
      </c>
      <c r="E946" s="87"/>
      <c r="F946" s="98"/>
      <c r="G946" s="766">
        <v>150</v>
      </c>
      <c r="H946" s="764">
        <v>120</v>
      </c>
      <c r="I946" s="766">
        <v>30</v>
      </c>
    </row>
    <row r="947" spans="1:9" ht="15">
      <c r="A947" s="98"/>
      <c r="B947" s="813" t="s">
        <v>1623</v>
      </c>
      <c r="C947" s="814" t="s">
        <v>4747</v>
      </c>
      <c r="D947" s="815">
        <v>41001005631</v>
      </c>
      <c r="E947" s="87"/>
      <c r="F947" s="98"/>
      <c r="G947" s="766">
        <v>150</v>
      </c>
      <c r="H947" s="764">
        <v>120</v>
      </c>
      <c r="I947" s="766">
        <v>30</v>
      </c>
    </row>
    <row r="948" spans="1:9" ht="15">
      <c r="A948" s="98"/>
      <c r="B948" s="813" t="s">
        <v>996</v>
      </c>
      <c r="C948" s="814" t="s">
        <v>4748</v>
      </c>
      <c r="D948" s="815">
        <v>41001006091</v>
      </c>
      <c r="E948" s="87"/>
      <c r="F948" s="98"/>
      <c r="G948" s="766">
        <v>150</v>
      </c>
      <c r="H948" s="764">
        <v>120</v>
      </c>
      <c r="I948" s="766">
        <v>30</v>
      </c>
    </row>
    <row r="949" spans="1:9" ht="15">
      <c r="A949" s="98"/>
      <c r="B949" s="813" t="s">
        <v>4749</v>
      </c>
      <c r="C949" s="814" t="s">
        <v>2630</v>
      </c>
      <c r="D949" s="815">
        <v>41001016828</v>
      </c>
      <c r="E949" s="87"/>
      <c r="F949" s="98"/>
      <c r="G949" s="766">
        <v>150</v>
      </c>
      <c r="H949" s="764">
        <v>120</v>
      </c>
      <c r="I949" s="766">
        <v>30</v>
      </c>
    </row>
    <row r="950" spans="1:9" ht="15">
      <c r="A950" s="98"/>
      <c r="B950" s="782" t="s">
        <v>722</v>
      </c>
      <c r="C950" s="783" t="s">
        <v>4750</v>
      </c>
      <c r="D950" s="784" t="s">
        <v>4013</v>
      </c>
      <c r="E950" s="87"/>
      <c r="F950" s="98"/>
      <c r="G950" s="766">
        <v>200</v>
      </c>
      <c r="H950" s="764">
        <v>160</v>
      </c>
      <c r="I950" s="766">
        <v>40</v>
      </c>
    </row>
    <row r="951" spans="1:9" ht="15">
      <c r="A951" s="98"/>
      <c r="B951" s="806" t="s">
        <v>4178</v>
      </c>
      <c r="C951" s="794" t="s">
        <v>1491</v>
      </c>
      <c r="D951" s="816" t="s">
        <v>4012</v>
      </c>
      <c r="E951" s="87"/>
      <c r="F951" s="98"/>
      <c r="G951" s="766">
        <v>150</v>
      </c>
      <c r="H951" s="764">
        <v>120</v>
      </c>
      <c r="I951" s="766">
        <v>30</v>
      </c>
    </row>
    <row r="952" spans="1:9" ht="15">
      <c r="A952" s="98"/>
      <c r="B952" s="806" t="s">
        <v>1974</v>
      </c>
      <c r="C952" s="794" t="s">
        <v>4650</v>
      </c>
      <c r="D952" s="817">
        <v>56001019784</v>
      </c>
      <c r="E952" s="87"/>
      <c r="F952" s="98"/>
      <c r="G952" s="766">
        <v>150</v>
      </c>
      <c r="H952" s="764">
        <v>120</v>
      </c>
      <c r="I952" s="766">
        <v>30</v>
      </c>
    </row>
    <row r="953" spans="1:9" ht="15">
      <c r="A953" s="98"/>
      <c r="B953" s="806" t="s">
        <v>1831</v>
      </c>
      <c r="C953" s="794" t="s">
        <v>4751</v>
      </c>
      <c r="D953" s="817">
        <v>56001022388</v>
      </c>
      <c r="E953" s="87"/>
      <c r="F953" s="98"/>
      <c r="G953" s="766">
        <v>150</v>
      </c>
      <c r="H953" s="764">
        <v>120</v>
      </c>
      <c r="I953" s="766">
        <v>30</v>
      </c>
    </row>
    <row r="954" spans="1:9" ht="15">
      <c r="A954" s="98"/>
      <c r="B954" s="806" t="s">
        <v>4752</v>
      </c>
      <c r="C954" s="794" t="s">
        <v>4753</v>
      </c>
      <c r="D954" s="817">
        <v>35001056102</v>
      </c>
      <c r="E954" s="87"/>
      <c r="F954" s="98"/>
      <c r="G954" s="766">
        <v>150</v>
      </c>
      <c r="H954" s="764">
        <v>120</v>
      </c>
      <c r="I954" s="766">
        <v>30</v>
      </c>
    </row>
    <row r="955" spans="1:9" ht="15">
      <c r="A955" s="98"/>
      <c r="B955" s="806" t="s">
        <v>4754</v>
      </c>
      <c r="C955" s="794" t="s">
        <v>4753</v>
      </c>
      <c r="D955" s="817">
        <v>56001019157</v>
      </c>
      <c r="E955" s="87"/>
      <c r="F955" s="98"/>
      <c r="G955" s="766">
        <v>150</v>
      </c>
      <c r="H955" s="764">
        <v>120</v>
      </c>
      <c r="I955" s="766">
        <v>30</v>
      </c>
    </row>
    <row r="956" spans="1:9" ht="15">
      <c r="A956" s="98"/>
      <c r="B956" s="806" t="s">
        <v>2603</v>
      </c>
      <c r="C956" s="794" t="s">
        <v>1460</v>
      </c>
      <c r="D956" s="817">
        <v>56001005522</v>
      </c>
      <c r="E956" s="87"/>
      <c r="F956" s="98"/>
      <c r="G956" s="766">
        <v>150</v>
      </c>
      <c r="H956" s="764">
        <v>120</v>
      </c>
      <c r="I956" s="766">
        <v>30</v>
      </c>
    </row>
    <row r="957" spans="1:9" ht="15">
      <c r="A957" s="98"/>
      <c r="B957" s="806" t="s">
        <v>4755</v>
      </c>
      <c r="C957" s="794" t="s">
        <v>752</v>
      </c>
      <c r="D957" s="817">
        <v>56001004531</v>
      </c>
      <c r="E957" s="87"/>
      <c r="F957" s="98"/>
      <c r="G957" s="766">
        <v>150</v>
      </c>
      <c r="H957" s="764">
        <v>120</v>
      </c>
      <c r="I957" s="766">
        <v>30</v>
      </c>
    </row>
    <row r="958" spans="1:9" ht="15">
      <c r="A958" s="98"/>
      <c r="B958" s="806" t="s">
        <v>4756</v>
      </c>
      <c r="C958" s="794" t="s">
        <v>752</v>
      </c>
      <c r="D958" s="817">
        <v>56001006801</v>
      </c>
      <c r="E958" s="87"/>
      <c r="F958" s="98"/>
      <c r="G958" s="766">
        <v>150</v>
      </c>
      <c r="H958" s="764">
        <v>120</v>
      </c>
      <c r="I958" s="766">
        <v>30</v>
      </c>
    </row>
    <row r="959" spans="1:9" ht="15">
      <c r="A959" s="98"/>
      <c r="B959" s="806" t="s">
        <v>664</v>
      </c>
      <c r="C959" s="794" t="s">
        <v>4757</v>
      </c>
      <c r="D959" s="816" t="s">
        <v>4004</v>
      </c>
      <c r="E959" s="87"/>
      <c r="F959" s="98"/>
      <c r="G959" s="766">
        <v>150</v>
      </c>
      <c r="H959" s="764">
        <v>120</v>
      </c>
      <c r="I959" s="766">
        <v>30</v>
      </c>
    </row>
    <row r="960" spans="1:9" ht="15">
      <c r="A960" s="98"/>
      <c r="B960" s="806" t="s">
        <v>1001</v>
      </c>
      <c r="C960" s="794" t="s">
        <v>4758</v>
      </c>
      <c r="D960" s="816" t="s">
        <v>4999</v>
      </c>
      <c r="E960" s="87"/>
      <c r="F960" s="98"/>
      <c r="G960" s="766">
        <v>150</v>
      </c>
      <c r="H960" s="764">
        <v>120</v>
      </c>
      <c r="I960" s="766">
        <v>30</v>
      </c>
    </row>
    <row r="961" spans="1:9" ht="15">
      <c r="A961" s="98"/>
      <c r="B961" s="806" t="s">
        <v>1050</v>
      </c>
      <c r="C961" s="794" t="s">
        <v>4757</v>
      </c>
      <c r="D961" s="816" t="s">
        <v>4003</v>
      </c>
      <c r="E961" s="87"/>
      <c r="F961" s="98"/>
      <c r="G961" s="766">
        <v>150</v>
      </c>
      <c r="H961" s="764">
        <v>120</v>
      </c>
      <c r="I961" s="766">
        <v>30</v>
      </c>
    </row>
    <row r="962" spans="1:9" ht="15">
      <c r="A962" s="98"/>
      <c r="B962" s="806" t="s">
        <v>848</v>
      </c>
      <c r="C962" s="794" t="s">
        <v>4636</v>
      </c>
      <c r="D962" s="816" t="s">
        <v>4002</v>
      </c>
      <c r="E962" s="87"/>
      <c r="F962" s="98"/>
      <c r="G962" s="766">
        <v>150</v>
      </c>
      <c r="H962" s="764">
        <v>120</v>
      </c>
      <c r="I962" s="766">
        <v>30</v>
      </c>
    </row>
    <row r="963" spans="1:9" ht="15">
      <c r="A963" s="98"/>
      <c r="B963" s="806" t="s">
        <v>932</v>
      </c>
      <c r="C963" s="794" t="s">
        <v>4757</v>
      </c>
      <c r="D963" s="816" t="s">
        <v>4001</v>
      </c>
      <c r="E963" s="87"/>
      <c r="F963" s="98"/>
      <c r="G963" s="766">
        <v>150</v>
      </c>
      <c r="H963" s="764">
        <v>120</v>
      </c>
      <c r="I963" s="766">
        <v>30</v>
      </c>
    </row>
    <row r="964" spans="1:9" ht="15">
      <c r="A964" s="98"/>
      <c r="B964" s="806" t="s">
        <v>826</v>
      </c>
      <c r="C964" s="794" t="s">
        <v>1155</v>
      </c>
      <c r="D964" s="816" t="s">
        <v>4000</v>
      </c>
      <c r="E964" s="87"/>
      <c r="F964" s="98"/>
      <c r="G964" s="766">
        <v>150</v>
      </c>
      <c r="H964" s="764">
        <v>120</v>
      </c>
      <c r="I964" s="766">
        <v>30</v>
      </c>
    </row>
    <row r="965" spans="1:9" ht="15">
      <c r="A965" s="98"/>
      <c r="B965" s="806" t="s">
        <v>768</v>
      </c>
      <c r="C965" s="794" t="s">
        <v>4753</v>
      </c>
      <c r="D965" s="816" t="s">
        <v>3999</v>
      </c>
      <c r="E965" s="87"/>
      <c r="F965" s="98"/>
      <c r="G965" s="766">
        <v>150</v>
      </c>
      <c r="H965" s="764">
        <v>120</v>
      </c>
      <c r="I965" s="766">
        <v>30</v>
      </c>
    </row>
    <row r="966" spans="1:9" ht="15">
      <c r="A966" s="98"/>
      <c r="B966" s="806" t="s">
        <v>4759</v>
      </c>
      <c r="C966" s="794" t="s">
        <v>4760</v>
      </c>
      <c r="D966" s="816" t="s">
        <v>3998</v>
      </c>
      <c r="E966" s="87"/>
      <c r="F966" s="98"/>
      <c r="G966" s="766">
        <v>150</v>
      </c>
      <c r="H966" s="764">
        <v>120</v>
      </c>
      <c r="I966" s="766">
        <v>30</v>
      </c>
    </row>
    <row r="967" spans="1:9" ht="15">
      <c r="A967" s="98"/>
      <c r="B967" s="806" t="s">
        <v>4761</v>
      </c>
      <c r="C967" s="794" t="s">
        <v>4650</v>
      </c>
      <c r="D967" s="816" t="s">
        <v>3997</v>
      </c>
      <c r="E967" s="87"/>
      <c r="F967" s="98"/>
      <c r="G967" s="766">
        <v>150</v>
      </c>
      <c r="H967" s="764">
        <v>120</v>
      </c>
      <c r="I967" s="766">
        <v>30</v>
      </c>
    </row>
    <row r="968" spans="1:9" ht="15">
      <c r="A968" s="98"/>
      <c r="B968" s="806" t="s">
        <v>679</v>
      </c>
      <c r="C968" s="794" t="s">
        <v>1683</v>
      </c>
      <c r="D968" s="816" t="s">
        <v>3996</v>
      </c>
      <c r="E968" s="87"/>
      <c r="F968" s="98"/>
      <c r="G968" s="766">
        <v>150</v>
      </c>
      <c r="H968" s="764">
        <v>120</v>
      </c>
      <c r="I968" s="766">
        <v>30</v>
      </c>
    </row>
    <row r="969" spans="1:9" ht="15">
      <c r="A969" s="98"/>
      <c r="B969" s="806" t="s">
        <v>1174</v>
      </c>
      <c r="C969" s="794" t="s">
        <v>4762</v>
      </c>
      <c r="D969" s="816" t="s">
        <v>3995</v>
      </c>
      <c r="E969" s="87"/>
      <c r="F969" s="98"/>
      <c r="G969" s="766">
        <v>150</v>
      </c>
      <c r="H969" s="764">
        <v>120</v>
      </c>
      <c r="I969" s="766">
        <v>30</v>
      </c>
    </row>
    <row r="970" spans="1:9" ht="15">
      <c r="A970" s="98"/>
      <c r="B970" s="806" t="s">
        <v>818</v>
      </c>
      <c r="C970" s="794" t="s">
        <v>4763</v>
      </c>
      <c r="D970" s="816" t="s">
        <v>3994</v>
      </c>
      <c r="E970" s="87"/>
      <c r="F970" s="98"/>
      <c r="G970" s="766">
        <v>150</v>
      </c>
      <c r="H970" s="764">
        <v>120</v>
      </c>
      <c r="I970" s="766">
        <v>30</v>
      </c>
    </row>
    <row r="971" spans="1:9" ht="15">
      <c r="A971" s="98"/>
      <c r="B971" s="806" t="s">
        <v>1537</v>
      </c>
      <c r="C971" s="794" t="s">
        <v>4753</v>
      </c>
      <c r="D971" s="816" t="s">
        <v>3993</v>
      </c>
      <c r="E971" s="87"/>
      <c r="F971" s="98"/>
      <c r="G971" s="766">
        <v>150</v>
      </c>
      <c r="H971" s="764">
        <v>120</v>
      </c>
      <c r="I971" s="766">
        <v>30</v>
      </c>
    </row>
    <row r="972" spans="1:9" ht="15">
      <c r="A972" s="98"/>
      <c r="B972" s="806" t="s">
        <v>4764</v>
      </c>
      <c r="C972" s="794" t="s">
        <v>4765</v>
      </c>
      <c r="D972" s="816" t="s">
        <v>3992</v>
      </c>
      <c r="E972" s="87"/>
      <c r="F972" s="98"/>
      <c r="G972" s="766">
        <v>150</v>
      </c>
      <c r="H972" s="764">
        <v>120</v>
      </c>
      <c r="I972" s="766">
        <v>30</v>
      </c>
    </row>
    <row r="973" spans="1:9" ht="15">
      <c r="A973" s="98"/>
      <c r="B973" s="806" t="s">
        <v>4766</v>
      </c>
      <c r="C973" s="794" t="s">
        <v>4767</v>
      </c>
      <c r="D973" s="816" t="s">
        <v>3991</v>
      </c>
      <c r="E973" s="87"/>
      <c r="F973" s="98"/>
      <c r="G973" s="766">
        <v>150</v>
      </c>
      <c r="H973" s="764">
        <v>120</v>
      </c>
      <c r="I973" s="766">
        <v>30</v>
      </c>
    </row>
    <row r="974" spans="1:9" ht="15">
      <c r="A974" s="98"/>
      <c r="B974" s="806" t="s">
        <v>2414</v>
      </c>
      <c r="C974" s="794" t="s">
        <v>4768</v>
      </c>
      <c r="D974" s="816" t="s">
        <v>3990</v>
      </c>
      <c r="E974" s="87"/>
      <c r="F974" s="98"/>
      <c r="G974" s="766">
        <v>150</v>
      </c>
      <c r="H974" s="764">
        <v>120</v>
      </c>
      <c r="I974" s="766">
        <v>30</v>
      </c>
    </row>
    <row r="975" spans="1:9" ht="15">
      <c r="A975" s="98"/>
      <c r="B975" s="806" t="s">
        <v>848</v>
      </c>
      <c r="C975" s="794" t="s">
        <v>4769</v>
      </c>
      <c r="D975" s="816" t="s">
        <v>3989</v>
      </c>
      <c r="E975" s="87"/>
      <c r="F975" s="98"/>
      <c r="G975" s="766">
        <v>150</v>
      </c>
      <c r="H975" s="764">
        <v>120</v>
      </c>
      <c r="I975" s="766">
        <v>30</v>
      </c>
    </row>
    <row r="976" spans="1:9" ht="15">
      <c r="A976" s="98"/>
      <c r="B976" s="806" t="s">
        <v>953</v>
      </c>
      <c r="C976" s="794" t="s">
        <v>4760</v>
      </c>
      <c r="D976" s="816" t="s">
        <v>3988</v>
      </c>
      <c r="E976" s="87"/>
      <c r="F976" s="98"/>
      <c r="G976" s="766">
        <v>150</v>
      </c>
      <c r="H976" s="764">
        <v>120</v>
      </c>
      <c r="I976" s="766">
        <v>30</v>
      </c>
    </row>
    <row r="977" spans="1:9" ht="15">
      <c r="A977" s="98"/>
      <c r="B977" s="806" t="s">
        <v>1514</v>
      </c>
      <c r="C977" s="794" t="s">
        <v>2965</v>
      </c>
      <c r="D977" s="816" t="s">
        <v>5000</v>
      </c>
      <c r="E977" s="87"/>
      <c r="F977" s="98"/>
      <c r="G977" s="766">
        <v>150</v>
      </c>
      <c r="H977" s="764">
        <v>120</v>
      </c>
      <c r="I977" s="766">
        <v>30</v>
      </c>
    </row>
    <row r="978" spans="1:9" ht="15">
      <c r="A978" s="98"/>
      <c r="B978" s="806" t="s">
        <v>4770</v>
      </c>
      <c r="C978" s="794" t="s">
        <v>1364</v>
      </c>
      <c r="D978" s="816" t="s">
        <v>3987</v>
      </c>
      <c r="E978" s="87"/>
      <c r="F978" s="98"/>
      <c r="G978" s="766">
        <v>150</v>
      </c>
      <c r="H978" s="764">
        <v>120</v>
      </c>
      <c r="I978" s="766">
        <v>30</v>
      </c>
    </row>
    <row r="979" spans="1:9" ht="15">
      <c r="A979" s="98"/>
      <c r="B979" s="806" t="s">
        <v>4771</v>
      </c>
      <c r="C979" s="794" t="s">
        <v>4772</v>
      </c>
      <c r="D979" s="816" t="s">
        <v>3986</v>
      </c>
      <c r="E979" s="87"/>
      <c r="F979" s="98"/>
      <c r="G979" s="766">
        <v>150</v>
      </c>
      <c r="H979" s="764">
        <v>120</v>
      </c>
      <c r="I979" s="766">
        <v>30</v>
      </c>
    </row>
    <row r="980" spans="1:9" ht="15">
      <c r="A980" s="98"/>
      <c r="B980" s="806" t="s">
        <v>818</v>
      </c>
      <c r="C980" s="794" t="s">
        <v>4773</v>
      </c>
      <c r="D980" s="816" t="s">
        <v>3985</v>
      </c>
      <c r="E980" s="87"/>
      <c r="F980" s="98"/>
      <c r="G980" s="766">
        <v>150</v>
      </c>
      <c r="H980" s="764">
        <v>120</v>
      </c>
      <c r="I980" s="766">
        <v>30</v>
      </c>
    </row>
    <row r="981" spans="1:9" ht="15">
      <c r="A981" s="98"/>
      <c r="B981" s="806" t="s">
        <v>932</v>
      </c>
      <c r="C981" s="794" t="s">
        <v>4753</v>
      </c>
      <c r="D981" s="816" t="s">
        <v>3984</v>
      </c>
      <c r="E981" s="87"/>
      <c r="F981" s="98"/>
      <c r="G981" s="766">
        <v>150</v>
      </c>
      <c r="H981" s="764">
        <v>120</v>
      </c>
      <c r="I981" s="766">
        <v>30</v>
      </c>
    </row>
    <row r="982" spans="1:9" ht="15">
      <c r="A982" s="98"/>
      <c r="B982" s="806" t="s">
        <v>4178</v>
      </c>
      <c r="C982" s="794" t="s">
        <v>775</v>
      </c>
      <c r="D982" s="817">
        <v>56001009944</v>
      </c>
      <c r="E982" s="87"/>
      <c r="F982" s="98"/>
      <c r="G982" s="766">
        <v>150</v>
      </c>
      <c r="H982" s="764">
        <v>120</v>
      </c>
      <c r="I982" s="766">
        <v>30</v>
      </c>
    </row>
    <row r="983" spans="1:9" ht="15">
      <c r="A983" s="98"/>
      <c r="B983" s="806" t="s">
        <v>1610</v>
      </c>
      <c r="C983" s="794" t="s">
        <v>4774</v>
      </c>
      <c r="D983" s="816" t="s">
        <v>3982</v>
      </c>
      <c r="E983" s="87"/>
      <c r="F983" s="98"/>
      <c r="G983" s="766">
        <v>150</v>
      </c>
      <c r="H983" s="764">
        <v>120</v>
      </c>
      <c r="I983" s="766">
        <v>30</v>
      </c>
    </row>
    <row r="984" spans="1:9" ht="15">
      <c r="A984" s="98"/>
      <c r="B984" s="806" t="s">
        <v>4235</v>
      </c>
      <c r="C984" s="794" t="s">
        <v>4753</v>
      </c>
      <c r="D984" s="817">
        <v>56001021966</v>
      </c>
      <c r="E984" s="87"/>
      <c r="F984" s="98"/>
      <c r="G984" s="766">
        <v>150</v>
      </c>
      <c r="H984" s="764">
        <v>120</v>
      </c>
      <c r="I984" s="766">
        <v>30</v>
      </c>
    </row>
    <row r="985" spans="1:9" ht="15">
      <c r="A985" s="98"/>
      <c r="B985" s="806" t="s">
        <v>4775</v>
      </c>
      <c r="C985" s="794" t="s">
        <v>4776</v>
      </c>
      <c r="D985" s="817">
        <v>56001016005</v>
      </c>
      <c r="E985" s="87"/>
      <c r="F985" s="98"/>
      <c r="G985" s="766">
        <v>150</v>
      </c>
      <c r="H985" s="764">
        <v>120</v>
      </c>
      <c r="I985" s="766">
        <v>30</v>
      </c>
    </row>
    <row r="986" spans="1:9" ht="15">
      <c r="A986" s="98"/>
      <c r="B986" s="806" t="s">
        <v>2078</v>
      </c>
      <c r="C986" s="794" t="s">
        <v>4753</v>
      </c>
      <c r="D986" s="817">
        <v>56001006197</v>
      </c>
      <c r="E986" s="87"/>
      <c r="F986" s="98"/>
      <c r="G986" s="766">
        <v>150</v>
      </c>
      <c r="H986" s="764">
        <v>120</v>
      </c>
      <c r="I986" s="766">
        <v>30</v>
      </c>
    </row>
    <row r="987" spans="1:9" ht="15">
      <c r="A987" s="98"/>
      <c r="B987" s="812" t="s">
        <v>4777</v>
      </c>
      <c r="C987" s="794" t="s">
        <v>1155</v>
      </c>
      <c r="D987" s="773" t="s">
        <v>3978</v>
      </c>
      <c r="E987" s="87"/>
      <c r="F987" s="98"/>
      <c r="G987" s="766">
        <v>200</v>
      </c>
      <c r="H987" s="764">
        <v>160</v>
      </c>
      <c r="I987" s="766">
        <v>40</v>
      </c>
    </row>
    <row r="988" spans="1:9" ht="15">
      <c r="A988" s="98"/>
      <c r="B988" s="776" t="s">
        <v>2396</v>
      </c>
      <c r="C988" s="776" t="s">
        <v>4778</v>
      </c>
      <c r="D988" s="777" t="s">
        <v>3977</v>
      </c>
      <c r="E988" s="87"/>
      <c r="F988" s="98"/>
      <c r="G988" s="766">
        <v>450</v>
      </c>
      <c r="H988" s="765">
        <v>360</v>
      </c>
      <c r="I988" s="766">
        <v>90</v>
      </c>
    </row>
    <row r="989" spans="1:9" ht="15">
      <c r="A989" s="98"/>
      <c r="B989" s="776" t="s">
        <v>1823</v>
      </c>
      <c r="C989" s="776" t="s">
        <v>4779</v>
      </c>
      <c r="D989" s="777" t="s">
        <v>3976</v>
      </c>
      <c r="E989" s="87"/>
      <c r="F989" s="98"/>
      <c r="G989" s="766">
        <v>450</v>
      </c>
      <c r="H989" s="765">
        <v>360</v>
      </c>
      <c r="I989" s="766">
        <v>90</v>
      </c>
    </row>
    <row r="990" spans="1:9" ht="15">
      <c r="A990" s="98"/>
      <c r="B990" s="776" t="s">
        <v>2013</v>
      </c>
      <c r="C990" s="776" t="s">
        <v>4779</v>
      </c>
      <c r="D990" s="777" t="s">
        <v>3975</v>
      </c>
      <c r="E990" s="87"/>
      <c r="F990" s="98"/>
      <c r="G990" s="766">
        <v>450</v>
      </c>
      <c r="H990" s="765">
        <v>360</v>
      </c>
      <c r="I990" s="766">
        <v>90</v>
      </c>
    </row>
    <row r="991" spans="1:9" ht="15">
      <c r="A991" s="98"/>
      <c r="B991" s="776" t="s">
        <v>1570</v>
      </c>
      <c r="C991" s="776" t="s">
        <v>4780</v>
      </c>
      <c r="D991" s="777" t="s">
        <v>3974</v>
      </c>
      <c r="E991" s="87"/>
      <c r="F991" s="98"/>
      <c r="G991" s="766">
        <v>450</v>
      </c>
      <c r="H991" s="765">
        <v>360</v>
      </c>
      <c r="I991" s="766">
        <v>90</v>
      </c>
    </row>
    <row r="992" spans="1:9" ht="15">
      <c r="A992" s="98"/>
      <c r="B992" s="776" t="s">
        <v>1610</v>
      </c>
      <c r="C992" s="776" t="s">
        <v>4781</v>
      </c>
      <c r="D992" s="777">
        <v>45001026946</v>
      </c>
      <c r="E992" s="87"/>
      <c r="F992" s="98"/>
      <c r="G992" s="766">
        <v>450</v>
      </c>
      <c r="H992" s="765">
        <v>360</v>
      </c>
      <c r="I992" s="766">
        <v>90</v>
      </c>
    </row>
    <row r="993" spans="1:9" ht="15">
      <c r="A993" s="98"/>
      <c r="B993" s="776" t="s">
        <v>4782</v>
      </c>
      <c r="C993" s="776" t="s">
        <v>1981</v>
      </c>
      <c r="D993" s="777" t="s">
        <v>3972</v>
      </c>
      <c r="E993" s="87"/>
      <c r="F993" s="98"/>
      <c r="G993" s="766">
        <v>450</v>
      </c>
      <c r="H993" s="765">
        <v>360</v>
      </c>
      <c r="I993" s="766">
        <v>90</v>
      </c>
    </row>
    <row r="994" spans="1:9" ht="15">
      <c r="A994" s="98"/>
      <c r="B994" s="776" t="s">
        <v>1682</v>
      </c>
      <c r="C994" s="776" t="s">
        <v>4783</v>
      </c>
      <c r="D994" s="777">
        <v>61001008427</v>
      </c>
      <c r="E994" s="87"/>
      <c r="F994" s="98"/>
      <c r="G994" s="766">
        <v>450</v>
      </c>
      <c r="H994" s="765">
        <v>360</v>
      </c>
      <c r="I994" s="766">
        <v>90</v>
      </c>
    </row>
    <row r="995" spans="1:9" ht="15">
      <c r="A995" s="98"/>
      <c r="B995" s="776" t="s">
        <v>1962</v>
      </c>
      <c r="C995" s="776" t="s">
        <v>4784</v>
      </c>
      <c r="D995" s="777" t="s">
        <v>3970</v>
      </c>
      <c r="E995" s="87"/>
      <c r="F995" s="98"/>
      <c r="G995" s="766">
        <v>450</v>
      </c>
      <c r="H995" s="765">
        <v>360</v>
      </c>
      <c r="I995" s="766">
        <v>90</v>
      </c>
    </row>
    <row r="996" spans="1:9" ht="15">
      <c r="A996" s="98"/>
      <c r="B996" s="814" t="s">
        <v>4785</v>
      </c>
      <c r="C996" s="814" t="s">
        <v>4251</v>
      </c>
      <c r="D996" s="818" t="s">
        <v>3969</v>
      </c>
      <c r="E996" s="87"/>
      <c r="F996" s="98"/>
      <c r="G996" s="766">
        <v>450</v>
      </c>
      <c r="H996" s="765">
        <v>360</v>
      </c>
      <c r="I996" s="766">
        <v>90</v>
      </c>
    </row>
    <row r="997" spans="1:9" ht="15">
      <c r="A997" s="98"/>
      <c r="B997" s="814" t="s">
        <v>4786</v>
      </c>
      <c r="C997" s="814" t="s">
        <v>4787</v>
      </c>
      <c r="D997" s="818" t="s">
        <v>3968</v>
      </c>
      <c r="E997" s="87"/>
      <c r="F997" s="98"/>
      <c r="G997" s="766">
        <v>450</v>
      </c>
      <c r="H997" s="765">
        <v>360</v>
      </c>
      <c r="I997" s="766">
        <v>90</v>
      </c>
    </row>
    <row r="998" spans="1:9" ht="15">
      <c r="A998" s="98"/>
      <c r="B998" s="814" t="s">
        <v>2603</v>
      </c>
      <c r="C998" s="814" t="s">
        <v>2122</v>
      </c>
      <c r="D998" s="818" t="s">
        <v>3967</v>
      </c>
      <c r="E998" s="87"/>
      <c r="F998" s="98"/>
      <c r="G998" s="766">
        <v>450</v>
      </c>
      <c r="H998" s="765">
        <v>360</v>
      </c>
      <c r="I998" s="766">
        <v>90</v>
      </c>
    </row>
    <row r="999" spans="1:9" ht="15">
      <c r="A999" s="98"/>
      <c r="B999" s="819" t="s">
        <v>876</v>
      </c>
      <c r="C999" s="819" t="s">
        <v>4788</v>
      </c>
      <c r="D999" s="818" t="s">
        <v>3966</v>
      </c>
      <c r="E999" s="87"/>
      <c r="F999" s="98"/>
      <c r="G999" s="766">
        <v>450</v>
      </c>
      <c r="H999" s="765">
        <v>360</v>
      </c>
      <c r="I999" s="766">
        <v>90</v>
      </c>
    </row>
    <row r="1000" spans="1:9" ht="15">
      <c r="A1000" s="98"/>
      <c r="B1000" s="819" t="s">
        <v>674</v>
      </c>
      <c r="C1000" s="819" t="s">
        <v>4789</v>
      </c>
      <c r="D1000" s="818">
        <v>33001064757</v>
      </c>
      <c r="E1000" s="87"/>
      <c r="F1000" s="98"/>
      <c r="G1000" s="766">
        <v>150</v>
      </c>
      <c r="H1000" s="765">
        <v>120</v>
      </c>
      <c r="I1000" s="766">
        <v>30</v>
      </c>
    </row>
    <row r="1001" spans="1:9" ht="15">
      <c r="A1001" s="98"/>
      <c r="B1001" s="820" t="s">
        <v>1932</v>
      </c>
      <c r="C1001" s="820" t="s">
        <v>4790</v>
      </c>
      <c r="D1001" s="801">
        <v>54001043628</v>
      </c>
      <c r="E1001" s="87"/>
      <c r="F1001" s="98"/>
      <c r="G1001" s="766">
        <v>150</v>
      </c>
      <c r="H1001" s="764">
        <v>120</v>
      </c>
      <c r="I1001" s="766">
        <v>30</v>
      </c>
    </row>
    <row r="1002" spans="1:9" ht="15">
      <c r="A1002" s="98"/>
      <c r="B1002" s="820" t="s">
        <v>4791</v>
      </c>
      <c r="C1002" s="820" t="s">
        <v>3140</v>
      </c>
      <c r="D1002" s="801">
        <v>54001003825</v>
      </c>
      <c r="E1002" s="87"/>
      <c r="F1002" s="98"/>
      <c r="G1002" s="766">
        <v>150</v>
      </c>
      <c r="H1002" s="764">
        <v>120</v>
      </c>
      <c r="I1002" s="766">
        <v>30</v>
      </c>
    </row>
    <row r="1003" spans="1:9" ht="15">
      <c r="A1003" s="98"/>
      <c r="B1003" s="820" t="s">
        <v>4792</v>
      </c>
      <c r="C1003" s="820" t="s">
        <v>4790</v>
      </c>
      <c r="D1003" s="801">
        <v>54001034564</v>
      </c>
      <c r="E1003" s="87"/>
      <c r="F1003" s="98"/>
      <c r="G1003" s="766">
        <v>150</v>
      </c>
      <c r="H1003" s="764">
        <v>120</v>
      </c>
      <c r="I1003" s="766">
        <v>30</v>
      </c>
    </row>
    <row r="1004" spans="1:9" ht="15">
      <c r="A1004" s="98"/>
      <c r="B1004" s="820" t="s">
        <v>4793</v>
      </c>
      <c r="C1004" s="820" t="s">
        <v>4794</v>
      </c>
      <c r="D1004" s="801">
        <v>54001059479</v>
      </c>
      <c r="E1004" s="87"/>
      <c r="F1004" s="98"/>
      <c r="G1004" s="766">
        <v>150</v>
      </c>
      <c r="H1004" s="764">
        <v>120</v>
      </c>
      <c r="I1004" s="766">
        <v>30</v>
      </c>
    </row>
    <row r="1005" spans="1:9" ht="15">
      <c r="A1005" s="98"/>
      <c r="B1005" s="820" t="s">
        <v>2958</v>
      </c>
      <c r="C1005" s="820" t="s">
        <v>2122</v>
      </c>
      <c r="D1005" s="801">
        <v>54001046286</v>
      </c>
      <c r="E1005" s="87"/>
      <c r="F1005" s="98"/>
      <c r="G1005" s="766">
        <v>150</v>
      </c>
      <c r="H1005" s="764">
        <v>120</v>
      </c>
      <c r="I1005" s="766">
        <v>30</v>
      </c>
    </row>
    <row r="1006" spans="1:9" ht="15">
      <c r="A1006" s="98"/>
      <c r="B1006" s="820" t="s">
        <v>2611</v>
      </c>
      <c r="C1006" s="820" t="s">
        <v>4795</v>
      </c>
      <c r="D1006" s="801">
        <v>54001028139</v>
      </c>
      <c r="E1006" s="87"/>
      <c r="F1006" s="98"/>
      <c r="G1006" s="766">
        <v>150</v>
      </c>
      <c r="H1006" s="764">
        <v>120</v>
      </c>
      <c r="I1006" s="766">
        <v>30</v>
      </c>
    </row>
    <row r="1007" spans="1:9" ht="15">
      <c r="A1007" s="98"/>
      <c r="B1007" s="820" t="s">
        <v>4796</v>
      </c>
      <c r="C1007" s="820" t="s">
        <v>4797</v>
      </c>
      <c r="D1007" s="801">
        <v>54001049680</v>
      </c>
      <c r="E1007" s="87"/>
      <c r="F1007" s="98"/>
      <c r="G1007" s="766">
        <v>150</v>
      </c>
      <c r="H1007" s="764">
        <v>120</v>
      </c>
      <c r="I1007" s="766">
        <v>30</v>
      </c>
    </row>
    <row r="1008" spans="1:9" ht="15">
      <c r="A1008" s="98"/>
      <c r="B1008" s="820" t="s">
        <v>1610</v>
      </c>
      <c r="C1008" s="820" t="s">
        <v>4798</v>
      </c>
      <c r="D1008" s="801">
        <v>54001055451</v>
      </c>
      <c r="E1008" s="87"/>
      <c r="F1008" s="98"/>
      <c r="G1008" s="766">
        <v>150</v>
      </c>
      <c r="H1008" s="764">
        <v>120</v>
      </c>
      <c r="I1008" s="766">
        <v>30</v>
      </c>
    </row>
    <row r="1009" spans="1:9" ht="15">
      <c r="A1009" s="98"/>
      <c r="B1009" s="820" t="s">
        <v>4799</v>
      </c>
      <c r="C1009" s="820" t="s">
        <v>2387</v>
      </c>
      <c r="D1009" s="801">
        <v>54001006870</v>
      </c>
      <c r="E1009" s="87"/>
      <c r="F1009" s="98"/>
      <c r="G1009" s="766">
        <v>150</v>
      </c>
      <c r="H1009" s="764">
        <v>120</v>
      </c>
      <c r="I1009" s="766">
        <v>30</v>
      </c>
    </row>
    <row r="1010" spans="1:9" ht="15">
      <c r="A1010" s="98"/>
      <c r="B1010" s="820" t="s">
        <v>4800</v>
      </c>
      <c r="C1010" s="820" t="s">
        <v>4801</v>
      </c>
      <c r="D1010" s="801">
        <v>54001049585</v>
      </c>
      <c r="E1010" s="87"/>
      <c r="F1010" s="98"/>
      <c r="G1010" s="766">
        <v>150</v>
      </c>
      <c r="H1010" s="764">
        <v>120</v>
      </c>
      <c r="I1010" s="766">
        <v>30</v>
      </c>
    </row>
    <row r="1011" spans="1:9" ht="15">
      <c r="A1011" s="98"/>
      <c r="B1011" s="820" t="s">
        <v>4160</v>
      </c>
      <c r="C1011" s="820" t="s">
        <v>1095</v>
      </c>
      <c r="D1011" s="801">
        <v>54001034435</v>
      </c>
      <c r="E1011" s="87"/>
      <c r="F1011" s="98"/>
      <c r="G1011" s="766">
        <v>150</v>
      </c>
      <c r="H1011" s="764">
        <v>120</v>
      </c>
      <c r="I1011" s="766">
        <v>30</v>
      </c>
    </row>
    <row r="1012" spans="1:9" ht="15">
      <c r="A1012" s="98"/>
      <c r="B1012" s="820" t="s">
        <v>4352</v>
      </c>
      <c r="C1012" s="820" t="s">
        <v>4802</v>
      </c>
      <c r="D1012" s="801">
        <v>54001049497</v>
      </c>
      <c r="E1012" s="87"/>
      <c r="F1012" s="98"/>
      <c r="G1012" s="766">
        <v>150</v>
      </c>
      <c r="H1012" s="764">
        <v>120</v>
      </c>
      <c r="I1012" s="766">
        <v>30</v>
      </c>
    </row>
    <row r="1013" spans="1:9" ht="15">
      <c r="A1013" s="98"/>
      <c r="B1013" s="820" t="s">
        <v>4803</v>
      </c>
      <c r="C1013" s="820" t="s">
        <v>1484</v>
      </c>
      <c r="D1013" s="801">
        <v>54001024168</v>
      </c>
      <c r="E1013" s="87"/>
      <c r="F1013" s="98"/>
      <c r="G1013" s="766">
        <v>150</v>
      </c>
      <c r="H1013" s="764">
        <v>120</v>
      </c>
      <c r="I1013" s="766">
        <v>30</v>
      </c>
    </row>
    <row r="1014" spans="1:9" ht="15">
      <c r="A1014" s="98"/>
      <c r="B1014" s="820" t="s">
        <v>4238</v>
      </c>
      <c r="C1014" s="820" t="s">
        <v>4804</v>
      </c>
      <c r="D1014" s="801">
        <v>54001035299</v>
      </c>
      <c r="E1014" s="87"/>
      <c r="F1014" s="98"/>
      <c r="G1014" s="766">
        <v>150</v>
      </c>
      <c r="H1014" s="764">
        <v>120</v>
      </c>
      <c r="I1014" s="766">
        <v>30</v>
      </c>
    </row>
    <row r="1015" spans="1:9" ht="15">
      <c r="A1015" s="98"/>
      <c r="B1015" s="820" t="s">
        <v>4805</v>
      </c>
      <c r="C1015" s="820" t="s">
        <v>3176</v>
      </c>
      <c r="D1015" s="801">
        <v>54001016510</v>
      </c>
      <c r="E1015" s="87"/>
      <c r="F1015" s="98"/>
      <c r="G1015" s="766">
        <v>150</v>
      </c>
      <c r="H1015" s="764">
        <v>120</v>
      </c>
      <c r="I1015" s="766">
        <v>30</v>
      </c>
    </row>
    <row r="1016" spans="1:9" ht="15">
      <c r="A1016" s="98"/>
      <c r="B1016" s="820" t="s">
        <v>4806</v>
      </c>
      <c r="C1016" s="820" t="s">
        <v>4807</v>
      </c>
      <c r="D1016" s="801">
        <v>54001049426</v>
      </c>
      <c r="E1016" s="87"/>
      <c r="F1016" s="98"/>
      <c r="G1016" s="766">
        <v>150</v>
      </c>
      <c r="H1016" s="764">
        <v>120</v>
      </c>
      <c r="I1016" s="766">
        <v>30</v>
      </c>
    </row>
    <row r="1017" spans="1:9" ht="15">
      <c r="A1017" s="98"/>
      <c r="B1017" s="820" t="s">
        <v>2535</v>
      </c>
      <c r="C1017" s="820" t="s">
        <v>1095</v>
      </c>
      <c r="D1017" s="801">
        <v>54001043277</v>
      </c>
      <c r="E1017" s="87"/>
      <c r="F1017" s="98"/>
      <c r="G1017" s="766">
        <v>150</v>
      </c>
      <c r="H1017" s="764">
        <v>120</v>
      </c>
      <c r="I1017" s="766">
        <v>30</v>
      </c>
    </row>
    <row r="1018" spans="1:9" ht="15">
      <c r="A1018" s="98"/>
      <c r="B1018" s="820" t="s">
        <v>2459</v>
      </c>
      <c r="C1018" s="820" t="s">
        <v>4808</v>
      </c>
      <c r="D1018" s="801">
        <v>54001038126</v>
      </c>
      <c r="E1018" s="87"/>
      <c r="F1018" s="98"/>
      <c r="G1018" s="766">
        <v>150</v>
      </c>
      <c r="H1018" s="764">
        <v>120</v>
      </c>
      <c r="I1018" s="766">
        <v>30</v>
      </c>
    </row>
    <row r="1019" spans="1:9" ht="15">
      <c r="A1019" s="98"/>
      <c r="B1019" s="820" t="s">
        <v>1904</v>
      </c>
      <c r="C1019" s="820" t="s">
        <v>2122</v>
      </c>
      <c r="D1019" s="801">
        <v>54001037851</v>
      </c>
      <c r="E1019" s="87"/>
      <c r="F1019" s="98"/>
      <c r="G1019" s="766">
        <v>150</v>
      </c>
      <c r="H1019" s="764">
        <v>120</v>
      </c>
      <c r="I1019" s="766">
        <v>30</v>
      </c>
    </row>
    <row r="1020" spans="1:9" ht="15">
      <c r="A1020" s="98"/>
      <c r="B1020" s="771" t="s">
        <v>4809</v>
      </c>
      <c r="C1020" s="772" t="s">
        <v>1949</v>
      </c>
      <c r="D1020" s="773" t="s">
        <v>3945</v>
      </c>
      <c r="E1020" s="87"/>
      <c r="F1020" s="98"/>
      <c r="G1020" s="766">
        <v>200</v>
      </c>
      <c r="H1020" s="764">
        <v>160</v>
      </c>
      <c r="I1020" s="766">
        <v>40</v>
      </c>
    </row>
    <row r="1021" spans="1:9" ht="15">
      <c r="A1021" s="98"/>
      <c r="B1021" s="821" t="s">
        <v>1235</v>
      </c>
      <c r="C1021" s="821" t="s">
        <v>4810</v>
      </c>
      <c r="D1021" s="817">
        <v>43001032360</v>
      </c>
      <c r="E1021" s="87"/>
      <c r="F1021" s="98"/>
      <c r="G1021" s="766">
        <v>150</v>
      </c>
      <c r="H1021" s="764">
        <v>120</v>
      </c>
      <c r="I1021" s="766">
        <v>30</v>
      </c>
    </row>
    <row r="1022" spans="1:9" ht="15">
      <c r="A1022" s="98"/>
      <c r="B1022" s="821" t="s">
        <v>1001</v>
      </c>
      <c r="C1022" s="821" t="s">
        <v>1773</v>
      </c>
      <c r="D1022" s="817">
        <v>43201046227</v>
      </c>
      <c r="E1022" s="87"/>
      <c r="F1022" s="98"/>
      <c r="G1022" s="766">
        <v>150</v>
      </c>
      <c r="H1022" s="764">
        <v>120</v>
      </c>
      <c r="I1022" s="766">
        <v>30</v>
      </c>
    </row>
    <row r="1023" spans="1:9" ht="15">
      <c r="A1023" s="98"/>
      <c r="B1023" s="821" t="s">
        <v>2402</v>
      </c>
      <c r="C1023" s="821" t="s">
        <v>4811</v>
      </c>
      <c r="D1023" s="817">
        <v>43001004702</v>
      </c>
      <c r="E1023" s="87"/>
      <c r="F1023" s="98"/>
      <c r="G1023" s="766">
        <v>150</v>
      </c>
      <c r="H1023" s="764">
        <v>120</v>
      </c>
      <c r="I1023" s="766">
        <v>30</v>
      </c>
    </row>
    <row r="1024" spans="1:9" ht="15">
      <c r="A1024" s="98"/>
      <c r="B1024" s="821" t="s">
        <v>1408</v>
      </c>
      <c r="C1024" s="821" t="s">
        <v>4812</v>
      </c>
      <c r="D1024" s="817">
        <v>43001004702</v>
      </c>
      <c r="E1024" s="87"/>
      <c r="F1024" s="98"/>
      <c r="G1024" s="766">
        <v>150</v>
      </c>
      <c r="H1024" s="764">
        <v>120</v>
      </c>
      <c r="I1024" s="766">
        <v>30</v>
      </c>
    </row>
    <row r="1025" spans="1:9" ht="15">
      <c r="A1025" s="98"/>
      <c r="B1025" s="821" t="s">
        <v>774</v>
      </c>
      <c r="C1025" s="821" t="s">
        <v>4813</v>
      </c>
      <c r="D1025" s="817">
        <v>43001005525</v>
      </c>
      <c r="E1025" s="87"/>
      <c r="F1025" s="98"/>
      <c r="G1025" s="766">
        <v>150</v>
      </c>
      <c r="H1025" s="764">
        <v>120</v>
      </c>
      <c r="I1025" s="766">
        <v>30</v>
      </c>
    </row>
    <row r="1026" spans="1:9" ht="15">
      <c r="A1026" s="98"/>
      <c r="B1026" s="822" t="s">
        <v>938</v>
      </c>
      <c r="C1026" s="822" t="s">
        <v>4814</v>
      </c>
      <c r="D1026" s="823">
        <v>43001002096</v>
      </c>
      <c r="E1026" s="87"/>
      <c r="F1026" s="98"/>
      <c r="G1026" s="766">
        <v>150</v>
      </c>
      <c r="H1026" s="764">
        <v>120</v>
      </c>
      <c r="I1026" s="766">
        <v>30</v>
      </c>
    </row>
    <row r="1027" spans="1:9" ht="15">
      <c r="A1027" s="98"/>
      <c r="B1027" s="821" t="s">
        <v>926</v>
      </c>
      <c r="C1027" s="821" t="s">
        <v>4815</v>
      </c>
      <c r="D1027" s="817">
        <v>43001042253</v>
      </c>
      <c r="E1027" s="87"/>
      <c r="F1027" s="98"/>
      <c r="G1027" s="766">
        <v>150</v>
      </c>
      <c r="H1027" s="764">
        <v>120</v>
      </c>
      <c r="I1027" s="766">
        <v>30</v>
      </c>
    </row>
    <row r="1028" spans="1:9" ht="15">
      <c r="A1028" s="98"/>
      <c r="B1028" s="821" t="s">
        <v>664</v>
      </c>
      <c r="C1028" s="821" t="s">
        <v>4816</v>
      </c>
      <c r="D1028" s="817">
        <v>43001007378</v>
      </c>
      <c r="E1028" s="87"/>
      <c r="F1028" s="98"/>
      <c r="G1028" s="766">
        <v>150</v>
      </c>
      <c r="H1028" s="764">
        <v>120</v>
      </c>
      <c r="I1028" s="766">
        <v>30</v>
      </c>
    </row>
    <row r="1029" spans="1:9" ht="15">
      <c r="A1029" s="98"/>
      <c r="B1029" s="821" t="s">
        <v>1761</v>
      </c>
      <c r="C1029" s="821" t="s">
        <v>4594</v>
      </c>
      <c r="D1029" s="817">
        <v>43001028390</v>
      </c>
      <c r="E1029" s="87"/>
      <c r="F1029" s="98"/>
      <c r="G1029" s="766">
        <v>150</v>
      </c>
      <c r="H1029" s="764">
        <v>120</v>
      </c>
      <c r="I1029" s="766">
        <v>30</v>
      </c>
    </row>
    <row r="1030" spans="1:9" ht="15">
      <c r="A1030" s="98"/>
      <c r="B1030" s="821" t="s">
        <v>4817</v>
      </c>
      <c r="C1030" s="821" t="s">
        <v>2924</v>
      </c>
      <c r="D1030" s="817">
        <v>43001029976</v>
      </c>
      <c r="E1030" s="87"/>
      <c r="F1030" s="98"/>
      <c r="G1030" s="766">
        <v>150</v>
      </c>
      <c r="H1030" s="764">
        <v>120</v>
      </c>
      <c r="I1030" s="766">
        <v>30</v>
      </c>
    </row>
    <row r="1031" spans="1:9" ht="15">
      <c r="A1031" s="98"/>
      <c r="B1031" s="821" t="s">
        <v>785</v>
      </c>
      <c r="C1031" s="821" t="s">
        <v>4818</v>
      </c>
      <c r="D1031" s="817">
        <v>43001004446</v>
      </c>
      <c r="E1031" s="87"/>
      <c r="F1031" s="98"/>
      <c r="G1031" s="766">
        <v>150</v>
      </c>
      <c r="H1031" s="764">
        <v>120</v>
      </c>
      <c r="I1031" s="766">
        <v>30</v>
      </c>
    </row>
    <row r="1032" spans="1:9" ht="15">
      <c r="A1032" s="98"/>
      <c r="B1032" s="821" t="s">
        <v>1459</v>
      </c>
      <c r="C1032" s="821" t="s">
        <v>4819</v>
      </c>
      <c r="D1032" s="817">
        <v>43001012182</v>
      </c>
      <c r="E1032" s="87"/>
      <c r="F1032" s="98"/>
      <c r="G1032" s="766">
        <v>150</v>
      </c>
      <c r="H1032" s="764">
        <v>120</v>
      </c>
      <c r="I1032" s="766">
        <v>30</v>
      </c>
    </row>
    <row r="1033" spans="1:9" ht="15">
      <c r="A1033" s="98"/>
      <c r="B1033" s="821" t="s">
        <v>1174</v>
      </c>
      <c r="C1033" s="821" t="s">
        <v>4820</v>
      </c>
      <c r="D1033" s="817">
        <v>59001117901</v>
      </c>
      <c r="E1033" s="87"/>
      <c r="F1033" s="98"/>
      <c r="G1033" s="766">
        <v>150</v>
      </c>
      <c r="H1033" s="764">
        <v>120</v>
      </c>
      <c r="I1033" s="766">
        <v>30</v>
      </c>
    </row>
    <row r="1034" spans="1:9" ht="15">
      <c r="A1034" s="98"/>
      <c r="B1034" s="821" t="s">
        <v>653</v>
      </c>
      <c r="C1034" s="821" t="s">
        <v>4821</v>
      </c>
      <c r="D1034" s="817">
        <v>60003001291</v>
      </c>
      <c r="E1034" s="87"/>
      <c r="F1034" s="98"/>
      <c r="G1034" s="766">
        <v>150</v>
      </c>
      <c r="H1034" s="764">
        <v>120</v>
      </c>
      <c r="I1034" s="766">
        <v>30</v>
      </c>
    </row>
    <row r="1035" spans="1:9" ht="15">
      <c r="A1035" s="98"/>
      <c r="B1035" s="824" t="s">
        <v>918</v>
      </c>
      <c r="C1035" s="824" t="s">
        <v>4822</v>
      </c>
      <c r="D1035" s="817">
        <v>43001008079</v>
      </c>
      <c r="E1035" s="87"/>
      <c r="F1035" s="98"/>
      <c r="G1035" s="766">
        <v>150</v>
      </c>
      <c r="H1035" s="764">
        <v>120</v>
      </c>
      <c r="I1035" s="766">
        <v>30</v>
      </c>
    </row>
    <row r="1036" spans="1:9" ht="15">
      <c r="A1036" s="98"/>
      <c r="B1036" s="821" t="s">
        <v>4823</v>
      </c>
      <c r="C1036" s="821" t="s">
        <v>4215</v>
      </c>
      <c r="D1036" s="817">
        <v>43001025537</v>
      </c>
      <c r="E1036" s="87"/>
      <c r="F1036" s="98"/>
      <c r="G1036" s="766">
        <v>150</v>
      </c>
      <c r="H1036" s="764">
        <v>120</v>
      </c>
      <c r="I1036" s="766">
        <v>30</v>
      </c>
    </row>
    <row r="1037" spans="1:9" ht="15">
      <c r="A1037" s="98"/>
      <c r="B1037" s="821" t="s">
        <v>674</v>
      </c>
      <c r="C1037" s="821" t="s">
        <v>4824</v>
      </c>
      <c r="D1037" s="817">
        <v>43001039551</v>
      </c>
      <c r="E1037" s="87"/>
      <c r="F1037" s="98"/>
      <c r="G1037" s="766">
        <v>150</v>
      </c>
      <c r="H1037" s="764">
        <v>120</v>
      </c>
      <c r="I1037" s="766">
        <v>30</v>
      </c>
    </row>
    <row r="1038" spans="1:9" ht="15">
      <c r="A1038" s="98"/>
      <c r="B1038" s="824" t="s">
        <v>1070</v>
      </c>
      <c r="C1038" s="824" t="s">
        <v>4605</v>
      </c>
      <c r="D1038" s="817">
        <v>43001008919</v>
      </c>
      <c r="E1038" s="87"/>
      <c r="F1038" s="98"/>
      <c r="G1038" s="766">
        <v>150</v>
      </c>
      <c r="H1038" s="764">
        <v>120</v>
      </c>
      <c r="I1038" s="766">
        <v>30</v>
      </c>
    </row>
    <row r="1039" spans="1:9" ht="15">
      <c r="A1039" s="98"/>
      <c r="B1039" s="821" t="s">
        <v>932</v>
      </c>
      <c r="C1039" s="821" t="s">
        <v>1800</v>
      </c>
      <c r="D1039" s="817">
        <v>43001054839</v>
      </c>
      <c r="E1039" s="87"/>
      <c r="F1039" s="98"/>
      <c r="G1039" s="766">
        <v>150</v>
      </c>
      <c r="H1039" s="764">
        <v>120</v>
      </c>
      <c r="I1039" s="766">
        <v>30</v>
      </c>
    </row>
    <row r="1040" spans="1:9" ht="15">
      <c r="A1040" s="98"/>
      <c r="B1040" s="821" t="s">
        <v>669</v>
      </c>
      <c r="C1040" s="821" t="s">
        <v>4825</v>
      </c>
      <c r="D1040" s="817">
        <v>43001038566</v>
      </c>
      <c r="E1040" s="87"/>
      <c r="F1040" s="98"/>
      <c r="G1040" s="766">
        <v>150</v>
      </c>
      <c r="H1040" s="764">
        <v>120</v>
      </c>
      <c r="I1040" s="766">
        <v>30</v>
      </c>
    </row>
    <row r="1041" spans="1:9" ht="15">
      <c r="A1041" s="98"/>
      <c r="B1041" s="821" t="s">
        <v>1350</v>
      </c>
      <c r="C1041" s="821" t="s">
        <v>4826</v>
      </c>
      <c r="D1041" s="817">
        <v>43004034937</v>
      </c>
      <c r="E1041" s="87"/>
      <c r="F1041" s="98"/>
      <c r="G1041" s="766">
        <v>150</v>
      </c>
      <c r="H1041" s="764">
        <v>120</v>
      </c>
      <c r="I1041" s="766">
        <v>30</v>
      </c>
    </row>
    <row r="1042" spans="1:9" ht="15">
      <c r="A1042" s="98"/>
      <c r="B1042" s="821" t="s">
        <v>996</v>
      </c>
      <c r="C1042" s="821" t="s">
        <v>4827</v>
      </c>
      <c r="D1042" s="817">
        <v>43001010359</v>
      </c>
      <c r="E1042" s="87"/>
      <c r="F1042" s="98"/>
      <c r="G1042" s="766">
        <v>150</v>
      </c>
      <c r="H1042" s="764">
        <v>120</v>
      </c>
      <c r="I1042" s="766">
        <v>30</v>
      </c>
    </row>
    <row r="1043" spans="1:9" ht="15">
      <c r="A1043" s="98"/>
      <c r="B1043" s="821" t="s">
        <v>1732</v>
      </c>
      <c r="C1043" s="821" t="s">
        <v>4828</v>
      </c>
      <c r="D1043" s="817">
        <v>35001009205</v>
      </c>
      <c r="E1043" s="87"/>
      <c r="F1043" s="98"/>
      <c r="G1043" s="766">
        <v>150</v>
      </c>
      <c r="H1043" s="764">
        <v>120</v>
      </c>
      <c r="I1043" s="766">
        <v>30</v>
      </c>
    </row>
    <row r="1044" spans="1:9" ht="15">
      <c r="A1044" s="98"/>
      <c r="B1044" s="825" t="s">
        <v>724</v>
      </c>
      <c r="C1044" s="825" t="s">
        <v>4829</v>
      </c>
      <c r="D1044" s="826" t="s">
        <v>3924</v>
      </c>
      <c r="E1044" s="87"/>
      <c r="F1044" s="98"/>
      <c r="G1044" s="766">
        <v>150</v>
      </c>
      <c r="H1044" s="764">
        <v>120</v>
      </c>
      <c r="I1044" s="766">
        <v>30</v>
      </c>
    </row>
    <row r="1045" spans="1:9" ht="15">
      <c r="A1045" s="98"/>
      <c r="B1045" s="825" t="s">
        <v>2774</v>
      </c>
      <c r="C1045" s="825" t="s">
        <v>2730</v>
      </c>
      <c r="D1045" s="826">
        <v>41001026879</v>
      </c>
      <c r="E1045" s="87"/>
      <c r="F1045" s="98"/>
      <c r="G1045" s="766">
        <v>150</v>
      </c>
      <c r="H1045" s="764">
        <v>120</v>
      </c>
      <c r="I1045" s="766">
        <v>30</v>
      </c>
    </row>
    <row r="1046" spans="1:9" ht="15">
      <c r="A1046" s="98"/>
      <c r="B1046" s="825" t="s">
        <v>2958</v>
      </c>
      <c r="C1046" s="825" t="s">
        <v>4830</v>
      </c>
      <c r="D1046" s="826">
        <v>41001023432</v>
      </c>
      <c r="E1046" s="87"/>
      <c r="F1046" s="98"/>
      <c r="G1046" s="766">
        <v>150</v>
      </c>
      <c r="H1046" s="764">
        <v>120</v>
      </c>
      <c r="I1046" s="766">
        <v>30</v>
      </c>
    </row>
    <row r="1047" spans="1:9" ht="15">
      <c r="A1047" s="98"/>
      <c r="B1047" s="825" t="s">
        <v>4831</v>
      </c>
      <c r="C1047" s="825" t="s">
        <v>1402</v>
      </c>
      <c r="D1047" s="826" t="s">
        <v>3921</v>
      </c>
      <c r="E1047" s="87"/>
      <c r="F1047" s="98"/>
      <c r="G1047" s="766">
        <v>150</v>
      </c>
      <c r="H1047" s="764">
        <v>120</v>
      </c>
      <c r="I1047" s="766">
        <v>30</v>
      </c>
    </row>
    <row r="1048" spans="1:9" ht="15">
      <c r="A1048" s="98"/>
      <c r="B1048" s="825" t="s">
        <v>2132</v>
      </c>
      <c r="C1048" s="825" t="s">
        <v>4832</v>
      </c>
      <c r="D1048" s="826" t="s">
        <v>3920</v>
      </c>
      <c r="E1048" s="87"/>
      <c r="F1048" s="98"/>
      <c r="G1048" s="766">
        <v>150</v>
      </c>
      <c r="H1048" s="764">
        <v>120</v>
      </c>
      <c r="I1048" s="766">
        <v>30</v>
      </c>
    </row>
    <row r="1049" spans="1:9" ht="15">
      <c r="A1049" s="98"/>
      <c r="B1049" s="825" t="s">
        <v>1888</v>
      </c>
      <c r="C1049" s="825" t="s">
        <v>1721</v>
      </c>
      <c r="D1049" s="826" t="s">
        <v>3919</v>
      </c>
      <c r="E1049" s="87"/>
      <c r="F1049" s="98"/>
      <c r="G1049" s="766">
        <v>150</v>
      </c>
      <c r="H1049" s="764">
        <v>120</v>
      </c>
      <c r="I1049" s="766">
        <v>30</v>
      </c>
    </row>
    <row r="1050" spans="1:9" ht="15">
      <c r="A1050" s="98"/>
      <c r="B1050" s="825" t="s">
        <v>2326</v>
      </c>
      <c r="C1050" s="825" t="s">
        <v>4689</v>
      </c>
      <c r="D1050" s="826" t="s">
        <v>3918</v>
      </c>
      <c r="E1050" s="87"/>
      <c r="F1050" s="98"/>
      <c r="G1050" s="766">
        <v>150</v>
      </c>
      <c r="H1050" s="764">
        <v>120</v>
      </c>
      <c r="I1050" s="766">
        <v>30</v>
      </c>
    </row>
    <row r="1051" spans="1:9" ht="15">
      <c r="A1051" s="98"/>
      <c r="B1051" s="825" t="s">
        <v>1863</v>
      </c>
      <c r="C1051" s="825" t="s">
        <v>997</v>
      </c>
      <c r="D1051" s="826" t="s">
        <v>3917</v>
      </c>
      <c r="E1051" s="87"/>
      <c r="F1051" s="98"/>
      <c r="G1051" s="766">
        <v>150</v>
      </c>
      <c r="H1051" s="764">
        <v>120</v>
      </c>
      <c r="I1051" s="766">
        <v>30</v>
      </c>
    </row>
    <row r="1052" spans="1:9" ht="15">
      <c r="A1052" s="98"/>
      <c r="B1052" s="825" t="s">
        <v>1823</v>
      </c>
      <c r="C1052" s="825" t="s">
        <v>2181</v>
      </c>
      <c r="D1052" s="826" t="s">
        <v>3916</v>
      </c>
      <c r="E1052" s="87"/>
      <c r="F1052" s="98"/>
      <c r="G1052" s="766">
        <v>150</v>
      </c>
      <c r="H1052" s="764">
        <v>120</v>
      </c>
      <c r="I1052" s="766">
        <v>30</v>
      </c>
    </row>
    <row r="1053" spans="1:9" ht="15">
      <c r="A1053" s="98"/>
      <c r="B1053" s="825" t="s">
        <v>1831</v>
      </c>
      <c r="C1053" s="825" t="s">
        <v>4833</v>
      </c>
      <c r="D1053" s="826">
        <v>35001065658</v>
      </c>
      <c r="E1053" s="87"/>
      <c r="F1053" s="98"/>
      <c r="G1053" s="766">
        <v>150</v>
      </c>
      <c r="H1053" s="764">
        <v>120</v>
      </c>
      <c r="I1053" s="766">
        <v>30</v>
      </c>
    </row>
    <row r="1054" spans="1:9" ht="15">
      <c r="A1054" s="98"/>
      <c r="B1054" s="825" t="s">
        <v>4834</v>
      </c>
      <c r="C1054" s="825" t="s">
        <v>4835</v>
      </c>
      <c r="D1054" s="826" t="s">
        <v>3914</v>
      </c>
      <c r="E1054" s="87"/>
      <c r="F1054" s="98"/>
      <c r="G1054" s="766">
        <v>150</v>
      </c>
      <c r="H1054" s="764">
        <v>120</v>
      </c>
      <c r="I1054" s="766">
        <v>30</v>
      </c>
    </row>
    <row r="1055" spans="1:9" ht="15">
      <c r="A1055" s="98"/>
      <c r="B1055" s="825" t="s">
        <v>2634</v>
      </c>
      <c r="C1055" s="825" t="s">
        <v>1471</v>
      </c>
      <c r="D1055" s="826" t="s">
        <v>3913</v>
      </c>
      <c r="E1055" s="87"/>
      <c r="F1055" s="98"/>
      <c r="G1055" s="766">
        <v>150</v>
      </c>
      <c r="H1055" s="764">
        <v>120</v>
      </c>
      <c r="I1055" s="766">
        <v>30</v>
      </c>
    </row>
    <row r="1056" spans="1:9" ht="15">
      <c r="A1056" s="98"/>
      <c r="B1056" s="825" t="s">
        <v>4836</v>
      </c>
      <c r="C1056" s="825" t="s">
        <v>2630</v>
      </c>
      <c r="D1056" s="826" t="s">
        <v>3912</v>
      </c>
      <c r="E1056" s="87"/>
      <c r="F1056" s="98"/>
      <c r="G1056" s="766">
        <v>150</v>
      </c>
      <c r="H1056" s="764">
        <v>120</v>
      </c>
      <c r="I1056" s="766">
        <v>30</v>
      </c>
    </row>
    <row r="1057" spans="1:9" ht="15">
      <c r="A1057" s="98"/>
      <c r="B1057" s="825" t="s">
        <v>1577</v>
      </c>
      <c r="C1057" s="825" t="s">
        <v>4837</v>
      </c>
      <c r="D1057" s="826" t="s">
        <v>3911</v>
      </c>
      <c r="E1057" s="87"/>
      <c r="F1057" s="98"/>
      <c r="G1057" s="766">
        <v>150</v>
      </c>
      <c r="H1057" s="764">
        <v>120</v>
      </c>
      <c r="I1057" s="766">
        <v>30</v>
      </c>
    </row>
    <row r="1058" spans="1:9" ht="15">
      <c r="A1058" s="98"/>
      <c r="B1058" s="825" t="s">
        <v>2100</v>
      </c>
      <c r="C1058" s="825" t="s">
        <v>4838</v>
      </c>
      <c r="D1058" s="826" t="s">
        <v>3910</v>
      </c>
      <c r="E1058" s="87"/>
      <c r="F1058" s="98"/>
      <c r="G1058" s="766">
        <v>150</v>
      </c>
      <c r="H1058" s="764">
        <v>120</v>
      </c>
      <c r="I1058" s="766">
        <v>30</v>
      </c>
    </row>
    <row r="1059" spans="1:9" ht="15">
      <c r="A1059" s="98"/>
      <c r="B1059" s="825" t="s">
        <v>2334</v>
      </c>
      <c r="C1059" s="825" t="s">
        <v>4839</v>
      </c>
      <c r="D1059" s="826">
        <v>34001006582</v>
      </c>
      <c r="E1059" s="87"/>
      <c r="F1059" s="98"/>
      <c r="G1059" s="766">
        <v>150</v>
      </c>
      <c r="H1059" s="764">
        <v>120</v>
      </c>
      <c r="I1059" s="766">
        <v>30</v>
      </c>
    </row>
    <row r="1060" spans="1:9" ht="15">
      <c r="A1060" s="98"/>
      <c r="B1060" s="771" t="s">
        <v>1031</v>
      </c>
      <c r="C1060" s="772" t="s">
        <v>4840</v>
      </c>
      <c r="D1060" s="773" t="s">
        <v>3908</v>
      </c>
      <c r="E1060" s="87"/>
      <c r="F1060" s="98"/>
      <c r="G1060" s="766">
        <v>200</v>
      </c>
      <c r="H1060" s="764">
        <v>160</v>
      </c>
      <c r="I1060" s="766">
        <v>40</v>
      </c>
    </row>
    <row r="1061" spans="1:9" ht="15">
      <c r="A1061" s="98"/>
      <c r="B1061" s="809" t="s">
        <v>873</v>
      </c>
      <c r="C1061" s="809" t="s">
        <v>809</v>
      </c>
      <c r="D1061" s="810">
        <v>48001016416</v>
      </c>
      <c r="E1061" s="87"/>
      <c r="F1061" s="98"/>
      <c r="G1061" s="766">
        <v>150</v>
      </c>
      <c r="H1061" s="764">
        <v>120</v>
      </c>
      <c r="I1061" s="766">
        <v>30</v>
      </c>
    </row>
    <row r="1062" spans="1:9" ht="15">
      <c r="A1062" s="98"/>
      <c r="B1062" s="809" t="s">
        <v>4841</v>
      </c>
      <c r="C1062" s="809" t="s">
        <v>4842</v>
      </c>
      <c r="D1062" s="810">
        <v>19001058293</v>
      </c>
      <c r="E1062" s="87"/>
      <c r="F1062" s="98"/>
      <c r="G1062" s="766">
        <v>150</v>
      </c>
      <c r="H1062" s="764">
        <v>120</v>
      </c>
      <c r="I1062" s="766">
        <v>30</v>
      </c>
    </row>
    <row r="1063" spans="1:9" ht="15">
      <c r="A1063" s="98"/>
      <c r="B1063" s="809" t="s">
        <v>863</v>
      </c>
      <c r="C1063" s="809" t="s">
        <v>4843</v>
      </c>
      <c r="D1063" s="810">
        <v>19001054301</v>
      </c>
      <c r="E1063" s="87"/>
      <c r="F1063" s="98"/>
      <c r="G1063" s="766">
        <v>150</v>
      </c>
      <c r="H1063" s="764">
        <v>120</v>
      </c>
      <c r="I1063" s="766">
        <v>30</v>
      </c>
    </row>
    <row r="1064" spans="1:9" ht="15">
      <c r="A1064" s="98"/>
      <c r="B1064" s="809" t="s">
        <v>4844</v>
      </c>
      <c r="C1064" s="809" t="s">
        <v>2088</v>
      </c>
      <c r="D1064" s="810">
        <v>19001009447</v>
      </c>
      <c r="E1064" s="87"/>
      <c r="F1064" s="98"/>
      <c r="G1064" s="766">
        <v>150</v>
      </c>
      <c r="H1064" s="764">
        <v>120</v>
      </c>
      <c r="I1064" s="766">
        <v>30</v>
      </c>
    </row>
    <row r="1065" spans="1:9" ht="15">
      <c r="A1065" s="98"/>
      <c r="B1065" s="809" t="s">
        <v>4669</v>
      </c>
      <c r="C1065" s="809" t="s">
        <v>4845</v>
      </c>
      <c r="D1065" s="810">
        <v>19001079943</v>
      </c>
      <c r="E1065" s="87"/>
      <c r="F1065" s="98"/>
      <c r="G1065" s="766">
        <v>150</v>
      </c>
      <c r="H1065" s="764">
        <v>120</v>
      </c>
      <c r="I1065" s="766">
        <v>30</v>
      </c>
    </row>
    <row r="1066" spans="1:9" ht="15">
      <c r="A1066" s="98"/>
      <c r="B1066" s="809" t="s">
        <v>2111</v>
      </c>
      <c r="C1066" s="809" t="s">
        <v>4846</v>
      </c>
      <c r="D1066" s="810">
        <v>19001032915</v>
      </c>
      <c r="E1066" s="87"/>
      <c r="F1066" s="98"/>
      <c r="G1066" s="766">
        <v>150</v>
      </c>
      <c r="H1066" s="764">
        <v>120</v>
      </c>
      <c r="I1066" s="766">
        <v>30</v>
      </c>
    </row>
    <row r="1067" spans="1:9" ht="15">
      <c r="A1067" s="98"/>
      <c r="B1067" s="809" t="s">
        <v>4847</v>
      </c>
      <c r="C1067" s="809" t="s">
        <v>2677</v>
      </c>
      <c r="D1067" s="810">
        <v>19001078714</v>
      </c>
      <c r="E1067" s="87"/>
      <c r="F1067" s="98"/>
      <c r="G1067" s="766">
        <v>150</v>
      </c>
      <c r="H1067" s="764">
        <v>120</v>
      </c>
      <c r="I1067" s="766">
        <v>30</v>
      </c>
    </row>
    <row r="1068" spans="1:9" ht="15">
      <c r="A1068" s="98"/>
      <c r="B1068" s="809" t="s">
        <v>2461</v>
      </c>
      <c r="C1068" s="809" t="s">
        <v>4848</v>
      </c>
      <c r="D1068" s="810">
        <v>19001097081</v>
      </c>
      <c r="E1068" s="87"/>
      <c r="F1068" s="98"/>
      <c r="G1068" s="766">
        <v>150</v>
      </c>
      <c r="H1068" s="764">
        <v>120</v>
      </c>
      <c r="I1068" s="766">
        <v>30</v>
      </c>
    </row>
    <row r="1069" spans="1:9" ht="15">
      <c r="A1069" s="98"/>
      <c r="B1069" s="809" t="s">
        <v>4849</v>
      </c>
      <c r="C1069" s="809" t="s">
        <v>2298</v>
      </c>
      <c r="D1069" s="810">
        <v>19001102301</v>
      </c>
      <c r="E1069" s="87"/>
      <c r="F1069" s="98"/>
      <c r="G1069" s="766">
        <v>150</v>
      </c>
      <c r="H1069" s="764">
        <v>120</v>
      </c>
      <c r="I1069" s="766">
        <v>30</v>
      </c>
    </row>
    <row r="1070" spans="1:9" ht="15">
      <c r="A1070" s="98"/>
      <c r="B1070" s="809" t="s">
        <v>666</v>
      </c>
      <c r="C1070" s="809" t="s">
        <v>3059</v>
      </c>
      <c r="D1070" s="810">
        <v>19001045641</v>
      </c>
      <c r="E1070" s="87"/>
      <c r="F1070" s="98"/>
      <c r="G1070" s="766">
        <v>150</v>
      </c>
      <c r="H1070" s="764">
        <v>120</v>
      </c>
      <c r="I1070" s="766">
        <v>30</v>
      </c>
    </row>
    <row r="1071" spans="1:9" ht="15">
      <c r="A1071" s="98"/>
      <c r="B1071" s="809" t="s">
        <v>923</v>
      </c>
      <c r="C1071" s="809" t="s">
        <v>2066</v>
      </c>
      <c r="D1071" s="810">
        <v>19001072841</v>
      </c>
      <c r="E1071" s="87"/>
      <c r="F1071" s="98"/>
      <c r="G1071" s="766">
        <v>150</v>
      </c>
      <c r="H1071" s="764">
        <v>120</v>
      </c>
      <c r="I1071" s="766">
        <v>30</v>
      </c>
    </row>
    <row r="1072" spans="1:9" ht="15">
      <c r="A1072" s="98"/>
      <c r="B1072" s="809" t="s">
        <v>848</v>
      </c>
      <c r="C1072" s="809" t="s">
        <v>1334</v>
      </c>
      <c r="D1072" s="810">
        <v>19001034763</v>
      </c>
      <c r="E1072" s="87"/>
      <c r="F1072" s="98"/>
      <c r="G1072" s="766">
        <v>150</v>
      </c>
      <c r="H1072" s="764">
        <v>120</v>
      </c>
      <c r="I1072" s="766">
        <v>30</v>
      </c>
    </row>
    <row r="1073" spans="1:9" ht="15">
      <c r="A1073" s="98"/>
      <c r="B1073" s="809" t="s">
        <v>1050</v>
      </c>
      <c r="C1073" s="809" t="s">
        <v>1911</v>
      </c>
      <c r="D1073" s="810">
        <v>19001036324</v>
      </c>
      <c r="E1073" s="87"/>
      <c r="F1073" s="98"/>
      <c r="G1073" s="766">
        <v>150</v>
      </c>
      <c r="H1073" s="764">
        <v>120</v>
      </c>
      <c r="I1073" s="766">
        <v>30</v>
      </c>
    </row>
    <row r="1074" spans="1:9" ht="15">
      <c r="A1074" s="98"/>
      <c r="B1074" s="809" t="s">
        <v>929</v>
      </c>
      <c r="C1074" s="809" t="s">
        <v>4850</v>
      </c>
      <c r="D1074" s="810">
        <v>62006011580</v>
      </c>
      <c r="E1074" s="87"/>
      <c r="F1074" s="98"/>
      <c r="G1074" s="766">
        <v>150</v>
      </c>
      <c r="H1074" s="764">
        <v>120</v>
      </c>
      <c r="I1074" s="766">
        <v>30</v>
      </c>
    </row>
    <row r="1075" spans="1:9" ht="15">
      <c r="A1075" s="98"/>
      <c r="B1075" s="809" t="s">
        <v>913</v>
      </c>
      <c r="C1075" s="809" t="s">
        <v>809</v>
      </c>
      <c r="D1075" s="810">
        <v>58001019866</v>
      </c>
      <c r="E1075" s="87"/>
      <c r="F1075" s="98"/>
      <c r="G1075" s="766">
        <v>150</v>
      </c>
      <c r="H1075" s="764">
        <v>120</v>
      </c>
      <c r="I1075" s="766">
        <v>30</v>
      </c>
    </row>
    <row r="1076" spans="1:9" ht="15">
      <c r="A1076" s="98"/>
      <c r="B1076" s="809" t="s">
        <v>1015</v>
      </c>
      <c r="C1076" s="809" t="s">
        <v>4842</v>
      </c>
      <c r="D1076" s="810">
        <v>19001109601</v>
      </c>
      <c r="E1076" s="87"/>
      <c r="F1076" s="98"/>
      <c r="G1076" s="766">
        <v>150</v>
      </c>
      <c r="H1076" s="764">
        <v>120</v>
      </c>
      <c r="I1076" s="766">
        <v>30</v>
      </c>
    </row>
    <row r="1077" spans="1:9" ht="15">
      <c r="A1077" s="98"/>
      <c r="B1077" s="809" t="s">
        <v>666</v>
      </c>
      <c r="C1077" s="809" t="s">
        <v>4599</v>
      </c>
      <c r="D1077" s="810">
        <v>19001079540</v>
      </c>
      <c r="E1077" s="87"/>
      <c r="F1077" s="98"/>
      <c r="G1077" s="766">
        <v>150</v>
      </c>
      <c r="H1077" s="764">
        <v>120</v>
      </c>
      <c r="I1077" s="766">
        <v>30</v>
      </c>
    </row>
    <row r="1078" spans="1:9" ht="15">
      <c r="A1078" s="98"/>
      <c r="B1078" s="809" t="s">
        <v>664</v>
      </c>
      <c r="C1078" s="809" t="s">
        <v>3065</v>
      </c>
      <c r="D1078" s="810">
        <v>19001006197</v>
      </c>
      <c r="E1078" s="87"/>
      <c r="F1078" s="98"/>
      <c r="G1078" s="766">
        <v>150</v>
      </c>
      <c r="H1078" s="764">
        <v>120</v>
      </c>
      <c r="I1078" s="766">
        <v>30</v>
      </c>
    </row>
    <row r="1079" spans="1:9" ht="15">
      <c r="A1079" s="98"/>
      <c r="B1079" s="809" t="s">
        <v>929</v>
      </c>
      <c r="C1079" s="809" t="s">
        <v>4851</v>
      </c>
      <c r="D1079" s="810">
        <v>19001011776</v>
      </c>
      <c r="E1079" s="87"/>
      <c r="F1079" s="98"/>
      <c r="G1079" s="766">
        <v>150</v>
      </c>
      <c r="H1079" s="764">
        <v>120</v>
      </c>
      <c r="I1079" s="766">
        <v>30</v>
      </c>
    </row>
    <row r="1080" spans="1:9" ht="15">
      <c r="A1080" s="98"/>
      <c r="B1080" s="809" t="s">
        <v>816</v>
      </c>
      <c r="C1080" s="809" t="s">
        <v>3075</v>
      </c>
      <c r="D1080" s="810">
        <v>19001084386</v>
      </c>
      <c r="E1080" s="87"/>
      <c r="F1080" s="98"/>
      <c r="G1080" s="766">
        <v>150</v>
      </c>
      <c r="H1080" s="764">
        <v>120</v>
      </c>
      <c r="I1080" s="766">
        <v>30</v>
      </c>
    </row>
    <row r="1081" spans="1:9" ht="15">
      <c r="A1081" s="98"/>
      <c r="B1081" s="785" t="s">
        <v>1749</v>
      </c>
      <c r="C1081" s="785" t="s">
        <v>4599</v>
      </c>
      <c r="D1081" s="827">
        <v>19001071755</v>
      </c>
      <c r="E1081" s="87"/>
      <c r="F1081" s="98"/>
      <c r="G1081" s="766">
        <v>150</v>
      </c>
      <c r="H1081" s="764">
        <v>120</v>
      </c>
      <c r="I1081" s="766">
        <v>30</v>
      </c>
    </row>
    <row r="1082" spans="1:9" ht="15">
      <c r="A1082" s="98"/>
      <c r="B1082" s="769" t="s">
        <v>4852</v>
      </c>
      <c r="C1082" s="769" t="s">
        <v>4853</v>
      </c>
      <c r="D1082" s="770">
        <v>19001039512</v>
      </c>
      <c r="E1082" s="87"/>
      <c r="F1082" s="98"/>
      <c r="G1082" s="766">
        <v>150</v>
      </c>
      <c r="H1082" s="764">
        <v>120</v>
      </c>
      <c r="I1082" s="766">
        <v>30</v>
      </c>
    </row>
    <row r="1083" spans="1:9" ht="15">
      <c r="A1083" s="98"/>
      <c r="B1083" s="769" t="s">
        <v>4854</v>
      </c>
      <c r="C1083" s="769" t="s">
        <v>4855</v>
      </c>
      <c r="D1083" s="770">
        <v>19001100661</v>
      </c>
      <c r="E1083" s="87"/>
      <c r="F1083" s="98"/>
      <c r="G1083" s="766">
        <v>150</v>
      </c>
      <c r="H1083" s="764">
        <v>120</v>
      </c>
      <c r="I1083" s="766">
        <v>30</v>
      </c>
    </row>
    <row r="1084" spans="1:9" ht="15">
      <c r="A1084" s="98"/>
      <c r="B1084" s="769" t="s">
        <v>3069</v>
      </c>
      <c r="C1084" s="769" t="s">
        <v>4544</v>
      </c>
      <c r="D1084" s="770">
        <v>19001010037</v>
      </c>
      <c r="E1084" s="87"/>
      <c r="F1084" s="98"/>
      <c r="G1084" s="766">
        <v>150</v>
      </c>
      <c r="H1084" s="764">
        <v>120</v>
      </c>
      <c r="I1084" s="766">
        <v>30</v>
      </c>
    </row>
    <row r="1085" spans="1:9" ht="15">
      <c r="A1085" s="98"/>
      <c r="B1085" s="769" t="s">
        <v>3054</v>
      </c>
      <c r="C1085" s="769" t="s">
        <v>2298</v>
      </c>
      <c r="D1085" s="770">
        <v>19001102305</v>
      </c>
      <c r="E1085" s="87"/>
      <c r="F1085" s="98"/>
      <c r="G1085" s="766">
        <v>150</v>
      </c>
      <c r="H1085" s="764">
        <v>120</v>
      </c>
      <c r="I1085" s="766">
        <v>30</v>
      </c>
    </row>
    <row r="1086" spans="1:9" ht="15">
      <c r="A1086" s="98"/>
      <c r="B1086" s="809" t="s">
        <v>2326</v>
      </c>
      <c r="C1086" s="809" t="s">
        <v>3059</v>
      </c>
      <c r="D1086" s="810">
        <v>19001037010</v>
      </c>
      <c r="E1086" s="87"/>
      <c r="F1086" s="98"/>
      <c r="G1086" s="766">
        <v>150</v>
      </c>
      <c r="H1086" s="764">
        <v>120</v>
      </c>
      <c r="I1086" s="766">
        <v>30</v>
      </c>
    </row>
    <row r="1087" spans="1:9" ht="15">
      <c r="A1087" s="98"/>
      <c r="B1087" s="809" t="s">
        <v>2765</v>
      </c>
      <c r="C1087" s="809" t="s">
        <v>4856</v>
      </c>
      <c r="D1087" s="810">
        <v>19001037877</v>
      </c>
      <c r="E1087" s="87"/>
      <c r="F1087" s="98"/>
      <c r="G1087" s="766">
        <v>150</v>
      </c>
      <c r="H1087" s="764">
        <v>120</v>
      </c>
      <c r="I1087" s="766">
        <v>30</v>
      </c>
    </row>
    <row r="1088" spans="1:9" ht="15">
      <c r="A1088" s="98"/>
      <c r="B1088" s="809" t="s">
        <v>4857</v>
      </c>
      <c r="C1088" s="809" t="s">
        <v>4599</v>
      </c>
      <c r="D1088" s="810">
        <v>19001105613</v>
      </c>
      <c r="E1088" s="87"/>
      <c r="F1088" s="98"/>
      <c r="G1088" s="766">
        <v>150</v>
      </c>
      <c r="H1088" s="764">
        <v>120</v>
      </c>
      <c r="I1088" s="766">
        <v>30</v>
      </c>
    </row>
    <row r="1089" spans="1:9" ht="15">
      <c r="A1089" s="98"/>
      <c r="B1089" s="809" t="s">
        <v>1392</v>
      </c>
      <c r="C1089" s="809" t="s">
        <v>907</v>
      </c>
      <c r="D1089" s="810">
        <v>19001037010</v>
      </c>
      <c r="E1089" s="87"/>
      <c r="F1089" s="98"/>
      <c r="G1089" s="766">
        <v>150</v>
      </c>
      <c r="H1089" s="764">
        <v>120</v>
      </c>
      <c r="I1089" s="766">
        <v>30</v>
      </c>
    </row>
    <row r="1090" spans="1:9" ht="15">
      <c r="A1090" s="98"/>
      <c r="B1090" s="809" t="s">
        <v>4854</v>
      </c>
      <c r="C1090" s="809" t="s">
        <v>1911</v>
      </c>
      <c r="D1090" s="810">
        <v>19001001859</v>
      </c>
      <c r="E1090" s="87"/>
      <c r="F1090" s="98"/>
      <c r="G1090" s="766">
        <v>150</v>
      </c>
      <c r="H1090" s="764">
        <v>120</v>
      </c>
      <c r="I1090" s="766">
        <v>30</v>
      </c>
    </row>
    <row r="1091" spans="1:9" ht="15">
      <c r="A1091" s="98"/>
      <c r="B1091" s="809" t="s">
        <v>1865</v>
      </c>
      <c r="C1091" s="809" t="s">
        <v>958</v>
      </c>
      <c r="D1091" s="810">
        <v>19001037458</v>
      </c>
      <c r="E1091" s="87"/>
      <c r="F1091" s="98"/>
      <c r="G1091" s="766">
        <v>150</v>
      </c>
      <c r="H1091" s="764">
        <v>120</v>
      </c>
      <c r="I1091" s="766">
        <v>30</v>
      </c>
    </row>
    <row r="1092" spans="1:9" ht="15">
      <c r="A1092" s="98"/>
      <c r="B1092" s="809" t="s">
        <v>2770</v>
      </c>
      <c r="C1092" s="809" t="s">
        <v>4858</v>
      </c>
      <c r="D1092" s="810">
        <v>19001017084</v>
      </c>
      <c r="E1092" s="87"/>
      <c r="F1092" s="98"/>
      <c r="G1092" s="766">
        <v>150</v>
      </c>
      <c r="H1092" s="764">
        <v>120</v>
      </c>
      <c r="I1092" s="766">
        <v>30</v>
      </c>
    </row>
    <row r="1093" spans="1:9" ht="15">
      <c r="A1093" s="98"/>
      <c r="B1093" s="809" t="s">
        <v>1904</v>
      </c>
      <c r="C1093" s="809" t="s">
        <v>4859</v>
      </c>
      <c r="D1093" s="810">
        <v>19001014535</v>
      </c>
      <c r="E1093" s="87"/>
      <c r="F1093" s="98"/>
      <c r="G1093" s="766">
        <v>150</v>
      </c>
      <c r="H1093" s="764">
        <v>120</v>
      </c>
      <c r="I1093" s="766">
        <v>30</v>
      </c>
    </row>
    <row r="1094" spans="1:9" ht="15">
      <c r="A1094" s="98"/>
      <c r="B1094" s="809" t="s">
        <v>808</v>
      </c>
      <c r="C1094" s="809" t="s">
        <v>1334</v>
      </c>
      <c r="D1094" s="811">
        <v>19001100780</v>
      </c>
      <c r="E1094" s="87"/>
      <c r="F1094" s="98"/>
      <c r="G1094" s="766">
        <v>150</v>
      </c>
      <c r="H1094" s="764">
        <v>120</v>
      </c>
      <c r="I1094" s="766">
        <v>30</v>
      </c>
    </row>
    <row r="1095" spans="1:9" ht="15">
      <c r="A1095" s="98"/>
      <c r="B1095" s="809" t="s">
        <v>724</v>
      </c>
      <c r="C1095" s="809" t="s">
        <v>4860</v>
      </c>
      <c r="D1095" s="811" t="s">
        <v>3874</v>
      </c>
      <c r="E1095" s="87"/>
      <c r="F1095" s="98"/>
      <c r="G1095" s="766">
        <v>150</v>
      </c>
      <c r="H1095" s="764">
        <v>120</v>
      </c>
      <c r="I1095" s="766">
        <v>30</v>
      </c>
    </row>
    <row r="1096" spans="1:9" ht="15">
      <c r="A1096" s="98"/>
      <c r="B1096" s="809" t="s">
        <v>816</v>
      </c>
      <c r="C1096" s="809" t="s">
        <v>4858</v>
      </c>
      <c r="D1096" s="811" t="s">
        <v>3873</v>
      </c>
      <c r="E1096" s="87"/>
      <c r="F1096" s="98"/>
      <c r="G1096" s="766">
        <v>150</v>
      </c>
      <c r="H1096" s="764">
        <v>120</v>
      </c>
      <c r="I1096" s="766">
        <v>30</v>
      </c>
    </row>
    <row r="1097" spans="1:9" ht="15">
      <c r="A1097" s="98"/>
      <c r="B1097" s="809" t="s">
        <v>4761</v>
      </c>
      <c r="C1097" s="809" t="s">
        <v>4842</v>
      </c>
      <c r="D1097" s="811" t="s">
        <v>3872</v>
      </c>
      <c r="E1097" s="87"/>
      <c r="F1097" s="98"/>
      <c r="G1097" s="766">
        <v>150</v>
      </c>
      <c r="H1097" s="764">
        <v>120</v>
      </c>
      <c r="I1097" s="766">
        <v>30</v>
      </c>
    </row>
    <row r="1098" spans="1:9" ht="15">
      <c r="A1098" s="98"/>
      <c r="B1098" s="809" t="s">
        <v>1747</v>
      </c>
      <c r="C1098" s="809" t="s">
        <v>1911</v>
      </c>
      <c r="D1098" s="811" t="s">
        <v>3871</v>
      </c>
      <c r="E1098" s="87"/>
      <c r="F1098" s="98"/>
      <c r="G1098" s="766">
        <v>150</v>
      </c>
      <c r="H1098" s="764">
        <v>120</v>
      </c>
      <c r="I1098" s="766">
        <v>30</v>
      </c>
    </row>
    <row r="1099" spans="1:9" ht="15">
      <c r="A1099" s="98"/>
      <c r="B1099" s="809" t="s">
        <v>729</v>
      </c>
      <c r="C1099" s="809" t="s">
        <v>4861</v>
      </c>
      <c r="D1099" s="811" t="s">
        <v>3870</v>
      </c>
      <c r="E1099" s="87"/>
      <c r="F1099" s="98"/>
      <c r="G1099" s="766">
        <v>150</v>
      </c>
      <c r="H1099" s="764">
        <v>120</v>
      </c>
      <c r="I1099" s="766">
        <v>30</v>
      </c>
    </row>
    <row r="1100" spans="1:9" ht="15">
      <c r="A1100" s="98"/>
      <c r="B1100" s="809" t="s">
        <v>1228</v>
      </c>
      <c r="C1100" s="809" t="s">
        <v>907</v>
      </c>
      <c r="D1100" s="811" t="s">
        <v>3869</v>
      </c>
      <c r="E1100" s="87"/>
      <c r="F1100" s="98"/>
      <c r="G1100" s="766">
        <v>150</v>
      </c>
      <c r="H1100" s="764">
        <v>120</v>
      </c>
      <c r="I1100" s="766">
        <v>30</v>
      </c>
    </row>
    <row r="1101" spans="1:9" ht="15">
      <c r="A1101" s="98"/>
      <c r="B1101" s="809" t="s">
        <v>674</v>
      </c>
      <c r="C1101" s="809" t="s">
        <v>1850</v>
      </c>
      <c r="D1101" s="811" t="s">
        <v>3868</v>
      </c>
      <c r="E1101" s="87"/>
      <c r="F1101" s="98"/>
      <c r="G1101" s="766">
        <v>150</v>
      </c>
      <c r="H1101" s="764">
        <v>120</v>
      </c>
      <c r="I1101" s="766">
        <v>30</v>
      </c>
    </row>
    <row r="1102" spans="1:9" ht="15">
      <c r="A1102" s="98"/>
      <c r="B1102" s="809" t="s">
        <v>4862</v>
      </c>
      <c r="C1102" s="809" t="s">
        <v>4861</v>
      </c>
      <c r="D1102" s="811" t="s">
        <v>3867</v>
      </c>
      <c r="E1102" s="87"/>
      <c r="F1102" s="98"/>
      <c r="G1102" s="766">
        <v>150</v>
      </c>
      <c r="H1102" s="764">
        <v>120</v>
      </c>
      <c r="I1102" s="766">
        <v>30</v>
      </c>
    </row>
    <row r="1103" spans="1:9" ht="15">
      <c r="A1103" s="98"/>
      <c r="B1103" s="809" t="s">
        <v>1904</v>
      </c>
      <c r="C1103" s="809" t="s">
        <v>4851</v>
      </c>
      <c r="D1103" s="811" t="s">
        <v>3866</v>
      </c>
      <c r="E1103" s="87"/>
      <c r="F1103" s="98"/>
      <c r="G1103" s="766">
        <v>150</v>
      </c>
      <c r="H1103" s="764">
        <v>120</v>
      </c>
      <c r="I1103" s="766">
        <v>30</v>
      </c>
    </row>
    <row r="1104" spans="1:9" ht="15">
      <c r="A1104" s="98"/>
      <c r="B1104" s="809" t="s">
        <v>754</v>
      </c>
      <c r="C1104" s="809" t="s">
        <v>4328</v>
      </c>
      <c r="D1104" s="811" t="s">
        <v>3865</v>
      </c>
      <c r="E1104" s="87"/>
      <c r="F1104" s="98"/>
      <c r="G1104" s="766">
        <v>150</v>
      </c>
      <c r="H1104" s="764">
        <v>120</v>
      </c>
      <c r="I1104" s="766">
        <v>30</v>
      </c>
    </row>
    <row r="1105" spans="1:9" ht="15">
      <c r="A1105" s="98"/>
      <c r="B1105" s="809" t="s">
        <v>974</v>
      </c>
      <c r="C1105" s="809" t="s">
        <v>4863</v>
      </c>
      <c r="D1105" s="811" t="s">
        <v>3864</v>
      </c>
      <c r="E1105" s="87"/>
      <c r="F1105" s="98"/>
      <c r="G1105" s="766">
        <v>150</v>
      </c>
      <c r="H1105" s="764">
        <v>120</v>
      </c>
      <c r="I1105" s="766">
        <v>30</v>
      </c>
    </row>
    <row r="1106" spans="1:9" ht="15">
      <c r="A1106" s="98"/>
      <c r="B1106" s="785" t="s">
        <v>818</v>
      </c>
      <c r="C1106" s="785" t="s">
        <v>4864</v>
      </c>
      <c r="D1106" s="784" t="s">
        <v>3863</v>
      </c>
      <c r="E1106" s="87"/>
      <c r="F1106" s="98"/>
      <c r="G1106" s="766">
        <v>200</v>
      </c>
      <c r="H1106" s="764">
        <v>160</v>
      </c>
      <c r="I1106" s="766">
        <v>40</v>
      </c>
    </row>
    <row r="1107" spans="1:9" ht="15">
      <c r="A1107" s="98"/>
      <c r="B1107" s="769" t="s">
        <v>679</v>
      </c>
      <c r="C1107" s="769" t="s">
        <v>4865</v>
      </c>
      <c r="D1107" s="773" t="s">
        <v>3862</v>
      </c>
      <c r="E1107" s="87"/>
      <c r="F1107" s="98"/>
      <c r="G1107" s="766">
        <v>150</v>
      </c>
      <c r="H1107" s="764">
        <v>120</v>
      </c>
      <c r="I1107" s="766">
        <v>30</v>
      </c>
    </row>
    <row r="1108" spans="1:9" ht="15">
      <c r="A1108" s="98"/>
      <c r="B1108" s="769" t="s">
        <v>4806</v>
      </c>
      <c r="C1108" s="769" t="s">
        <v>4866</v>
      </c>
      <c r="D1108" s="773" t="s">
        <v>3861</v>
      </c>
      <c r="E1108" s="87"/>
      <c r="F1108" s="98"/>
      <c r="G1108" s="766">
        <v>150</v>
      </c>
      <c r="H1108" s="764">
        <v>120</v>
      </c>
      <c r="I1108" s="766">
        <v>30</v>
      </c>
    </row>
    <row r="1109" spans="1:9" ht="15">
      <c r="A1109" s="98"/>
      <c r="B1109" s="769" t="s">
        <v>1904</v>
      </c>
      <c r="C1109" s="769" t="s">
        <v>904</v>
      </c>
      <c r="D1109" s="773" t="s">
        <v>3860</v>
      </c>
      <c r="E1109" s="87"/>
      <c r="F1109" s="98"/>
      <c r="G1109" s="766">
        <v>150</v>
      </c>
      <c r="H1109" s="764">
        <v>120</v>
      </c>
      <c r="I1109" s="766">
        <v>30</v>
      </c>
    </row>
    <row r="1110" spans="1:9" ht="15">
      <c r="A1110" s="98"/>
      <c r="B1110" s="769" t="s">
        <v>768</v>
      </c>
      <c r="C1110" s="769" t="s">
        <v>4863</v>
      </c>
      <c r="D1110" s="770">
        <v>48001021073</v>
      </c>
      <c r="E1110" s="87"/>
      <c r="F1110" s="98"/>
      <c r="G1110" s="766">
        <v>150</v>
      </c>
      <c r="H1110" s="764">
        <v>120</v>
      </c>
      <c r="I1110" s="766">
        <v>30</v>
      </c>
    </row>
    <row r="1111" spans="1:9" ht="15">
      <c r="A1111" s="98"/>
      <c r="B1111" s="769" t="s">
        <v>2459</v>
      </c>
      <c r="C1111" s="769" t="s">
        <v>1002</v>
      </c>
      <c r="D1111" s="770">
        <v>51001013424</v>
      </c>
      <c r="E1111" s="87"/>
      <c r="F1111" s="98"/>
      <c r="G1111" s="766">
        <v>150</v>
      </c>
      <c r="H1111" s="764">
        <v>120</v>
      </c>
      <c r="I1111" s="766">
        <v>30</v>
      </c>
    </row>
    <row r="1112" spans="1:9" ht="15">
      <c r="A1112" s="98"/>
      <c r="B1112" s="769" t="s">
        <v>1948</v>
      </c>
      <c r="C1112" s="769" t="s">
        <v>4867</v>
      </c>
      <c r="D1112" s="770">
        <v>51001013755</v>
      </c>
      <c r="E1112" s="87"/>
      <c r="F1112" s="98"/>
      <c r="G1112" s="766">
        <v>150</v>
      </c>
      <c r="H1112" s="764">
        <v>120</v>
      </c>
      <c r="I1112" s="766">
        <v>30</v>
      </c>
    </row>
    <row r="1113" spans="1:9" ht="15">
      <c r="A1113" s="98"/>
      <c r="B1113" s="769" t="s">
        <v>4868</v>
      </c>
      <c r="C1113" s="769" t="s">
        <v>4869</v>
      </c>
      <c r="D1113" s="770">
        <v>51001021593</v>
      </c>
      <c r="E1113" s="87"/>
      <c r="F1113" s="98"/>
      <c r="G1113" s="766">
        <v>150</v>
      </c>
      <c r="H1113" s="764">
        <v>120</v>
      </c>
      <c r="I1113" s="766">
        <v>30</v>
      </c>
    </row>
    <row r="1114" spans="1:9" ht="15">
      <c r="A1114" s="98"/>
      <c r="B1114" s="769" t="s">
        <v>873</v>
      </c>
      <c r="C1114" s="769" t="s">
        <v>2298</v>
      </c>
      <c r="D1114" s="770">
        <v>51001021839</v>
      </c>
      <c r="E1114" s="87"/>
      <c r="F1114" s="98"/>
      <c r="G1114" s="766">
        <v>150</v>
      </c>
      <c r="H1114" s="764">
        <v>120</v>
      </c>
      <c r="I1114" s="766">
        <v>30</v>
      </c>
    </row>
    <row r="1115" spans="1:9" ht="15">
      <c r="A1115" s="98"/>
      <c r="B1115" s="769" t="s">
        <v>1231</v>
      </c>
      <c r="C1115" s="769" t="s">
        <v>4870</v>
      </c>
      <c r="D1115" s="770">
        <v>51201031324</v>
      </c>
      <c r="E1115" s="87"/>
      <c r="F1115" s="98"/>
      <c r="G1115" s="766">
        <v>150</v>
      </c>
      <c r="H1115" s="764">
        <v>120</v>
      </c>
      <c r="I1115" s="766">
        <v>30</v>
      </c>
    </row>
    <row r="1116" spans="1:9" ht="15">
      <c r="A1116" s="98"/>
      <c r="B1116" s="769" t="s">
        <v>2078</v>
      </c>
      <c r="C1116" s="769" t="s">
        <v>4871</v>
      </c>
      <c r="D1116" s="770">
        <v>51001018084</v>
      </c>
      <c r="E1116" s="87"/>
      <c r="F1116" s="98"/>
      <c r="G1116" s="766">
        <v>150</v>
      </c>
      <c r="H1116" s="764">
        <v>120</v>
      </c>
      <c r="I1116" s="766">
        <v>30</v>
      </c>
    </row>
    <row r="1117" spans="1:9" ht="15">
      <c r="A1117" s="98"/>
      <c r="B1117" s="769" t="s">
        <v>4872</v>
      </c>
      <c r="C1117" s="769" t="s">
        <v>4358</v>
      </c>
      <c r="D1117" s="770">
        <v>62001043074</v>
      </c>
      <c r="E1117" s="87"/>
      <c r="F1117" s="98"/>
      <c r="G1117" s="766">
        <v>150</v>
      </c>
      <c r="H1117" s="764">
        <v>120</v>
      </c>
      <c r="I1117" s="766">
        <v>30</v>
      </c>
    </row>
    <row r="1118" spans="1:9" ht="15">
      <c r="A1118" s="98"/>
      <c r="B1118" s="769" t="s">
        <v>1941</v>
      </c>
      <c r="C1118" s="769" t="s">
        <v>2298</v>
      </c>
      <c r="D1118" s="770">
        <v>51001005182</v>
      </c>
      <c r="E1118" s="87"/>
      <c r="F1118" s="98"/>
      <c r="G1118" s="766">
        <v>150</v>
      </c>
      <c r="H1118" s="764">
        <v>120</v>
      </c>
      <c r="I1118" s="766">
        <v>30</v>
      </c>
    </row>
    <row r="1119" spans="1:9" ht="15">
      <c r="A1119" s="98"/>
      <c r="B1119" s="785" t="s">
        <v>674</v>
      </c>
      <c r="C1119" s="785" t="s">
        <v>1133</v>
      </c>
      <c r="D1119" s="827">
        <v>51001006448</v>
      </c>
      <c r="E1119" s="87"/>
      <c r="F1119" s="98"/>
      <c r="G1119" s="766">
        <v>200</v>
      </c>
      <c r="H1119" s="764">
        <v>160</v>
      </c>
      <c r="I1119" s="766">
        <v>40</v>
      </c>
    </row>
    <row r="1120" spans="1:9" ht="15">
      <c r="A1120" s="98"/>
      <c r="B1120" s="789" t="s">
        <v>4701</v>
      </c>
      <c r="C1120" s="790" t="s">
        <v>4855</v>
      </c>
      <c r="D1120" s="791" t="s">
        <v>3849</v>
      </c>
      <c r="E1120" s="87"/>
      <c r="F1120" s="98"/>
      <c r="G1120" s="766">
        <v>150</v>
      </c>
      <c r="H1120" s="764">
        <v>120</v>
      </c>
      <c r="I1120" s="766">
        <v>30</v>
      </c>
    </row>
    <row r="1121" spans="1:9" ht="15">
      <c r="A1121" s="98"/>
      <c r="B1121" s="789" t="s">
        <v>4651</v>
      </c>
      <c r="C1121" s="790" t="s">
        <v>3065</v>
      </c>
      <c r="D1121" s="792" t="s">
        <v>3848</v>
      </c>
      <c r="E1121" s="87"/>
      <c r="F1121" s="98"/>
      <c r="G1121" s="766">
        <v>150</v>
      </c>
      <c r="H1121" s="764">
        <v>120</v>
      </c>
      <c r="I1121" s="766">
        <v>30</v>
      </c>
    </row>
    <row r="1122" spans="1:9" ht="15">
      <c r="A1122" s="98"/>
      <c r="B1122" s="789" t="s">
        <v>4873</v>
      </c>
      <c r="C1122" s="790" t="s">
        <v>3065</v>
      </c>
      <c r="D1122" s="792" t="s">
        <v>3847</v>
      </c>
      <c r="E1122" s="87"/>
      <c r="F1122" s="98"/>
      <c r="G1122" s="766">
        <v>150</v>
      </c>
      <c r="H1122" s="764">
        <v>120</v>
      </c>
      <c r="I1122" s="766">
        <v>30</v>
      </c>
    </row>
    <row r="1123" spans="1:9" ht="15">
      <c r="A1123" s="98"/>
      <c r="B1123" s="766" t="s">
        <v>1894</v>
      </c>
      <c r="C1123" s="766" t="s">
        <v>1238</v>
      </c>
      <c r="D1123" s="766" t="s">
        <v>4150</v>
      </c>
      <c r="E1123" s="87"/>
      <c r="F1123" s="98"/>
      <c r="G1123" s="766">
        <v>200</v>
      </c>
      <c r="H1123" s="764">
        <v>160</v>
      </c>
      <c r="I1123" s="766">
        <v>40</v>
      </c>
    </row>
    <row r="1124" spans="1:9" ht="15">
      <c r="A1124" s="98"/>
      <c r="B1124" s="766" t="s">
        <v>5003</v>
      </c>
      <c r="C1124" s="766" t="s">
        <v>1334</v>
      </c>
      <c r="D1124" s="766" t="s">
        <v>4151</v>
      </c>
      <c r="E1124" s="87"/>
      <c r="F1124" s="98"/>
      <c r="G1124" s="766">
        <v>150</v>
      </c>
      <c r="H1124" s="764">
        <v>120</v>
      </c>
      <c r="I1124" s="766">
        <v>30</v>
      </c>
    </row>
    <row r="1125" spans="1:9" ht="15">
      <c r="A1125" s="98"/>
      <c r="B1125" s="766" t="s">
        <v>5001</v>
      </c>
      <c r="C1125" s="766" t="s">
        <v>5002</v>
      </c>
      <c r="D1125" s="766" t="s">
        <v>4152</v>
      </c>
      <c r="E1125" s="87"/>
      <c r="F1125" s="98"/>
      <c r="G1125" s="766">
        <v>150</v>
      </c>
      <c r="H1125" s="764">
        <v>120</v>
      </c>
      <c r="I1125" s="766">
        <v>30</v>
      </c>
    </row>
    <row r="1126" spans="1:9" ht="15">
      <c r="A1126" s="87" t="s">
        <v>271</v>
      </c>
      <c r="B1126" s="87"/>
      <c r="C1126" s="87"/>
      <c r="D1126" s="87"/>
      <c r="E1126" s="87"/>
      <c r="F1126" s="98"/>
      <c r="G1126" s="828"/>
      <c r="H1126" s="828"/>
      <c r="I1126" s="828"/>
    </row>
    <row r="1127" spans="1:9" ht="15">
      <c r="A1127" s="87"/>
      <c r="B1127" s="99"/>
      <c r="C1127" s="99"/>
      <c r="D1127" s="99"/>
      <c r="E1127" s="99"/>
      <c r="F1127" s="87" t="s">
        <v>422</v>
      </c>
      <c r="G1127" s="829">
        <f>SUM(G9:G1126)</f>
        <v>293625</v>
      </c>
      <c r="H1127" s="829">
        <f>SUM(H9:H1126)</f>
        <v>234900</v>
      </c>
      <c r="I1127" s="829">
        <f>SUM(I9:I1126)</f>
        <v>58725</v>
      </c>
    </row>
    <row r="1128" spans="1:9" ht="15">
      <c r="A1128" s="830"/>
      <c r="B1128" s="830"/>
      <c r="C1128" s="830"/>
      <c r="D1128" s="830"/>
      <c r="E1128" s="830"/>
      <c r="F1128" s="830"/>
      <c r="G1128" s="830"/>
      <c r="H1128" s="27"/>
      <c r="I1128" s="27"/>
    </row>
    <row r="1129" spans="1:9" ht="15">
      <c r="A1129" s="831" t="s">
        <v>411</v>
      </c>
      <c r="B1129" s="831"/>
      <c r="C1129" s="830"/>
      <c r="D1129" s="830"/>
      <c r="E1129" s="830"/>
      <c r="F1129" s="830"/>
      <c r="G1129" s="830"/>
      <c r="H1129" s="27"/>
      <c r="I1129" s="27"/>
    </row>
    <row r="1130" spans="1:9" ht="15">
      <c r="A1130" s="831"/>
      <c r="B1130" s="831"/>
      <c r="C1130" s="830"/>
      <c r="D1130" s="830"/>
      <c r="E1130" s="830"/>
      <c r="F1130" s="830"/>
      <c r="G1130" s="830"/>
      <c r="H1130" s="27"/>
      <c r="I1130" s="27"/>
    </row>
    <row r="1131" spans="1:9">
      <c r="A1131" s="832"/>
      <c r="B1131" s="832"/>
      <c r="C1131" s="832"/>
      <c r="D1131" s="832"/>
      <c r="E1131" s="832"/>
      <c r="F1131" s="832"/>
      <c r="G1131" s="832"/>
      <c r="H1131" s="832"/>
      <c r="I1131" s="832"/>
    </row>
    <row r="1132" spans="1:9" ht="15">
      <c r="A1132" s="833" t="s">
        <v>107</v>
      </c>
      <c r="B1132" s="833"/>
      <c r="C1132" s="27"/>
      <c r="D1132" s="27"/>
      <c r="E1132" s="27"/>
      <c r="F1132" s="27"/>
      <c r="G1132" s="27"/>
      <c r="H1132" s="27"/>
      <c r="I1132" s="27"/>
    </row>
    <row r="1133" spans="1:9" ht="15">
      <c r="A1133" s="27"/>
      <c r="B1133" s="27"/>
      <c r="C1133" s="27"/>
      <c r="D1133" s="27"/>
      <c r="E1133" s="27"/>
      <c r="F1133" s="27"/>
      <c r="G1133" s="27"/>
      <c r="H1133" s="27"/>
      <c r="I1133" s="27"/>
    </row>
    <row r="1134" spans="1:9" ht="15">
      <c r="A1134" s="27"/>
      <c r="B1134" s="27"/>
      <c r="C1134" s="27"/>
      <c r="D1134" s="27"/>
      <c r="E1134" s="834"/>
      <c r="F1134" s="834"/>
      <c r="G1134" s="834"/>
      <c r="H1134" s="27"/>
      <c r="I1134" s="27"/>
    </row>
    <row r="1135" spans="1:9" ht="15">
      <c r="A1135" s="833"/>
      <c r="B1135" s="833"/>
      <c r="C1135" s="833" t="s">
        <v>375</v>
      </c>
      <c r="D1135" s="833"/>
      <c r="E1135" s="833"/>
      <c r="F1135" s="833"/>
      <c r="G1135" s="833"/>
      <c r="H1135" s="27"/>
      <c r="I1135" s="27"/>
    </row>
    <row r="1136" spans="1:9" ht="15">
      <c r="A1136" s="27"/>
      <c r="B1136" s="27"/>
      <c r="C1136" s="27" t="s">
        <v>374</v>
      </c>
      <c r="D1136" s="27"/>
      <c r="E1136" s="27"/>
      <c r="F1136" s="27"/>
      <c r="G1136" s="27"/>
      <c r="H1136" s="27"/>
      <c r="I1136" s="27"/>
    </row>
    <row r="1137" spans="1:7">
      <c r="A1137" s="835"/>
      <c r="B1137" s="835"/>
      <c r="C1137" s="835" t="s">
        <v>139</v>
      </c>
      <c r="D1137" s="835"/>
      <c r="E1137" s="835"/>
      <c r="F1137" s="835"/>
      <c r="G1137" s="835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6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352</v>
      </c>
      <c r="B1" s="77"/>
      <c r="C1" s="77"/>
      <c r="D1" s="77"/>
      <c r="E1" s="77"/>
      <c r="F1" s="77"/>
      <c r="G1" s="846" t="s">
        <v>109</v>
      </c>
      <c r="H1" s="846"/>
      <c r="I1" s="281"/>
    </row>
    <row r="2" spans="1:9" ht="15">
      <c r="A2" s="76" t="s">
        <v>140</v>
      </c>
      <c r="B2" s="77"/>
      <c r="C2" s="77"/>
      <c r="D2" s="77"/>
      <c r="E2" s="77"/>
      <c r="F2" s="77"/>
      <c r="G2" s="844" t="str">
        <f>'ფორმა N1'!L2</f>
        <v>01.01.17-31.12.17</v>
      </c>
      <c r="H2" s="844"/>
      <c r="I2" s="76"/>
    </row>
    <row r="3" spans="1:9" ht="15">
      <c r="A3" s="76"/>
      <c r="B3" s="76"/>
      <c r="C3" s="76"/>
      <c r="D3" s="76"/>
      <c r="E3" s="76"/>
      <c r="F3" s="76"/>
      <c r="G3" s="161"/>
      <c r="H3" s="161"/>
      <c r="I3" s="281"/>
    </row>
    <row r="4" spans="1:9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344" t="str">
        <f>'ფორმა N1'!A5</f>
        <v>მპგ "დემოკრატიული მოძრაობა – ერთიანი საქართველო"</v>
      </c>
      <c r="B5" s="80"/>
      <c r="C5" s="80"/>
      <c r="D5" s="80"/>
      <c r="E5" s="80"/>
      <c r="F5" s="80"/>
      <c r="G5" s="81"/>
      <c r="H5" s="81"/>
      <c r="I5" s="2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160"/>
      <c r="B7" s="160"/>
      <c r="C7" s="248"/>
      <c r="D7" s="160"/>
      <c r="E7" s="160"/>
      <c r="F7" s="160"/>
      <c r="G7" s="78"/>
      <c r="H7" s="78"/>
      <c r="I7" s="76"/>
    </row>
    <row r="8" spans="1:9" ht="45">
      <c r="A8" s="277" t="s">
        <v>64</v>
      </c>
      <c r="B8" s="79" t="s">
        <v>326</v>
      </c>
      <c r="C8" s="90" t="s">
        <v>327</v>
      </c>
      <c r="D8" s="90" t="s">
        <v>227</v>
      </c>
      <c r="E8" s="90" t="s">
        <v>330</v>
      </c>
      <c r="F8" s="90" t="s">
        <v>329</v>
      </c>
      <c r="G8" s="90" t="s">
        <v>371</v>
      </c>
      <c r="H8" s="79" t="s">
        <v>10</v>
      </c>
      <c r="I8" s="79" t="s">
        <v>9</v>
      </c>
    </row>
    <row r="9" spans="1:9" ht="15">
      <c r="A9" s="278"/>
      <c r="B9" s="279"/>
      <c r="C9" s="98"/>
      <c r="D9" s="98"/>
      <c r="E9" s="98"/>
      <c r="F9" s="98"/>
      <c r="G9" s="98"/>
      <c r="H9" s="4"/>
      <c r="I9" s="4"/>
    </row>
    <row r="10" spans="1:9" ht="15">
      <c r="A10" s="278"/>
      <c r="B10" s="279"/>
      <c r="C10" s="98"/>
      <c r="D10" s="98"/>
      <c r="E10" s="98"/>
      <c r="F10" s="98"/>
      <c r="G10" s="98"/>
      <c r="H10" s="4"/>
      <c r="I10" s="4"/>
    </row>
    <row r="11" spans="1:9" ht="15">
      <c r="A11" s="278"/>
      <c r="B11" s="279"/>
      <c r="C11" s="87"/>
      <c r="D11" s="87"/>
      <c r="E11" s="87"/>
      <c r="F11" s="87"/>
      <c r="G11" s="87"/>
      <c r="H11" s="4"/>
      <c r="I11" s="4"/>
    </row>
    <row r="12" spans="1:9" ht="15">
      <c r="A12" s="278"/>
      <c r="B12" s="279"/>
      <c r="C12" s="87"/>
      <c r="D12" s="87"/>
      <c r="E12" s="87"/>
      <c r="F12" s="87"/>
      <c r="G12" s="87"/>
      <c r="H12" s="4"/>
      <c r="I12" s="4"/>
    </row>
    <row r="13" spans="1:9" ht="15">
      <c r="A13" s="278"/>
      <c r="B13" s="279"/>
      <c r="C13" s="87"/>
      <c r="D13" s="87"/>
      <c r="E13" s="87"/>
      <c r="F13" s="87"/>
      <c r="G13" s="87"/>
      <c r="H13" s="4"/>
      <c r="I13" s="4"/>
    </row>
    <row r="14" spans="1:9" ht="15">
      <c r="A14" s="278"/>
      <c r="B14" s="279"/>
      <c r="C14" s="87"/>
      <c r="D14" s="87"/>
      <c r="E14" s="87"/>
      <c r="F14" s="87"/>
      <c r="G14" s="87"/>
      <c r="H14" s="4"/>
      <c r="I14" s="4"/>
    </row>
    <row r="15" spans="1:9" ht="15">
      <c r="A15" s="278"/>
      <c r="B15" s="279"/>
      <c r="C15" s="87"/>
      <c r="D15" s="87"/>
      <c r="E15" s="87"/>
      <c r="F15" s="87"/>
      <c r="G15" s="87"/>
      <c r="H15" s="4"/>
      <c r="I15" s="4"/>
    </row>
    <row r="16" spans="1:9" ht="15">
      <c r="A16" s="278"/>
      <c r="B16" s="279"/>
      <c r="C16" s="87"/>
      <c r="D16" s="87"/>
      <c r="E16" s="87"/>
      <c r="F16" s="87"/>
      <c r="G16" s="87"/>
      <c r="H16" s="4"/>
      <c r="I16" s="4"/>
    </row>
    <row r="17" spans="1:9" ht="15">
      <c r="A17" s="278"/>
      <c r="B17" s="279"/>
      <c r="C17" s="87"/>
      <c r="D17" s="87"/>
      <c r="E17" s="87"/>
      <c r="F17" s="87"/>
      <c r="G17" s="87"/>
      <c r="H17" s="4"/>
      <c r="I17" s="4"/>
    </row>
    <row r="18" spans="1:9" ht="15">
      <c r="A18" s="278"/>
      <c r="B18" s="279"/>
      <c r="C18" s="87"/>
      <c r="D18" s="87"/>
      <c r="E18" s="87"/>
      <c r="F18" s="87"/>
      <c r="G18" s="87"/>
      <c r="H18" s="4"/>
      <c r="I18" s="4"/>
    </row>
    <row r="19" spans="1:9" ht="15">
      <c r="A19" s="278"/>
      <c r="B19" s="279"/>
      <c r="C19" s="87"/>
      <c r="D19" s="87"/>
      <c r="E19" s="87"/>
      <c r="F19" s="87"/>
      <c r="G19" s="87"/>
      <c r="H19" s="4"/>
      <c r="I19" s="4"/>
    </row>
    <row r="20" spans="1:9" ht="15">
      <c r="A20" s="278"/>
      <c r="B20" s="279"/>
      <c r="C20" s="87"/>
      <c r="D20" s="87"/>
      <c r="E20" s="87"/>
      <c r="F20" s="87"/>
      <c r="G20" s="87"/>
      <c r="H20" s="4"/>
      <c r="I20" s="4"/>
    </row>
    <row r="21" spans="1:9" ht="15">
      <c r="A21" s="278"/>
      <c r="B21" s="279"/>
      <c r="C21" s="87"/>
      <c r="D21" s="87"/>
      <c r="E21" s="87"/>
      <c r="F21" s="87"/>
      <c r="G21" s="87"/>
      <c r="H21" s="4"/>
      <c r="I21" s="4"/>
    </row>
    <row r="22" spans="1:9" ht="15">
      <c r="A22" s="278"/>
      <c r="B22" s="279"/>
      <c r="C22" s="87"/>
      <c r="D22" s="87"/>
      <c r="E22" s="87"/>
      <c r="F22" s="87"/>
      <c r="G22" s="87"/>
      <c r="H22" s="4"/>
      <c r="I22" s="4"/>
    </row>
    <row r="23" spans="1:9" ht="15">
      <c r="A23" s="278"/>
      <c r="B23" s="279"/>
      <c r="C23" s="87"/>
      <c r="D23" s="87"/>
      <c r="E23" s="87"/>
      <c r="F23" s="87"/>
      <c r="G23" s="87"/>
      <c r="H23" s="4"/>
      <c r="I23" s="4"/>
    </row>
    <row r="24" spans="1:9" ht="15">
      <c r="A24" s="278"/>
      <c r="B24" s="279"/>
      <c r="C24" s="87"/>
      <c r="D24" s="87"/>
      <c r="E24" s="87"/>
      <c r="F24" s="87"/>
      <c r="G24" s="87"/>
      <c r="H24" s="4"/>
      <c r="I24" s="4"/>
    </row>
    <row r="25" spans="1:9" ht="15">
      <c r="A25" s="278"/>
      <c r="B25" s="279"/>
      <c r="C25" s="87"/>
      <c r="D25" s="87"/>
      <c r="E25" s="87"/>
      <c r="F25" s="87"/>
      <c r="G25" s="87"/>
      <c r="H25" s="4"/>
      <c r="I25" s="4"/>
    </row>
    <row r="26" spans="1:9" ht="15">
      <c r="A26" s="278"/>
      <c r="B26" s="279"/>
      <c r="C26" s="87"/>
      <c r="D26" s="87"/>
      <c r="E26" s="87"/>
      <c r="F26" s="87"/>
      <c r="G26" s="87"/>
      <c r="H26" s="4"/>
      <c r="I26" s="4"/>
    </row>
    <row r="27" spans="1:9" ht="15">
      <c r="A27" s="278"/>
      <c r="B27" s="279"/>
      <c r="C27" s="87"/>
      <c r="D27" s="87"/>
      <c r="E27" s="87"/>
      <c r="F27" s="87"/>
      <c r="G27" s="87"/>
      <c r="H27" s="4"/>
      <c r="I27" s="4"/>
    </row>
    <row r="28" spans="1:9" ht="15">
      <c r="A28" s="278"/>
      <c r="B28" s="279"/>
      <c r="C28" s="87"/>
      <c r="D28" s="87"/>
      <c r="E28" s="87"/>
      <c r="F28" s="87"/>
      <c r="G28" s="87"/>
      <c r="H28" s="4"/>
      <c r="I28" s="4"/>
    </row>
    <row r="29" spans="1:9" ht="15">
      <c r="A29" s="278"/>
      <c r="B29" s="279"/>
      <c r="C29" s="87"/>
      <c r="D29" s="87"/>
      <c r="E29" s="87"/>
      <c r="F29" s="87"/>
      <c r="G29" s="87"/>
      <c r="H29" s="4"/>
      <c r="I29" s="4"/>
    </row>
    <row r="30" spans="1:9" ht="15">
      <c r="A30" s="278"/>
      <c r="B30" s="279"/>
      <c r="C30" s="87"/>
      <c r="D30" s="87"/>
      <c r="E30" s="87"/>
      <c r="F30" s="87"/>
      <c r="G30" s="87"/>
      <c r="H30" s="4"/>
      <c r="I30" s="4"/>
    </row>
    <row r="31" spans="1:9" ht="15">
      <c r="A31" s="278"/>
      <c r="B31" s="279"/>
      <c r="C31" s="87"/>
      <c r="D31" s="87"/>
      <c r="E31" s="87"/>
      <c r="F31" s="87"/>
      <c r="G31" s="87"/>
      <c r="H31" s="4"/>
      <c r="I31" s="4"/>
    </row>
    <row r="32" spans="1:9" ht="15">
      <c r="A32" s="278"/>
      <c r="B32" s="279"/>
      <c r="C32" s="87"/>
      <c r="D32" s="87"/>
      <c r="E32" s="87"/>
      <c r="F32" s="87"/>
      <c r="G32" s="87"/>
      <c r="H32" s="4"/>
      <c r="I32" s="4"/>
    </row>
    <row r="33" spans="1:9" ht="15">
      <c r="A33" s="278"/>
      <c r="B33" s="279"/>
      <c r="C33" s="87"/>
      <c r="D33" s="87"/>
      <c r="E33" s="87"/>
      <c r="F33" s="87"/>
      <c r="G33" s="87"/>
      <c r="H33" s="4"/>
      <c r="I33" s="4"/>
    </row>
    <row r="34" spans="1:9" ht="15">
      <c r="A34" s="278"/>
      <c r="B34" s="280"/>
      <c r="C34" s="99"/>
      <c r="D34" s="99"/>
      <c r="E34" s="99"/>
      <c r="F34" s="99"/>
      <c r="G34" s="99" t="s">
        <v>325</v>
      </c>
      <c r="H34" s="86">
        <f>SUM(H9:H33)</f>
        <v>0</v>
      </c>
      <c r="I34" s="86">
        <f>SUM(I9:I33)</f>
        <v>0</v>
      </c>
    </row>
    <row r="35" spans="1:9" ht="15">
      <c r="A35" s="214"/>
      <c r="B35" s="214"/>
      <c r="C35" s="214"/>
      <c r="D35" s="214"/>
      <c r="E35" s="214"/>
      <c r="F35" s="214"/>
      <c r="G35" s="183"/>
      <c r="H35" s="183"/>
      <c r="I35" s="188"/>
    </row>
    <row r="36" spans="1:9" ht="15">
      <c r="A36" s="215" t="s">
        <v>336</v>
      </c>
      <c r="B36" s="214"/>
      <c r="C36" s="214"/>
      <c r="D36" s="214"/>
      <c r="E36" s="214"/>
      <c r="F36" s="214"/>
      <c r="G36" s="183"/>
      <c r="H36" s="183"/>
      <c r="I36" s="188"/>
    </row>
    <row r="37" spans="1:9" ht="15">
      <c r="A37" s="215" t="s">
        <v>339</v>
      </c>
      <c r="B37" s="214"/>
      <c r="C37" s="214"/>
      <c r="D37" s="214"/>
      <c r="E37" s="214"/>
      <c r="F37" s="214"/>
      <c r="G37" s="183"/>
      <c r="H37" s="183"/>
      <c r="I37" s="188"/>
    </row>
    <row r="38" spans="1:9" ht="15">
      <c r="A38" s="215"/>
      <c r="B38" s="183"/>
      <c r="C38" s="183"/>
      <c r="D38" s="183"/>
      <c r="E38" s="183"/>
      <c r="F38" s="183"/>
      <c r="G38" s="183"/>
      <c r="H38" s="183"/>
      <c r="I38" s="188"/>
    </row>
    <row r="39" spans="1:9" ht="15">
      <c r="A39" s="215"/>
      <c r="B39" s="183"/>
      <c r="C39" s="183"/>
      <c r="D39" s="183"/>
      <c r="E39" s="183"/>
      <c r="G39" s="183"/>
      <c r="H39" s="183"/>
      <c r="I39" s="188"/>
    </row>
    <row r="40" spans="1:9">
      <c r="A40" s="212"/>
      <c r="B40" s="212"/>
      <c r="C40" s="212"/>
      <c r="D40" s="212"/>
      <c r="E40" s="212"/>
      <c r="F40" s="212"/>
      <c r="G40" s="212"/>
      <c r="H40" s="212"/>
      <c r="I40" s="188"/>
    </row>
    <row r="41" spans="1:9" ht="15">
      <c r="A41" s="189" t="s">
        <v>107</v>
      </c>
      <c r="B41" s="183"/>
      <c r="C41" s="183"/>
      <c r="D41" s="183"/>
      <c r="E41" s="183"/>
      <c r="F41" s="183"/>
      <c r="G41" s="183"/>
      <c r="H41" s="183"/>
      <c r="I41" s="188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8"/>
    </row>
    <row r="43" spans="1:9" ht="15">
      <c r="A43" s="183"/>
      <c r="B43" s="183"/>
      <c r="C43" s="183"/>
      <c r="D43" s="183"/>
      <c r="E43" s="183"/>
      <c r="F43" s="183"/>
      <c r="G43" s="183"/>
      <c r="H43" s="190"/>
      <c r="I43" s="188"/>
    </row>
    <row r="44" spans="1:9" ht="15">
      <c r="A44" s="189"/>
      <c r="B44" s="189" t="s">
        <v>266</v>
      </c>
      <c r="C44" s="189"/>
      <c r="D44" s="189"/>
      <c r="E44" s="189"/>
      <c r="F44" s="189"/>
      <c r="G44" s="183"/>
      <c r="H44" s="190"/>
      <c r="I44" s="188"/>
    </row>
    <row r="45" spans="1:9" ht="15">
      <c r="A45" s="183"/>
      <c r="B45" s="183" t="s">
        <v>265</v>
      </c>
      <c r="C45" s="183"/>
      <c r="D45" s="183"/>
      <c r="E45" s="183"/>
      <c r="F45" s="183"/>
      <c r="G45" s="183"/>
      <c r="H45" s="190"/>
      <c r="I45" s="188"/>
    </row>
    <row r="46" spans="1:9">
      <c r="A46" s="191"/>
      <c r="B46" s="191" t="s">
        <v>139</v>
      </c>
      <c r="C46" s="191"/>
      <c r="D46" s="191"/>
      <c r="E46" s="191"/>
      <c r="F46" s="191"/>
      <c r="G46" s="184"/>
      <c r="H46" s="184"/>
      <c r="I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46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4" t="s">
        <v>429</v>
      </c>
      <c r="B1" s="74"/>
      <c r="C1" s="77"/>
      <c r="D1" s="77"/>
      <c r="E1" s="77"/>
      <c r="F1" s="77"/>
      <c r="G1" s="846" t="s">
        <v>109</v>
      </c>
      <c r="H1" s="846"/>
    </row>
    <row r="2" spans="1:10" ht="15">
      <c r="A2" s="76" t="s">
        <v>140</v>
      </c>
      <c r="B2" s="74"/>
      <c r="C2" s="77"/>
      <c r="D2" s="77"/>
      <c r="E2" s="77"/>
      <c r="F2" s="77"/>
      <c r="G2" s="844" t="str">
        <f>'ფორმა N1'!L2</f>
        <v>01.01.17-31.12.17</v>
      </c>
      <c r="H2" s="844"/>
    </row>
    <row r="3" spans="1:10" ht="15">
      <c r="A3" s="76"/>
      <c r="B3" s="76"/>
      <c r="C3" s="76"/>
      <c r="D3" s="76"/>
      <c r="E3" s="76"/>
      <c r="F3" s="76"/>
      <c r="G3" s="204"/>
      <c r="H3" s="204"/>
    </row>
    <row r="4" spans="1:10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>
      <c r="A5" s="344" t="str">
        <f>'ფორმა N1'!A5</f>
        <v>მპგ "დემოკრატიული მოძრაობა – ერთიანი საქართველო"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03"/>
      <c r="B7" s="203"/>
      <c r="C7" s="203"/>
      <c r="D7" s="207"/>
      <c r="E7" s="203"/>
      <c r="F7" s="203"/>
      <c r="G7" s="78"/>
      <c r="H7" s="78"/>
    </row>
    <row r="8" spans="1:10" ht="30">
      <c r="A8" s="90" t="s">
        <v>64</v>
      </c>
      <c r="B8" s="90" t="s">
        <v>326</v>
      </c>
      <c r="C8" s="90" t="s">
        <v>327</v>
      </c>
      <c r="D8" s="90" t="s">
        <v>227</v>
      </c>
      <c r="E8" s="90" t="s">
        <v>335</v>
      </c>
      <c r="F8" s="90" t="s">
        <v>328</v>
      </c>
      <c r="G8" s="79" t="s">
        <v>10</v>
      </c>
      <c r="H8" s="79" t="s">
        <v>9</v>
      </c>
      <c r="J8" s="216" t="s">
        <v>334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6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333</v>
      </c>
      <c r="G34" s="86">
        <f>SUM(G9:G33)</f>
        <v>0</v>
      </c>
      <c r="H34" s="86">
        <f>SUM(H9:H33)</f>
        <v>0</v>
      </c>
    </row>
    <row r="35" spans="1:9" ht="15">
      <c r="A35" s="214"/>
      <c r="B35" s="214"/>
      <c r="C35" s="214"/>
      <c r="D35" s="214"/>
      <c r="E35" s="214"/>
      <c r="F35" s="214"/>
      <c r="G35" s="214"/>
      <c r="H35" s="183"/>
      <c r="I35" s="183"/>
    </row>
    <row r="36" spans="1:9" ht="15">
      <c r="A36" s="215" t="s">
        <v>381</v>
      </c>
      <c r="B36" s="215"/>
      <c r="C36" s="214"/>
      <c r="D36" s="214"/>
      <c r="E36" s="214"/>
      <c r="F36" s="214"/>
      <c r="G36" s="214"/>
      <c r="H36" s="183"/>
      <c r="I36" s="183"/>
    </row>
    <row r="37" spans="1:9" ht="15">
      <c r="A37" s="215" t="s">
        <v>332</v>
      </c>
      <c r="B37" s="215"/>
      <c r="C37" s="214"/>
      <c r="D37" s="214"/>
      <c r="E37" s="214"/>
      <c r="F37" s="214"/>
      <c r="G37" s="214"/>
      <c r="H37" s="183"/>
      <c r="I37" s="183"/>
    </row>
    <row r="38" spans="1:9" ht="15">
      <c r="A38" s="215"/>
      <c r="B38" s="215"/>
      <c r="C38" s="183"/>
      <c r="D38" s="183"/>
      <c r="E38" s="183"/>
      <c r="F38" s="183"/>
      <c r="G38" s="183"/>
      <c r="H38" s="183"/>
      <c r="I38" s="183"/>
    </row>
    <row r="39" spans="1:9" ht="15">
      <c r="A39" s="215"/>
      <c r="B39" s="215"/>
      <c r="C39" s="183"/>
      <c r="D39" s="183"/>
      <c r="E39" s="183"/>
      <c r="F39" s="183"/>
      <c r="G39" s="183"/>
      <c r="H39" s="183"/>
      <c r="I39" s="183"/>
    </row>
    <row r="40" spans="1:9">
      <c r="A40" s="212"/>
      <c r="B40" s="212"/>
      <c r="C40" s="212"/>
      <c r="D40" s="212"/>
      <c r="E40" s="212"/>
      <c r="F40" s="212"/>
      <c r="G40" s="212"/>
      <c r="H40" s="212"/>
      <c r="I40" s="212"/>
    </row>
    <row r="41" spans="1:9" ht="15">
      <c r="A41" s="189" t="s">
        <v>107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400</v>
      </c>
      <c r="D44" s="189"/>
      <c r="E44" s="214"/>
      <c r="F44" s="189"/>
      <c r="G44" s="189"/>
      <c r="H44" s="183"/>
      <c r="I44" s="190"/>
    </row>
    <row r="45" spans="1:9" ht="15">
      <c r="A45" s="183"/>
      <c r="B45" s="183"/>
      <c r="C45" s="183" t="s">
        <v>265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139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N48"/>
  <sheetViews>
    <sheetView view="pageBreakPreview" zoomScale="85" zoomScaleSheetLayoutView="85" workbookViewId="0">
      <selection activeCell="F36" sqref="F36"/>
    </sheetView>
  </sheetViews>
  <sheetFormatPr defaultRowHeight="12.75"/>
  <cols>
    <col min="1" max="1" width="5.42578125" style="184" customWidth="1"/>
    <col min="2" max="2" width="19.140625" style="184" bestFit="1" customWidth="1"/>
    <col min="3" max="3" width="27.5703125" style="184" customWidth="1"/>
    <col min="4" max="4" width="19.28515625" style="184" customWidth="1"/>
    <col min="5" max="5" width="16.85546875" style="184" customWidth="1"/>
    <col min="6" max="6" width="13.140625" style="184" customWidth="1"/>
    <col min="7" max="7" width="17" style="184" customWidth="1"/>
    <col min="8" max="8" width="13.7109375" style="184" customWidth="1"/>
    <col min="9" max="9" width="19.42578125" style="184" bestFit="1" customWidth="1"/>
    <col min="10" max="10" width="18.5703125" style="184" bestFit="1" customWidth="1"/>
    <col min="11" max="11" width="16.7109375" style="184" customWidth="1"/>
    <col min="12" max="12" width="17.7109375" style="184" customWidth="1"/>
    <col min="13" max="13" width="12.85546875" style="184" customWidth="1"/>
    <col min="14" max="16384" width="9.140625" style="184"/>
  </cols>
  <sheetData>
    <row r="2" spans="1:14" ht="15">
      <c r="A2" s="852" t="s">
        <v>474</v>
      </c>
      <c r="B2" s="852"/>
      <c r="C2" s="852"/>
      <c r="D2" s="852"/>
      <c r="E2" s="852"/>
      <c r="F2" s="284"/>
      <c r="G2" s="77"/>
      <c r="H2" s="77"/>
      <c r="I2" s="77"/>
      <c r="J2" s="77"/>
      <c r="K2" s="285"/>
      <c r="L2" s="286"/>
      <c r="M2" s="286" t="s">
        <v>109</v>
      </c>
    </row>
    <row r="3" spans="1:14" ht="15">
      <c r="A3" s="76" t="s">
        <v>140</v>
      </c>
      <c r="B3" s="76"/>
      <c r="C3" s="74"/>
      <c r="D3" s="77"/>
      <c r="E3" s="77"/>
      <c r="F3" s="77"/>
      <c r="G3" s="77"/>
      <c r="H3" s="77"/>
      <c r="I3" s="77"/>
      <c r="J3" s="77"/>
      <c r="K3" s="285"/>
      <c r="L3" s="844" t="str">
        <f>'ფორმა N1'!L2</f>
        <v>01.01.17-31.12.17</v>
      </c>
      <c r="M3" s="844"/>
    </row>
    <row r="4" spans="1:14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85"/>
      <c r="L4" s="285"/>
      <c r="M4" s="285"/>
    </row>
    <row r="5" spans="1:14" ht="15">
      <c r="A5" s="77" t="s">
        <v>269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4" ht="15">
      <c r="A6" s="344" t="str">
        <f>'ფორმა N1'!A5</f>
        <v>მპგ "დემოკრატიული მოძრაობა – ერთიანი საქართველო"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4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4" ht="15">
      <c r="A8" s="282"/>
      <c r="B8" s="294"/>
      <c r="C8" s="282"/>
      <c r="D8" s="282"/>
      <c r="E8" s="282"/>
      <c r="F8" s="282"/>
      <c r="G8" s="282"/>
      <c r="H8" s="282"/>
      <c r="I8" s="282"/>
      <c r="J8" s="282"/>
      <c r="K8" s="78"/>
      <c r="L8" s="78"/>
      <c r="M8" s="78"/>
    </row>
    <row r="9" spans="1:14" ht="45">
      <c r="A9" s="90" t="s">
        <v>64</v>
      </c>
      <c r="B9" s="90" t="s">
        <v>480</v>
      </c>
      <c r="C9" s="90" t="s">
        <v>445</v>
      </c>
      <c r="D9" s="90" t="s">
        <v>446</v>
      </c>
      <c r="E9" s="90" t="s">
        <v>447</v>
      </c>
      <c r="F9" s="90" t="s">
        <v>448</v>
      </c>
      <c r="G9" s="90" t="s">
        <v>449</v>
      </c>
      <c r="H9" s="90" t="s">
        <v>450</v>
      </c>
      <c r="I9" s="90" t="s">
        <v>451</v>
      </c>
      <c r="J9" s="90" t="s">
        <v>452</v>
      </c>
      <c r="K9" s="662" t="s">
        <v>453</v>
      </c>
      <c r="L9" s="662" t="s">
        <v>454</v>
      </c>
      <c r="M9" s="90" t="s">
        <v>311</v>
      </c>
    </row>
    <row r="10" spans="1:14" ht="15">
      <c r="A10" s="98">
        <v>1</v>
      </c>
      <c r="B10" s="703" t="s">
        <v>3352</v>
      </c>
      <c r="C10" s="664" t="s">
        <v>347</v>
      </c>
      <c r="D10" s="15" t="s">
        <v>3223</v>
      </c>
      <c r="E10" s="15">
        <v>205186065</v>
      </c>
      <c r="F10" s="15">
        <v>205271294</v>
      </c>
      <c r="G10" s="707">
        <v>6000</v>
      </c>
      <c r="H10" s="98"/>
      <c r="I10" s="98"/>
      <c r="J10" s="646" t="s">
        <v>3222</v>
      </c>
      <c r="K10" s="705">
        <v>0.115</v>
      </c>
      <c r="L10" s="704">
        <v>690</v>
      </c>
      <c r="M10" s="677" t="s">
        <v>3351</v>
      </c>
      <c r="N10" s="709"/>
    </row>
    <row r="11" spans="1:14" ht="15">
      <c r="A11" s="98">
        <v>2</v>
      </c>
      <c r="B11" s="703" t="s">
        <v>3352</v>
      </c>
      <c r="C11" s="664" t="s">
        <v>347</v>
      </c>
      <c r="D11" s="15" t="s">
        <v>3223</v>
      </c>
      <c r="E11" s="15">
        <v>205186065</v>
      </c>
      <c r="F11" s="15">
        <v>205271294</v>
      </c>
      <c r="G11" s="708">
        <v>35000</v>
      </c>
      <c r="H11" s="98"/>
      <c r="I11" s="98"/>
      <c r="J11" s="646" t="s">
        <v>3222</v>
      </c>
      <c r="K11" s="704">
        <v>0.08</v>
      </c>
      <c r="L11" s="665">
        <v>2800</v>
      </c>
      <c r="M11" s="677" t="s">
        <v>3353</v>
      </c>
    </row>
    <row r="12" spans="1:14" ht="15">
      <c r="A12" s="98">
        <v>3</v>
      </c>
      <c r="B12" s="298" t="s">
        <v>3355</v>
      </c>
      <c r="C12" s="664" t="s">
        <v>347</v>
      </c>
      <c r="D12" s="15" t="s">
        <v>3223</v>
      </c>
      <c r="E12" s="15">
        <v>205186065</v>
      </c>
      <c r="F12" s="15">
        <v>205271294</v>
      </c>
      <c r="G12" s="708">
        <v>5000</v>
      </c>
      <c r="H12" s="87"/>
      <c r="I12" s="87"/>
      <c r="J12" s="646" t="s">
        <v>3222</v>
      </c>
      <c r="K12" s="706">
        <v>0.02</v>
      </c>
      <c r="L12" s="665">
        <v>100</v>
      </c>
      <c r="M12" s="677" t="s">
        <v>3354</v>
      </c>
    </row>
    <row r="13" spans="1:14" ht="15">
      <c r="A13" s="98">
        <v>4</v>
      </c>
      <c r="B13" s="298" t="s">
        <v>3357</v>
      </c>
      <c r="C13" s="664" t="s">
        <v>347</v>
      </c>
      <c r="D13" s="15" t="s">
        <v>3223</v>
      </c>
      <c r="E13" s="15">
        <v>205186065</v>
      </c>
      <c r="F13" s="15">
        <v>205271294</v>
      </c>
      <c r="G13" s="708">
        <v>10000</v>
      </c>
      <c r="H13" s="87"/>
      <c r="I13" s="87"/>
      <c r="J13" s="646" t="s">
        <v>3222</v>
      </c>
      <c r="K13" s="706">
        <v>0.04</v>
      </c>
      <c r="L13" s="665">
        <v>400</v>
      </c>
      <c r="M13" s="677" t="s">
        <v>3356</v>
      </c>
    </row>
    <row r="14" spans="1:14" ht="15">
      <c r="A14" s="98">
        <v>5</v>
      </c>
      <c r="B14" s="298" t="s">
        <v>3358</v>
      </c>
      <c r="C14" s="664" t="s">
        <v>347</v>
      </c>
      <c r="D14" s="87" t="s">
        <v>3359</v>
      </c>
      <c r="E14" s="87">
        <v>202159788</v>
      </c>
      <c r="F14" s="15">
        <v>205271294</v>
      </c>
      <c r="G14" s="87">
        <v>5000</v>
      </c>
      <c r="H14" s="87"/>
      <c r="I14" s="87"/>
      <c r="J14" s="646" t="s">
        <v>3222</v>
      </c>
      <c r="K14" s="704">
        <v>0.114</v>
      </c>
      <c r="L14" s="704">
        <v>570</v>
      </c>
      <c r="M14" s="677" t="s">
        <v>3360</v>
      </c>
    </row>
    <row r="15" spans="1:14" ht="15">
      <c r="A15" s="98">
        <v>6</v>
      </c>
      <c r="B15" s="298" t="s">
        <v>3358</v>
      </c>
      <c r="C15" s="664" t="s">
        <v>347</v>
      </c>
      <c r="D15" s="87" t="s">
        <v>3359</v>
      </c>
      <c r="E15" s="87">
        <v>202159788</v>
      </c>
      <c r="F15" s="15">
        <v>205271294</v>
      </c>
      <c r="G15" s="87">
        <v>3000</v>
      </c>
      <c r="H15" s="87"/>
      <c r="I15" s="87"/>
      <c r="J15" s="646" t="s">
        <v>3222</v>
      </c>
      <c r="K15" s="704">
        <v>0.12330000000000001</v>
      </c>
      <c r="L15" s="710">
        <v>370</v>
      </c>
      <c r="M15" s="677" t="s">
        <v>3361</v>
      </c>
    </row>
    <row r="16" spans="1:14" ht="15">
      <c r="A16" s="98">
        <v>7</v>
      </c>
      <c r="B16" s="298" t="s">
        <v>3358</v>
      </c>
      <c r="C16" s="664" t="s">
        <v>347</v>
      </c>
      <c r="D16" s="87" t="s">
        <v>3359</v>
      </c>
      <c r="E16" s="87">
        <v>202159788</v>
      </c>
      <c r="F16" s="15">
        <v>205271294</v>
      </c>
      <c r="G16" s="87">
        <v>3000</v>
      </c>
      <c r="H16" s="87"/>
      <c r="I16" s="87"/>
      <c r="J16" s="646" t="s">
        <v>3222</v>
      </c>
      <c r="K16" s="704">
        <v>3.0700000000000002E-2</v>
      </c>
      <c r="L16" s="704">
        <v>92</v>
      </c>
      <c r="M16" s="677" t="s">
        <v>3362</v>
      </c>
    </row>
    <row r="17" spans="1:13" ht="15">
      <c r="A17" s="98">
        <v>8</v>
      </c>
      <c r="B17" s="298" t="s">
        <v>3357</v>
      </c>
      <c r="C17" s="664" t="s">
        <v>347</v>
      </c>
      <c r="D17" s="87" t="s">
        <v>3359</v>
      </c>
      <c r="E17" s="87">
        <v>202159788</v>
      </c>
      <c r="F17" s="15">
        <v>205271294</v>
      </c>
      <c r="G17" s="87">
        <v>2523</v>
      </c>
      <c r="H17" s="87"/>
      <c r="I17" s="87"/>
      <c r="J17" s="646" t="s">
        <v>3222</v>
      </c>
      <c r="K17" s="665">
        <v>8.7999999999999995E-2</v>
      </c>
      <c r="L17" s="665">
        <v>222</v>
      </c>
      <c r="M17" s="698" t="s">
        <v>3224</v>
      </c>
    </row>
    <row r="18" spans="1:13" ht="15">
      <c r="A18" s="98">
        <v>9</v>
      </c>
      <c r="B18" s="298"/>
      <c r="C18" s="270"/>
      <c r="D18" s="87"/>
      <c r="E18" s="87"/>
      <c r="F18" s="87"/>
      <c r="G18" s="87"/>
      <c r="H18" s="87"/>
      <c r="I18" s="87"/>
      <c r="J18" s="87"/>
      <c r="K18" s="4"/>
      <c r="L18" s="4"/>
      <c r="M18" s="87"/>
    </row>
    <row r="19" spans="1:13" ht="15">
      <c r="A19" s="98">
        <v>10</v>
      </c>
      <c r="B19" s="298"/>
      <c r="C19" s="270"/>
      <c r="D19" s="87"/>
      <c r="E19" s="87"/>
      <c r="F19" s="87"/>
      <c r="G19" s="87"/>
      <c r="H19" s="87"/>
      <c r="I19" s="87"/>
      <c r="J19" s="87"/>
      <c r="K19" s="4"/>
      <c r="L19" s="4"/>
      <c r="M19" s="87"/>
    </row>
    <row r="20" spans="1:13" ht="15">
      <c r="A20" s="98">
        <v>11</v>
      </c>
      <c r="B20" s="298"/>
      <c r="C20" s="270"/>
      <c r="D20" s="87"/>
      <c r="E20" s="87"/>
      <c r="F20" s="87"/>
      <c r="G20" s="87"/>
      <c r="H20" s="87"/>
      <c r="I20" s="87"/>
      <c r="J20" s="87"/>
      <c r="K20" s="4"/>
      <c r="L20" s="4"/>
      <c r="M20" s="87"/>
    </row>
    <row r="21" spans="1:13" ht="15">
      <c r="A21" s="98">
        <v>12</v>
      </c>
      <c r="B21" s="298"/>
      <c r="C21" s="270"/>
      <c r="D21" s="87"/>
      <c r="E21" s="87"/>
      <c r="F21" s="87"/>
      <c r="G21" s="87"/>
      <c r="H21" s="87"/>
      <c r="I21" s="87"/>
      <c r="J21" s="87"/>
      <c r="K21" s="4"/>
      <c r="L21" s="4"/>
      <c r="M21" s="87"/>
    </row>
    <row r="22" spans="1:13" ht="15">
      <c r="A22" s="98">
        <v>13</v>
      </c>
      <c r="B22" s="298"/>
      <c r="C22" s="270"/>
      <c r="D22" s="87"/>
      <c r="E22" s="87"/>
      <c r="F22" s="87"/>
      <c r="G22" s="87"/>
      <c r="H22" s="87"/>
      <c r="I22" s="87"/>
      <c r="J22" s="87"/>
      <c r="K22" s="4"/>
      <c r="L22" s="4"/>
      <c r="M22" s="87"/>
    </row>
    <row r="23" spans="1:13" ht="15">
      <c r="A23" s="98">
        <v>14</v>
      </c>
      <c r="B23" s="298"/>
      <c r="C23" s="270"/>
      <c r="D23" s="87"/>
      <c r="E23" s="87"/>
      <c r="F23" s="87"/>
      <c r="G23" s="87"/>
      <c r="H23" s="87"/>
      <c r="I23" s="87"/>
      <c r="J23" s="87"/>
      <c r="K23" s="4"/>
      <c r="L23" s="4"/>
      <c r="M23" s="87"/>
    </row>
    <row r="24" spans="1:13" ht="15">
      <c r="A24" s="98">
        <v>15</v>
      </c>
      <c r="B24" s="298"/>
      <c r="C24" s="270"/>
      <c r="D24" s="87"/>
      <c r="E24" s="87"/>
      <c r="F24" s="87"/>
      <c r="G24" s="87"/>
      <c r="H24" s="87"/>
      <c r="I24" s="87"/>
      <c r="J24" s="87"/>
      <c r="K24" s="4"/>
      <c r="L24" s="4"/>
      <c r="M24" s="87"/>
    </row>
    <row r="25" spans="1:13" ht="15">
      <c r="A25" s="98">
        <v>16</v>
      </c>
      <c r="B25" s="298"/>
      <c r="C25" s="270"/>
      <c r="D25" s="87"/>
      <c r="E25" s="87"/>
      <c r="F25" s="87"/>
      <c r="G25" s="87"/>
      <c r="H25" s="87"/>
      <c r="I25" s="87"/>
      <c r="J25" s="87"/>
      <c r="K25" s="4"/>
      <c r="L25" s="4"/>
      <c r="M25" s="87"/>
    </row>
    <row r="26" spans="1:13" ht="15">
      <c r="A26" s="98">
        <v>17</v>
      </c>
      <c r="B26" s="298"/>
      <c r="C26" s="270"/>
      <c r="D26" s="87"/>
      <c r="E26" s="87"/>
      <c r="F26" s="87"/>
      <c r="G26" s="87"/>
      <c r="H26" s="87"/>
      <c r="I26" s="87"/>
      <c r="J26" s="87"/>
      <c r="K26" s="4"/>
      <c r="L26" s="4"/>
      <c r="M26" s="87"/>
    </row>
    <row r="27" spans="1:13" ht="15">
      <c r="A27" s="98">
        <v>18</v>
      </c>
      <c r="B27" s="298"/>
      <c r="C27" s="270"/>
      <c r="D27" s="87"/>
      <c r="E27" s="87"/>
      <c r="F27" s="87"/>
      <c r="G27" s="87"/>
      <c r="H27" s="87"/>
      <c r="I27" s="87"/>
      <c r="J27" s="87"/>
      <c r="K27" s="4"/>
      <c r="L27" s="4"/>
      <c r="M27" s="87"/>
    </row>
    <row r="28" spans="1:13" ht="15">
      <c r="A28" s="98">
        <v>19</v>
      </c>
      <c r="B28" s="298"/>
      <c r="C28" s="270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98">
        <v>20</v>
      </c>
      <c r="B29" s="298"/>
      <c r="C29" s="270"/>
      <c r="D29" s="87"/>
      <c r="E29" s="87"/>
      <c r="F29" s="87"/>
      <c r="G29" s="87"/>
      <c r="H29" s="87"/>
      <c r="I29" s="87"/>
      <c r="J29" s="87"/>
      <c r="K29" s="4"/>
      <c r="L29" s="4"/>
      <c r="M29" s="87"/>
    </row>
    <row r="30" spans="1:13" ht="15">
      <c r="A30" s="98">
        <v>21</v>
      </c>
      <c r="B30" s="298"/>
      <c r="C30" s="270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298"/>
      <c r="C31" s="270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298"/>
      <c r="C32" s="270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298"/>
      <c r="C33" s="270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271</v>
      </c>
      <c r="B34" s="299"/>
      <c r="C34" s="270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299"/>
      <c r="C35" s="270"/>
      <c r="D35" s="99"/>
      <c r="E35" s="99"/>
      <c r="F35" s="99"/>
      <c r="G35" s="99"/>
      <c r="H35" s="87"/>
      <c r="I35" s="87"/>
      <c r="J35" s="87"/>
      <c r="K35" s="87" t="s">
        <v>455</v>
      </c>
      <c r="L35" s="86">
        <f>SUM(L10:L34)</f>
        <v>5244</v>
      </c>
      <c r="M35" s="87"/>
    </row>
    <row r="36" spans="1:13" ht="15">
      <c r="A36" s="214"/>
      <c r="B36" s="214"/>
      <c r="C36" s="214"/>
      <c r="D36" s="214"/>
      <c r="E36" s="214"/>
      <c r="F36" s="214"/>
      <c r="G36" s="214"/>
      <c r="H36" s="214"/>
      <c r="I36" s="214"/>
      <c r="J36" s="214"/>
      <c r="K36" s="214"/>
      <c r="L36" s="183"/>
    </row>
    <row r="37" spans="1:13" ht="15">
      <c r="A37" s="215" t="s">
        <v>456</v>
      </c>
      <c r="B37" s="215"/>
      <c r="C37" s="215"/>
      <c r="D37" s="214"/>
      <c r="E37" s="214"/>
      <c r="F37" s="214"/>
      <c r="G37" s="214"/>
      <c r="H37" s="214"/>
      <c r="I37" s="214"/>
      <c r="J37" s="214"/>
      <c r="K37" s="214"/>
      <c r="L37" s="183"/>
    </row>
    <row r="38" spans="1:13" ht="15">
      <c r="A38" s="215" t="s">
        <v>457</v>
      </c>
      <c r="B38" s="215"/>
      <c r="C38" s="215"/>
      <c r="D38" s="214"/>
      <c r="E38" s="214"/>
      <c r="F38" s="214"/>
      <c r="G38" s="214"/>
      <c r="H38" s="214"/>
      <c r="I38" s="214"/>
      <c r="J38" s="214"/>
      <c r="K38" s="214"/>
      <c r="L38" s="183"/>
    </row>
    <row r="39" spans="1:13" ht="15">
      <c r="A39" s="200" t="s">
        <v>458</v>
      </c>
      <c r="B39" s="200"/>
      <c r="C39" s="215"/>
      <c r="D39" s="183"/>
      <c r="E39" s="183"/>
      <c r="F39" s="183"/>
      <c r="G39" s="183"/>
      <c r="H39" s="183"/>
      <c r="I39" s="183"/>
      <c r="J39" s="183"/>
      <c r="K39" s="183"/>
      <c r="L39" s="183"/>
    </row>
    <row r="40" spans="1:13" ht="15">
      <c r="A40" s="200" t="s">
        <v>475</v>
      </c>
      <c r="B40" s="200"/>
      <c r="C40" s="215"/>
      <c r="D40" s="183"/>
      <c r="E40" s="183"/>
      <c r="F40" s="183"/>
      <c r="G40" s="183"/>
      <c r="H40" s="183"/>
      <c r="I40" s="183"/>
      <c r="J40" s="183"/>
      <c r="K40" s="183"/>
      <c r="L40" s="183"/>
    </row>
    <row r="41" spans="1:13" ht="15.75" customHeight="1">
      <c r="A41" s="857" t="s">
        <v>476</v>
      </c>
      <c r="B41" s="857"/>
      <c r="C41" s="857"/>
      <c r="D41" s="857"/>
      <c r="E41" s="857"/>
      <c r="F41" s="857"/>
      <c r="G41" s="857"/>
      <c r="H41" s="857"/>
      <c r="I41" s="857"/>
      <c r="J41" s="857"/>
      <c r="K41" s="857"/>
      <c r="L41" s="857"/>
    </row>
    <row r="42" spans="1:13" ht="15.75" customHeight="1">
      <c r="A42" s="857"/>
      <c r="B42" s="857"/>
      <c r="C42" s="857"/>
      <c r="D42" s="857"/>
      <c r="E42" s="857"/>
      <c r="F42" s="857"/>
      <c r="G42" s="857"/>
      <c r="H42" s="857"/>
      <c r="I42" s="857"/>
      <c r="J42" s="857"/>
      <c r="K42" s="857"/>
      <c r="L42" s="857"/>
    </row>
    <row r="43" spans="1:13">
      <c r="A43" s="212"/>
      <c r="B43" s="212"/>
      <c r="C43" s="212"/>
      <c r="D43" s="212"/>
      <c r="E43" s="212"/>
      <c r="F43" s="212"/>
      <c r="G43" s="212"/>
      <c r="H43" s="212"/>
      <c r="I43" s="212"/>
      <c r="J43" s="212"/>
      <c r="K43" s="212"/>
      <c r="L43" s="212"/>
    </row>
    <row r="44" spans="1:13" ht="15">
      <c r="A44" s="853" t="s">
        <v>107</v>
      </c>
      <c r="B44" s="853"/>
      <c r="C44" s="853"/>
      <c r="D44" s="271"/>
      <c r="E44" s="272"/>
      <c r="F44" s="272"/>
      <c r="G44" s="271"/>
      <c r="H44" s="271"/>
      <c r="I44" s="271"/>
      <c r="J44" s="271"/>
      <c r="K44" s="271"/>
      <c r="L44" s="183"/>
    </row>
    <row r="45" spans="1:13" ht="15">
      <c r="A45" s="271"/>
      <c r="B45" s="271"/>
      <c r="C45" s="272"/>
      <c r="D45" s="271"/>
      <c r="E45" s="272"/>
      <c r="F45" s="272"/>
      <c r="G45" s="271"/>
      <c r="H45" s="271"/>
      <c r="I45" s="271"/>
      <c r="J45" s="271"/>
      <c r="K45" s="273"/>
      <c r="L45" s="183"/>
    </row>
    <row r="46" spans="1:13" ht="15" customHeight="1">
      <c r="A46" s="271"/>
      <c r="B46" s="271"/>
      <c r="C46" s="272"/>
      <c r="D46" s="854" t="s">
        <v>263</v>
      </c>
      <c r="E46" s="854"/>
      <c r="F46" s="283"/>
      <c r="G46" s="274"/>
      <c r="H46" s="855" t="s">
        <v>460</v>
      </c>
      <c r="I46" s="855"/>
      <c r="J46" s="855"/>
      <c r="K46" s="275"/>
      <c r="L46" s="183"/>
    </row>
    <row r="47" spans="1:13" ht="15">
      <c r="A47" s="271"/>
      <c r="B47" s="271"/>
      <c r="C47" s="272"/>
      <c r="D47" s="271"/>
      <c r="E47" s="272"/>
      <c r="F47" s="272"/>
      <c r="G47" s="271"/>
      <c r="H47" s="856"/>
      <c r="I47" s="856"/>
      <c r="J47" s="856"/>
      <c r="K47" s="275"/>
      <c r="L47" s="183"/>
    </row>
    <row r="48" spans="1:13" ht="15">
      <c r="A48" s="271"/>
      <c r="B48" s="271"/>
      <c r="C48" s="272"/>
      <c r="D48" s="851" t="s">
        <v>139</v>
      </c>
      <c r="E48" s="851"/>
      <c r="F48" s="283"/>
      <c r="G48" s="274"/>
      <c r="H48" s="271"/>
      <c r="I48" s="271"/>
      <c r="J48" s="271"/>
      <c r="K48" s="271"/>
      <c r="L48" s="183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2018-01-23T12:08:30Z</cp:lastPrinted>
  <dcterms:created xsi:type="dcterms:W3CDTF">2011-12-27T13:20:18Z</dcterms:created>
  <dcterms:modified xsi:type="dcterms:W3CDTF">2018-02-01T07:01:25Z</dcterms:modified>
</cp:coreProperties>
</file>