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60" windowWidth="28800" windowHeight="1227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ფორმა #9.7.1" sheetId="60" r:id="rId26"/>
    <sheet name="შემაჯამებელი ფორმა" sheetId="59" r:id="rId27"/>
    <sheet name="Validation" sheetId="13" state="veryHidden" r:id="rId28"/>
  </sheets>
  <externalReferences>
    <externalReference r:id="rId29"/>
    <externalReference r:id="rId30"/>
    <externalReference r:id="rId31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6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6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M33" i="60" l="1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A5" i="60"/>
  <c r="J16" i="10" l="1"/>
  <c r="D39" i="18"/>
  <c r="C39" i="18"/>
  <c r="D25" i="3"/>
  <c r="D22" i="40" l="1"/>
  <c r="D24" i="40"/>
  <c r="D29" i="40"/>
  <c r="D27" i="40"/>
  <c r="D28" i="40"/>
  <c r="D51" i="40"/>
  <c r="D21" i="40"/>
  <c r="D18" i="40"/>
  <c r="D38" i="40"/>
  <c r="D17" i="3"/>
  <c r="D18" i="3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 i="47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C12" i="3" l="1"/>
  <c r="I25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D16" i="40" l="1"/>
  <c r="C16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34" i="30" l="1"/>
  <c r="H34" i="30"/>
  <c r="A4" i="30"/>
  <c r="H25" i="29"/>
  <c r="C13" i="40" s="1"/>
  <c r="G25" i="29"/>
  <c r="A4" i="29"/>
  <c r="D13" i="40" l="1"/>
  <c r="D12" i="40" s="1"/>
  <c r="C12" i="40"/>
  <c r="C11" i="40" s="1"/>
  <c r="A5" i="28"/>
  <c r="D25" i="27"/>
  <c r="C25" i="27"/>
  <c r="A5" i="27"/>
  <c r="D24" i="26"/>
  <c r="C24" i="26"/>
  <c r="A5" i="26"/>
  <c r="C13" i="59" l="1"/>
  <c r="D11" i="40"/>
  <c r="H11" i="9" s="1"/>
  <c r="G39" i="18"/>
  <c r="G40" i="18" s="1"/>
  <c r="G38" i="18"/>
  <c r="G37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2" i="3"/>
  <c r="D10" i="5" l="1"/>
  <c r="C10" i="59" s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9" l="1"/>
  <c r="G11" i="9"/>
  <c r="I11" i="9" s="1"/>
</calcChain>
</file>

<file path=xl/sharedStrings.xml><?xml version="1.0" encoding="utf-8"?>
<sst xmlns="http://schemas.openxmlformats.org/spreadsheetml/2006/main" count="1157" uniqueCount="583">
  <si>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</si>
  <si>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</si>
  <si>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</si>
  <si>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</si>
  <si>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</si>
  <si>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</si>
  <si>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</si>
  <si>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</si>
  <si>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</si>
  <si>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</si>
  <si>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</si>
  <si>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</si>
  <si>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</si>
  <si>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</si>
  <si>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</si>
  <si>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</si>
  <si>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</si>
  <si>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</si>
  <si>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</si>
  <si>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</si>
  <si>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</si>
  <si>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</si>
  <si>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</si>
  <si>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</si>
  <si>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</si>
  <si>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</si>
  <si>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</si>
  <si>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</si>
  <si>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</si>
  <si>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</si>
  <si>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</si>
  <si>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</si>
  <si>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</si>
  <si>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</si>
  <si>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</si>
  <si>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</si>
  <si>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</si>
  <si>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</si>
  <si>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</si>
  <si>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</si>
  <si>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</si>
  <si>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</si>
  <si>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</si>
  <si>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</si>
  <si>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</si>
  <si>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</si>
  <si>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</si>
  <si>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</si>
  <si>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</si>
  <si>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</si>
  <si>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</si>
  <si>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</si>
  <si>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</si>
  <si>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</si>
  <si>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</si>
  <si>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</si>
  <si>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</si>
  <si>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</si>
  <si>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</si>
  <si>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</si>
  <si>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</si>
  <si>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</si>
  <si>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</si>
  <si>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</si>
  <si>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</si>
  <si>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</si>
  <si>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</si>
  <si>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</si>
  <si>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</si>
  <si>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</si>
  <si>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</si>
  <si>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</si>
  <si>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</si>
  <si>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</si>
  <si>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</si>
  <si>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</si>
  <si>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</si>
  <si>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</si>
  <si>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</si>
  <si>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</si>
  <si>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</si>
  <si>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</si>
  <si>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</si>
  <si>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</si>
  <si>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</si>
  <si>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</si>
  <si>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</si>
  <si>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</si>
  <si>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</si>
  <si>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</si>
  <si>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</si>
  <si>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</si>
  <si>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</si>
  <si>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</si>
  <si>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</si>
  <si>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</si>
  <si>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</si>
  <si>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</si>
  <si>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</si>
  <si>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</si>
  <si>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</si>
  <si>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</si>
  <si>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</si>
  <si>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</si>
  <si>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</si>
  <si>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</si>
  <si>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</si>
  <si>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</si>
  <si>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</si>
  <si>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</si>
  <si>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</si>
  <si>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</si>
  <si>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</si>
  <si>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</si>
  <si>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</si>
  <si>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</si>
  <si>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</si>
  <si>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</si>
  <si>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</si>
  <si>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</si>
  <si>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</si>
  <si>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</si>
  <si>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</si>
  <si>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</si>
  <si>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</si>
  <si>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</si>
  <si>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</si>
  <si>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</si>
  <si>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</si>
  <si>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</si>
  <si>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</si>
  <si>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</si>
  <si>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</si>
  <si>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</si>
  <si>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</si>
  <si>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</si>
  <si>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</si>
  <si>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</si>
  <si>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</si>
  <si>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</si>
  <si>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</si>
  <si>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</si>
  <si>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</si>
  <si>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</si>
  <si>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</si>
  <si>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</si>
  <si>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</si>
  <si>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</si>
  <si>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</si>
  <si>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</si>
  <si>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</si>
  <si>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</si>
  <si>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</si>
  <si>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</si>
  <si>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</si>
  <si>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</si>
  <si>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</si>
  <si>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</si>
  <si>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</si>
  <si>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</si>
  <si>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</si>
  <si>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</si>
  <si>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</si>
  <si>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</si>
  <si>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</si>
  <si>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</si>
  <si>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</si>
  <si>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</si>
  <si>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</si>
  <si>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</si>
  <si>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</si>
  <si>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</si>
  <si>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</si>
  <si>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</si>
  <si>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</si>
  <si>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</si>
  <si>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</si>
  <si>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</si>
  <si>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</si>
  <si>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</si>
  <si>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</si>
  <si>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</si>
  <si>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</si>
  <si>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</si>
  <si>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</si>
  <si>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</si>
  <si>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</si>
  <si>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</si>
  <si>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</si>
  <si>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</si>
  <si>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</si>
  <si>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</si>
  <si>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</si>
  <si>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</si>
  <si>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</si>
  <si>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</si>
  <si>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</si>
  <si>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</si>
  <si>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</si>
  <si>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</si>
  <si>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</si>
  <si>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</si>
  <si>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</si>
  <si>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</si>
  <si>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</si>
  <si>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</si>
  <si>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</si>
  <si>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</si>
  <si>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</si>
  <si>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</si>
  <si>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</si>
  <si>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</si>
  <si>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</si>
  <si>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</si>
  <si>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</si>
  <si>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</si>
  <si>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</si>
  <si>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</si>
  <si>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</si>
  <si>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</si>
  <si>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</si>
  <si>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</si>
  <si>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</si>
  <si>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</si>
  <si>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</si>
  <si>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</si>
  <si>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</si>
  <si>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</si>
  <si>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</si>
  <si>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</si>
  <si>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</si>
  <si>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</si>
  <si>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</si>
  <si>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</si>
  <si>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</si>
  <si>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</si>
  <si>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</si>
  <si>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</si>
  <si>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</si>
  <si>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</si>
  <si>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</si>
  <si>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</si>
  <si>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</si>
  <si>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</si>
  <si>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</si>
  <si>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</si>
  <si>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</si>
  <si>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</si>
  <si>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</si>
  <si>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</si>
  <si>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</si>
  <si>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</si>
  <si>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</si>
  <si>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</si>
  <si>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</si>
  <si>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</si>
  <si>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</si>
  <si>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</si>
  <si>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</si>
  <si>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</si>
  <si>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</si>
  <si>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</si>
  <si>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</si>
  <si>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</si>
  <si>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</si>
  <si>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</si>
  <si>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</si>
  <si>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</si>
  <si>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</si>
  <si>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</si>
  <si>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</si>
  <si>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</si>
  <si>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</si>
  <si>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</si>
  <si>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</si>
  <si>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</si>
  <si>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</si>
  <si>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</si>
  <si>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</si>
  <si>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</si>
  <si>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</si>
  <si>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</si>
  <si>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</si>
  <si>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</si>
  <si>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</si>
  <si>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</si>
  <si>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</si>
  <si>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</si>
  <si>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</si>
  <si>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</si>
  <si>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</si>
  <si>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</si>
  <si>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</si>
  <si>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</si>
  <si>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</si>
  <si>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</si>
  <si>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</si>
  <si>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</si>
  <si>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</si>
  <si>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</si>
  <si>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</si>
  <si>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</si>
  <si>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</si>
  <si>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</si>
  <si>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</si>
  <si>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</si>
  <si>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</si>
  <si>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</si>
  <si>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</si>
  <si>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</si>
  <si>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</si>
  <si>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</si>
  <si>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</si>
  <si>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</si>
  <si>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</si>
  <si>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</si>
  <si>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</si>
  <si>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</si>
  <si>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</si>
  <si>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</si>
  <si>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</si>
  <si>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</si>
  <si>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</si>
  <si>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</si>
  <si>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</si>
  <si>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</si>
  <si>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</si>
  <si>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</si>
  <si>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</si>
  <si>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</si>
  <si>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</si>
  <si>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</si>
  <si>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</si>
  <si>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</si>
  <si>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</si>
  <si>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</si>
  <si>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</si>
  <si>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</si>
  <si>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</si>
  <si>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</si>
  <si>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</si>
  <si>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</si>
  <si>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</si>
  <si>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</si>
  <si>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</si>
  <si>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</si>
  <si>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</si>
  <si>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</si>
  <si>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</si>
  <si>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</si>
  <si>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</si>
  <si>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</si>
  <si>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</si>
  <si>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</si>
  <si>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</si>
  <si>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</si>
  <si>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</si>
  <si>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</si>
  <si>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</si>
  <si>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</si>
  <si>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</si>
  <si>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</si>
  <si>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</si>
  <si>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</si>
  <si>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</si>
  <si>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</si>
  <si>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</si>
  <si>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</si>
  <si>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</si>
  <si>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</si>
  <si>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</si>
  <si>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</si>
  <si>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</si>
  <si>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</si>
  <si>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</si>
  <si>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</si>
  <si>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</si>
  <si>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</si>
  <si>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</si>
  <si>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</si>
  <si>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</si>
  <si>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</si>
  <si>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</si>
  <si>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</si>
  <si>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</si>
  <si>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</si>
  <si>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</si>
  <si>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</si>
  <si>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</si>
  <si>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</si>
  <si>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</si>
  <si>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</si>
  <si>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</si>
  <si>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</si>
  <si>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</si>
  <si>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</si>
  <si>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</si>
  <si>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</si>
  <si>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</si>
  <si>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</si>
  <si>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</si>
  <si>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</si>
  <si>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</si>
  <si>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</si>
  <si>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</si>
  <si>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</si>
  <si>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</si>
  <si>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</si>
  <si>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</si>
  <si>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</si>
  <si>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</si>
  <si>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</si>
  <si>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</si>
  <si>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</si>
  <si>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</si>
  <si>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</si>
  <si>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</si>
  <si>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</si>
  <si>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</si>
  <si>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</si>
  <si>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</si>
  <si>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</si>
  <si>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</si>
  <si>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</si>
  <si>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</si>
  <si>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</si>
  <si>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</si>
  <si>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</si>
  <si>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</si>
  <si>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</si>
  <si>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</si>
  <si>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</si>
  <si>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</si>
  <si>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</si>
  <si>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</si>
  <si>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</si>
  <si>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</si>
  <si>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</si>
  <si>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</si>
  <si>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</si>
  <si>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</si>
  <si>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</si>
  <si>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</si>
  <si>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</si>
  <si>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</si>
  <si>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</si>
  <si>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</si>
  <si>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</si>
  <si>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</si>
  <si>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</si>
  <si>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</si>
  <si>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</si>
  <si>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</si>
  <si>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</si>
  <si>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</si>
  <si>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</si>
  <si>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</si>
  <si>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</si>
  <si>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</si>
  <si>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</si>
  <si>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</si>
  <si>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</si>
  <si>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</si>
  <si>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</si>
  <si>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</si>
  <si>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</si>
  <si>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</si>
  <si>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</si>
  <si>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</si>
  <si>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</si>
  <si>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</si>
  <si>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</si>
  <si>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</si>
  <si>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</si>
  <si>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</si>
  <si>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</si>
  <si>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</si>
  <si>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</si>
  <si>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</si>
  <si>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</si>
  <si>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</si>
  <si>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</si>
  <si>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</si>
  <si>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</si>
  <si>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</si>
  <si>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</si>
  <si>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</si>
  <si>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</si>
  <si>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</si>
  <si>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</si>
  <si>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</si>
  <si>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</si>
  <si>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</si>
  <si>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</si>
  <si>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</si>
  <si>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</si>
  <si>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</si>
  <si>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</si>
  <si>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</si>
  <si>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</si>
  <si>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</si>
  <si>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</si>
  <si>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</si>
  <si>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</si>
  <si>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</si>
  <si>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</si>
  <si>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</si>
  <si>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</si>
  <si>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</si>
  <si>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</si>
  <si>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</si>
  <si>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</si>
  <si>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</si>
  <si>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საქ. ძალოვან ვეტერანთა და პატრიოტთა პოლიტიკური მოძრაობა</t>
  </si>
  <si>
    <t>01/01/2017-31/12/2017</t>
  </si>
  <si>
    <t>ქეთევან</t>
  </si>
  <si>
    <t>ურდულაშვილი</t>
  </si>
  <si>
    <t>ბურალტერი</t>
  </si>
  <si>
    <t>რუსუდან</t>
  </si>
  <si>
    <t>ცერაძე</t>
  </si>
  <si>
    <t>საქმისმწარმოებ</t>
  </si>
  <si>
    <t>ბესიკი</t>
  </si>
  <si>
    <t>ნადირაძე</t>
  </si>
  <si>
    <t>კომიტ.თავჯ-რე</t>
  </si>
  <si>
    <t>ნიკოლოზ</t>
  </si>
  <si>
    <t>პეტრიაშვილი</t>
  </si>
  <si>
    <t>შ/უსაფრთ სპეც</t>
  </si>
  <si>
    <t>ნოდარ</t>
  </si>
  <si>
    <t>ობოლაშვილი</t>
  </si>
  <si>
    <t>შ/უსაფრ უფ/მოად</t>
  </si>
  <si>
    <t xml:space="preserve">ნათელა </t>
  </si>
  <si>
    <t>საჩალელი</t>
  </si>
  <si>
    <t>01001061612</t>
  </si>
  <si>
    <t>01019000790</t>
  </si>
  <si>
    <t>01011037455</t>
  </si>
  <si>
    <t>01006003248</t>
  </si>
  <si>
    <t>ემზარი</t>
  </si>
  <si>
    <t>ქვარიანი</t>
  </si>
  <si>
    <t>საორგ კომიტეტი</t>
  </si>
  <si>
    <t>ალექსანდრე</t>
  </si>
  <si>
    <t>რუაძე</t>
  </si>
  <si>
    <t>თბ. ორგ თავჯდ</t>
  </si>
  <si>
    <t>ლევან</t>
  </si>
  <si>
    <t>ხოზრევანიძე</t>
  </si>
  <si>
    <t>საკად საკითხები</t>
  </si>
  <si>
    <t>სხვა კომუნალური ხარჯი  დასუფთავება</t>
  </si>
  <si>
    <t>თიბისი</t>
  </si>
  <si>
    <t>GE34TB7790836080100003</t>
  </si>
  <si>
    <t>GEL</t>
  </si>
  <si>
    <t>GE77TB7790836080100005</t>
  </si>
  <si>
    <t>15.11.2016</t>
  </si>
  <si>
    <t>სხვა ფულადი შემოსავლები (გადარიცხ/დაბრუნებ, თანხა)</t>
  </si>
  <si>
    <t>მივლინების თანხა</t>
  </si>
  <si>
    <t>02/20/2017</t>
  </si>
  <si>
    <t>03/14/2017</t>
  </si>
  <si>
    <t>03/18/2017</t>
  </si>
  <si>
    <t>03/24/2017</t>
  </si>
  <si>
    <t>03/30/2017</t>
  </si>
  <si>
    <t>04/20/2017</t>
  </si>
  <si>
    <t>04/25/2017</t>
  </si>
  <si>
    <t>05/16/2017</t>
  </si>
  <si>
    <t>05/31/2017</t>
  </si>
  <si>
    <t>06/16/2017</t>
  </si>
  <si>
    <t>07/20/2017</t>
  </si>
  <si>
    <t>08/30/2017</t>
  </si>
  <si>
    <t>10/27/2017</t>
  </si>
  <si>
    <t>11/20/2017</t>
  </si>
  <si>
    <t>12/25/2017</t>
  </si>
  <si>
    <t>ფორმა N 9.7.1 - საარჩევნო პერიოდში აღებული სესხი/კრედიტი</t>
  </si>
  <si>
    <t>გაგზავნის თარიღი</t>
  </si>
  <si>
    <t>ფორმა ივსება ქართული შრიფტით (Sylfaen), ფონტის ზომა 10</t>
  </si>
  <si>
    <t>01/07/2017--31/07/2017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</si>
  <si>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</si>
  <si>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</si>
  <si>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</si>
  <si>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</si>
  <si>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</si>
  <si>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</si>
  <si>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</si>
  <si>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</si>
  <si>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</si>
  <si>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</si>
  <si>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 xml:space="preserve">ბუღალტერი (ან საამისოდ უფლებამოსილი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</si>
</sst>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1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17" fillId="0" borderId="1" xfId="3" applyNumberFormat="1" applyFont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4" fontId="17" fillId="5" borderId="1" xfId="0" applyNumberFormat="1" applyFont="1" applyFill="1" applyBorder="1" applyAlignment="1" applyProtection="1">
      <alignment horizontal="center"/>
    </xf>
    <xf numFmtId="4" fontId="17" fillId="5" borderId="34" xfId="0" applyNumberFormat="1" applyFont="1" applyFill="1" applyBorder="1" applyAlignment="1" applyProtection="1">
      <alignment horizontal="center"/>
    </xf>
    <xf numFmtId="4" fontId="17" fillId="5" borderId="2" xfId="0" applyNumberFormat="1" applyFont="1" applyFill="1" applyBorder="1" applyAlignment="1" applyProtection="1">
      <alignment horizontal="center"/>
    </xf>
    <xf numFmtId="4" fontId="17" fillId="0" borderId="4" xfId="0" applyNumberFormat="1" applyFont="1" applyBorder="1" applyProtection="1">
      <protection locked="0"/>
    </xf>
    <xf numFmtId="4" fontId="17" fillId="0" borderId="1" xfId="0" applyNumberFormat="1" applyFont="1" applyBorder="1" applyProtection="1">
      <protection locked="0"/>
    </xf>
    <xf numFmtId="4" fontId="17" fillId="0" borderId="0" xfId="0" applyNumberFormat="1" applyFont="1" applyProtection="1">
      <protection locked="0"/>
    </xf>
    <xf numFmtId="2" fontId="17" fillId="0" borderId="1" xfId="0" applyNumberFormat="1" applyFont="1" applyFill="1" applyBorder="1" applyAlignment="1" applyProtection="1">
      <alignment horizontal="center"/>
    </xf>
    <xf numFmtId="0" fontId="27" fillId="0" borderId="1" xfId="5" applyFont="1" applyBorder="1" applyAlignment="1" applyProtection="1">
      <alignment wrapText="1"/>
      <protection locked="0"/>
    </xf>
    <xf numFmtId="1" fontId="24" fillId="0" borderId="34" xfId="2" applyNumberFormat="1" applyFont="1" applyFill="1" applyBorder="1" applyAlignment="1" applyProtection="1">
      <alignment horizontal="left" vertical="top" wrapText="1"/>
      <protection locked="0"/>
    </xf>
    <xf numFmtId="1" fontId="24" fillId="0" borderId="42" xfId="2" applyNumberFormat="1" applyFont="1" applyFill="1" applyBorder="1" applyAlignment="1" applyProtection="1">
      <alignment horizontal="left" vertical="top" wrapText="1"/>
      <protection locked="0"/>
    </xf>
    <xf numFmtId="14" fontId="27" fillId="0" borderId="34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2" fontId="17" fillId="0" borderId="1" xfId="0" applyNumberFormat="1" applyFont="1" applyBorder="1" applyProtection="1">
      <protection locked="0"/>
    </xf>
    <xf numFmtId="2" fontId="22" fillId="5" borderId="1" xfId="0" applyNumberFormat="1" applyFont="1" applyFill="1" applyBorder="1" applyProtection="1"/>
    <xf numFmtId="2" fontId="17" fillId="5" borderId="1" xfId="0" applyNumberFormat="1" applyFont="1" applyFill="1" applyBorder="1" applyProtection="1"/>
    <xf numFmtId="2" fontId="26" fillId="5" borderId="1" xfId="2" applyNumberFormat="1" applyFont="1" applyFill="1" applyBorder="1" applyAlignment="1" applyProtection="1">
      <alignment horizontal="center" vertical="top" wrapText="1"/>
    </xf>
    <xf numFmtId="14" fontId="27" fillId="0" borderId="2" xfId="5" applyNumberFormat="1" applyFont="1" applyBorder="1" applyAlignment="1" applyProtection="1">
      <alignment horizontal="left" wrapText="1"/>
      <protection locked="0"/>
    </xf>
    <xf numFmtId="2" fontId="19" fillId="0" borderId="1" xfId="4" applyNumberFormat="1" applyFont="1" applyBorder="1" applyAlignment="1" applyProtection="1">
      <alignment vertical="center" wrapText="1"/>
      <protection locked="0"/>
    </xf>
    <xf numFmtId="2" fontId="19" fillId="5" borderId="1" xfId="4" applyNumberFormat="1" applyFont="1" applyFill="1" applyBorder="1" applyAlignment="1" applyProtection="1">
      <alignment vertical="center" wrapText="1"/>
    </xf>
    <xf numFmtId="0" fontId="35" fillId="5" borderId="0" xfId="1" applyFont="1" applyFill="1" applyAlignment="1" applyProtection="1">
      <alignment horizontal="right" vertical="center"/>
    </xf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0" fontId="17" fillId="0" borderId="0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5" borderId="0" xfId="3" applyFont="1" applyFill="1" applyProtection="1">
      <protection locked="0"/>
    </xf>
    <xf numFmtId="0" fontId="11" fillId="5" borderId="0" xfId="3" applyFont="1" applyFill="1" applyBorder="1" applyProtection="1"/>
    <xf numFmtId="0" fontId="11" fillId="5" borderId="0" xfId="3" applyFont="1" applyFill="1" applyBorder="1" applyProtection="1">
      <protection locked="0"/>
    </xf>
    <xf numFmtId="0" fontId="11" fillId="5" borderId="0" xfId="3" applyFont="1" applyFill="1" applyBorder="1" applyAlignment="1" applyProtection="1">
      <alignment horizontal="left"/>
      <protection locked="0"/>
    </xf>
    <xf numFmtId="0" fontId="11" fillId="0" borderId="0" xfId="3" applyFont="1" applyFill="1" applyProtection="1"/>
    <xf numFmtId="0" fontId="11" fillId="0" borderId="0" xfId="3" applyFont="1" applyFill="1" applyBorder="1" applyProtection="1"/>
    <xf numFmtId="0" fontId="11" fillId="5" borderId="43" xfId="3" applyFont="1" applyFill="1" applyBorder="1" applyProtection="1"/>
    <xf numFmtId="0" fontId="11" fillId="0" borderId="1" xfId="3" applyFont="1" applyBorder="1" applyProtection="1">
      <protection locked="0"/>
    </xf>
    <xf numFmtId="14" fontId="11" fillId="0" borderId="1" xfId="3" applyNumberFormat="1" applyFont="1" applyBorder="1" applyProtection="1">
      <protection locked="0"/>
    </xf>
    <xf numFmtId="14" fontId="11" fillId="5" borderId="1" xfId="3" applyNumberFormat="1" applyFont="1" applyFill="1" applyBorder="1" applyProtection="1"/>
    <xf numFmtId="0" fontId="11" fillId="0" borderId="1" xfId="3" applyFont="1" applyBorder="1" applyAlignment="1" applyProtection="1">
      <alignment horizontal="left" vertical="center"/>
      <protection locked="0"/>
    </xf>
    <xf numFmtId="0" fontId="11" fillId="0" borderId="0" xfId="3" applyFont="1"/>
    <xf numFmtId="0" fontId="11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1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W%20&#4309;&#4308;&#4322;&#4308;&#4320;&#4304;&#4316;&#4308;&#4305;&#4312;%20%20&#4312;&#4309;&#4314;&#4312;&#4321;&#4312;&#4321;%20%20&#4307;&#4308;&#4313;&#4314;&#4304;&#4320;&#4304;&#4330;&#4312;&#4304;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>
        <row r="4">
          <cell r="D4" t="str">
            <v>საქ. ძალოვან ვეტერანთა და პატრიოტთა პოლიტიკური მოძრაობა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60" zoomScaleNormal="100" workbookViewId="0">
      <selection activeCell="U22" sqref="U22"/>
    </sheetView>
  </sheetViews>
  <sheetFormatPr defaultRowHeight="15" x14ac:dyDescent="0.2"/>
  <cols>
    <col min="1" max="1" width="6.28515625" style="259" bestFit="1" customWidth="1"/>
    <col min="2" max="2" width="13.140625" style="259" customWidth="1"/>
    <col min="3" max="3" width="17.85546875" style="259" customWidth="1"/>
    <col min="4" max="4" width="15.140625" style="259" customWidth="1"/>
    <col min="5" max="5" width="24.5703125" style="259" customWidth="1"/>
    <col min="6" max="8" width="19.14062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15.28515625" style="259" customWidth="1"/>
    <col min="13" max="16384" width="9.140625" style="259"/>
  </cols>
  <sheetData>
    <row r="1" spans="1:12" s="270" customFormat="1" x14ac:dyDescent="0.2">
      <c r="A1" s="336" t="s">
        <v>301</v>
      </c>
      <c r="B1" s="324"/>
      <c r="C1" s="324"/>
      <c r="D1" s="324"/>
      <c r="E1" s="325"/>
      <c r="F1" s="319"/>
      <c r="G1" s="325"/>
      <c r="H1" s="335"/>
      <c r="I1" s="324"/>
      <c r="J1" s="325"/>
      <c r="K1" s="325"/>
      <c r="L1" s="334" t="s">
        <v>109</v>
      </c>
    </row>
    <row r="2" spans="1:12" s="270" customFormat="1" x14ac:dyDescent="0.2">
      <c r="A2" s="333" t="s">
        <v>140</v>
      </c>
      <c r="B2" s="324"/>
      <c r="C2" s="324"/>
      <c r="D2" s="324"/>
      <c r="E2" s="325"/>
      <c r="F2" s="319"/>
      <c r="G2" s="325"/>
      <c r="H2" s="332"/>
      <c r="I2" s="324"/>
      <c r="J2" s="325"/>
      <c r="K2" s="325"/>
      <c r="L2" s="331" t="s">
        <v>514</v>
      </c>
    </row>
    <row r="3" spans="1:12" s="270" customFormat="1" x14ac:dyDescent="0.2">
      <c r="A3" s="330"/>
      <c r="B3" s="324"/>
      <c r="C3" s="329"/>
      <c r="D3" s="328"/>
      <c r="E3" s="325"/>
      <c r="F3" s="327"/>
      <c r="G3" s="325"/>
      <c r="H3" s="325"/>
      <c r="I3" s="319"/>
      <c r="J3" s="324"/>
      <c r="K3" s="324"/>
      <c r="L3" s="323"/>
    </row>
    <row r="4" spans="1:12" s="270" customFormat="1" x14ac:dyDescent="0.2">
      <c r="A4" s="362" t="s">
        <v>269</v>
      </c>
      <c r="B4" s="319"/>
      <c r="C4" s="319"/>
      <c r="D4" s="369"/>
      <c r="E4" s="370"/>
      <c r="F4" s="326"/>
      <c r="G4" s="325"/>
      <c r="H4" s="371"/>
      <c r="I4" s="370"/>
      <c r="J4" s="324"/>
      <c r="K4" s="325"/>
      <c r="L4" s="323"/>
    </row>
    <row r="5" spans="1:12" s="270" customFormat="1" ht="15.75" thickBot="1" x14ac:dyDescent="0.25">
      <c r="A5" s="475" t="s">
        <v>513</v>
      </c>
      <c r="B5" s="475"/>
      <c r="C5" s="475"/>
      <c r="D5" s="475"/>
      <c r="E5" s="475"/>
      <c r="F5" s="475"/>
      <c r="G5" s="326"/>
      <c r="H5" s="326"/>
      <c r="I5" s="325"/>
      <c r="J5" s="324"/>
      <c r="K5" s="324"/>
      <c r="L5" s="323"/>
    </row>
    <row r="6" spans="1:12" ht="15.75" thickBot="1" x14ac:dyDescent="0.25">
      <c r="A6" s="322"/>
      <c r="B6" s="321"/>
      <c r="C6" s="320"/>
      <c r="D6" s="320"/>
      <c r="E6" s="320"/>
      <c r="F6" s="319"/>
      <c r="G6" s="319"/>
      <c r="H6" s="319"/>
      <c r="I6" s="478" t="s">
        <v>438</v>
      </c>
      <c r="J6" s="479"/>
      <c r="K6" s="480"/>
      <c r="L6" s="318"/>
    </row>
    <row r="7" spans="1:12" s="306" customFormat="1" ht="51.75" thickBot="1" x14ac:dyDescent="0.25">
      <c r="A7" s="317" t="s">
        <v>64</v>
      </c>
      <c r="B7" s="316" t="s">
        <v>141</v>
      </c>
      <c r="C7" s="316" t="s">
        <v>437</v>
      </c>
      <c r="D7" s="315" t="s">
        <v>275</v>
      </c>
      <c r="E7" s="314" t="s">
        <v>436</v>
      </c>
      <c r="F7" s="313" t="s">
        <v>435</v>
      </c>
      <c r="G7" s="312" t="s">
        <v>228</v>
      </c>
      <c r="H7" s="311" t="s">
        <v>225</v>
      </c>
      <c r="I7" s="310" t="s">
        <v>434</v>
      </c>
      <c r="J7" s="309" t="s">
        <v>272</v>
      </c>
      <c r="K7" s="308" t="s">
        <v>229</v>
      </c>
      <c r="L7" s="307" t="s">
        <v>230</v>
      </c>
    </row>
    <row r="8" spans="1:12" s="300" customFormat="1" ht="15.75" thickBot="1" x14ac:dyDescent="0.25">
      <c r="A8" s="304">
        <v>1</v>
      </c>
      <c r="B8" s="303">
        <v>2</v>
      </c>
      <c r="C8" s="305">
        <v>3</v>
      </c>
      <c r="D8" s="305">
        <v>4</v>
      </c>
      <c r="E8" s="304">
        <v>5</v>
      </c>
      <c r="F8" s="303">
        <v>6</v>
      </c>
      <c r="G8" s="305">
        <v>7</v>
      </c>
      <c r="H8" s="303">
        <v>8</v>
      </c>
      <c r="I8" s="304">
        <v>9</v>
      </c>
      <c r="J8" s="303">
        <v>10</v>
      </c>
      <c r="K8" s="302">
        <v>11</v>
      </c>
      <c r="L8" s="301">
        <v>12</v>
      </c>
    </row>
    <row r="9" spans="1:12" x14ac:dyDescent="0.2">
      <c r="A9" s="299">
        <v>1</v>
      </c>
      <c r="B9" s="290"/>
      <c r="C9" s="289"/>
      <c r="D9" s="298"/>
      <c r="E9" s="297"/>
      <c r="F9" s="286"/>
      <c r="G9" s="296"/>
      <c r="H9" s="296"/>
      <c r="I9" s="295"/>
      <c r="J9" s="294"/>
      <c r="K9" s="293"/>
      <c r="L9" s="292"/>
    </row>
    <row r="10" spans="1:12" x14ac:dyDescent="0.2">
      <c r="A10" s="291">
        <v>2</v>
      </c>
      <c r="B10" s="290"/>
      <c r="C10" s="289"/>
      <c r="D10" s="288"/>
      <c r="E10" s="287"/>
      <c r="F10" s="286"/>
      <c r="G10" s="286"/>
      <c r="H10" s="286"/>
      <c r="I10" s="285"/>
      <c r="J10" s="284"/>
      <c r="K10" s="283"/>
      <c r="L10" s="282"/>
    </row>
    <row r="11" spans="1:12" x14ac:dyDescent="0.2">
      <c r="A11" s="291">
        <v>3</v>
      </c>
      <c r="B11" s="290"/>
      <c r="C11" s="289"/>
      <c r="D11" s="288"/>
      <c r="E11" s="287"/>
      <c r="F11" s="375"/>
      <c r="G11" s="286"/>
      <c r="H11" s="286"/>
      <c r="I11" s="285"/>
      <c r="J11" s="284"/>
      <c r="K11" s="283"/>
      <c r="L11" s="282"/>
    </row>
    <row r="12" spans="1:12" x14ac:dyDescent="0.2">
      <c r="A12" s="291">
        <v>4</v>
      </c>
      <c r="B12" s="290"/>
      <c r="C12" s="289"/>
      <c r="D12" s="288"/>
      <c r="E12" s="287"/>
      <c r="F12" s="286"/>
      <c r="G12" s="286"/>
      <c r="H12" s="286"/>
      <c r="I12" s="285"/>
      <c r="J12" s="284"/>
      <c r="K12" s="283"/>
      <c r="L12" s="282"/>
    </row>
    <row r="13" spans="1:12" x14ac:dyDescent="0.2">
      <c r="A13" s="291">
        <v>5</v>
      </c>
      <c r="B13" s="290"/>
      <c r="C13" s="289"/>
      <c r="D13" s="288"/>
      <c r="E13" s="287"/>
      <c r="F13" s="286"/>
      <c r="G13" s="286"/>
      <c r="H13" s="286"/>
      <c r="I13" s="285"/>
      <c r="J13" s="284"/>
      <c r="K13" s="283"/>
      <c r="L13" s="282"/>
    </row>
    <row r="14" spans="1:12" x14ac:dyDescent="0.2">
      <c r="A14" s="291">
        <v>6</v>
      </c>
      <c r="B14" s="290"/>
      <c r="C14" s="289"/>
      <c r="D14" s="288"/>
      <c r="E14" s="287"/>
      <c r="F14" s="286"/>
      <c r="G14" s="286"/>
      <c r="H14" s="286"/>
      <c r="I14" s="285"/>
      <c r="J14" s="284"/>
      <c r="K14" s="283"/>
      <c r="L14" s="282"/>
    </row>
    <row r="15" spans="1:12" x14ac:dyDescent="0.2">
      <c r="A15" s="291">
        <v>7</v>
      </c>
      <c r="B15" s="290"/>
      <c r="C15" s="289"/>
      <c r="D15" s="288"/>
      <c r="E15" s="287"/>
      <c r="F15" s="286"/>
      <c r="G15" s="286"/>
      <c r="H15" s="286"/>
      <c r="I15" s="285"/>
      <c r="J15" s="284"/>
      <c r="K15" s="283"/>
      <c r="L15" s="282"/>
    </row>
    <row r="16" spans="1:12" x14ac:dyDescent="0.2">
      <c r="A16" s="291">
        <v>8</v>
      </c>
      <c r="B16" s="290"/>
      <c r="C16" s="289"/>
      <c r="D16" s="288"/>
      <c r="E16" s="287"/>
      <c r="F16" s="286"/>
      <c r="G16" s="286"/>
      <c r="H16" s="286"/>
      <c r="I16" s="285"/>
      <c r="J16" s="284"/>
      <c r="K16" s="283"/>
      <c r="L16" s="282"/>
    </row>
    <row r="17" spans="1:12" x14ac:dyDescent="0.2">
      <c r="A17" s="291">
        <v>9</v>
      </c>
      <c r="B17" s="290"/>
      <c r="C17" s="289"/>
      <c r="D17" s="288"/>
      <c r="E17" s="287"/>
      <c r="F17" s="286"/>
      <c r="G17" s="286"/>
      <c r="H17" s="286"/>
      <c r="I17" s="285"/>
      <c r="J17" s="284"/>
      <c r="K17" s="283"/>
      <c r="L17" s="282"/>
    </row>
    <row r="18" spans="1:12" x14ac:dyDescent="0.2">
      <c r="A18" s="291">
        <v>10</v>
      </c>
      <c r="B18" s="290"/>
      <c r="C18" s="289"/>
      <c r="D18" s="288"/>
      <c r="E18" s="287"/>
      <c r="F18" s="286"/>
      <c r="G18" s="286"/>
      <c r="H18" s="286"/>
      <c r="I18" s="285"/>
      <c r="J18" s="284"/>
      <c r="K18" s="283"/>
      <c r="L18" s="282"/>
    </row>
    <row r="19" spans="1:12" x14ac:dyDescent="0.2">
      <c r="A19" s="291">
        <v>11</v>
      </c>
      <c r="B19" s="290"/>
      <c r="C19" s="289"/>
      <c r="D19" s="288"/>
      <c r="E19" s="287"/>
      <c r="F19" s="286"/>
      <c r="G19" s="286"/>
      <c r="H19" s="286"/>
      <c r="I19" s="285"/>
      <c r="J19" s="284"/>
      <c r="K19" s="283"/>
      <c r="L19" s="282"/>
    </row>
    <row r="20" spans="1:12" x14ac:dyDescent="0.2">
      <c r="A20" s="291">
        <v>12</v>
      </c>
      <c r="B20" s="290"/>
      <c r="C20" s="289"/>
      <c r="D20" s="288"/>
      <c r="E20" s="287"/>
      <c r="F20" s="286"/>
      <c r="G20" s="286"/>
      <c r="H20" s="286"/>
      <c r="I20" s="285"/>
      <c r="J20" s="284"/>
      <c r="K20" s="283"/>
      <c r="L20" s="282"/>
    </row>
    <row r="21" spans="1:12" x14ac:dyDescent="0.2">
      <c r="A21" s="291">
        <v>13</v>
      </c>
      <c r="B21" s="290"/>
      <c r="C21" s="289"/>
      <c r="D21" s="288"/>
      <c r="E21" s="287"/>
      <c r="F21" s="286"/>
      <c r="G21" s="286"/>
      <c r="H21" s="286"/>
      <c r="I21" s="285"/>
      <c r="J21" s="284"/>
      <c r="K21" s="283"/>
      <c r="L21" s="282"/>
    </row>
    <row r="22" spans="1:12" x14ac:dyDescent="0.2">
      <c r="A22" s="291">
        <v>14</v>
      </c>
      <c r="B22" s="290"/>
      <c r="C22" s="289"/>
      <c r="D22" s="288"/>
      <c r="E22" s="287"/>
      <c r="F22" s="286"/>
      <c r="G22" s="286"/>
      <c r="H22" s="286"/>
      <c r="I22" s="285"/>
      <c r="J22" s="284"/>
      <c r="K22" s="283"/>
      <c r="L22" s="282"/>
    </row>
    <row r="23" spans="1:12" x14ac:dyDescent="0.2">
      <c r="A23" s="291">
        <v>15</v>
      </c>
      <c r="B23" s="290"/>
      <c r="C23" s="289"/>
      <c r="D23" s="288"/>
      <c r="E23" s="287"/>
      <c r="F23" s="286"/>
      <c r="G23" s="286"/>
      <c r="H23" s="286"/>
      <c r="I23" s="285"/>
      <c r="J23" s="284"/>
      <c r="K23" s="283"/>
      <c r="L23" s="282"/>
    </row>
    <row r="24" spans="1:12" x14ac:dyDescent="0.2">
      <c r="A24" s="291">
        <v>16</v>
      </c>
      <c r="B24" s="290"/>
      <c r="C24" s="289"/>
      <c r="D24" s="288"/>
      <c r="E24" s="287"/>
      <c r="F24" s="286"/>
      <c r="G24" s="286"/>
      <c r="H24" s="286"/>
      <c r="I24" s="285"/>
      <c r="J24" s="284"/>
      <c r="K24" s="283"/>
      <c r="L24" s="282"/>
    </row>
    <row r="25" spans="1:12" x14ac:dyDescent="0.2">
      <c r="A25" s="291">
        <v>17</v>
      </c>
      <c r="B25" s="290"/>
      <c r="C25" s="289"/>
      <c r="D25" s="288"/>
      <c r="E25" s="287"/>
      <c r="F25" s="286"/>
      <c r="G25" s="286"/>
      <c r="H25" s="286"/>
      <c r="I25" s="285"/>
      <c r="J25" s="284"/>
      <c r="K25" s="283"/>
      <c r="L25" s="282"/>
    </row>
    <row r="26" spans="1:12" x14ac:dyDescent="0.2">
      <c r="A26" s="291">
        <v>18</v>
      </c>
      <c r="B26" s="290"/>
      <c r="C26" s="289"/>
      <c r="D26" s="288"/>
      <c r="E26" s="287"/>
      <c r="F26" s="286"/>
      <c r="G26" s="286"/>
      <c r="H26" s="286"/>
      <c r="I26" s="285"/>
      <c r="J26" s="284"/>
      <c r="K26" s="283"/>
      <c r="L26" s="282"/>
    </row>
    <row r="27" spans="1:12" x14ac:dyDescent="0.2">
      <c r="A27" s="291">
        <v>19</v>
      </c>
      <c r="B27" s="290"/>
      <c r="C27" s="289"/>
      <c r="D27" s="288"/>
      <c r="E27" s="287"/>
      <c r="F27" s="286"/>
      <c r="G27" s="286"/>
      <c r="H27" s="286"/>
      <c r="I27" s="285"/>
      <c r="J27" s="284"/>
      <c r="K27" s="283"/>
      <c r="L27" s="282"/>
    </row>
    <row r="28" spans="1:12" ht="15.75" thickBot="1" x14ac:dyDescent="0.25">
      <c r="A28" s="281" t="s">
        <v>271</v>
      </c>
      <c r="B28" s="280"/>
      <c r="C28" s="279"/>
      <c r="D28" s="278"/>
      <c r="E28" s="277"/>
      <c r="F28" s="276"/>
      <c r="G28" s="276"/>
      <c r="H28" s="276"/>
      <c r="I28" s="275"/>
      <c r="J28" s="274"/>
      <c r="K28" s="273"/>
      <c r="L28" s="272"/>
    </row>
    <row r="29" spans="1:12" x14ac:dyDescent="0.2">
      <c r="A29" s="262"/>
      <c r="B29" s="263"/>
      <c r="C29" s="262"/>
      <c r="D29" s="263"/>
      <c r="E29" s="262"/>
      <c r="F29" s="263"/>
      <c r="G29" s="262"/>
      <c r="H29" s="263"/>
      <c r="I29" s="262"/>
      <c r="J29" s="263"/>
      <c r="K29" s="262"/>
      <c r="L29" s="263"/>
    </row>
    <row r="30" spans="1:12" x14ac:dyDescent="0.2">
      <c r="A30" s="262"/>
      <c r="B30" s="269"/>
      <c r="C30" s="262"/>
      <c r="D30" s="269"/>
      <c r="E30" s="262"/>
      <c r="F30" s="269"/>
      <c r="G30" s="262"/>
      <c r="H30" s="269"/>
      <c r="I30" s="262"/>
      <c r="J30" s="269"/>
      <c r="K30" s="262"/>
      <c r="L30" s="269"/>
    </row>
    <row r="31" spans="1:12" s="270" customFormat="1" x14ac:dyDescent="0.2">
      <c r="A31" s="477" t="s">
        <v>399</v>
      </c>
      <c r="B31" s="477"/>
      <c r="C31" s="477"/>
      <c r="D31" s="477"/>
      <c r="E31" s="477"/>
      <c r="F31" s="477"/>
      <c r="G31" s="477"/>
      <c r="H31" s="477"/>
      <c r="I31" s="477"/>
      <c r="J31" s="477"/>
      <c r="K31" s="477"/>
      <c r="L31" s="477"/>
    </row>
    <row r="32" spans="1:12" s="271" customFormat="1" ht="12.75" x14ac:dyDescent="0.2">
      <c r="A32" s="477" t="s">
        <v>433</v>
      </c>
      <c r="B32" s="477"/>
      <c r="C32" s="477"/>
      <c r="D32" s="477"/>
      <c r="E32" s="477"/>
      <c r="F32" s="477"/>
      <c r="G32" s="477"/>
      <c r="H32" s="477"/>
      <c r="I32" s="477"/>
      <c r="J32" s="477"/>
      <c r="K32" s="477"/>
      <c r="L32" s="477"/>
    </row>
    <row r="33" spans="1:12" s="271" customFormat="1" ht="12.75" x14ac:dyDescent="0.2">
      <c r="A33" s="477"/>
      <c r="B33" s="477"/>
      <c r="C33" s="477"/>
      <c r="D33" s="477"/>
      <c r="E33" s="477"/>
      <c r="F33" s="477"/>
      <c r="G33" s="477"/>
      <c r="H33" s="477"/>
      <c r="I33" s="477"/>
      <c r="J33" s="477"/>
      <c r="K33" s="477"/>
      <c r="L33" s="477"/>
    </row>
    <row r="34" spans="1:12" s="270" customFormat="1" x14ac:dyDescent="0.2">
      <c r="A34" s="477" t="s">
        <v>432</v>
      </c>
      <c r="B34" s="477"/>
      <c r="C34" s="477"/>
      <c r="D34" s="477"/>
      <c r="E34" s="477"/>
      <c r="F34" s="477"/>
      <c r="G34" s="477"/>
      <c r="H34" s="477"/>
      <c r="I34" s="477"/>
      <c r="J34" s="477"/>
      <c r="K34" s="477"/>
      <c r="L34" s="477"/>
    </row>
    <row r="35" spans="1:12" s="270" customFormat="1" x14ac:dyDescent="0.2">
      <c r="A35" s="477"/>
      <c r="B35" s="477"/>
      <c r="C35" s="477"/>
      <c r="D35" s="477"/>
      <c r="E35" s="477"/>
      <c r="F35" s="477"/>
      <c r="G35" s="477"/>
      <c r="H35" s="477"/>
      <c r="I35" s="477"/>
      <c r="J35" s="477"/>
      <c r="K35" s="477"/>
      <c r="L35" s="477"/>
    </row>
    <row r="36" spans="1:12" s="270" customFormat="1" x14ac:dyDescent="0.2">
      <c r="A36" s="477" t="s">
        <v>431</v>
      </c>
      <c r="B36" s="477"/>
      <c r="C36" s="477"/>
      <c r="D36" s="477"/>
      <c r="E36" s="477"/>
      <c r="F36" s="477"/>
      <c r="G36" s="477"/>
      <c r="H36" s="477"/>
      <c r="I36" s="477"/>
      <c r="J36" s="477"/>
      <c r="K36" s="477"/>
      <c r="L36" s="477"/>
    </row>
    <row r="37" spans="1:12" s="270" customFormat="1" x14ac:dyDescent="0.2">
      <c r="A37" s="262"/>
      <c r="B37" s="263"/>
      <c r="C37" s="262"/>
      <c r="D37" s="263"/>
      <c r="E37" s="262"/>
      <c r="F37" s="263"/>
      <c r="G37" s="262"/>
      <c r="H37" s="263"/>
      <c r="I37" s="262"/>
      <c r="J37" s="263"/>
      <c r="K37" s="262"/>
      <c r="L37" s="263"/>
    </row>
    <row r="38" spans="1:12" s="270" customFormat="1" x14ac:dyDescent="0.2">
      <c r="A38" s="262"/>
      <c r="B38" s="269"/>
      <c r="C38" s="262"/>
      <c r="D38" s="269"/>
      <c r="E38" s="262"/>
      <c r="F38" s="269"/>
      <c r="G38" s="262"/>
      <c r="H38" s="269"/>
      <c r="I38" s="262"/>
      <c r="J38" s="269"/>
      <c r="K38" s="262"/>
      <c r="L38" s="269"/>
    </row>
    <row r="39" spans="1:12" s="270" customFormat="1" x14ac:dyDescent="0.2">
      <c r="A39" s="262"/>
      <c r="B39" s="263"/>
      <c r="C39" s="262"/>
      <c r="D39" s="263"/>
      <c r="E39" s="262"/>
      <c r="F39" s="263"/>
      <c r="G39" s="262"/>
      <c r="H39" s="263"/>
      <c r="I39" s="262"/>
      <c r="J39" s="263"/>
      <c r="K39" s="262"/>
      <c r="L39" s="263"/>
    </row>
    <row r="40" spans="1:12" x14ac:dyDescent="0.2">
      <c r="A40" s="262"/>
      <c r="B40" s="269"/>
      <c r="C40" s="262"/>
      <c r="D40" s="269"/>
      <c r="E40" s="262"/>
      <c r="F40" s="269"/>
      <c r="G40" s="262"/>
      <c r="H40" s="269"/>
      <c r="I40" s="262"/>
      <c r="J40" s="269"/>
      <c r="K40" s="262"/>
      <c r="L40" s="269"/>
    </row>
    <row r="41" spans="1:12" s="264" customFormat="1" x14ac:dyDescent="0.2">
      <c r="A41" s="483" t="s">
        <v>107</v>
      </c>
      <c r="B41" s="483"/>
      <c r="C41" s="263"/>
      <c r="D41" s="262"/>
      <c r="E41" s="263"/>
      <c r="F41" s="263"/>
      <c r="G41" s="262"/>
      <c r="H41" s="263"/>
      <c r="I41" s="263"/>
      <c r="J41" s="262"/>
      <c r="K41" s="263"/>
      <c r="L41" s="262"/>
    </row>
    <row r="42" spans="1:12" s="264" customFormat="1" x14ac:dyDescent="0.2">
      <c r="A42" s="263"/>
      <c r="B42" s="262"/>
      <c r="C42" s="267"/>
      <c r="D42" s="268"/>
      <c r="E42" s="267"/>
      <c r="F42" s="263"/>
      <c r="G42" s="262"/>
      <c r="H42" s="266"/>
      <c r="I42" s="263"/>
      <c r="J42" s="262"/>
      <c r="K42" s="263"/>
      <c r="L42" s="262"/>
    </row>
    <row r="43" spans="1:12" s="264" customFormat="1" ht="15" customHeight="1" x14ac:dyDescent="0.2">
      <c r="A43" s="263"/>
      <c r="B43" s="262"/>
      <c r="C43" s="476" t="s">
        <v>263</v>
      </c>
      <c r="D43" s="476"/>
      <c r="E43" s="476"/>
      <c r="F43" s="263"/>
      <c r="G43" s="262"/>
      <c r="H43" s="481" t="s">
        <v>430</v>
      </c>
      <c r="I43" s="265"/>
      <c r="J43" s="262"/>
      <c r="K43" s="263"/>
      <c r="L43" s="262"/>
    </row>
    <row r="44" spans="1:12" s="264" customFormat="1" x14ac:dyDescent="0.2">
      <c r="A44" s="263"/>
      <c r="B44" s="262"/>
      <c r="C44" s="263"/>
      <c r="D44" s="262"/>
      <c r="E44" s="263"/>
      <c r="F44" s="263"/>
      <c r="G44" s="262"/>
      <c r="H44" s="482"/>
      <c r="I44" s="265"/>
      <c r="J44" s="262"/>
      <c r="K44" s="263"/>
      <c r="L44" s="262"/>
    </row>
    <row r="45" spans="1:12" s="261" customFormat="1" x14ac:dyDescent="0.2">
      <c r="A45" s="263"/>
      <c r="B45" s="262"/>
      <c r="C45" s="476" t="s">
        <v>139</v>
      </c>
      <c r="D45" s="476"/>
      <c r="E45" s="476"/>
      <c r="F45" s="263"/>
      <c r="G45" s="262"/>
      <c r="H45" s="263"/>
      <c r="I45" s="263"/>
      <c r="J45" s="262"/>
      <c r="K45" s="263"/>
      <c r="L45" s="262"/>
    </row>
    <row r="46" spans="1:12" s="261" customFormat="1" x14ac:dyDescent="0.2">
      <c r="E46" s="259"/>
    </row>
    <row r="47" spans="1:12" s="261" customFormat="1" x14ac:dyDescent="0.2">
      <c r="E47" s="259"/>
    </row>
    <row r="48" spans="1:12" s="261" customFormat="1" x14ac:dyDescent="0.2">
      <c r="E48" s="259"/>
    </row>
    <row r="49" spans="5:5" s="261" customFormat="1" x14ac:dyDescent="0.2">
      <c r="E49" s="259"/>
    </row>
    <row r="50" spans="5:5" s="261" customFormat="1" x14ac:dyDescent="0.2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55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2" t="s">
        <v>297</v>
      </c>
      <c r="B1" s="112"/>
      <c r="C1" s="486" t="s">
        <v>109</v>
      </c>
      <c r="D1" s="486"/>
      <c r="E1" s="146"/>
    </row>
    <row r="2" spans="1:12" x14ac:dyDescent="0.3">
      <c r="A2" s="74" t="s">
        <v>140</v>
      </c>
      <c r="B2" s="112"/>
      <c r="C2" s="484" t="str">
        <f>'ფორმა N1'!L2</f>
        <v>01/01/2017-31/12/2017</v>
      </c>
      <c r="D2" s="485"/>
      <c r="E2" s="146"/>
    </row>
    <row r="3" spans="1:12" x14ac:dyDescent="0.3">
      <c r="A3" s="74"/>
      <c r="B3" s="112"/>
      <c r="C3" s="338"/>
      <c r="D3" s="338"/>
      <c r="E3" s="146"/>
    </row>
    <row r="4" spans="1:12" s="2" customFormat="1" x14ac:dyDescent="0.3">
      <c r="A4" s="75" t="s">
        <v>269</v>
      </c>
      <c r="B4" s="75"/>
      <c r="C4" s="74"/>
      <c r="D4" s="74"/>
      <c r="E4" s="106"/>
      <c r="L4" s="21"/>
    </row>
    <row r="5" spans="1:12" s="2" customFormat="1" x14ac:dyDescent="0.3">
      <c r="A5" s="117" t="str">
        <f>'ფორმა N1'!A5</f>
        <v>საქ. ძალოვან ვეტერანთა და პატრიოტთა პოლიტიკური მოძრაობა</v>
      </c>
      <c r="B5" s="109"/>
      <c r="C5" s="58"/>
      <c r="D5" s="58"/>
      <c r="E5" s="106"/>
    </row>
    <row r="6" spans="1:12" s="2" customFormat="1" x14ac:dyDescent="0.3">
      <c r="A6" s="75"/>
      <c r="B6" s="75"/>
      <c r="C6" s="74"/>
      <c r="D6" s="74"/>
      <c r="E6" s="106"/>
    </row>
    <row r="7" spans="1:12" s="6" customFormat="1" x14ac:dyDescent="0.3">
      <c r="A7" s="337"/>
      <c r="B7" s="337"/>
      <c r="C7" s="76"/>
      <c r="D7" s="76"/>
      <c r="E7" s="147"/>
    </row>
    <row r="8" spans="1:12" s="6" customFormat="1" ht="30" x14ac:dyDescent="0.3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 x14ac:dyDescent="0.2">
      <c r="A9" s="13">
        <v>1</v>
      </c>
      <c r="B9" s="13" t="s">
        <v>57</v>
      </c>
      <c r="C9" s="80">
        <f>SUM(C10,C14,C54,C57,C58,C59,C76)</f>
        <v>0</v>
      </c>
      <c r="D9" s="80">
        <f>SUM(D10,D14,D54,D57,D58,D59,D65,D72,D73)</f>
        <v>0</v>
      </c>
      <c r="E9" s="148"/>
    </row>
    <row r="10" spans="1:12" s="9" customFormat="1" ht="18" x14ac:dyDescent="0.2">
      <c r="A10" s="14">
        <v>1.1000000000000001</v>
      </c>
      <c r="B10" s="14" t="s">
        <v>58</v>
      </c>
      <c r="C10" s="82">
        <f>SUM(C11:C13)</f>
        <v>0</v>
      </c>
      <c r="D10" s="82">
        <f>SUM(D11:D13)</f>
        <v>0</v>
      </c>
      <c r="E10" s="148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48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46"/>
    </row>
    <row r="13" spans="1:12" ht="16.5" customHeight="1" x14ac:dyDescent="0.3">
      <c r="A13" s="376" t="s">
        <v>482</v>
      </c>
      <c r="B13" s="377" t="s">
        <v>484</v>
      </c>
      <c r="C13" s="377"/>
      <c r="D13" s="377"/>
      <c r="E13" s="146"/>
    </row>
    <row r="14" spans="1:12" x14ac:dyDescent="0.3">
      <c r="A14" s="14">
        <v>1.2</v>
      </c>
      <c r="B14" s="14" t="s">
        <v>60</v>
      </c>
      <c r="C14" s="82">
        <f>SUM(C15,C18,C30:C33,C36,C37,C44,C45,C46,C47,C48,C52,C53)</f>
        <v>0</v>
      </c>
      <c r="D14" s="82">
        <f>SUM(D15,D18,D30:D33,D36,D37,D44,D45,D46,D47,D48,D52,D53)</f>
        <v>0</v>
      </c>
      <c r="E14" s="146"/>
    </row>
    <row r="15" spans="1:12" x14ac:dyDescent="0.3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6"/>
    </row>
    <row r="16" spans="1:12" ht="17.25" customHeight="1" x14ac:dyDescent="0.3">
      <c r="A16" s="17" t="s">
        <v>98</v>
      </c>
      <c r="B16" s="17" t="s">
        <v>61</v>
      </c>
      <c r="C16" s="34"/>
      <c r="D16" s="35"/>
      <c r="E16" s="146"/>
    </row>
    <row r="17" spans="1:5" ht="17.25" customHeight="1" x14ac:dyDescent="0.3">
      <c r="A17" s="17" t="s">
        <v>99</v>
      </c>
      <c r="B17" s="17" t="s">
        <v>62</v>
      </c>
      <c r="C17" s="34"/>
      <c r="D17" s="35"/>
      <c r="E17" s="146"/>
    </row>
    <row r="18" spans="1:5" x14ac:dyDescent="0.3">
      <c r="A18" s="16" t="s">
        <v>33</v>
      </c>
      <c r="B18" s="16" t="s">
        <v>2</v>
      </c>
      <c r="C18" s="81">
        <f>SUM(C19:C24,C29)</f>
        <v>0</v>
      </c>
      <c r="D18" s="81">
        <f>SUM(D19:D24,D29)</f>
        <v>0</v>
      </c>
      <c r="E18" s="146"/>
    </row>
    <row r="19" spans="1:5" ht="30" x14ac:dyDescent="0.3">
      <c r="A19" s="17" t="s">
        <v>12</v>
      </c>
      <c r="B19" s="17" t="s">
        <v>245</v>
      </c>
      <c r="C19" s="36"/>
      <c r="D19" s="37"/>
      <c r="E19" s="146"/>
    </row>
    <row r="20" spans="1:5" x14ac:dyDescent="0.3">
      <c r="A20" s="17" t="s">
        <v>13</v>
      </c>
      <c r="B20" s="17" t="s">
        <v>14</v>
      </c>
      <c r="C20" s="36"/>
      <c r="D20" s="38"/>
      <c r="E20" s="146"/>
    </row>
    <row r="21" spans="1:5" ht="30" x14ac:dyDescent="0.3">
      <c r="A21" s="17" t="s">
        <v>276</v>
      </c>
      <c r="B21" s="17" t="s">
        <v>22</v>
      </c>
      <c r="C21" s="36"/>
      <c r="D21" s="39"/>
      <c r="E21" s="146"/>
    </row>
    <row r="22" spans="1:5" x14ac:dyDescent="0.3">
      <c r="A22" s="17" t="s">
        <v>277</v>
      </c>
      <c r="B22" s="17" t="s">
        <v>15</v>
      </c>
      <c r="C22" s="36"/>
      <c r="D22" s="39"/>
      <c r="E22" s="146"/>
    </row>
    <row r="23" spans="1:5" x14ac:dyDescent="0.3">
      <c r="A23" s="17" t="s">
        <v>278</v>
      </c>
      <c r="B23" s="17" t="s">
        <v>16</v>
      </c>
      <c r="C23" s="36"/>
      <c r="D23" s="39"/>
      <c r="E23" s="146"/>
    </row>
    <row r="24" spans="1:5" x14ac:dyDescent="0.3">
      <c r="A24" s="17" t="s">
        <v>279</v>
      </c>
      <c r="B24" s="17" t="s">
        <v>17</v>
      </c>
      <c r="C24" s="115">
        <f>SUM(C25:C28)</f>
        <v>0</v>
      </c>
      <c r="D24" s="115">
        <f>SUM(D25:D28)</f>
        <v>0</v>
      </c>
      <c r="E24" s="146"/>
    </row>
    <row r="25" spans="1:5" ht="16.5" customHeight="1" x14ac:dyDescent="0.3">
      <c r="A25" s="18" t="s">
        <v>280</v>
      </c>
      <c r="B25" s="18" t="s">
        <v>18</v>
      </c>
      <c r="C25" s="36"/>
      <c r="D25" s="39"/>
      <c r="E25" s="146"/>
    </row>
    <row r="26" spans="1:5" ht="16.5" customHeight="1" x14ac:dyDescent="0.3">
      <c r="A26" s="18" t="s">
        <v>281</v>
      </c>
      <c r="B26" s="18" t="s">
        <v>19</v>
      </c>
      <c r="C26" s="36"/>
      <c r="D26" s="39"/>
      <c r="E26" s="146"/>
    </row>
    <row r="27" spans="1:5" ht="16.5" customHeight="1" x14ac:dyDescent="0.3">
      <c r="A27" s="18" t="s">
        <v>282</v>
      </c>
      <c r="B27" s="18" t="s">
        <v>20</v>
      </c>
      <c r="C27" s="36"/>
      <c r="D27" s="39"/>
      <c r="E27" s="146"/>
    </row>
    <row r="28" spans="1:5" ht="16.5" customHeight="1" x14ac:dyDescent="0.3">
      <c r="A28" s="18" t="s">
        <v>283</v>
      </c>
      <c r="B28" s="18" t="s">
        <v>23</v>
      </c>
      <c r="C28" s="36"/>
      <c r="D28" s="40"/>
      <c r="E28" s="146"/>
    </row>
    <row r="29" spans="1:5" x14ac:dyDescent="0.3">
      <c r="A29" s="17" t="s">
        <v>284</v>
      </c>
      <c r="B29" s="17" t="s">
        <v>21</v>
      </c>
      <c r="C29" s="36"/>
      <c r="D29" s="40"/>
      <c r="E29" s="146"/>
    </row>
    <row r="30" spans="1:5" x14ac:dyDescent="0.3">
      <c r="A30" s="16" t="s">
        <v>34</v>
      </c>
      <c r="B30" s="16" t="s">
        <v>3</v>
      </c>
      <c r="C30" s="32"/>
      <c r="D30" s="33"/>
      <c r="E30" s="146"/>
    </row>
    <row r="31" spans="1:5" x14ac:dyDescent="0.3">
      <c r="A31" s="16" t="s">
        <v>35</v>
      </c>
      <c r="B31" s="16" t="s">
        <v>4</v>
      </c>
      <c r="C31" s="32"/>
      <c r="D31" s="33"/>
      <c r="E31" s="146"/>
    </row>
    <row r="32" spans="1:5" x14ac:dyDescent="0.3">
      <c r="A32" s="16" t="s">
        <v>36</v>
      </c>
      <c r="B32" s="16" t="s">
        <v>5</v>
      </c>
      <c r="C32" s="32"/>
      <c r="D32" s="33"/>
      <c r="E32" s="146"/>
    </row>
    <row r="33" spans="1:5" x14ac:dyDescent="0.3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</row>
    <row r="34" spans="1:5" x14ac:dyDescent="0.3">
      <c r="A34" s="17" t="s">
        <v>285</v>
      </c>
      <c r="B34" s="17" t="s">
        <v>56</v>
      </c>
      <c r="C34" s="32"/>
      <c r="D34" s="33"/>
      <c r="E34" s="146"/>
    </row>
    <row r="35" spans="1:5" x14ac:dyDescent="0.3">
      <c r="A35" s="17" t="s">
        <v>286</v>
      </c>
      <c r="B35" s="17" t="s">
        <v>55</v>
      </c>
      <c r="C35" s="32"/>
      <c r="D35" s="33"/>
      <c r="E35" s="146"/>
    </row>
    <row r="36" spans="1:5" x14ac:dyDescent="0.3">
      <c r="A36" s="16" t="s">
        <v>38</v>
      </c>
      <c r="B36" s="16" t="s">
        <v>49</v>
      </c>
      <c r="C36" s="32"/>
      <c r="D36" s="33"/>
      <c r="E36" s="146"/>
    </row>
    <row r="37" spans="1:5" x14ac:dyDescent="0.3">
      <c r="A37" s="16" t="s">
        <v>39</v>
      </c>
      <c r="B37" s="16" t="s">
        <v>344</v>
      </c>
      <c r="C37" s="81">
        <f>SUM(C38:C43)</f>
        <v>0</v>
      </c>
      <c r="D37" s="81">
        <f>SUM(D38:D43)</f>
        <v>0</v>
      </c>
      <c r="E37" s="146"/>
    </row>
    <row r="38" spans="1:5" x14ac:dyDescent="0.3">
      <c r="A38" s="17" t="s">
        <v>341</v>
      </c>
      <c r="B38" s="17" t="s">
        <v>345</v>
      </c>
      <c r="C38" s="32"/>
      <c r="D38" s="32"/>
      <c r="E38" s="146"/>
    </row>
    <row r="39" spans="1:5" x14ac:dyDescent="0.3">
      <c r="A39" s="17" t="s">
        <v>342</v>
      </c>
      <c r="B39" s="17" t="s">
        <v>346</v>
      </c>
      <c r="C39" s="32"/>
      <c r="D39" s="32"/>
      <c r="E39" s="146"/>
    </row>
    <row r="40" spans="1:5" x14ac:dyDescent="0.3">
      <c r="A40" s="17" t="s">
        <v>343</v>
      </c>
      <c r="B40" s="17" t="s">
        <v>349</v>
      </c>
      <c r="C40" s="32"/>
      <c r="D40" s="33"/>
      <c r="E40" s="146"/>
    </row>
    <row r="41" spans="1:5" x14ac:dyDescent="0.3">
      <c r="A41" s="17" t="s">
        <v>348</v>
      </c>
      <c r="B41" s="17" t="s">
        <v>350</v>
      </c>
      <c r="C41" s="32"/>
      <c r="D41" s="33"/>
      <c r="E41" s="146"/>
    </row>
    <row r="42" spans="1:5" x14ac:dyDescent="0.3">
      <c r="A42" s="17" t="s">
        <v>351</v>
      </c>
      <c r="B42" s="17" t="s">
        <v>462</v>
      </c>
      <c r="C42" s="32"/>
      <c r="D42" s="33"/>
      <c r="E42" s="146"/>
    </row>
    <row r="43" spans="1:5" x14ac:dyDescent="0.3">
      <c r="A43" s="17" t="s">
        <v>463</v>
      </c>
      <c r="B43" s="17" t="s">
        <v>347</v>
      </c>
      <c r="C43" s="32"/>
      <c r="D43" s="33"/>
      <c r="E43" s="146"/>
    </row>
    <row r="44" spans="1:5" ht="30" x14ac:dyDescent="0.3">
      <c r="A44" s="16" t="s">
        <v>40</v>
      </c>
      <c r="B44" s="16" t="s">
        <v>28</v>
      </c>
      <c r="C44" s="32"/>
      <c r="D44" s="33"/>
      <c r="E44" s="146"/>
    </row>
    <row r="45" spans="1:5" x14ac:dyDescent="0.3">
      <c r="A45" s="16" t="s">
        <v>41</v>
      </c>
      <c r="B45" s="16" t="s">
        <v>24</v>
      </c>
      <c r="C45" s="32"/>
      <c r="D45" s="33"/>
      <c r="E45" s="146"/>
    </row>
    <row r="46" spans="1:5" x14ac:dyDescent="0.3">
      <c r="A46" s="16" t="s">
        <v>42</v>
      </c>
      <c r="B46" s="16" t="s">
        <v>25</v>
      </c>
      <c r="C46" s="32"/>
      <c r="D46" s="33"/>
      <c r="E46" s="146"/>
    </row>
    <row r="47" spans="1:5" x14ac:dyDescent="0.3">
      <c r="A47" s="16" t="s">
        <v>43</v>
      </c>
      <c r="B47" s="16" t="s">
        <v>26</v>
      </c>
      <c r="C47" s="32"/>
      <c r="D47" s="33"/>
      <c r="E47" s="146"/>
    </row>
    <row r="48" spans="1:5" x14ac:dyDescent="0.3">
      <c r="A48" s="16" t="s">
        <v>44</v>
      </c>
      <c r="B48" s="16" t="s">
        <v>291</v>
      </c>
      <c r="C48" s="81">
        <f>SUM(C49:C51)</f>
        <v>0</v>
      </c>
      <c r="D48" s="81">
        <f>SUM(D49:D51)</f>
        <v>0</v>
      </c>
      <c r="E48" s="146"/>
    </row>
    <row r="49" spans="1:5" x14ac:dyDescent="0.3">
      <c r="A49" s="95" t="s">
        <v>357</v>
      </c>
      <c r="B49" s="95" t="s">
        <v>360</v>
      </c>
      <c r="C49" s="32"/>
      <c r="D49" s="33"/>
      <c r="E49" s="146"/>
    </row>
    <row r="50" spans="1:5" x14ac:dyDescent="0.3">
      <c r="A50" s="95" t="s">
        <v>358</v>
      </c>
      <c r="B50" s="95" t="s">
        <v>359</v>
      </c>
      <c r="C50" s="32"/>
      <c r="D50" s="33"/>
      <c r="E50" s="146"/>
    </row>
    <row r="51" spans="1:5" x14ac:dyDescent="0.3">
      <c r="A51" s="95" t="s">
        <v>361</v>
      </c>
      <c r="B51" s="95" t="s">
        <v>362</v>
      </c>
      <c r="C51" s="32"/>
      <c r="D51" s="33"/>
      <c r="E51" s="146"/>
    </row>
    <row r="52" spans="1:5" ht="26.25" customHeight="1" x14ac:dyDescent="0.3">
      <c r="A52" s="16" t="s">
        <v>45</v>
      </c>
      <c r="B52" s="16" t="s">
        <v>29</v>
      </c>
      <c r="C52" s="32"/>
      <c r="D52" s="33"/>
      <c r="E52" s="146"/>
    </row>
    <row r="53" spans="1:5" x14ac:dyDescent="0.3">
      <c r="A53" s="16" t="s">
        <v>46</v>
      </c>
      <c r="B53" s="16" t="s">
        <v>6</v>
      </c>
      <c r="C53" s="32"/>
      <c r="D53" s="33"/>
      <c r="E53" s="146"/>
    </row>
    <row r="54" spans="1:5" ht="30" x14ac:dyDescent="0.3">
      <c r="A54" s="14">
        <v>1.3</v>
      </c>
      <c r="B54" s="85" t="s">
        <v>392</v>
      </c>
      <c r="C54" s="82">
        <f>SUM(C55:C56)</f>
        <v>0</v>
      </c>
      <c r="D54" s="82">
        <f>SUM(D55:D56)</f>
        <v>0</v>
      </c>
      <c r="E54" s="146"/>
    </row>
    <row r="55" spans="1:5" ht="30" x14ac:dyDescent="0.3">
      <c r="A55" s="16" t="s">
        <v>50</v>
      </c>
      <c r="B55" s="16" t="s">
        <v>48</v>
      </c>
      <c r="C55" s="32"/>
      <c r="D55" s="33"/>
      <c r="E55" s="146"/>
    </row>
    <row r="56" spans="1:5" x14ac:dyDescent="0.3">
      <c r="A56" s="16" t="s">
        <v>51</v>
      </c>
      <c r="B56" s="16" t="s">
        <v>47</v>
      </c>
      <c r="C56" s="32"/>
      <c r="D56" s="33"/>
      <c r="E56" s="146"/>
    </row>
    <row r="57" spans="1:5" x14ac:dyDescent="0.3">
      <c r="A57" s="14">
        <v>1.4</v>
      </c>
      <c r="B57" s="14" t="s">
        <v>394</v>
      </c>
      <c r="C57" s="32"/>
      <c r="D57" s="33"/>
      <c r="E57" s="146"/>
    </row>
    <row r="58" spans="1:5" x14ac:dyDescent="0.3">
      <c r="A58" s="14">
        <v>1.5</v>
      </c>
      <c r="B58" s="14" t="s">
        <v>7</v>
      </c>
      <c r="C58" s="36"/>
      <c r="D58" s="39"/>
      <c r="E58" s="146"/>
    </row>
    <row r="59" spans="1:5" x14ac:dyDescent="0.3">
      <c r="A59" s="14">
        <v>1.6</v>
      </c>
      <c r="B59" s="44" t="s">
        <v>8</v>
      </c>
      <c r="C59" s="82">
        <f>SUM(C60:C64)</f>
        <v>0</v>
      </c>
      <c r="D59" s="82">
        <f>SUM(D60:D64)</f>
        <v>0</v>
      </c>
      <c r="E59" s="146"/>
    </row>
    <row r="60" spans="1:5" x14ac:dyDescent="0.3">
      <c r="A60" s="16" t="s">
        <v>292</v>
      </c>
      <c r="B60" s="45" t="s">
        <v>52</v>
      </c>
      <c r="C60" s="36"/>
      <c r="D60" s="39"/>
      <c r="E60" s="146"/>
    </row>
    <row r="61" spans="1:5" ht="30" x14ac:dyDescent="0.3">
      <c r="A61" s="16" t="s">
        <v>293</v>
      </c>
      <c r="B61" s="45" t="s">
        <v>54</v>
      </c>
      <c r="C61" s="36"/>
      <c r="D61" s="39"/>
      <c r="E61" s="146"/>
    </row>
    <row r="62" spans="1:5" x14ac:dyDescent="0.3">
      <c r="A62" s="16" t="s">
        <v>294</v>
      </c>
      <c r="B62" s="45" t="s">
        <v>53</v>
      </c>
      <c r="C62" s="39"/>
      <c r="D62" s="39"/>
      <c r="E62" s="146"/>
    </row>
    <row r="63" spans="1:5" x14ac:dyDescent="0.3">
      <c r="A63" s="16" t="s">
        <v>295</v>
      </c>
      <c r="B63" s="45" t="s">
        <v>27</v>
      </c>
      <c r="C63" s="36"/>
      <c r="D63" s="39"/>
      <c r="E63" s="146"/>
    </row>
    <row r="64" spans="1:5" x14ac:dyDescent="0.3">
      <c r="A64" s="16" t="s">
        <v>323</v>
      </c>
      <c r="B64" s="199" t="s">
        <v>324</v>
      </c>
      <c r="C64" s="36"/>
      <c r="D64" s="200"/>
      <c r="E64" s="146"/>
    </row>
    <row r="65" spans="1:5" x14ac:dyDescent="0.3">
      <c r="A65" s="13">
        <v>2</v>
      </c>
      <c r="B65" s="46" t="s">
        <v>106</v>
      </c>
      <c r="C65" s="250"/>
      <c r="D65" s="116">
        <f>SUM(D66:D71)</f>
        <v>0</v>
      </c>
      <c r="E65" s="146"/>
    </row>
    <row r="66" spans="1:5" x14ac:dyDescent="0.3">
      <c r="A66" s="15">
        <v>2.1</v>
      </c>
      <c r="B66" s="47" t="s">
        <v>100</v>
      </c>
      <c r="C66" s="250"/>
      <c r="D66" s="41"/>
      <c r="E66" s="146"/>
    </row>
    <row r="67" spans="1:5" x14ac:dyDescent="0.3">
      <c r="A67" s="15">
        <v>2.2000000000000002</v>
      </c>
      <c r="B67" s="47" t="s">
        <v>104</v>
      </c>
      <c r="C67" s="252"/>
      <c r="D67" s="42"/>
      <c r="E67" s="146"/>
    </row>
    <row r="68" spans="1:5" x14ac:dyDescent="0.3">
      <c r="A68" s="15">
        <v>2.2999999999999998</v>
      </c>
      <c r="B68" s="47" t="s">
        <v>103</v>
      </c>
      <c r="C68" s="252"/>
      <c r="D68" s="42"/>
      <c r="E68" s="146"/>
    </row>
    <row r="69" spans="1:5" x14ac:dyDescent="0.3">
      <c r="A69" s="15">
        <v>2.4</v>
      </c>
      <c r="B69" s="47" t="s">
        <v>105</v>
      </c>
      <c r="C69" s="252"/>
      <c r="D69" s="42"/>
      <c r="E69" s="146"/>
    </row>
    <row r="70" spans="1:5" x14ac:dyDescent="0.3">
      <c r="A70" s="15">
        <v>2.5</v>
      </c>
      <c r="B70" s="47" t="s">
        <v>101</v>
      </c>
      <c r="C70" s="252"/>
      <c r="D70" s="42"/>
      <c r="E70" s="146"/>
    </row>
    <row r="71" spans="1:5" x14ac:dyDescent="0.3">
      <c r="A71" s="15">
        <v>2.6</v>
      </c>
      <c r="B71" s="47" t="s">
        <v>102</v>
      </c>
      <c r="C71" s="252"/>
      <c r="D71" s="42"/>
      <c r="E71" s="146"/>
    </row>
    <row r="72" spans="1:5" s="2" customFormat="1" x14ac:dyDescent="0.3">
      <c r="A72" s="13">
        <v>3</v>
      </c>
      <c r="B72" s="248" t="s">
        <v>417</v>
      </c>
      <c r="C72" s="251"/>
      <c r="D72" s="249"/>
      <c r="E72" s="103"/>
    </row>
    <row r="73" spans="1:5" s="2" customFormat="1" x14ac:dyDescent="0.3">
      <c r="A73" s="13">
        <v>4</v>
      </c>
      <c r="B73" s="13" t="s">
        <v>247</v>
      </c>
      <c r="C73" s="251">
        <f>SUM(C74:C75)</f>
        <v>0</v>
      </c>
      <c r="D73" s="83">
        <f>SUM(D74:D75)</f>
        <v>0</v>
      </c>
      <c r="E73" s="103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3"/>
    </row>
    <row r="75" spans="1:5" s="2" customFormat="1" x14ac:dyDescent="0.3">
      <c r="A75" s="15">
        <v>4.2</v>
      </c>
      <c r="B75" s="15" t="s">
        <v>249</v>
      </c>
      <c r="C75" s="8"/>
      <c r="D75" s="8"/>
      <c r="E75" s="103"/>
    </row>
    <row r="76" spans="1:5" s="2" customFormat="1" x14ac:dyDescent="0.3">
      <c r="A76" s="13">
        <v>5</v>
      </c>
      <c r="B76" s="247" t="s">
        <v>274</v>
      </c>
      <c r="C76" s="8"/>
      <c r="D76" s="83"/>
      <c r="E76" s="103"/>
    </row>
    <row r="77" spans="1:5" s="2" customFormat="1" x14ac:dyDescent="0.3">
      <c r="A77" s="347"/>
      <c r="B77" s="347"/>
      <c r="C77" s="12"/>
      <c r="D77" s="12"/>
      <c r="E77" s="103"/>
    </row>
    <row r="78" spans="1:5" s="2" customFormat="1" x14ac:dyDescent="0.3">
      <c r="A78" s="489" t="s">
        <v>464</v>
      </c>
      <c r="B78" s="489"/>
      <c r="C78" s="489"/>
      <c r="D78" s="489"/>
      <c r="E78" s="103"/>
    </row>
    <row r="79" spans="1:5" s="2" customFormat="1" x14ac:dyDescent="0.3">
      <c r="A79" s="347"/>
      <c r="B79" s="347"/>
      <c r="C79" s="12"/>
      <c r="D79" s="12"/>
      <c r="E79" s="103"/>
    </row>
    <row r="80" spans="1:5" s="22" customFormat="1" ht="12.75" x14ac:dyDescent="0.2"/>
    <row r="81" spans="1:9" s="2" customFormat="1" x14ac:dyDescent="0.3">
      <c r="A81" s="67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3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497" t="s">
        <v>466</v>
      </c>
      <c r="C85" s="497"/>
      <c r="D85" s="497"/>
      <c r="E85"/>
      <c r="F85"/>
      <c r="G85"/>
      <c r="H85"/>
      <c r="I85"/>
    </row>
    <row r="86" spans="1:9" customFormat="1" ht="12.75" x14ac:dyDescent="0.2">
      <c r="B86" s="64" t="s">
        <v>467</v>
      </c>
    </row>
    <row r="87" spans="1:9" s="2" customFormat="1" x14ac:dyDescent="0.3">
      <c r="A87" s="11"/>
      <c r="B87" s="497" t="s">
        <v>468</v>
      </c>
      <c r="C87" s="497"/>
      <c r="D87" s="497"/>
    </row>
    <row r="88" spans="1:9" s="22" customFormat="1" ht="12.75" x14ac:dyDescent="0.2"/>
    <row r="89" spans="1:9" s="22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320</v>
      </c>
      <c r="B1" s="75"/>
      <c r="C1" s="486" t="s">
        <v>109</v>
      </c>
      <c r="D1" s="486"/>
      <c r="E1" s="89"/>
    </row>
    <row r="2" spans="1:5" s="6" customFormat="1" x14ac:dyDescent="0.3">
      <c r="A2" s="72" t="s">
        <v>314</v>
      </c>
      <c r="B2" s="75"/>
      <c r="C2" s="484" t="str">
        <f>'ფორმა N1'!L2</f>
        <v>01/01/2017-31/12/2017</v>
      </c>
      <c r="D2" s="484"/>
      <c r="E2" s="89"/>
    </row>
    <row r="3" spans="1:5" s="6" customFormat="1" x14ac:dyDescent="0.3">
      <c r="A3" s="74" t="s">
        <v>140</v>
      </c>
      <c r="B3" s="72"/>
      <c r="C3" s="157"/>
      <c r="D3" s="157"/>
      <c r="E3" s="89"/>
    </row>
    <row r="4" spans="1:5" s="6" customFormat="1" x14ac:dyDescent="0.3">
      <c r="A4" s="74"/>
      <c r="B4" s="74"/>
      <c r="C4" s="157"/>
      <c r="D4" s="157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1" t="str">
        <f>'ფორმა N1'!A5</f>
        <v>საქ. ძალოვან ვეტერანთა და პატრიოტთა პოლიტიკური მოძრაობა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6"/>
      <c r="B8" s="156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315</v>
      </c>
      <c r="B10" s="96"/>
      <c r="C10" s="4"/>
      <c r="D10" s="4"/>
      <c r="E10" s="91"/>
    </row>
    <row r="11" spans="1:5" s="10" customFormat="1" x14ac:dyDescent="0.2">
      <c r="A11" s="96" t="s">
        <v>316</v>
      </c>
      <c r="B11" s="96"/>
      <c r="C11" s="4"/>
      <c r="D11" s="4"/>
      <c r="E11" s="92"/>
    </row>
    <row r="12" spans="1:5" s="10" customFormat="1" x14ac:dyDescent="0.2">
      <c r="A12" s="85" t="s">
        <v>273</v>
      </c>
      <c r="B12" s="85"/>
      <c r="C12" s="4"/>
      <c r="D12" s="4"/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5" s="10" customFormat="1" ht="17.25" customHeight="1" x14ac:dyDescent="0.2">
      <c r="A17" s="96" t="s">
        <v>317</v>
      </c>
      <c r="B17" s="85"/>
      <c r="C17" s="4"/>
      <c r="D17" s="4"/>
      <c r="E17" s="92"/>
    </row>
    <row r="18" spans="1:5" s="10" customFormat="1" ht="18" customHeight="1" x14ac:dyDescent="0.2">
      <c r="A18" s="96" t="s">
        <v>318</v>
      </c>
      <c r="B18" s="85"/>
      <c r="C18" s="4"/>
      <c r="D18" s="4"/>
      <c r="E18" s="92"/>
    </row>
    <row r="19" spans="1:5" s="10" customFormat="1" x14ac:dyDescent="0.2">
      <c r="A19" s="85" t="s">
        <v>273</v>
      </c>
      <c r="B19" s="85"/>
      <c r="C19" s="4"/>
      <c r="D19" s="4"/>
      <c r="E19" s="92"/>
    </row>
    <row r="20" spans="1:5" s="10" customFormat="1" x14ac:dyDescent="0.2">
      <c r="A20" s="85" t="s">
        <v>273</v>
      </c>
      <c r="B20" s="85"/>
      <c r="C20" s="4"/>
      <c r="D20" s="4"/>
      <c r="E20" s="92"/>
    </row>
    <row r="21" spans="1:5" s="10" customFormat="1" x14ac:dyDescent="0.2">
      <c r="A21" s="85" t="s">
        <v>273</v>
      </c>
      <c r="B21" s="85"/>
      <c r="C21" s="4"/>
      <c r="D21" s="4"/>
      <c r="E21" s="92"/>
    </row>
    <row r="22" spans="1:5" s="10" customFormat="1" x14ac:dyDescent="0.2">
      <c r="A22" s="85" t="s">
        <v>273</v>
      </c>
      <c r="B22" s="85"/>
      <c r="C22" s="4"/>
      <c r="D22" s="4"/>
      <c r="E22" s="92"/>
    </row>
    <row r="23" spans="1:5" s="10" customFormat="1" x14ac:dyDescent="0.2">
      <c r="A23" s="85" t="s">
        <v>273</v>
      </c>
      <c r="B23" s="85"/>
      <c r="C23" s="4"/>
      <c r="D23" s="4"/>
      <c r="E23" s="92"/>
    </row>
    <row r="24" spans="1:5" s="3" customFormat="1" x14ac:dyDescent="0.2">
      <c r="A24" s="86"/>
      <c r="B24" s="86"/>
      <c r="C24" s="4"/>
      <c r="D24" s="4"/>
      <c r="E24" s="93"/>
    </row>
    <row r="25" spans="1:5" x14ac:dyDescent="0.3">
      <c r="A25" s="97"/>
      <c r="B25" s="97" t="s">
        <v>321</v>
      </c>
      <c r="C25" s="84">
        <f>SUM(C10:C24)</f>
        <v>0</v>
      </c>
      <c r="D25" s="84">
        <f>SUM(D10:D24)</f>
        <v>0</v>
      </c>
      <c r="E25" s="94"/>
    </row>
    <row r="26" spans="1:5" x14ac:dyDescent="0.3">
      <c r="A26" s="43"/>
      <c r="B26" s="43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8" t="s">
        <v>397</v>
      </c>
    </row>
    <row r="30" spans="1:5" x14ac:dyDescent="0.3">
      <c r="A30" s="198"/>
    </row>
    <row r="31" spans="1:5" x14ac:dyDescent="0.3">
      <c r="A31" s="198" t="s">
        <v>338</v>
      </c>
    </row>
    <row r="32" spans="1:5" s="22" customFormat="1" ht="12.75" x14ac:dyDescent="0.2"/>
    <row r="33" spans="1:9" x14ac:dyDescent="0.3">
      <c r="A33" s="6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7"/>
      <c r="B36" s="67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2" t="s">
        <v>439</v>
      </c>
      <c r="B1" s="72"/>
      <c r="C1" s="75"/>
      <c r="D1" s="75"/>
      <c r="E1" s="75"/>
      <c r="F1" s="75"/>
      <c r="G1" s="257"/>
      <c r="H1" s="257"/>
      <c r="I1" s="486" t="s">
        <v>109</v>
      </c>
      <c r="J1" s="486"/>
    </row>
    <row r="2" spans="1:10" ht="15" x14ac:dyDescent="0.3">
      <c r="A2" s="74" t="s">
        <v>140</v>
      </c>
      <c r="B2" s="72"/>
      <c r="C2" s="75"/>
      <c r="D2" s="75"/>
      <c r="E2" s="75"/>
      <c r="F2" s="75"/>
      <c r="G2" s="257"/>
      <c r="H2" s="257"/>
      <c r="I2" s="484" t="str">
        <f>'ფორმა N1'!L2</f>
        <v>01/01/2017-31/12/2017</v>
      </c>
      <c r="J2" s="484"/>
    </row>
    <row r="3" spans="1:10" ht="15" x14ac:dyDescent="0.3">
      <c r="A3" s="74"/>
      <c r="B3" s="74"/>
      <c r="C3" s="72"/>
      <c r="D3" s="72"/>
      <c r="E3" s="72"/>
      <c r="F3" s="72"/>
      <c r="G3" s="257"/>
      <c r="H3" s="257"/>
      <c r="I3" s="257"/>
    </row>
    <row r="4" spans="1:10" ht="15" x14ac:dyDescent="0.3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10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  <c r="I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10" ht="15" x14ac:dyDescent="0.2">
      <c r="A7" s="256"/>
      <c r="B7" s="256"/>
      <c r="C7" s="256"/>
      <c r="D7" s="256"/>
      <c r="E7" s="256"/>
      <c r="F7" s="256"/>
      <c r="G7" s="76"/>
      <c r="H7" s="76"/>
      <c r="I7" s="76"/>
    </row>
    <row r="8" spans="1:10" ht="45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5" t="s">
        <v>334</v>
      </c>
    </row>
    <row r="9" spans="1:10" ht="15" x14ac:dyDescent="0.2">
      <c r="A9" s="96">
        <v>1</v>
      </c>
      <c r="B9" s="96"/>
      <c r="C9" s="96"/>
      <c r="D9" s="96"/>
      <c r="E9" s="96"/>
      <c r="F9" s="96"/>
      <c r="G9" s="4"/>
      <c r="H9" s="4"/>
      <c r="I9" s="4"/>
      <c r="J9" s="215" t="s">
        <v>0</v>
      </c>
    </row>
    <row r="10" spans="1:10" ht="15" x14ac:dyDescent="0.2">
      <c r="A10" s="96">
        <v>2</v>
      </c>
      <c r="B10" s="96"/>
      <c r="C10" s="96"/>
      <c r="D10" s="96"/>
      <c r="E10" s="96"/>
      <c r="F10" s="96"/>
      <c r="G10" s="4"/>
      <c r="H10" s="4"/>
      <c r="I10" s="4"/>
    </row>
    <row r="11" spans="1:10" ht="15" x14ac:dyDescent="0.2">
      <c r="A11" s="96">
        <v>3</v>
      </c>
      <c r="B11" s="85"/>
      <c r="C11" s="85"/>
      <c r="D11" s="85"/>
      <c r="E11" s="85"/>
      <c r="F11" s="96"/>
      <c r="G11" s="4"/>
      <c r="H11" s="4"/>
      <c r="I11" s="4"/>
    </row>
    <row r="12" spans="1:10" ht="15" x14ac:dyDescent="0.2">
      <c r="A12" s="96">
        <v>4</v>
      </c>
      <c r="B12" s="85"/>
      <c r="C12" s="85"/>
      <c r="D12" s="85"/>
      <c r="E12" s="85"/>
      <c r="F12" s="96"/>
      <c r="G12" s="4"/>
      <c r="H12" s="4"/>
      <c r="I12" s="4"/>
    </row>
    <row r="13" spans="1:10" ht="15" x14ac:dyDescent="0.2">
      <c r="A13" s="96">
        <v>5</v>
      </c>
      <c r="B13" s="85"/>
      <c r="C13" s="85"/>
      <c r="D13" s="85"/>
      <c r="E13" s="85"/>
      <c r="F13" s="96"/>
      <c r="G13" s="4"/>
      <c r="H13" s="4"/>
      <c r="I13" s="4"/>
    </row>
    <row r="14" spans="1:10" ht="15" x14ac:dyDescent="0.2">
      <c r="A14" s="96">
        <v>6</v>
      </c>
      <c r="B14" s="85"/>
      <c r="C14" s="85"/>
      <c r="D14" s="85"/>
      <c r="E14" s="85"/>
      <c r="F14" s="96"/>
      <c r="G14" s="4"/>
      <c r="H14" s="4"/>
      <c r="I14" s="4"/>
    </row>
    <row r="15" spans="1:10" ht="15" x14ac:dyDescent="0.2">
      <c r="A15" s="96">
        <v>7</v>
      </c>
      <c r="B15" s="85"/>
      <c r="C15" s="85"/>
      <c r="D15" s="85"/>
      <c r="E15" s="85"/>
      <c r="F15" s="96"/>
      <c r="G15" s="4"/>
      <c r="H15" s="4"/>
      <c r="I15" s="4"/>
    </row>
    <row r="16" spans="1:10" ht="15" x14ac:dyDescent="0.2">
      <c r="A16" s="96">
        <v>8</v>
      </c>
      <c r="B16" s="85"/>
      <c r="C16" s="85"/>
      <c r="D16" s="85"/>
      <c r="E16" s="85"/>
      <c r="F16" s="96"/>
      <c r="G16" s="4"/>
      <c r="H16" s="4"/>
      <c r="I16" s="4"/>
    </row>
    <row r="17" spans="1:9" ht="15" x14ac:dyDescent="0.2">
      <c r="A17" s="96">
        <v>9</v>
      </c>
      <c r="B17" s="85"/>
      <c r="C17" s="85"/>
      <c r="D17" s="85"/>
      <c r="E17" s="85"/>
      <c r="F17" s="96"/>
      <c r="G17" s="4"/>
      <c r="H17" s="4"/>
      <c r="I17" s="4"/>
    </row>
    <row r="18" spans="1:9" ht="15" x14ac:dyDescent="0.2">
      <c r="A18" s="96">
        <v>10</v>
      </c>
      <c r="B18" s="85"/>
      <c r="C18" s="85"/>
      <c r="D18" s="85"/>
      <c r="E18" s="85"/>
      <c r="F18" s="96"/>
      <c r="G18" s="4"/>
      <c r="H18" s="4"/>
      <c r="I18" s="4"/>
    </row>
    <row r="19" spans="1:9" ht="15" x14ac:dyDescent="0.2">
      <c r="A19" s="96">
        <v>11</v>
      </c>
      <c r="B19" s="85"/>
      <c r="C19" s="85"/>
      <c r="D19" s="85"/>
      <c r="E19" s="85"/>
      <c r="F19" s="96"/>
      <c r="G19" s="4"/>
      <c r="H19" s="4"/>
      <c r="I19" s="4"/>
    </row>
    <row r="20" spans="1:9" ht="15" x14ac:dyDescent="0.2">
      <c r="A20" s="96">
        <v>12</v>
      </c>
      <c r="B20" s="85"/>
      <c r="C20" s="85"/>
      <c r="D20" s="85"/>
      <c r="E20" s="85"/>
      <c r="F20" s="96"/>
      <c r="G20" s="4"/>
      <c r="H20" s="4"/>
      <c r="I20" s="4"/>
    </row>
    <row r="21" spans="1:9" ht="15" x14ac:dyDescent="0.2">
      <c r="A21" s="96">
        <v>13</v>
      </c>
      <c r="B21" s="85"/>
      <c r="C21" s="85"/>
      <c r="D21" s="85"/>
      <c r="E21" s="85"/>
      <c r="F21" s="96"/>
      <c r="G21" s="4"/>
      <c r="H21" s="4"/>
      <c r="I21" s="4"/>
    </row>
    <row r="22" spans="1:9" ht="15" x14ac:dyDescent="0.2">
      <c r="A22" s="96">
        <v>14</v>
      </c>
      <c r="B22" s="85"/>
      <c r="C22" s="85"/>
      <c r="D22" s="85"/>
      <c r="E22" s="85"/>
      <c r="F22" s="96"/>
      <c r="G22" s="4"/>
      <c r="H22" s="4"/>
      <c r="I22" s="4"/>
    </row>
    <row r="23" spans="1:9" ht="15" x14ac:dyDescent="0.2">
      <c r="A23" s="96">
        <v>15</v>
      </c>
      <c r="B23" s="85"/>
      <c r="C23" s="85"/>
      <c r="D23" s="85"/>
      <c r="E23" s="85"/>
      <c r="F23" s="96"/>
      <c r="G23" s="4"/>
      <c r="H23" s="4"/>
      <c r="I23" s="4"/>
    </row>
    <row r="24" spans="1:9" ht="15" x14ac:dyDescent="0.2">
      <c r="A24" s="85" t="s">
        <v>271</v>
      </c>
      <c r="B24" s="85"/>
      <c r="C24" s="85"/>
      <c r="D24" s="85"/>
      <c r="E24" s="85"/>
      <c r="F24" s="96"/>
      <c r="G24" s="4"/>
      <c r="H24" s="4"/>
      <c r="I24" s="4"/>
    </row>
    <row r="25" spans="1:9" ht="15" x14ac:dyDescent="0.3">
      <c r="A25" s="85"/>
      <c r="B25" s="97"/>
      <c r="C25" s="97"/>
      <c r="D25" s="97"/>
      <c r="E25" s="97"/>
      <c r="F25" s="85" t="s">
        <v>422</v>
      </c>
      <c r="G25" s="84">
        <f>SUM(G9:G24)</f>
        <v>0</v>
      </c>
      <c r="H25" s="84">
        <f>SUM(H9:H24)</f>
        <v>0</v>
      </c>
      <c r="I25" s="84">
        <f>SUM(I9:I24)</f>
        <v>0</v>
      </c>
    </row>
    <row r="26" spans="1:9" ht="15" x14ac:dyDescent="0.3">
      <c r="A26" s="213"/>
      <c r="B26" s="213"/>
      <c r="C26" s="213"/>
      <c r="D26" s="213"/>
      <c r="E26" s="213"/>
      <c r="F26" s="213"/>
      <c r="G26" s="213"/>
      <c r="H26" s="181"/>
      <c r="I26" s="181"/>
    </row>
    <row r="27" spans="1:9" ht="15" x14ac:dyDescent="0.3">
      <c r="A27" s="214" t="s">
        <v>440</v>
      </c>
      <c r="B27" s="214"/>
      <c r="C27" s="213"/>
      <c r="D27" s="213"/>
      <c r="E27" s="213"/>
      <c r="F27" s="213"/>
      <c r="G27" s="213"/>
      <c r="H27" s="181"/>
      <c r="I27" s="181"/>
    </row>
    <row r="28" spans="1:9" ht="15" x14ac:dyDescent="0.3">
      <c r="A28" s="214"/>
      <c r="B28" s="214"/>
      <c r="C28" s="213"/>
      <c r="D28" s="213"/>
      <c r="E28" s="213"/>
      <c r="F28" s="213"/>
      <c r="G28" s="213"/>
      <c r="H28" s="181"/>
      <c r="I28" s="181"/>
    </row>
    <row r="29" spans="1:9" ht="15" x14ac:dyDescent="0.3">
      <c r="A29" s="214"/>
      <c r="B29" s="214"/>
      <c r="C29" s="181"/>
      <c r="D29" s="181"/>
      <c r="E29" s="181"/>
      <c r="F29" s="181"/>
      <c r="G29" s="181"/>
      <c r="H29" s="181"/>
      <c r="I29" s="181"/>
    </row>
    <row r="30" spans="1:9" ht="15" x14ac:dyDescent="0.3">
      <c r="A30" s="214"/>
      <c r="B30" s="214"/>
      <c r="C30" s="181"/>
      <c r="D30" s="181"/>
      <c r="E30" s="181"/>
      <c r="F30" s="181"/>
      <c r="G30" s="181"/>
      <c r="H30" s="181"/>
      <c r="I30" s="181"/>
    </row>
    <row r="31" spans="1:9" x14ac:dyDescent="0.2">
      <c r="A31" s="210"/>
      <c r="B31" s="210"/>
      <c r="C31" s="210"/>
      <c r="D31" s="210"/>
      <c r="E31" s="210"/>
      <c r="F31" s="210"/>
      <c r="G31" s="210"/>
      <c r="H31" s="210"/>
      <c r="I31" s="210"/>
    </row>
    <row r="32" spans="1:9" ht="15" x14ac:dyDescent="0.3">
      <c r="A32" s="187" t="s">
        <v>107</v>
      </c>
      <c r="B32" s="187"/>
      <c r="C32" s="181"/>
      <c r="D32" s="181"/>
      <c r="E32" s="181"/>
      <c r="F32" s="181"/>
      <c r="G32" s="181"/>
      <c r="H32" s="181"/>
      <c r="I32" s="181"/>
    </row>
    <row r="33" spans="1:9" ht="15" x14ac:dyDescent="0.3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 x14ac:dyDescent="0.3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 x14ac:dyDescent="0.3">
      <c r="A35" s="187"/>
      <c r="B35" s="187"/>
      <c r="C35" s="187" t="s">
        <v>375</v>
      </c>
      <c r="D35" s="187"/>
      <c r="E35" s="187"/>
      <c r="F35" s="187"/>
      <c r="G35" s="187"/>
      <c r="H35" s="181"/>
      <c r="I35" s="181"/>
    </row>
    <row r="36" spans="1:9" ht="15" x14ac:dyDescent="0.3">
      <c r="A36" s="181"/>
      <c r="B36" s="181"/>
      <c r="C36" s="181" t="s">
        <v>374</v>
      </c>
      <c r="D36" s="181"/>
      <c r="E36" s="181"/>
      <c r="F36" s="181"/>
      <c r="G36" s="181"/>
      <c r="H36" s="181"/>
      <c r="I36" s="181"/>
    </row>
    <row r="37" spans="1:9" x14ac:dyDescent="0.2">
      <c r="A37" s="189"/>
      <c r="B37" s="189"/>
      <c r="C37" s="189" t="s">
        <v>139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2" t="s">
        <v>441</v>
      </c>
      <c r="B1" s="75"/>
      <c r="C1" s="75"/>
      <c r="D1" s="75"/>
      <c r="E1" s="75"/>
      <c r="F1" s="75"/>
      <c r="G1" s="486" t="s">
        <v>109</v>
      </c>
      <c r="H1" s="486"/>
      <c r="I1" s="352"/>
    </row>
    <row r="2" spans="1:9" ht="15" x14ac:dyDescent="0.3">
      <c r="A2" s="74" t="s">
        <v>140</v>
      </c>
      <c r="B2" s="75"/>
      <c r="C2" s="75"/>
      <c r="D2" s="75"/>
      <c r="E2" s="75"/>
      <c r="F2" s="75"/>
      <c r="G2" s="484" t="str">
        <f>'ფორმა N1'!L2</f>
        <v>01/01/2017-31/12/2017</v>
      </c>
      <c r="H2" s="484"/>
      <c r="I2" s="74"/>
    </row>
    <row r="3" spans="1:9" ht="15" x14ac:dyDescent="0.3">
      <c r="A3" s="74"/>
      <c r="B3" s="74"/>
      <c r="C3" s="74"/>
      <c r="D3" s="74"/>
      <c r="E3" s="74"/>
      <c r="F3" s="74"/>
      <c r="G3" s="257"/>
      <c r="H3" s="257"/>
      <c r="I3" s="352"/>
    </row>
    <row r="4" spans="1:9" ht="15" x14ac:dyDescent="0.3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9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  <c r="I5" s="79"/>
    </row>
    <row r="6" spans="1:9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9" ht="15" x14ac:dyDescent="0.2">
      <c r="A7" s="256"/>
      <c r="B7" s="256"/>
      <c r="C7" s="256"/>
      <c r="D7" s="256"/>
      <c r="E7" s="256"/>
      <c r="F7" s="256"/>
      <c r="G7" s="76"/>
      <c r="H7" s="76"/>
      <c r="I7" s="352"/>
    </row>
    <row r="8" spans="1:9" ht="45" x14ac:dyDescent="0.2">
      <c r="A8" s="348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15" x14ac:dyDescent="0.2">
      <c r="A9" s="349"/>
      <c r="B9" s="350"/>
      <c r="C9" s="96"/>
      <c r="D9" s="96"/>
      <c r="E9" s="96"/>
      <c r="F9" s="96"/>
      <c r="G9" s="96"/>
      <c r="H9" s="4"/>
      <c r="I9" s="4"/>
    </row>
    <row r="10" spans="1:9" ht="15" x14ac:dyDescent="0.2">
      <c r="A10" s="349"/>
      <c r="B10" s="350"/>
      <c r="C10" s="96"/>
      <c r="D10" s="96"/>
      <c r="E10" s="96"/>
      <c r="F10" s="96"/>
      <c r="G10" s="96"/>
      <c r="H10" s="4"/>
      <c r="I10" s="4"/>
    </row>
    <row r="11" spans="1:9" ht="15" x14ac:dyDescent="0.2">
      <c r="A11" s="349"/>
      <c r="B11" s="350"/>
      <c r="C11" s="85"/>
      <c r="D11" s="85"/>
      <c r="E11" s="85"/>
      <c r="F11" s="85"/>
      <c r="G11" s="85"/>
      <c r="H11" s="4"/>
      <c r="I11" s="4"/>
    </row>
    <row r="12" spans="1:9" ht="15" x14ac:dyDescent="0.2">
      <c r="A12" s="349"/>
      <c r="B12" s="350"/>
      <c r="C12" s="85"/>
      <c r="D12" s="85"/>
      <c r="E12" s="85"/>
      <c r="F12" s="85"/>
      <c r="G12" s="85"/>
      <c r="H12" s="4"/>
      <c r="I12" s="4"/>
    </row>
    <row r="13" spans="1:9" ht="15" x14ac:dyDescent="0.2">
      <c r="A13" s="349"/>
      <c r="B13" s="350"/>
      <c r="C13" s="85"/>
      <c r="D13" s="85"/>
      <c r="E13" s="85"/>
      <c r="F13" s="85"/>
      <c r="G13" s="85"/>
      <c r="H13" s="4"/>
      <c r="I13" s="4"/>
    </row>
    <row r="14" spans="1:9" ht="15" x14ac:dyDescent="0.2">
      <c r="A14" s="349"/>
      <c r="B14" s="350"/>
      <c r="C14" s="85"/>
      <c r="D14" s="85"/>
      <c r="E14" s="85"/>
      <c r="F14" s="85"/>
      <c r="G14" s="85"/>
      <c r="H14" s="4"/>
      <c r="I14" s="4"/>
    </row>
    <row r="15" spans="1:9" ht="15" x14ac:dyDescent="0.2">
      <c r="A15" s="349"/>
      <c r="B15" s="350"/>
      <c r="C15" s="85"/>
      <c r="D15" s="85"/>
      <c r="E15" s="85"/>
      <c r="F15" s="85"/>
      <c r="G15" s="85"/>
      <c r="H15" s="4"/>
      <c r="I15" s="4"/>
    </row>
    <row r="16" spans="1:9" ht="15" x14ac:dyDescent="0.2">
      <c r="A16" s="349"/>
      <c r="B16" s="350"/>
      <c r="C16" s="85"/>
      <c r="D16" s="85"/>
      <c r="E16" s="85"/>
      <c r="F16" s="85"/>
      <c r="G16" s="85"/>
      <c r="H16" s="4"/>
      <c r="I16" s="4"/>
    </row>
    <row r="17" spans="1:9" ht="15" x14ac:dyDescent="0.2">
      <c r="A17" s="349"/>
      <c r="B17" s="350"/>
      <c r="C17" s="85"/>
      <c r="D17" s="85"/>
      <c r="E17" s="85"/>
      <c r="F17" s="85"/>
      <c r="G17" s="85"/>
      <c r="H17" s="4"/>
      <c r="I17" s="4"/>
    </row>
    <row r="18" spans="1:9" ht="15" x14ac:dyDescent="0.2">
      <c r="A18" s="349"/>
      <c r="B18" s="350"/>
      <c r="C18" s="85"/>
      <c r="D18" s="85"/>
      <c r="E18" s="85"/>
      <c r="F18" s="85"/>
      <c r="G18" s="85"/>
      <c r="H18" s="4"/>
      <c r="I18" s="4"/>
    </row>
    <row r="19" spans="1:9" ht="15" x14ac:dyDescent="0.2">
      <c r="A19" s="349"/>
      <c r="B19" s="350"/>
      <c r="C19" s="85"/>
      <c r="D19" s="85"/>
      <c r="E19" s="85"/>
      <c r="F19" s="85"/>
      <c r="G19" s="85"/>
      <c r="H19" s="4"/>
      <c r="I19" s="4"/>
    </row>
    <row r="20" spans="1:9" ht="15" x14ac:dyDescent="0.2">
      <c r="A20" s="349"/>
      <c r="B20" s="350"/>
      <c r="C20" s="85"/>
      <c r="D20" s="85"/>
      <c r="E20" s="85"/>
      <c r="F20" s="85"/>
      <c r="G20" s="85"/>
      <c r="H20" s="4"/>
      <c r="I20" s="4"/>
    </row>
    <row r="21" spans="1:9" ht="15" x14ac:dyDescent="0.2">
      <c r="A21" s="349"/>
      <c r="B21" s="350"/>
      <c r="C21" s="85"/>
      <c r="D21" s="85"/>
      <c r="E21" s="85"/>
      <c r="F21" s="85"/>
      <c r="G21" s="85"/>
      <c r="H21" s="4"/>
      <c r="I21" s="4"/>
    </row>
    <row r="22" spans="1:9" ht="15" x14ac:dyDescent="0.2">
      <c r="A22" s="349"/>
      <c r="B22" s="350"/>
      <c r="C22" s="85"/>
      <c r="D22" s="85"/>
      <c r="E22" s="85"/>
      <c r="F22" s="85"/>
      <c r="G22" s="85"/>
      <c r="H22" s="4"/>
      <c r="I22" s="4"/>
    </row>
    <row r="23" spans="1:9" ht="15" x14ac:dyDescent="0.2">
      <c r="A23" s="349"/>
      <c r="B23" s="350"/>
      <c r="C23" s="85"/>
      <c r="D23" s="85"/>
      <c r="E23" s="85"/>
      <c r="F23" s="85"/>
      <c r="G23" s="85"/>
      <c r="H23" s="4"/>
      <c r="I23" s="4"/>
    </row>
    <row r="24" spans="1:9" ht="15" x14ac:dyDescent="0.2">
      <c r="A24" s="349"/>
      <c r="B24" s="350"/>
      <c r="C24" s="85"/>
      <c r="D24" s="85"/>
      <c r="E24" s="85"/>
      <c r="F24" s="85"/>
      <c r="G24" s="85"/>
      <c r="H24" s="4"/>
      <c r="I24" s="4"/>
    </row>
    <row r="25" spans="1:9" ht="15" x14ac:dyDescent="0.2">
      <c r="A25" s="349"/>
      <c r="B25" s="350"/>
      <c r="C25" s="85"/>
      <c r="D25" s="85"/>
      <c r="E25" s="85"/>
      <c r="F25" s="85"/>
      <c r="G25" s="85"/>
      <c r="H25" s="4"/>
      <c r="I25" s="4"/>
    </row>
    <row r="26" spans="1:9" ht="15" x14ac:dyDescent="0.2">
      <c r="A26" s="349"/>
      <c r="B26" s="350"/>
      <c r="C26" s="85"/>
      <c r="D26" s="85"/>
      <c r="E26" s="85"/>
      <c r="F26" s="85"/>
      <c r="G26" s="85"/>
      <c r="H26" s="4"/>
      <c r="I26" s="4"/>
    </row>
    <row r="27" spans="1:9" ht="15" x14ac:dyDescent="0.2">
      <c r="A27" s="349"/>
      <c r="B27" s="350"/>
      <c r="C27" s="85"/>
      <c r="D27" s="85"/>
      <c r="E27" s="85"/>
      <c r="F27" s="85"/>
      <c r="G27" s="85"/>
      <c r="H27" s="4"/>
      <c r="I27" s="4"/>
    </row>
    <row r="28" spans="1:9" ht="15" x14ac:dyDescent="0.2">
      <c r="A28" s="349"/>
      <c r="B28" s="350"/>
      <c r="C28" s="85"/>
      <c r="D28" s="85"/>
      <c r="E28" s="85"/>
      <c r="F28" s="85"/>
      <c r="G28" s="85"/>
      <c r="H28" s="4"/>
      <c r="I28" s="4"/>
    </row>
    <row r="29" spans="1:9" ht="15" x14ac:dyDescent="0.2">
      <c r="A29" s="349"/>
      <c r="B29" s="350"/>
      <c r="C29" s="85"/>
      <c r="D29" s="85"/>
      <c r="E29" s="85"/>
      <c r="F29" s="85"/>
      <c r="G29" s="85"/>
      <c r="H29" s="4"/>
      <c r="I29" s="4"/>
    </row>
    <row r="30" spans="1:9" ht="15" x14ac:dyDescent="0.2">
      <c r="A30" s="349"/>
      <c r="B30" s="350"/>
      <c r="C30" s="85"/>
      <c r="D30" s="85"/>
      <c r="E30" s="85"/>
      <c r="F30" s="85"/>
      <c r="G30" s="85"/>
      <c r="H30" s="4"/>
      <c r="I30" s="4"/>
    </row>
    <row r="31" spans="1:9" ht="15" x14ac:dyDescent="0.2">
      <c r="A31" s="349"/>
      <c r="B31" s="350"/>
      <c r="C31" s="85"/>
      <c r="D31" s="85"/>
      <c r="E31" s="85"/>
      <c r="F31" s="85"/>
      <c r="G31" s="85"/>
      <c r="H31" s="4"/>
      <c r="I31" s="4"/>
    </row>
    <row r="32" spans="1:9" ht="15" x14ac:dyDescent="0.2">
      <c r="A32" s="349"/>
      <c r="B32" s="350"/>
      <c r="C32" s="85"/>
      <c r="D32" s="85"/>
      <c r="E32" s="85"/>
      <c r="F32" s="85"/>
      <c r="G32" s="85"/>
      <c r="H32" s="4"/>
      <c r="I32" s="4"/>
    </row>
    <row r="33" spans="1:9" ht="15" x14ac:dyDescent="0.2">
      <c r="A33" s="349"/>
      <c r="B33" s="350"/>
      <c r="C33" s="85"/>
      <c r="D33" s="85"/>
      <c r="E33" s="85"/>
      <c r="F33" s="85"/>
      <c r="G33" s="85"/>
      <c r="H33" s="4"/>
      <c r="I33" s="4"/>
    </row>
    <row r="34" spans="1:9" ht="15" x14ac:dyDescent="0.3">
      <c r="A34" s="349"/>
      <c r="B34" s="351"/>
      <c r="C34" s="97"/>
      <c r="D34" s="97"/>
      <c r="E34" s="97"/>
      <c r="F34" s="97"/>
      <c r="G34" s="97" t="s">
        <v>325</v>
      </c>
      <c r="H34" s="84">
        <f>SUM(H9:H33)</f>
        <v>0</v>
      </c>
      <c r="I34" s="84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442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7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7"/>
      <c r="B44" s="67" t="s">
        <v>266</v>
      </c>
      <c r="C44" s="67"/>
      <c r="D44" s="67"/>
      <c r="E44" s="67"/>
      <c r="F44" s="67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4"/>
      <c r="B46" s="64" t="s">
        <v>139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2" t="s">
        <v>443</v>
      </c>
      <c r="B1" s="72"/>
      <c r="C1" s="75"/>
      <c r="D1" s="75"/>
      <c r="E1" s="75"/>
      <c r="F1" s="75"/>
      <c r="G1" s="486" t="s">
        <v>109</v>
      </c>
      <c r="H1" s="486"/>
    </row>
    <row r="2" spans="1:10" ht="15" x14ac:dyDescent="0.3">
      <c r="A2" s="74" t="s">
        <v>140</v>
      </c>
      <c r="B2" s="72"/>
      <c r="C2" s="75"/>
      <c r="D2" s="75"/>
      <c r="E2" s="75"/>
      <c r="F2" s="75"/>
      <c r="G2" s="484" t="str">
        <f>'ფორმა N1'!L2</f>
        <v>01/01/2017-31/12/2017</v>
      </c>
      <c r="H2" s="484"/>
    </row>
    <row r="3" spans="1:10" ht="15" x14ac:dyDescent="0.3">
      <c r="A3" s="74"/>
      <c r="B3" s="74"/>
      <c r="C3" s="74"/>
      <c r="D3" s="74"/>
      <c r="E3" s="74"/>
      <c r="F3" s="74"/>
      <c r="G3" s="257"/>
      <c r="H3" s="257"/>
    </row>
    <row r="4" spans="1:10" ht="15" x14ac:dyDescent="0.3">
      <c r="A4" s="75" t="s">
        <v>269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56"/>
      <c r="B7" s="256"/>
      <c r="C7" s="256"/>
      <c r="D7" s="256"/>
      <c r="E7" s="256"/>
      <c r="F7" s="256"/>
      <c r="G7" s="76"/>
      <c r="H7" s="76"/>
    </row>
    <row r="8" spans="1:10" ht="30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5" t="s">
        <v>334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15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213"/>
      <c r="H35" s="181"/>
      <c r="I35" s="181"/>
    </row>
    <row r="36" spans="1:9" ht="15" x14ac:dyDescent="0.3">
      <c r="A36" s="214" t="s">
        <v>444</v>
      </c>
      <c r="B36" s="214"/>
      <c r="C36" s="213"/>
      <c r="D36" s="213"/>
      <c r="E36" s="213"/>
      <c r="F36" s="213"/>
      <c r="G36" s="213"/>
      <c r="H36" s="181"/>
      <c r="I36" s="181"/>
    </row>
    <row r="37" spans="1:9" ht="15" x14ac:dyDescent="0.3">
      <c r="A37" s="214"/>
      <c r="B37" s="214"/>
      <c r="C37" s="213"/>
      <c r="D37" s="213"/>
      <c r="E37" s="213"/>
      <c r="F37" s="213"/>
      <c r="G37" s="213"/>
      <c r="H37" s="181"/>
      <c r="I37" s="181"/>
    </row>
    <row r="38" spans="1:9" ht="15" x14ac:dyDescent="0.3">
      <c r="A38" s="214"/>
      <c r="B38" s="214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4"/>
      <c r="B39" s="214"/>
      <c r="C39" s="181"/>
      <c r="D39" s="181"/>
      <c r="E39" s="181"/>
      <c r="F39" s="181"/>
      <c r="G39" s="181"/>
      <c r="H39" s="181"/>
      <c r="I39" s="181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400</v>
      </c>
      <c r="D44" s="187"/>
      <c r="E44" s="213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265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139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82" customWidth="1"/>
    <col min="2" max="2" width="20.28515625" style="182" bestFit="1" customWidth="1"/>
    <col min="3" max="3" width="20.85546875" style="182" bestFit="1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91" t="s">
        <v>445</v>
      </c>
      <c r="B2" s="491"/>
      <c r="C2" s="491"/>
      <c r="D2" s="491"/>
      <c r="E2" s="491"/>
      <c r="F2" s="339"/>
      <c r="G2" s="75"/>
      <c r="H2" s="75"/>
      <c r="I2" s="75"/>
      <c r="J2" s="75"/>
      <c r="K2" s="257"/>
      <c r="L2" s="258"/>
      <c r="M2" s="258" t="s">
        <v>109</v>
      </c>
    </row>
    <row r="3" spans="1:13" ht="15" x14ac:dyDescent="0.3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257"/>
      <c r="L3" s="484" t="str">
        <f>'ფორმა N1'!L2</f>
        <v>01/01/2017-31/12/2017</v>
      </c>
      <c r="M3" s="484"/>
    </row>
    <row r="4" spans="1:13" ht="15" x14ac:dyDescent="0.3">
      <c r="A4" s="74"/>
      <c r="B4" s="74"/>
      <c r="C4" s="74"/>
      <c r="D4" s="72"/>
      <c r="E4" s="72"/>
      <c r="F4" s="72"/>
      <c r="G4" s="72"/>
      <c r="H4" s="72"/>
      <c r="I4" s="72"/>
      <c r="J4" s="72"/>
      <c r="K4" s="257"/>
      <c r="L4" s="257"/>
      <c r="M4" s="257"/>
    </row>
    <row r="5" spans="1:13" ht="15" x14ac:dyDescent="0.3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 x14ac:dyDescent="0.3">
      <c r="A6" s="421" t="str">
        <f>'ფორმა N1'!A5</f>
        <v>საქ. ძალოვან ვეტერანთა და პატრიოტთა პოლიტიკური მოძრაობა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 x14ac:dyDescent="0.2">
      <c r="A8" s="256"/>
      <c r="B8" s="366"/>
      <c r="C8" s="256"/>
      <c r="D8" s="256"/>
      <c r="E8" s="256"/>
      <c r="F8" s="256"/>
      <c r="G8" s="256"/>
      <c r="H8" s="256"/>
      <c r="I8" s="256"/>
      <c r="J8" s="256"/>
      <c r="K8" s="76"/>
      <c r="L8" s="76"/>
      <c r="M8" s="76"/>
    </row>
    <row r="9" spans="1:13" ht="45" x14ac:dyDescent="0.2">
      <c r="A9" s="88" t="s">
        <v>64</v>
      </c>
      <c r="B9" s="88" t="s">
        <v>481</v>
      </c>
      <c r="C9" s="88" t="s">
        <v>446</v>
      </c>
      <c r="D9" s="88" t="s">
        <v>447</v>
      </c>
      <c r="E9" s="88" t="s">
        <v>448</v>
      </c>
      <c r="F9" s="88" t="s">
        <v>449</v>
      </c>
      <c r="G9" s="88" t="s">
        <v>450</v>
      </c>
      <c r="H9" s="88" t="s">
        <v>451</v>
      </c>
      <c r="I9" s="88" t="s">
        <v>452</v>
      </c>
      <c r="J9" s="88" t="s">
        <v>453</v>
      </c>
      <c r="K9" s="88" t="s">
        <v>454</v>
      </c>
      <c r="L9" s="88" t="s">
        <v>455</v>
      </c>
      <c r="M9" s="88" t="s">
        <v>311</v>
      </c>
    </row>
    <row r="10" spans="1:13" ht="15" x14ac:dyDescent="0.2">
      <c r="A10" s="96">
        <v>1</v>
      </c>
      <c r="B10" s="373"/>
      <c r="C10" s="340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15" x14ac:dyDescent="0.2">
      <c r="A11" s="96">
        <v>2</v>
      </c>
      <c r="B11" s="373"/>
      <c r="C11" s="340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15" x14ac:dyDescent="0.2">
      <c r="A12" s="96">
        <v>3</v>
      </c>
      <c r="B12" s="373"/>
      <c r="C12" s="340"/>
      <c r="D12" s="85"/>
      <c r="E12" s="85"/>
      <c r="F12" s="85"/>
      <c r="G12" s="85"/>
      <c r="H12" s="85"/>
      <c r="I12" s="85"/>
      <c r="J12" s="85"/>
      <c r="K12" s="4"/>
      <c r="L12" s="4"/>
      <c r="M12" s="85"/>
    </row>
    <row r="13" spans="1:13" ht="15" x14ac:dyDescent="0.2">
      <c r="A13" s="96">
        <v>4</v>
      </c>
      <c r="B13" s="373"/>
      <c r="C13" s="340"/>
      <c r="D13" s="85"/>
      <c r="E13" s="85"/>
      <c r="F13" s="85"/>
      <c r="G13" s="85"/>
      <c r="H13" s="85"/>
      <c r="I13" s="85"/>
      <c r="J13" s="85"/>
      <c r="K13" s="4"/>
      <c r="L13" s="4"/>
      <c r="M13" s="85"/>
    </row>
    <row r="14" spans="1:13" ht="15" x14ac:dyDescent="0.2">
      <c r="A14" s="96">
        <v>5</v>
      </c>
      <c r="B14" s="373"/>
      <c r="C14" s="340"/>
      <c r="D14" s="85"/>
      <c r="E14" s="85"/>
      <c r="F14" s="85"/>
      <c r="G14" s="85"/>
      <c r="H14" s="85"/>
      <c r="I14" s="85"/>
      <c r="J14" s="85"/>
      <c r="K14" s="4"/>
      <c r="L14" s="4"/>
      <c r="M14" s="85"/>
    </row>
    <row r="15" spans="1:13" ht="15" x14ac:dyDescent="0.2">
      <c r="A15" s="96">
        <v>6</v>
      </c>
      <c r="B15" s="373"/>
      <c r="C15" s="340"/>
      <c r="D15" s="85"/>
      <c r="E15" s="85"/>
      <c r="F15" s="85"/>
      <c r="G15" s="85"/>
      <c r="H15" s="85"/>
      <c r="I15" s="85"/>
      <c r="J15" s="85"/>
      <c r="K15" s="4"/>
      <c r="L15" s="4"/>
      <c r="M15" s="85"/>
    </row>
    <row r="16" spans="1:13" ht="15" x14ac:dyDescent="0.2">
      <c r="A16" s="96">
        <v>7</v>
      </c>
      <c r="B16" s="373"/>
      <c r="C16" s="340"/>
      <c r="D16" s="85"/>
      <c r="E16" s="85"/>
      <c r="F16" s="85"/>
      <c r="G16" s="85"/>
      <c r="H16" s="85"/>
      <c r="I16" s="85"/>
      <c r="J16" s="85"/>
      <c r="K16" s="4"/>
      <c r="L16" s="4"/>
      <c r="M16" s="85"/>
    </row>
    <row r="17" spans="1:13" ht="15" x14ac:dyDescent="0.2">
      <c r="A17" s="96">
        <v>8</v>
      </c>
      <c r="B17" s="373"/>
      <c r="C17" s="340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 x14ac:dyDescent="0.2">
      <c r="A18" s="96">
        <v>9</v>
      </c>
      <c r="B18" s="373"/>
      <c r="C18" s="340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 x14ac:dyDescent="0.2">
      <c r="A19" s="96">
        <v>10</v>
      </c>
      <c r="B19" s="373"/>
      <c r="C19" s="340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 x14ac:dyDescent="0.2">
      <c r="A20" s="96">
        <v>11</v>
      </c>
      <c r="B20" s="373"/>
      <c r="C20" s="340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 x14ac:dyDescent="0.2">
      <c r="A21" s="96">
        <v>12</v>
      </c>
      <c r="B21" s="373"/>
      <c r="C21" s="340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 x14ac:dyDescent="0.2">
      <c r="A22" s="96">
        <v>13</v>
      </c>
      <c r="B22" s="373"/>
      <c r="C22" s="340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 x14ac:dyDescent="0.2">
      <c r="A23" s="96">
        <v>14</v>
      </c>
      <c r="B23" s="373"/>
      <c r="C23" s="340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 x14ac:dyDescent="0.2">
      <c r="A24" s="96">
        <v>15</v>
      </c>
      <c r="B24" s="373"/>
      <c r="C24" s="340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 x14ac:dyDescent="0.2">
      <c r="A25" s="96">
        <v>16</v>
      </c>
      <c r="B25" s="373"/>
      <c r="C25" s="340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 x14ac:dyDescent="0.2">
      <c r="A26" s="96">
        <v>17</v>
      </c>
      <c r="B26" s="373"/>
      <c r="C26" s="340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 x14ac:dyDescent="0.2">
      <c r="A27" s="96">
        <v>18</v>
      </c>
      <c r="B27" s="373"/>
      <c r="C27" s="340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 x14ac:dyDescent="0.2">
      <c r="A28" s="96">
        <v>19</v>
      </c>
      <c r="B28" s="373"/>
      <c r="C28" s="340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 x14ac:dyDescent="0.2">
      <c r="A29" s="96">
        <v>20</v>
      </c>
      <c r="B29" s="373"/>
      <c r="C29" s="340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 x14ac:dyDescent="0.2">
      <c r="A30" s="96">
        <v>21</v>
      </c>
      <c r="B30" s="373"/>
      <c r="C30" s="340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 x14ac:dyDescent="0.2">
      <c r="A31" s="96">
        <v>22</v>
      </c>
      <c r="B31" s="373"/>
      <c r="C31" s="340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 x14ac:dyDescent="0.2">
      <c r="A32" s="96">
        <v>23</v>
      </c>
      <c r="B32" s="373"/>
      <c r="C32" s="340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 x14ac:dyDescent="0.2">
      <c r="A33" s="96">
        <v>24</v>
      </c>
      <c r="B33" s="373"/>
      <c r="C33" s="340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 x14ac:dyDescent="0.2">
      <c r="A34" s="85" t="s">
        <v>271</v>
      </c>
      <c r="B34" s="374"/>
      <c r="C34" s="340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 x14ac:dyDescent="0.3">
      <c r="A35" s="85"/>
      <c r="B35" s="374"/>
      <c r="C35" s="340"/>
      <c r="D35" s="97"/>
      <c r="E35" s="97"/>
      <c r="F35" s="97"/>
      <c r="G35" s="97"/>
      <c r="H35" s="85"/>
      <c r="I35" s="85"/>
      <c r="J35" s="85"/>
      <c r="K35" s="85" t="s">
        <v>456</v>
      </c>
      <c r="L35" s="84">
        <f>SUM(L10:L34)</f>
        <v>0</v>
      </c>
      <c r="M35" s="85"/>
    </row>
    <row r="36" spans="1:13" ht="15" x14ac:dyDescent="0.3">
      <c r="A36" s="213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181"/>
    </row>
    <row r="37" spans="1:13" ht="15" x14ac:dyDescent="0.3">
      <c r="A37" s="214" t="s">
        <v>457</v>
      </c>
      <c r="B37" s="214"/>
      <c r="C37" s="214"/>
      <c r="D37" s="213"/>
      <c r="E37" s="213"/>
      <c r="F37" s="213"/>
      <c r="G37" s="213"/>
      <c r="H37" s="213"/>
      <c r="I37" s="213"/>
      <c r="J37" s="213"/>
      <c r="K37" s="213"/>
      <c r="L37" s="181"/>
    </row>
    <row r="38" spans="1:13" ht="15" x14ac:dyDescent="0.3">
      <c r="A38" s="214" t="s">
        <v>458</v>
      </c>
      <c r="B38" s="214"/>
      <c r="C38" s="214"/>
      <c r="D38" s="213"/>
      <c r="E38" s="213"/>
      <c r="F38" s="213"/>
      <c r="G38" s="213"/>
      <c r="H38" s="213"/>
      <c r="I38" s="213"/>
      <c r="J38" s="213"/>
      <c r="K38" s="213"/>
      <c r="L38" s="181"/>
    </row>
    <row r="39" spans="1:13" ht="15" x14ac:dyDescent="0.3">
      <c r="A39" s="198" t="s">
        <v>459</v>
      </c>
      <c r="B39" s="198"/>
      <c r="C39" s="214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460</v>
      </c>
      <c r="B40" s="198"/>
      <c r="C40" s="214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96" t="s">
        <v>477</v>
      </c>
      <c r="B41" s="496"/>
      <c r="C41" s="496"/>
      <c r="D41" s="496"/>
      <c r="E41" s="496"/>
      <c r="F41" s="496"/>
      <c r="G41" s="496"/>
      <c r="H41" s="496"/>
      <c r="I41" s="496"/>
      <c r="J41" s="496"/>
      <c r="K41" s="496"/>
      <c r="L41" s="496"/>
    </row>
    <row r="42" spans="1:13" ht="15" customHeight="1" x14ac:dyDescent="0.2">
      <c r="A42" s="496"/>
      <c r="B42" s="496"/>
      <c r="C42" s="496"/>
      <c r="D42" s="496"/>
      <c r="E42" s="496"/>
      <c r="F42" s="496"/>
      <c r="G42" s="496"/>
      <c r="H42" s="496"/>
      <c r="I42" s="496"/>
      <c r="J42" s="496"/>
      <c r="K42" s="496"/>
      <c r="L42" s="496"/>
    </row>
    <row r="43" spans="1:13" ht="12.75" customHeight="1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</row>
    <row r="44" spans="1:13" ht="15" x14ac:dyDescent="0.3">
      <c r="A44" s="492" t="s">
        <v>107</v>
      </c>
      <c r="B44" s="492"/>
      <c r="C44" s="492"/>
      <c r="D44" s="341"/>
      <c r="E44" s="342"/>
      <c r="F44" s="342"/>
      <c r="G44" s="341"/>
      <c r="H44" s="341"/>
      <c r="I44" s="341"/>
      <c r="J44" s="341"/>
      <c r="K44" s="341"/>
      <c r="L44" s="181"/>
    </row>
    <row r="45" spans="1:13" ht="15" x14ac:dyDescent="0.3">
      <c r="A45" s="341"/>
      <c r="B45" s="341"/>
      <c r="C45" s="342"/>
      <c r="D45" s="341"/>
      <c r="E45" s="342"/>
      <c r="F45" s="342"/>
      <c r="G45" s="341"/>
      <c r="H45" s="341"/>
      <c r="I45" s="341"/>
      <c r="J45" s="341"/>
      <c r="K45" s="343"/>
      <c r="L45" s="181"/>
    </row>
    <row r="46" spans="1:13" ht="15" customHeight="1" x14ac:dyDescent="0.3">
      <c r="A46" s="341"/>
      <c r="B46" s="341"/>
      <c r="C46" s="342"/>
      <c r="D46" s="493" t="s">
        <v>263</v>
      </c>
      <c r="E46" s="493"/>
      <c r="F46" s="344"/>
      <c r="G46" s="345"/>
      <c r="H46" s="494" t="s">
        <v>461</v>
      </c>
      <c r="I46" s="494"/>
      <c r="J46" s="494"/>
      <c r="K46" s="346"/>
      <c r="L46" s="181"/>
    </row>
    <row r="47" spans="1:13" ht="15" x14ac:dyDescent="0.3">
      <c r="A47" s="341"/>
      <c r="B47" s="341"/>
      <c r="C47" s="342"/>
      <c r="D47" s="341"/>
      <c r="E47" s="342"/>
      <c r="F47" s="342"/>
      <c r="G47" s="341"/>
      <c r="H47" s="495"/>
      <c r="I47" s="495"/>
      <c r="J47" s="495"/>
      <c r="K47" s="346"/>
      <c r="L47" s="181"/>
    </row>
    <row r="48" spans="1:13" ht="15" x14ac:dyDescent="0.3">
      <c r="A48" s="341"/>
      <c r="B48" s="341"/>
      <c r="C48" s="342"/>
      <c r="D48" s="490" t="s">
        <v>139</v>
      </c>
      <c r="E48" s="490"/>
      <c r="F48" s="344"/>
      <c r="G48" s="345"/>
      <c r="H48" s="341"/>
      <c r="I48" s="341"/>
      <c r="J48" s="341"/>
      <c r="K48" s="341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26" sqref="B2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2" t="s">
        <v>424</v>
      </c>
      <c r="B1" s="74"/>
      <c r="C1" s="498" t="s">
        <v>109</v>
      </c>
      <c r="D1" s="498"/>
    </row>
    <row r="2" spans="1:5" x14ac:dyDescent="0.3">
      <c r="A2" s="72" t="s">
        <v>425</v>
      </c>
      <c r="B2" s="74"/>
      <c r="C2" s="484" t="str">
        <f>'ფორმა N1'!L2</f>
        <v>01/01/2017-31/12/2017</v>
      </c>
      <c r="D2" s="485"/>
    </row>
    <row r="3" spans="1:5" x14ac:dyDescent="0.3">
      <c r="A3" s="74" t="s">
        <v>140</v>
      </c>
      <c r="B3" s="74"/>
      <c r="C3" s="73"/>
      <c r="D3" s="73"/>
    </row>
    <row r="4" spans="1:5" x14ac:dyDescent="0.3">
      <c r="A4" s="72"/>
      <c r="B4" s="74"/>
      <c r="C4" s="73"/>
      <c r="D4" s="73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">
      <c r="A6" s="117" t="str">
        <f>'ფორმა N1'!A5</f>
        <v>საქ. ძალოვან ვეტერანთა და პატრიოტთა პოლიტიკური მოძრაობა</v>
      </c>
      <c r="B6" s="118"/>
      <c r="C6" s="118"/>
      <c r="D6" s="58"/>
      <c r="E6" s="5"/>
    </row>
    <row r="7" spans="1:5" x14ac:dyDescent="0.3">
      <c r="A7" s="75"/>
      <c r="B7" s="75"/>
      <c r="C7" s="75"/>
      <c r="D7" s="74"/>
      <c r="E7" s="5"/>
    </row>
    <row r="8" spans="1:5" s="6" customFormat="1" x14ac:dyDescent="0.3">
      <c r="A8" s="98"/>
      <c r="B8" s="98"/>
      <c r="C8" s="76"/>
      <c r="D8" s="76"/>
    </row>
    <row r="9" spans="1:5" s="6" customFormat="1" ht="30" x14ac:dyDescent="0.3">
      <c r="A9" s="104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80">
        <f>SUM(C11,C14,C17,C20:C22)</f>
        <v>0</v>
      </c>
      <c r="D10" s="80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0">
        <f>SUM(C12:C13)</f>
        <v>0</v>
      </c>
      <c r="D11" s="80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7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4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426</v>
      </c>
      <c r="B1" s="75"/>
      <c r="C1" s="486" t="s">
        <v>109</v>
      </c>
      <c r="D1" s="486"/>
      <c r="E1" s="89"/>
    </row>
    <row r="2" spans="1:5" s="6" customFormat="1" x14ac:dyDescent="0.3">
      <c r="A2" s="72" t="s">
        <v>423</v>
      </c>
      <c r="B2" s="75"/>
      <c r="C2" s="484" t="str">
        <f>'ფორმა N1'!L2</f>
        <v>01/01/2017-31/12/2017</v>
      </c>
      <c r="D2" s="484"/>
      <c r="E2" s="89"/>
    </row>
    <row r="3" spans="1:5" s="6" customFormat="1" x14ac:dyDescent="0.3">
      <c r="A3" s="74" t="s">
        <v>140</v>
      </c>
      <c r="B3" s="72"/>
      <c r="C3" s="157"/>
      <c r="D3" s="157"/>
      <c r="E3" s="89"/>
    </row>
    <row r="4" spans="1:5" s="6" customFormat="1" x14ac:dyDescent="0.3">
      <c r="A4" s="74"/>
      <c r="B4" s="74"/>
      <c r="C4" s="157"/>
      <c r="D4" s="157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1" t="str">
        <f>'ფორმა N1'!A5</f>
        <v>საქ. ძალოვან ვეტერანთა და პატრიოტთა პოლიტიკური მოძრაობა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6"/>
      <c r="B8" s="156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292</v>
      </c>
      <c r="B10" s="96"/>
      <c r="C10" s="4"/>
      <c r="D10" s="4"/>
      <c r="E10" s="91"/>
    </row>
    <row r="11" spans="1:5" s="10" customFormat="1" x14ac:dyDescent="0.2">
      <c r="A11" s="96" t="s">
        <v>293</v>
      </c>
      <c r="B11" s="96"/>
      <c r="C11" s="4"/>
      <c r="D11" s="4"/>
      <c r="E11" s="92"/>
    </row>
    <row r="12" spans="1:5" s="10" customFormat="1" x14ac:dyDescent="0.2">
      <c r="A12" s="96" t="s">
        <v>294</v>
      </c>
      <c r="B12" s="85"/>
      <c r="C12" s="4"/>
      <c r="D12" s="4"/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9" x14ac:dyDescent="0.3">
      <c r="A17" s="97"/>
      <c r="B17" s="97" t="s">
        <v>321</v>
      </c>
      <c r="C17" s="84">
        <f>SUM(C10:C16)</f>
        <v>0</v>
      </c>
      <c r="D17" s="84">
        <f>SUM(D10:D16)</f>
        <v>0</v>
      </c>
      <c r="E17" s="94"/>
    </row>
    <row r="18" spans="1:9" x14ac:dyDescent="0.3">
      <c r="A18" s="43"/>
      <c r="B18" s="43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8"/>
    </row>
    <row r="22" spans="1:9" x14ac:dyDescent="0.3">
      <c r="A22" s="198" t="s">
        <v>383</v>
      </c>
    </row>
    <row r="23" spans="1:9" s="22" customFormat="1" ht="12.75" x14ac:dyDescent="0.2"/>
    <row r="24" spans="1:9" x14ac:dyDescent="0.3">
      <c r="A24" s="6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7"/>
      <c r="B27" s="67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15" sqref="C1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224</v>
      </c>
      <c r="B1" s="119"/>
      <c r="C1" s="499" t="s">
        <v>198</v>
      </c>
      <c r="D1" s="499"/>
      <c r="E1" s="103"/>
    </row>
    <row r="2" spans="1:5" x14ac:dyDescent="0.3">
      <c r="A2" s="74" t="s">
        <v>140</v>
      </c>
      <c r="B2" s="119"/>
      <c r="C2" s="75"/>
      <c r="D2" s="209" t="str">
        <f>'ფორმა N1'!L2</f>
        <v>01/01/2017-31/12/2017</v>
      </c>
      <c r="E2" s="103"/>
    </row>
    <row r="3" spans="1:5" x14ac:dyDescent="0.3">
      <c r="A3" s="114"/>
      <c r="B3" s="119"/>
      <c r="C3" s="75"/>
      <c r="D3" s="75"/>
      <c r="E3" s="103"/>
    </row>
    <row r="4" spans="1: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 x14ac:dyDescent="0.3">
      <c r="A5" s="117" t="str">
        <f>'ფორმა N1'!A5</f>
        <v>საქ. ძალოვან ვეტერანთა და პატრიოტთა პოლიტიკური მოძრაობა</v>
      </c>
      <c r="B5" s="118"/>
      <c r="C5" s="118"/>
      <c r="D5" s="58"/>
      <c r="E5" s="106"/>
    </row>
    <row r="6" spans="1:5" x14ac:dyDescent="0.3">
      <c r="A6" s="75"/>
      <c r="B6" s="74"/>
      <c r="C6" s="74"/>
      <c r="D6" s="74"/>
      <c r="E6" s="106"/>
    </row>
    <row r="7" spans="1:5" x14ac:dyDescent="0.3">
      <c r="A7" s="113"/>
      <c r="B7" s="120"/>
      <c r="C7" s="121"/>
      <c r="D7" s="121"/>
      <c r="E7" s="103"/>
    </row>
    <row r="8" spans="1:5" ht="45" x14ac:dyDescent="0.3">
      <c r="A8" s="122" t="s">
        <v>113</v>
      </c>
      <c r="B8" s="122" t="s">
        <v>190</v>
      </c>
      <c r="C8" s="122" t="s">
        <v>298</v>
      </c>
      <c r="D8" s="122" t="s">
        <v>252</v>
      </c>
      <c r="E8" s="103"/>
    </row>
    <row r="9" spans="1:5" x14ac:dyDescent="0.3">
      <c r="A9" s="48"/>
      <c r="B9" s="49"/>
      <c r="C9" s="151"/>
      <c r="D9" s="151"/>
      <c r="E9" s="103"/>
    </row>
    <row r="10" spans="1:5" x14ac:dyDescent="0.3">
      <c r="A10" s="50" t="s">
        <v>191</v>
      </c>
      <c r="B10" s="51"/>
      <c r="C10" s="123">
        <f>SUM(C11,C34)</f>
        <v>2855.06</v>
      </c>
      <c r="D10" s="123">
        <f>SUM(D11,D34)</f>
        <v>219.08</v>
      </c>
      <c r="E10" s="103"/>
    </row>
    <row r="11" spans="1:5" x14ac:dyDescent="0.3">
      <c r="A11" s="52" t="s">
        <v>192</v>
      </c>
      <c r="B11" s="53"/>
      <c r="C11" s="83">
        <f>SUM(C12:C32)</f>
        <v>2855.06</v>
      </c>
      <c r="D11" s="83">
        <f>SUM(D12:D32)</f>
        <v>219.08</v>
      </c>
      <c r="E11" s="103"/>
    </row>
    <row r="12" spans="1:5" x14ac:dyDescent="0.3">
      <c r="A12" s="56">
        <v>1110</v>
      </c>
      <c r="B12" s="55" t="s">
        <v>142</v>
      </c>
      <c r="C12" s="8"/>
      <c r="D12" s="8"/>
      <c r="E12" s="103"/>
    </row>
    <row r="13" spans="1:5" x14ac:dyDescent="0.3">
      <c r="A13" s="56">
        <v>1120</v>
      </c>
      <c r="B13" s="55" t="s">
        <v>143</v>
      </c>
      <c r="C13" s="8"/>
      <c r="D13" s="8"/>
      <c r="E13" s="103"/>
    </row>
    <row r="14" spans="1:5" x14ac:dyDescent="0.3">
      <c r="A14" s="56">
        <v>1211</v>
      </c>
      <c r="B14" s="55" t="s">
        <v>144</v>
      </c>
      <c r="C14" s="8">
        <v>2855.06</v>
      </c>
      <c r="D14" s="8">
        <v>219.08</v>
      </c>
      <c r="E14" s="103"/>
    </row>
    <row r="15" spans="1:5" x14ac:dyDescent="0.3">
      <c r="A15" s="56">
        <v>1212</v>
      </c>
      <c r="B15" s="55" t="s">
        <v>145</v>
      </c>
      <c r="C15" s="8"/>
      <c r="D15" s="8"/>
      <c r="E15" s="103"/>
    </row>
    <row r="16" spans="1:5" x14ac:dyDescent="0.3">
      <c r="A16" s="56">
        <v>1213</v>
      </c>
      <c r="B16" s="55" t="s">
        <v>146</v>
      </c>
      <c r="C16" s="8"/>
      <c r="D16" s="8"/>
      <c r="E16" s="103"/>
    </row>
    <row r="17" spans="1:5" x14ac:dyDescent="0.3">
      <c r="A17" s="56">
        <v>1214</v>
      </c>
      <c r="B17" s="55" t="s">
        <v>147</v>
      </c>
      <c r="C17" s="8"/>
      <c r="D17" s="8"/>
      <c r="E17" s="103"/>
    </row>
    <row r="18" spans="1:5" x14ac:dyDescent="0.3">
      <c r="A18" s="56">
        <v>1215</v>
      </c>
      <c r="B18" s="55" t="s">
        <v>148</v>
      </c>
      <c r="C18" s="8"/>
      <c r="D18" s="8"/>
      <c r="E18" s="103"/>
    </row>
    <row r="19" spans="1:5" x14ac:dyDescent="0.3">
      <c r="A19" s="56">
        <v>1300</v>
      </c>
      <c r="B19" s="55" t="s">
        <v>149</v>
      </c>
      <c r="C19" s="8"/>
      <c r="D19" s="8"/>
      <c r="E19" s="103"/>
    </row>
    <row r="20" spans="1:5" x14ac:dyDescent="0.3">
      <c r="A20" s="56">
        <v>1410</v>
      </c>
      <c r="B20" s="55" t="s">
        <v>150</v>
      </c>
      <c r="C20" s="8"/>
      <c r="D20" s="8"/>
      <c r="E20" s="103"/>
    </row>
    <row r="21" spans="1:5" x14ac:dyDescent="0.3">
      <c r="A21" s="56">
        <v>1421</v>
      </c>
      <c r="B21" s="55" t="s">
        <v>151</v>
      </c>
      <c r="C21" s="8"/>
      <c r="D21" s="8"/>
      <c r="E21" s="103"/>
    </row>
    <row r="22" spans="1:5" x14ac:dyDescent="0.3">
      <c r="A22" s="56">
        <v>1422</v>
      </c>
      <c r="B22" s="55" t="s">
        <v>152</v>
      </c>
      <c r="C22" s="8"/>
      <c r="D22" s="8"/>
      <c r="E22" s="103"/>
    </row>
    <row r="23" spans="1:5" x14ac:dyDescent="0.3">
      <c r="A23" s="56">
        <v>1423</v>
      </c>
      <c r="B23" s="55" t="s">
        <v>153</v>
      </c>
      <c r="C23" s="8"/>
      <c r="D23" s="8"/>
      <c r="E23" s="103"/>
    </row>
    <row r="24" spans="1:5" x14ac:dyDescent="0.3">
      <c r="A24" s="56">
        <v>1431</v>
      </c>
      <c r="B24" s="55" t="s">
        <v>154</v>
      </c>
      <c r="C24" s="8"/>
      <c r="D24" s="8"/>
      <c r="E24" s="103"/>
    </row>
    <row r="25" spans="1:5" x14ac:dyDescent="0.3">
      <c r="A25" s="56">
        <v>1432</v>
      </c>
      <c r="B25" s="55" t="s">
        <v>155</v>
      </c>
      <c r="C25" s="8"/>
      <c r="D25" s="8"/>
      <c r="E25" s="103"/>
    </row>
    <row r="26" spans="1:5" x14ac:dyDescent="0.3">
      <c r="A26" s="56">
        <v>1433</v>
      </c>
      <c r="B26" s="55" t="s">
        <v>156</v>
      </c>
      <c r="C26" s="8"/>
      <c r="D26" s="8"/>
      <c r="E26" s="103"/>
    </row>
    <row r="27" spans="1:5" x14ac:dyDescent="0.3">
      <c r="A27" s="56">
        <v>1441</v>
      </c>
      <c r="B27" s="55" t="s">
        <v>157</v>
      </c>
      <c r="C27" s="8"/>
      <c r="D27" s="8"/>
      <c r="E27" s="103"/>
    </row>
    <row r="28" spans="1:5" x14ac:dyDescent="0.3">
      <c r="A28" s="56">
        <v>1442</v>
      </c>
      <c r="B28" s="55" t="s">
        <v>158</v>
      </c>
      <c r="C28" s="8"/>
      <c r="D28" s="8"/>
      <c r="E28" s="103"/>
    </row>
    <row r="29" spans="1:5" x14ac:dyDescent="0.3">
      <c r="A29" s="56">
        <v>1443</v>
      </c>
      <c r="B29" s="55" t="s">
        <v>159</v>
      </c>
      <c r="C29" s="8"/>
      <c r="D29" s="8"/>
      <c r="E29" s="103"/>
    </row>
    <row r="30" spans="1:5" x14ac:dyDescent="0.3">
      <c r="A30" s="56">
        <v>1444</v>
      </c>
      <c r="B30" s="55" t="s">
        <v>160</v>
      </c>
      <c r="C30" s="8"/>
      <c r="D30" s="8"/>
      <c r="E30" s="103"/>
    </row>
    <row r="31" spans="1:5" x14ac:dyDescent="0.3">
      <c r="A31" s="56">
        <v>1445</v>
      </c>
      <c r="B31" s="55" t="s">
        <v>161</v>
      </c>
      <c r="C31" s="8"/>
      <c r="D31" s="8"/>
      <c r="E31" s="103"/>
    </row>
    <row r="32" spans="1:5" x14ac:dyDescent="0.3">
      <c r="A32" s="56">
        <v>1446</v>
      </c>
      <c r="B32" s="55" t="s">
        <v>162</v>
      </c>
      <c r="C32" s="8"/>
      <c r="D32" s="8"/>
      <c r="E32" s="103"/>
    </row>
    <row r="33" spans="1:5" x14ac:dyDescent="0.3">
      <c r="A33" s="29"/>
      <c r="E33" s="103"/>
    </row>
    <row r="34" spans="1:5" x14ac:dyDescent="0.3">
      <c r="A34" s="57" t="s">
        <v>193</v>
      </c>
      <c r="B34" s="55"/>
      <c r="C34" s="83">
        <f>SUM(C35:C42)</f>
        <v>0</v>
      </c>
      <c r="D34" s="83">
        <f>SUM(D35:D42)</f>
        <v>0</v>
      </c>
      <c r="E34" s="103"/>
    </row>
    <row r="35" spans="1:5" x14ac:dyDescent="0.3">
      <c r="A35" s="56">
        <v>2110</v>
      </c>
      <c r="B35" s="55" t="s">
        <v>100</v>
      </c>
      <c r="C35" s="8"/>
      <c r="D35" s="8"/>
      <c r="E35" s="103"/>
    </row>
    <row r="36" spans="1:5" x14ac:dyDescent="0.3">
      <c r="A36" s="56">
        <v>2120</v>
      </c>
      <c r="B36" s="55" t="s">
        <v>163</v>
      </c>
      <c r="C36" s="8"/>
      <c r="D36" s="8"/>
      <c r="E36" s="103"/>
    </row>
    <row r="37" spans="1:5" x14ac:dyDescent="0.3">
      <c r="A37" s="56">
        <v>2130</v>
      </c>
      <c r="B37" s="55" t="s">
        <v>101</v>
      </c>
      <c r="C37" s="8"/>
      <c r="D37" s="8"/>
      <c r="E37" s="103"/>
    </row>
    <row r="38" spans="1:5" x14ac:dyDescent="0.3">
      <c r="A38" s="56">
        <v>2140</v>
      </c>
      <c r="B38" s="55" t="s">
        <v>389</v>
      </c>
      <c r="C38" s="8"/>
      <c r="D38" s="8"/>
      <c r="E38" s="103"/>
    </row>
    <row r="39" spans="1:5" x14ac:dyDescent="0.3">
      <c r="A39" s="56">
        <v>2150</v>
      </c>
      <c r="B39" s="55" t="s">
        <v>393</v>
      </c>
      <c r="C39" s="8"/>
      <c r="D39" s="8"/>
      <c r="E39" s="103"/>
    </row>
    <row r="40" spans="1:5" x14ac:dyDescent="0.3">
      <c r="A40" s="56">
        <v>2220</v>
      </c>
      <c r="B40" s="55" t="s">
        <v>102</v>
      </c>
      <c r="C40" s="8"/>
      <c r="D40" s="8"/>
      <c r="E40" s="103"/>
    </row>
    <row r="41" spans="1:5" x14ac:dyDescent="0.3">
      <c r="A41" s="56">
        <v>2300</v>
      </c>
      <c r="B41" s="55" t="s">
        <v>164</v>
      </c>
      <c r="C41" s="8"/>
      <c r="D41" s="8"/>
      <c r="E41" s="103"/>
    </row>
    <row r="42" spans="1:5" x14ac:dyDescent="0.3">
      <c r="A42" s="56">
        <v>2400</v>
      </c>
      <c r="B42" s="55" t="s">
        <v>165</v>
      </c>
      <c r="C42" s="8"/>
      <c r="D42" s="8"/>
      <c r="E42" s="103"/>
    </row>
    <row r="43" spans="1:5" x14ac:dyDescent="0.3">
      <c r="A43" s="30"/>
      <c r="E43" s="103"/>
    </row>
    <row r="44" spans="1:5" x14ac:dyDescent="0.3">
      <c r="A44" s="54" t="s">
        <v>197</v>
      </c>
      <c r="B44" s="55"/>
      <c r="C44" s="83">
        <f>SUM(C45,C64)</f>
        <v>0</v>
      </c>
      <c r="D44" s="83">
        <f>SUM(D45,D64)</f>
        <v>0</v>
      </c>
      <c r="E44" s="103"/>
    </row>
    <row r="45" spans="1:5" x14ac:dyDescent="0.3">
      <c r="A45" s="57" t="s">
        <v>194</v>
      </c>
      <c r="B45" s="55"/>
      <c r="C45" s="83">
        <f>SUM(C46:C61)</f>
        <v>0</v>
      </c>
      <c r="D45" s="83">
        <f>SUM(D46:D61)</f>
        <v>0</v>
      </c>
      <c r="E45" s="103"/>
    </row>
    <row r="46" spans="1:5" x14ac:dyDescent="0.3">
      <c r="A46" s="56">
        <v>3100</v>
      </c>
      <c r="B46" s="55" t="s">
        <v>166</v>
      </c>
      <c r="C46" s="8"/>
      <c r="D46" s="8"/>
      <c r="E46" s="103"/>
    </row>
    <row r="47" spans="1:5" x14ac:dyDescent="0.3">
      <c r="A47" s="56">
        <v>3210</v>
      </c>
      <c r="B47" s="55" t="s">
        <v>167</v>
      </c>
      <c r="C47" s="8"/>
      <c r="D47" s="8"/>
      <c r="E47" s="103"/>
    </row>
    <row r="48" spans="1:5" x14ac:dyDescent="0.3">
      <c r="A48" s="56">
        <v>3221</v>
      </c>
      <c r="B48" s="55" t="s">
        <v>168</v>
      </c>
      <c r="C48" s="8"/>
      <c r="D48" s="8"/>
      <c r="E48" s="103"/>
    </row>
    <row r="49" spans="1:5" x14ac:dyDescent="0.3">
      <c r="A49" s="56">
        <v>3222</v>
      </c>
      <c r="B49" s="55" t="s">
        <v>169</v>
      </c>
      <c r="C49" s="8"/>
      <c r="D49" s="8"/>
      <c r="E49" s="103"/>
    </row>
    <row r="50" spans="1:5" x14ac:dyDescent="0.3">
      <c r="A50" s="56">
        <v>3223</v>
      </c>
      <c r="B50" s="55" t="s">
        <v>170</v>
      </c>
      <c r="C50" s="8"/>
      <c r="D50" s="8"/>
      <c r="E50" s="103"/>
    </row>
    <row r="51" spans="1:5" x14ac:dyDescent="0.3">
      <c r="A51" s="56">
        <v>3224</v>
      </c>
      <c r="B51" s="55" t="s">
        <v>171</v>
      </c>
      <c r="C51" s="8"/>
      <c r="D51" s="8"/>
      <c r="E51" s="103"/>
    </row>
    <row r="52" spans="1:5" x14ac:dyDescent="0.3">
      <c r="A52" s="56">
        <v>3231</v>
      </c>
      <c r="B52" s="55" t="s">
        <v>172</v>
      </c>
      <c r="C52" s="8"/>
      <c r="D52" s="8"/>
      <c r="E52" s="103"/>
    </row>
    <row r="53" spans="1:5" x14ac:dyDescent="0.3">
      <c r="A53" s="56">
        <v>3232</v>
      </c>
      <c r="B53" s="55" t="s">
        <v>173</v>
      </c>
      <c r="C53" s="8"/>
      <c r="D53" s="8"/>
      <c r="E53" s="103"/>
    </row>
    <row r="54" spans="1:5" x14ac:dyDescent="0.3">
      <c r="A54" s="56">
        <v>3234</v>
      </c>
      <c r="B54" s="55" t="s">
        <v>174</v>
      </c>
      <c r="C54" s="8"/>
      <c r="D54" s="8"/>
      <c r="E54" s="103"/>
    </row>
    <row r="55" spans="1:5" ht="30" x14ac:dyDescent="0.3">
      <c r="A55" s="56">
        <v>3236</v>
      </c>
      <c r="B55" s="55" t="s">
        <v>189</v>
      </c>
      <c r="C55" s="8"/>
      <c r="D55" s="8"/>
      <c r="E55" s="103"/>
    </row>
    <row r="56" spans="1:5" ht="45" x14ac:dyDescent="0.3">
      <c r="A56" s="56">
        <v>3237</v>
      </c>
      <c r="B56" s="55" t="s">
        <v>175</v>
      </c>
      <c r="C56" s="8"/>
      <c r="D56" s="8"/>
      <c r="E56" s="103"/>
    </row>
    <row r="57" spans="1:5" x14ac:dyDescent="0.3">
      <c r="A57" s="56">
        <v>3241</v>
      </c>
      <c r="B57" s="55" t="s">
        <v>176</v>
      </c>
      <c r="C57" s="8"/>
      <c r="D57" s="8"/>
      <c r="E57" s="103"/>
    </row>
    <row r="58" spans="1:5" x14ac:dyDescent="0.3">
      <c r="A58" s="56">
        <v>3242</v>
      </c>
      <c r="B58" s="55" t="s">
        <v>177</v>
      </c>
      <c r="C58" s="8"/>
      <c r="D58" s="8"/>
      <c r="E58" s="103"/>
    </row>
    <row r="59" spans="1:5" x14ac:dyDescent="0.3">
      <c r="A59" s="56">
        <v>3243</v>
      </c>
      <c r="B59" s="55" t="s">
        <v>178</v>
      </c>
      <c r="C59" s="8"/>
      <c r="D59" s="8"/>
      <c r="E59" s="103"/>
    </row>
    <row r="60" spans="1:5" x14ac:dyDescent="0.3">
      <c r="A60" s="56">
        <v>3245</v>
      </c>
      <c r="B60" s="55" t="s">
        <v>179</v>
      </c>
      <c r="C60" s="8"/>
      <c r="D60" s="8"/>
      <c r="E60" s="103"/>
    </row>
    <row r="61" spans="1:5" x14ac:dyDescent="0.3">
      <c r="A61" s="56">
        <v>3246</v>
      </c>
      <c r="B61" s="55" t="s">
        <v>180</v>
      </c>
      <c r="C61" s="8"/>
      <c r="D61" s="8"/>
      <c r="E61" s="103"/>
    </row>
    <row r="62" spans="1:5" x14ac:dyDescent="0.3">
      <c r="A62" s="30"/>
      <c r="E62" s="103"/>
    </row>
    <row r="63" spans="1:5" x14ac:dyDescent="0.3">
      <c r="A63" s="31"/>
      <c r="E63" s="103"/>
    </row>
    <row r="64" spans="1:5" x14ac:dyDescent="0.3">
      <c r="A64" s="57" t="s">
        <v>195</v>
      </c>
      <c r="B64" s="55"/>
      <c r="C64" s="83">
        <f>SUM(C65:C67)</f>
        <v>0</v>
      </c>
      <c r="D64" s="83">
        <f>SUM(D65:D67)</f>
        <v>0</v>
      </c>
      <c r="E64" s="103"/>
    </row>
    <row r="65" spans="1:5" x14ac:dyDescent="0.3">
      <c r="A65" s="56">
        <v>5100</v>
      </c>
      <c r="B65" s="55" t="s">
        <v>250</v>
      </c>
      <c r="C65" s="8"/>
      <c r="D65" s="8"/>
      <c r="E65" s="103"/>
    </row>
    <row r="66" spans="1:5" x14ac:dyDescent="0.3">
      <c r="A66" s="56">
        <v>5220</v>
      </c>
      <c r="B66" s="55" t="s">
        <v>402</v>
      </c>
      <c r="C66" s="8"/>
      <c r="D66" s="8"/>
      <c r="E66" s="103"/>
    </row>
    <row r="67" spans="1:5" x14ac:dyDescent="0.3">
      <c r="A67" s="56">
        <v>5230</v>
      </c>
      <c r="B67" s="55" t="s">
        <v>403</v>
      </c>
      <c r="C67" s="8"/>
      <c r="D67" s="8"/>
      <c r="E67" s="103"/>
    </row>
    <row r="68" spans="1:5" x14ac:dyDescent="0.3">
      <c r="A68" s="30"/>
      <c r="E68" s="103"/>
    </row>
    <row r="69" spans="1:5" x14ac:dyDescent="0.3">
      <c r="A69" s="2"/>
      <c r="E69" s="103"/>
    </row>
    <row r="70" spans="1:5" x14ac:dyDescent="0.3">
      <c r="A70" s="54" t="s">
        <v>196</v>
      </c>
      <c r="B70" s="55"/>
      <c r="C70" s="8"/>
      <c r="D70" s="8"/>
      <c r="E70" s="103"/>
    </row>
    <row r="71" spans="1:5" ht="30" x14ac:dyDescent="0.3">
      <c r="A71" s="56">
        <v>1</v>
      </c>
      <c r="B71" s="55" t="s">
        <v>181</v>
      </c>
      <c r="C71" s="8"/>
      <c r="D71" s="8"/>
      <c r="E71" s="103"/>
    </row>
    <row r="72" spans="1:5" x14ac:dyDescent="0.3">
      <c r="A72" s="56">
        <v>2</v>
      </c>
      <c r="B72" s="55" t="s">
        <v>182</v>
      </c>
      <c r="C72" s="8"/>
      <c r="D72" s="8"/>
      <c r="E72" s="103"/>
    </row>
    <row r="73" spans="1:5" x14ac:dyDescent="0.3">
      <c r="A73" s="56">
        <v>3</v>
      </c>
      <c r="B73" s="55" t="s">
        <v>183</v>
      </c>
      <c r="C73" s="8"/>
      <c r="D73" s="8"/>
      <c r="E73" s="103"/>
    </row>
    <row r="74" spans="1:5" x14ac:dyDescent="0.3">
      <c r="A74" s="56">
        <v>4</v>
      </c>
      <c r="B74" s="55" t="s">
        <v>353</v>
      </c>
      <c r="C74" s="8"/>
      <c r="D74" s="8"/>
      <c r="E74" s="103"/>
    </row>
    <row r="75" spans="1:5" x14ac:dyDescent="0.3">
      <c r="A75" s="56">
        <v>5</v>
      </c>
      <c r="B75" s="55" t="s">
        <v>184</v>
      </c>
      <c r="C75" s="8"/>
      <c r="D75" s="8"/>
      <c r="E75" s="103"/>
    </row>
    <row r="76" spans="1:5" x14ac:dyDescent="0.3">
      <c r="A76" s="56">
        <v>6</v>
      </c>
      <c r="B76" s="55" t="s">
        <v>185</v>
      </c>
      <c r="C76" s="8"/>
      <c r="D76" s="8"/>
      <c r="E76" s="103"/>
    </row>
    <row r="77" spans="1:5" x14ac:dyDescent="0.3">
      <c r="A77" s="56">
        <v>7</v>
      </c>
      <c r="B77" s="55" t="s">
        <v>186</v>
      </c>
      <c r="C77" s="8"/>
      <c r="D77" s="8"/>
      <c r="E77" s="103"/>
    </row>
    <row r="78" spans="1:5" x14ac:dyDescent="0.3">
      <c r="A78" s="56">
        <v>8</v>
      </c>
      <c r="B78" s="55" t="s">
        <v>187</v>
      </c>
      <c r="C78" s="8"/>
      <c r="D78" s="8"/>
      <c r="E78" s="103"/>
    </row>
    <row r="79" spans="1:5" x14ac:dyDescent="0.3">
      <c r="A79" s="56">
        <v>9</v>
      </c>
      <c r="B79" s="55" t="s">
        <v>188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6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4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I19" sqref="I19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420</v>
      </c>
      <c r="B1" s="74"/>
      <c r="C1" s="74"/>
      <c r="D1" s="74"/>
      <c r="E1" s="74"/>
      <c r="F1" s="74"/>
      <c r="G1" s="74"/>
      <c r="H1" s="74"/>
      <c r="I1" s="486" t="s">
        <v>109</v>
      </c>
      <c r="J1" s="486"/>
      <c r="K1" s="103"/>
    </row>
    <row r="2" spans="1:11" x14ac:dyDescent="0.3">
      <c r="A2" s="74" t="s">
        <v>140</v>
      </c>
      <c r="B2" s="74"/>
      <c r="C2" s="74"/>
      <c r="D2" s="74"/>
      <c r="E2" s="74"/>
      <c r="F2" s="74"/>
      <c r="G2" s="74"/>
      <c r="H2" s="74"/>
      <c r="I2" s="484" t="str">
        <f>'ფორმა N1'!L2</f>
        <v>01/01/2017-31/12/2017</v>
      </c>
      <c r="J2" s="485"/>
      <c r="K2" s="103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 x14ac:dyDescent="0.3">
      <c r="A5" s="206" t="str">
        <f>'ფორმა N1'!A5</f>
        <v>საქ. ძალოვან ვეტერანთა და პატრიოტთა პოლიტიკური მოძრაობა</v>
      </c>
      <c r="B5" s="360"/>
      <c r="C5" s="360"/>
      <c r="D5" s="360"/>
      <c r="E5" s="360"/>
      <c r="F5" s="361"/>
      <c r="G5" s="360"/>
      <c r="H5" s="360"/>
      <c r="I5" s="360"/>
      <c r="J5" s="360"/>
      <c r="K5" s="103"/>
    </row>
    <row r="6" spans="1:11" x14ac:dyDescent="0.3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6" customFormat="1" ht="45" x14ac:dyDescent="0.3">
      <c r="A8" s="127" t="s">
        <v>64</v>
      </c>
      <c r="B8" s="127" t="s">
        <v>111</v>
      </c>
      <c r="C8" s="128" t="s">
        <v>113</v>
      </c>
      <c r="D8" s="128" t="s">
        <v>270</v>
      </c>
      <c r="E8" s="128" t="s">
        <v>112</v>
      </c>
      <c r="F8" s="126" t="s">
        <v>251</v>
      </c>
      <c r="G8" s="126" t="s">
        <v>289</v>
      </c>
      <c r="H8" s="126" t="s">
        <v>290</v>
      </c>
      <c r="I8" s="126" t="s">
        <v>252</v>
      </c>
      <c r="J8" s="129" t="s">
        <v>114</v>
      </c>
      <c r="K8" s="103"/>
    </row>
    <row r="9" spans="1:11" s="26" customFormat="1" x14ac:dyDescent="0.3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3"/>
    </row>
    <row r="10" spans="1:11" s="26" customFormat="1" ht="30" x14ac:dyDescent="0.3">
      <c r="A10" s="154"/>
      <c r="B10" s="441" t="s">
        <v>546</v>
      </c>
      <c r="C10" s="442" t="s">
        <v>547</v>
      </c>
      <c r="D10" s="443" t="s">
        <v>548</v>
      </c>
      <c r="E10" s="444"/>
      <c r="F10" s="155"/>
      <c r="G10" s="155"/>
      <c r="H10" s="155"/>
      <c r="I10" s="155"/>
      <c r="J10" s="155"/>
      <c r="K10" s="103"/>
    </row>
    <row r="11" spans="1:11" s="26" customFormat="1" ht="15.75" x14ac:dyDescent="0.3">
      <c r="A11" s="154"/>
      <c r="B11" s="441" t="s">
        <v>546</v>
      </c>
      <c r="C11" s="246" t="s">
        <v>549</v>
      </c>
      <c r="D11" s="246" t="s">
        <v>548</v>
      </c>
      <c r="E11" s="246" t="s">
        <v>550</v>
      </c>
      <c r="F11" s="450">
        <v>2855.06</v>
      </c>
      <c r="G11" s="450">
        <f>'ფორმა N2'!D9</f>
        <v>118609.73</v>
      </c>
      <c r="H11" s="450">
        <f>'ფორმა N4'!D11</f>
        <v>121245.70999999999</v>
      </c>
      <c r="I11" s="450">
        <f>F11+G11-H11</f>
        <v>219.08000000000175</v>
      </c>
      <c r="J11" s="155"/>
      <c r="K11" s="103"/>
    </row>
    <row r="12" spans="1:11" s="26" customFormat="1" ht="15.75" x14ac:dyDescent="0.3">
      <c r="A12" s="445">
        <v>1</v>
      </c>
      <c r="B12" s="62"/>
      <c r="C12" s="152"/>
      <c r="D12" s="153"/>
      <c r="E12" s="150"/>
      <c r="F12" s="446"/>
      <c r="G12" s="446"/>
      <c r="H12" s="446"/>
      <c r="I12" s="446"/>
      <c r="J12" s="446"/>
      <c r="K12" s="103"/>
    </row>
    <row r="13" spans="1:1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1" x14ac:dyDescent="0.3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 x14ac:dyDescent="0.3">
      <c r="A17" s="102"/>
      <c r="B17" s="217" t="s">
        <v>107</v>
      </c>
      <c r="C17" s="102"/>
      <c r="D17" s="102"/>
      <c r="E17" s="102"/>
      <c r="F17" s="218"/>
      <c r="G17" s="102"/>
      <c r="H17" s="102"/>
      <c r="I17" s="102"/>
      <c r="J17" s="102"/>
    </row>
    <row r="18" spans="1:10" x14ac:dyDescent="0.3">
      <c r="A18" s="102"/>
      <c r="B18" s="102"/>
      <c r="C18" s="102"/>
      <c r="D18" s="102"/>
      <c r="E18" s="102"/>
      <c r="F18" s="99"/>
      <c r="G18" s="99"/>
      <c r="H18" s="99"/>
      <c r="I18" s="99"/>
      <c r="J18" s="99"/>
    </row>
    <row r="19" spans="1:10" x14ac:dyDescent="0.3">
      <c r="A19" s="102"/>
      <c r="B19" s="102"/>
      <c r="C19" s="254"/>
      <c r="D19" s="102"/>
      <c r="E19" s="102"/>
      <c r="F19" s="254"/>
      <c r="G19" s="255"/>
      <c r="H19" s="255"/>
      <c r="I19" s="99"/>
      <c r="J19" s="99"/>
    </row>
    <row r="20" spans="1:10" x14ac:dyDescent="0.3">
      <c r="A20" s="99"/>
      <c r="B20" s="102"/>
      <c r="C20" s="219" t="s">
        <v>263</v>
      </c>
      <c r="D20" s="219"/>
      <c r="E20" s="102"/>
      <c r="F20" s="102" t="s">
        <v>268</v>
      </c>
      <c r="G20" s="99"/>
      <c r="H20" s="99"/>
      <c r="I20" s="99"/>
      <c r="J20" s="99"/>
    </row>
    <row r="21" spans="1:10" x14ac:dyDescent="0.3">
      <c r="A21" s="99"/>
      <c r="B21" s="102"/>
      <c r="C21" s="220" t="s">
        <v>139</v>
      </c>
      <c r="D21" s="102"/>
      <c r="E21" s="102"/>
      <c r="F21" s="102" t="s">
        <v>264</v>
      </c>
      <c r="G21" s="99"/>
      <c r="H21" s="99"/>
      <c r="I21" s="99"/>
      <c r="J21" s="99"/>
    </row>
    <row r="22" spans="1:10" customFormat="1" x14ac:dyDescent="0.3">
      <c r="A22" s="99"/>
      <c r="B22" s="102"/>
      <c r="C22" s="102"/>
      <c r="D22" s="220"/>
      <c r="E22" s="99"/>
      <c r="F22" s="99"/>
      <c r="G22" s="99"/>
      <c r="H22" s="99"/>
      <c r="I22" s="99"/>
      <c r="J22" s="99"/>
    </row>
    <row r="23" spans="1:10" customFormat="1" ht="12.75" x14ac:dyDescent="0.2">
      <c r="A23" s="99"/>
      <c r="B23" s="99"/>
      <c r="C23" s="99"/>
      <c r="D23" s="99"/>
      <c r="E23" s="99"/>
      <c r="F23" s="99"/>
      <c r="G23" s="99"/>
      <c r="H23" s="99"/>
      <c r="I23" s="99"/>
      <c r="J23" s="99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 E10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32" sqref="C3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296</v>
      </c>
      <c r="B1" s="74"/>
      <c r="C1" s="486" t="s">
        <v>109</v>
      </c>
      <c r="D1" s="486"/>
      <c r="E1" s="106"/>
    </row>
    <row r="2" spans="1:7" x14ac:dyDescent="0.3">
      <c r="A2" s="74" t="s">
        <v>140</v>
      </c>
      <c r="B2" s="74"/>
      <c r="C2" s="484" t="str">
        <f>'ფორმა N1'!L2</f>
        <v>01/01/2017-31/12/2017</v>
      </c>
      <c r="D2" s="485"/>
      <c r="E2" s="106"/>
    </row>
    <row r="3" spans="1:7" x14ac:dyDescent="0.3">
      <c r="A3" s="72"/>
      <c r="B3" s="74"/>
      <c r="C3" s="73"/>
      <c r="D3" s="73"/>
      <c r="E3" s="106"/>
    </row>
    <row r="4" spans="1:7" x14ac:dyDescent="0.3">
      <c r="A4" s="75" t="s">
        <v>269</v>
      </c>
      <c r="B4" s="100"/>
      <c r="C4" s="101"/>
      <c r="D4" s="74"/>
      <c r="E4" s="106"/>
    </row>
    <row r="5" spans="1:7" x14ac:dyDescent="0.3">
      <c r="A5" s="223" t="str">
        <f>'ფორმა N1'!A5</f>
        <v>საქ. ძალოვან ვეტერანთა და პატრიოტთა პოლიტიკური მოძრაობა</v>
      </c>
      <c r="B5" s="12"/>
      <c r="C5" s="12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4"/>
      <c r="B7" s="74"/>
      <c r="C7" s="74"/>
      <c r="D7" s="74"/>
      <c r="E7" s="106"/>
    </row>
    <row r="8" spans="1:7" s="6" customFormat="1" ht="39" customHeight="1" x14ac:dyDescent="0.3">
      <c r="A8" s="104" t="s">
        <v>64</v>
      </c>
      <c r="B8" s="77" t="s">
        <v>244</v>
      </c>
      <c r="C8" s="77" t="s">
        <v>66</v>
      </c>
      <c r="D8" s="77" t="s">
        <v>67</v>
      </c>
      <c r="E8" s="106"/>
    </row>
    <row r="9" spans="1:7" s="7" customFormat="1" ht="16.5" customHeight="1" x14ac:dyDescent="0.3">
      <c r="A9" s="224">
        <v>1</v>
      </c>
      <c r="B9" s="224" t="s">
        <v>65</v>
      </c>
      <c r="C9" s="448">
        <f>SUM(C10,C26)</f>
        <v>118609.73</v>
      </c>
      <c r="D9" s="448">
        <f>SUM(D10,D26)</f>
        <v>118609.73</v>
      </c>
      <c r="E9" s="106"/>
    </row>
    <row r="10" spans="1:7" s="7" customFormat="1" ht="16.5" customHeight="1" x14ac:dyDescent="0.3">
      <c r="A10" s="85">
        <v>1.1000000000000001</v>
      </c>
      <c r="B10" s="85" t="s">
        <v>80</v>
      </c>
      <c r="C10" s="448">
        <f>SUM(C11,C12,C16,C19,C25,C26)</f>
        <v>118609.73</v>
      </c>
      <c r="D10" s="448">
        <f>SUM(D11,D12,D16,D19,D24,D25)</f>
        <v>118609.73</v>
      </c>
      <c r="E10" s="106"/>
    </row>
    <row r="11" spans="1:7" s="9" customFormat="1" ht="16.5" customHeight="1" x14ac:dyDescent="0.3">
      <c r="A11" s="86" t="s">
        <v>30</v>
      </c>
      <c r="B11" s="86" t="s">
        <v>79</v>
      </c>
      <c r="C11" s="447"/>
      <c r="D11" s="447"/>
      <c r="E11" s="106"/>
    </row>
    <row r="12" spans="1:7" s="10" customFormat="1" ht="16.5" customHeight="1" x14ac:dyDescent="0.3">
      <c r="A12" s="86" t="s">
        <v>31</v>
      </c>
      <c r="B12" s="86" t="s">
        <v>302</v>
      </c>
      <c r="C12" s="449">
        <f>SUM(C14:C15)</f>
        <v>0</v>
      </c>
      <c r="D12" s="449">
        <f>SUM(D14:D15)</f>
        <v>0</v>
      </c>
      <c r="E12" s="106"/>
      <c r="G12" s="66"/>
    </row>
    <row r="13" spans="1:7" s="3" customFormat="1" ht="16.5" customHeight="1" x14ac:dyDescent="0.3">
      <c r="A13" s="95" t="s">
        <v>81</v>
      </c>
      <c r="B13" s="95" t="s">
        <v>305</v>
      </c>
      <c r="C13" s="447"/>
      <c r="D13" s="447"/>
      <c r="E13" s="106"/>
    </row>
    <row r="14" spans="1:7" s="3" customFormat="1" ht="16.5" customHeight="1" x14ac:dyDescent="0.3">
      <c r="A14" s="95" t="s">
        <v>470</v>
      </c>
      <c r="B14" s="95" t="s">
        <v>469</v>
      </c>
      <c r="C14" s="8"/>
      <c r="D14" s="447"/>
      <c r="E14" s="106"/>
    </row>
    <row r="15" spans="1:7" s="3" customFormat="1" ht="16.5" customHeight="1" x14ac:dyDescent="0.3">
      <c r="A15" s="95" t="s">
        <v>471</v>
      </c>
      <c r="B15" s="95" t="s">
        <v>97</v>
      </c>
      <c r="C15" s="8"/>
      <c r="D15" s="447"/>
      <c r="E15" s="106"/>
    </row>
    <row r="16" spans="1:7" s="3" customFormat="1" ht="16.5" customHeight="1" x14ac:dyDescent="0.3">
      <c r="A16" s="86" t="s">
        <v>82</v>
      </c>
      <c r="B16" s="86" t="s">
        <v>83</v>
      </c>
      <c r="C16" s="105">
        <f>SUM(C17:C18)</f>
        <v>116341</v>
      </c>
      <c r="D16" s="449">
        <f>SUM(D17:D18)</f>
        <v>116341</v>
      </c>
      <c r="E16" s="106"/>
    </row>
    <row r="17" spans="1:5" s="3" customFormat="1" ht="16.5" customHeight="1" x14ac:dyDescent="0.3">
      <c r="A17" s="95" t="s">
        <v>84</v>
      </c>
      <c r="B17" s="95" t="s">
        <v>86</v>
      </c>
      <c r="C17" s="447">
        <v>87024</v>
      </c>
      <c r="D17" s="447">
        <f>C17</f>
        <v>87024</v>
      </c>
      <c r="E17" s="106"/>
    </row>
    <row r="18" spans="1:5" s="3" customFormat="1" ht="30" x14ac:dyDescent="0.3">
      <c r="A18" s="95" t="s">
        <v>85</v>
      </c>
      <c r="B18" s="95" t="s">
        <v>110</v>
      </c>
      <c r="C18" s="447">
        <v>29317</v>
      </c>
      <c r="D18" s="447">
        <f>C18</f>
        <v>29317</v>
      </c>
      <c r="E18" s="106"/>
    </row>
    <row r="19" spans="1:5" s="3" customFormat="1" ht="16.5" customHeight="1" x14ac:dyDescent="0.3">
      <c r="A19" s="86" t="s">
        <v>87</v>
      </c>
      <c r="B19" s="86" t="s">
        <v>395</v>
      </c>
      <c r="C19" s="105">
        <f>SUM(C20:C23)</f>
        <v>0</v>
      </c>
      <c r="D19" s="449">
        <f>SUM(D20:D23)</f>
        <v>0</v>
      </c>
      <c r="E19" s="106"/>
    </row>
    <row r="20" spans="1:5" s="3" customFormat="1" ht="16.5" customHeight="1" x14ac:dyDescent="0.3">
      <c r="A20" s="95" t="s">
        <v>88</v>
      </c>
      <c r="B20" s="95" t="s">
        <v>89</v>
      </c>
      <c r="C20" s="8"/>
      <c r="D20" s="8"/>
      <c r="E20" s="106"/>
    </row>
    <row r="21" spans="1:5" s="3" customFormat="1" ht="30" x14ac:dyDescent="0.3">
      <c r="A21" s="95" t="s">
        <v>92</v>
      </c>
      <c r="B21" s="95" t="s">
        <v>90</v>
      </c>
      <c r="C21" s="8"/>
      <c r="D21" s="8"/>
      <c r="E21" s="106"/>
    </row>
    <row r="22" spans="1:5" s="3" customFormat="1" ht="16.5" customHeight="1" x14ac:dyDescent="0.3">
      <c r="A22" s="95" t="s">
        <v>93</v>
      </c>
      <c r="B22" s="95" t="s">
        <v>91</v>
      </c>
      <c r="C22" s="8"/>
      <c r="D22" s="8"/>
      <c r="E22" s="106"/>
    </row>
    <row r="23" spans="1:5" s="3" customFormat="1" ht="16.5" customHeight="1" x14ac:dyDescent="0.3">
      <c r="A23" s="95" t="s">
        <v>94</v>
      </c>
      <c r="B23" s="95" t="s">
        <v>412</v>
      </c>
      <c r="C23" s="8"/>
      <c r="D23" s="8"/>
      <c r="E23" s="106"/>
    </row>
    <row r="24" spans="1:5" s="3" customFormat="1" ht="16.5" customHeight="1" x14ac:dyDescent="0.3">
      <c r="A24" s="86" t="s">
        <v>95</v>
      </c>
      <c r="B24" s="86" t="s">
        <v>413</v>
      </c>
      <c r="C24" s="246"/>
      <c r="D24" s="8"/>
      <c r="E24" s="106"/>
    </row>
    <row r="25" spans="1:5" s="3" customFormat="1" x14ac:dyDescent="0.3">
      <c r="A25" s="86" t="s">
        <v>246</v>
      </c>
      <c r="B25" s="86" t="s">
        <v>551</v>
      </c>
      <c r="C25" s="8">
        <v>2268.73</v>
      </c>
      <c r="D25" s="8">
        <f>C25</f>
        <v>2268.73</v>
      </c>
      <c r="E25" s="106"/>
    </row>
    <row r="26" spans="1:5" ht="16.5" customHeight="1" x14ac:dyDescent="0.3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06"/>
    </row>
    <row r="27" spans="1:5" ht="16.5" customHeight="1" x14ac:dyDescent="0.3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06"/>
    </row>
    <row r="28" spans="1:5" x14ac:dyDescent="0.3">
      <c r="A28" s="231" t="s">
        <v>98</v>
      </c>
      <c r="B28" s="231" t="s">
        <v>303</v>
      </c>
      <c r="C28" s="8"/>
      <c r="D28" s="8"/>
      <c r="E28" s="106"/>
    </row>
    <row r="29" spans="1:5" x14ac:dyDescent="0.3">
      <c r="A29" s="231" t="s">
        <v>99</v>
      </c>
      <c r="B29" s="231" t="s">
        <v>306</v>
      </c>
      <c r="C29" s="8"/>
      <c r="D29" s="8"/>
      <c r="E29" s="106"/>
    </row>
    <row r="30" spans="1:5" x14ac:dyDescent="0.3">
      <c r="A30" s="231" t="s">
        <v>421</v>
      </c>
      <c r="B30" s="231" t="s">
        <v>304</v>
      </c>
      <c r="C30" s="8"/>
      <c r="D30" s="8"/>
      <c r="E30" s="106"/>
    </row>
    <row r="31" spans="1:5" x14ac:dyDescent="0.3">
      <c r="A31" s="86" t="s">
        <v>33</v>
      </c>
      <c r="B31" s="86" t="s">
        <v>469</v>
      </c>
      <c r="C31" s="105">
        <f>SUM(C32:C34)</f>
        <v>0</v>
      </c>
      <c r="D31" s="105">
        <f>SUM(D32:D34)</f>
        <v>0</v>
      </c>
      <c r="E31" s="106"/>
    </row>
    <row r="32" spans="1:5" x14ac:dyDescent="0.3">
      <c r="A32" s="231" t="s">
        <v>12</v>
      </c>
      <c r="B32" s="231" t="s">
        <v>472</v>
      </c>
      <c r="C32" s="8"/>
      <c r="D32" s="8"/>
      <c r="E32" s="106"/>
    </row>
    <row r="33" spans="1:9" x14ac:dyDescent="0.3">
      <c r="A33" s="231" t="s">
        <v>13</v>
      </c>
      <c r="B33" s="231" t="s">
        <v>473</v>
      </c>
      <c r="C33" s="8"/>
      <c r="D33" s="8"/>
      <c r="E33" s="106"/>
    </row>
    <row r="34" spans="1:9" x14ac:dyDescent="0.3">
      <c r="A34" s="231" t="s">
        <v>276</v>
      </c>
      <c r="B34" s="231" t="s">
        <v>474</v>
      </c>
      <c r="C34" s="8"/>
      <c r="D34" s="8"/>
      <c r="E34" s="106"/>
    </row>
    <row r="35" spans="1:9" x14ac:dyDescent="0.3">
      <c r="A35" s="86" t="s">
        <v>34</v>
      </c>
      <c r="B35" s="242" t="s">
        <v>418</v>
      </c>
      <c r="C35" s="8"/>
      <c r="D35" s="8"/>
      <c r="E35" s="106"/>
    </row>
    <row r="36" spans="1:9" x14ac:dyDescent="0.3">
      <c r="D36" s="26"/>
      <c r="E36" s="107"/>
      <c r="F36" s="26"/>
    </row>
    <row r="37" spans="1:9" x14ac:dyDescent="0.3">
      <c r="A37" s="1"/>
      <c r="D37" s="26"/>
      <c r="E37" s="107"/>
      <c r="F37" s="26"/>
    </row>
    <row r="38" spans="1:9" x14ac:dyDescent="0.3">
      <c r="D38" s="26"/>
      <c r="E38" s="107"/>
      <c r="F38" s="26"/>
    </row>
    <row r="39" spans="1:9" x14ac:dyDescent="0.3">
      <c r="D39" s="26"/>
      <c r="E39" s="107"/>
      <c r="F39" s="26"/>
    </row>
    <row r="40" spans="1:9" x14ac:dyDescent="0.3">
      <c r="A40" s="67" t="s">
        <v>107</v>
      </c>
      <c r="D40" s="26"/>
      <c r="E40" s="107"/>
      <c r="F40" s="26"/>
    </row>
    <row r="41" spans="1:9" x14ac:dyDescent="0.3">
      <c r="D41" s="26"/>
      <c r="E41" s="108"/>
      <c r="F41" s="108"/>
      <c r="G41"/>
      <c r="H41"/>
      <c r="I41"/>
    </row>
    <row r="42" spans="1:9" x14ac:dyDescent="0.3">
      <c r="D42" s="109"/>
      <c r="E42" s="108"/>
      <c r="F42" s="108"/>
      <c r="G42"/>
      <c r="H42"/>
      <c r="I42"/>
    </row>
    <row r="43" spans="1:9" x14ac:dyDescent="0.3">
      <c r="A43"/>
      <c r="B43" s="67" t="s">
        <v>266</v>
      </c>
      <c r="D43" s="109"/>
      <c r="E43" s="108"/>
      <c r="F43" s="108"/>
      <c r="G43"/>
      <c r="H43"/>
      <c r="I43"/>
    </row>
    <row r="44" spans="1:9" x14ac:dyDescent="0.3">
      <c r="A44"/>
      <c r="B44" s="2" t="s">
        <v>265</v>
      </c>
      <c r="D44" s="109"/>
      <c r="E44" s="108"/>
      <c r="F44" s="108"/>
      <c r="G44"/>
      <c r="H44"/>
      <c r="I44"/>
    </row>
    <row r="45" spans="1:9" customFormat="1" ht="12.75" x14ac:dyDescent="0.2">
      <c r="B45" s="64" t="s">
        <v>139</v>
      </c>
      <c r="D45" s="108"/>
      <c r="E45" s="108"/>
      <c r="F45" s="108"/>
    </row>
    <row r="46" spans="1:9" x14ac:dyDescent="0.3">
      <c r="D46" s="26"/>
      <c r="E46" s="107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10" sqref="F10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2" t="s">
        <v>356</v>
      </c>
      <c r="B1" s="74"/>
      <c r="C1" s="74"/>
      <c r="D1" s="74"/>
      <c r="E1" s="74"/>
      <c r="F1" s="74"/>
      <c r="G1" s="160" t="s">
        <v>109</v>
      </c>
      <c r="H1" s="161"/>
    </row>
    <row r="2" spans="1:8" x14ac:dyDescent="0.3">
      <c r="A2" s="74" t="s">
        <v>140</v>
      </c>
      <c r="B2" s="74"/>
      <c r="C2" s="74"/>
      <c r="D2" s="74"/>
      <c r="E2" s="74"/>
      <c r="F2" s="74"/>
      <c r="G2" s="162" t="str">
        <f>'ფორმა N1'!L2</f>
        <v>01/01/2017-31/12/2017</v>
      </c>
      <c r="H2" s="161"/>
    </row>
    <row r="3" spans="1:8" x14ac:dyDescent="0.3">
      <c r="A3" s="74"/>
      <c r="B3" s="74"/>
      <c r="C3" s="74"/>
      <c r="D3" s="74"/>
      <c r="E3" s="74"/>
      <c r="F3" s="74"/>
      <c r="G3" s="100"/>
      <c r="H3" s="161"/>
    </row>
    <row r="4" spans="1:8" x14ac:dyDescent="0.3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 x14ac:dyDescent="0.3">
      <c r="A5" s="206" t="str">
        <f>'ფორმა N1'!A5</f>
        <v>საქ. ძალოვან ვეტერანთა და პატრიოტთა პოლიტიკური მოძრაობა</v>
      </c>
      <c r="B5" s="206"/>
      <c r="C5" s="206"/>
      <c r="D5" s="206"/>
      <c r="E5" s="206"/>
      <c r="F5" s="206"/>
      <c r="G5" s="206"/>
      <c r="H5" s="102"/>
    </row>
    <row r="6" spans="1:8" x14ac:dyDescent="0.3">
      <c r="A6" s="75"/>
      <c r="B6" s="74"/>
      <c r="C6" s="74"/>
      <c r="D6" s="74"/>
      <c r="E6" s="74"/>
      <c r="F6" s="74"/>
      <c r="G6" s="74"/>
      <c r="H6" s="102"/>
    </row>
    <row r="7" spans="1:8" x14ac:dyDescent="0.3">
      <c r="A7" s="74"/>
      <c r="B7" s="74"/>
      <c r="C7" s="74"/>
      <c r="D7" s="74"/>
      <c r="E7" s="74"/>
      <c r="F7" s="74"/>
      <c r="G7" s="74"/>
      <c r="H7" s="103"/>
    </row>
    <row r="8" spans="1:8" ht="45.75" customHeight="1" x14ac:dyDescent="0.3">
      <c r="A8" s="163" t="s">
        <v>307</v>
      </c>
      <c r="B8" s="163" t="s">
        <v>141</v>
      </c>
      <c r="C8" s="164" t="s">
        <v>354</v>
      </c>
      <c r="D8" s="164" t="s">
        <v>355</v>
      </c>
      <c r="E8" s="164" t="s">
        <v>270</v>
      </c>
      <c r="F8" s="163" t="s">
        <v>312</v>
      </c>
      <c r="G8" s="164" t="s">
        <v>308</v>
      </c>
      <c r="H8" s="103"/>
    </row>
    <row r="9" spans="1:8" x14ac:dyDescent="0.3">
      <c r="A9" s="165" t="s">
        <v>309</v>
      </c>
      <c r="B9" s="166"/>
      <c r="C9" s="167"/>
      <c r="D9" s="168"/>
      <c r="E9" s="168"/>
      <c r="F9" s="168"/>
      <c r="G9" s="169"/>
      <c r="H9" s="103"/>
    </row>
    <row r="10" spans="1:8" ht="15.75" x14ac:dyDescent="0.3">
      <c r="A10" s="166">
        <v>1</v>
      </c>
      <c r="B10" s="451">
        <v>42768</v>
      </c>
      <c r="C10" s="170">
        <v>720</v>
      </c>
      <c r="D10" s="171">
        <v>720</v>
      </c>
      <c r="E10" s="171" t="s">
        <v>221</v>
      </c>
      <c r="F10" s="171" t="s">
        <v>552</v>
      </c>
      <c r="G10" s="172">
        <f>IF(ISBLANK(B10),"",G9+C10-D10)</f>
        <v>0</v>
      </c>
      <c r="H10" s="103"/>
    </row>
    <row r="11" spans="1:8" ht="15.75" x14ac:dyDescent="0.3">
      <c r="A11" s="166">
        <v>2</v>
      </c>
      <c r="B11" s="451">
        <v>43010</v>
      </c>
      <c r="C11" s="170">
        <v>1200</v>
      </c>
      <c r="D11" s="171">
        <v>1200</v>
      </c>
      <c r="E11" s="171" t="s">
        <v>221</v>
      </c>
      <c r="F11" s="171" t="s">
        <v>552</v>
      </c>
      <c r="G11" s="172">
        <f t="shared" ref="G11:G38" si="0">IF(ISBLANK(B11),"",G10+C11-D11)</f>
        <v>0</v>
      </c>
      <c r="H11" s="103"/>
    </row>
    <row r="12" spans="1:8" ht="15.75" x14ac:dyDescent="0.3">
      <c r="A12" s="166">
        <v>3</v>
      </c>
      <c r="B12" s="451" t="s">
        <v>553</v>
      </c>
      <c r="C12" s="170">
        <v>740</v>
      </c>
      <c r="D12" s="171">
        <v>740</v>
      </c>
      <c r="E12" s="171" t="s">
        <v>221</v>
      </c>
      <c r="F12" s="171" t="s">
        <v>552</v>
      </c>
      <c r="G12" s="172">
        <f t="shared" si="0"/>
        <v>0</v>
      </c>
      <c r="H12" s="103"/>
    </row>
    <row r="13" spans="1:8" ht="15.75" x14ac:dyDescent="0.3">
      <c r="A13" s="166">
        <v>4</v>
      </c>
      <c r="B13" s="451">
        <v>42738</v>
      </c>
      <c r="C13" s="170">
        <v>2000</v>
      </c>
      <c r="D13" s="171">
        <v>2000</v>
      </c>
      <c r="E13" s="171" t="s">
        <v>221</v>
      </c>
      <c r="F13" s="171" t="s">
        <v>552</v>
      </c>
      <c r="G13" s="172">
        <f t="shared" si="0"/>
        <v>0</v>
      </c>
      <c r="H13" s="103"/>
    </row>
    <row r="14" spans="1:8" ht="15.75" x14ac:dyDescent="0.3">
      <c r="A14" s="166">
        <v>5</v>
      </c>
      <c r="B14" s="451" t="s">
        <v>554</v>
      </c>
      <c r="C14" s="170">
        <v>800</v>
      </c>
      <c r="D14" s="171">
        <v>800</v>
      </c>
      <c r="E14" s="171" t="s">
        <v>221</v>
      </c>
      <c r="F14" s="171" t="s">
        <v>552</v>
      </c>
      <c r="G14" s="172">
        <f t="shared" si="0"/>
        <v>0</v>
      </c>
      <c r="H14" s="103"/>
    </row>
    <row r="15" spans="1:8" ht="15.75" x14ac:dyDescent="0.3">
      <c r="A15" s="166">
        <v>6</v>
      </c>
      <c r="B15" s="451" t="s">
        <v>555</v>
      </c>
      <c r="C15" s="170">
        <v>700</v>
      </c>
      <c r="D15" s="171">
        <v>700</v>
      </c>
      <c r="E15" s="171" t="s">
        <v>221</v>
      </c>
      <c r="F15" s="171" t="s">
        <v>552</v>
      </c>
      <c r="G15" s="172">
        <f t="shared" si="0"/>
        <v>0</v>
      </c>
      <c r="H15" s="103"/>
    </row>
    <row r="16" spans="1:8" ht="15.75" x14ac:dyDescent="0.3">
      <c r="A16" s="166">
        <v>7</v>
      </c>
      <c r="B16" s="451" t="s">
        <v>556</v>
      </c>
      <c r="C16" s="170">
        <v>1500</v>
      </c>
      <c r="D16" s="171">
        <v>1500</v>
      </c>
      <c r="E16" s="171" t="s">
        <v>221</v>
      </c>
      <c r="F16" s="171" t="s">
        <v>552</v>
      </c>
      <c r="G16" s="172">
        <f t="shared" si="0"/>
        <v>0</v>
      </c>
      <c r="H16" s="103"/>
    </row>
    <row r="17" spans="1:8" ht="15.75" x14ac:dyDescent="0.3">
      <c r="A17" s="166">
        <v>8</v>
      </c>
      <c r="B17" s="451" t="s">
        <v>557</v>
      </c>
      <c r="C17" s="170">
        <v>500</v>
      </c>
      <c r="D17" s="171">
        <v>500</v>
      </c>
      <c r="E17" s="171" t="s">
        <v>221</v>
      </c>
      <c r="F17" s="171" t="s">
        <v>552</v>
      </c>
      <c r="G17" s="172">
        <f t="shared" si="0"/>
        <v>0</v>
      </c>
      <c r="H17" s="103"/>
    </row>
    <row r="18" spans="1:8" ht="15.75" x14ac:dyDescent="0.3">
      <c r="A18" s="166">
        <v>9</v>
      </c>
      <c r="B18" s="451">
        <v>42920</v>
      </c>
      <c r="C18" s="170">
        <v>1500</v>
      </c>
      <c r="D18" s="171">
        <v>1500</v>
      </c>
      <c r="E18" s="171" t="s">
        <v>221</v>
      </c>
      <c r="F18" s="171" t="s">
        <v>552</v>
      </c>
      <c r="G18" s="172">
        <f t="shared" si="0"/>
        <v>0</v>
      </c>
      <c r="H18" s="103"/>
    </row>
    <row r="19" spans="1:8" ht="15.75" x14ac:dyDescent="0.3">
      <c r="A19" s="166">
        <v>10</v>
      </c>
      <c r="B19" s="451" t="s">
        <v>558</v>
      </c>
      <c r="C19" s="170">
        <v>2000</v>
      </c>
      <c r="D19" s="171">
        <v>2000</v>
      </c>
      <c r="E19" s="171" t="s">
        <v>221</v>
      </c>
      <c r="F19" s="171" t="s">
        <v>552</v>
      </c>
      <c r="G19" s="172">
        <f t="shared" si="0"/>
        <v>0</v>
      </c>
      <c r="H19" s="103"/>
    </row>
    <row r="20" spans="1:8" ht="15.75" x14ac:dyDescent="0.3">
      <c r="A20" s="166">
        <v>11</v>
      </c>
      <c r="B20" s="451" t="s">
        <v>559</v>
      </c>
      <c r="C20" s="170">
        <v>1000</v>
      </c>
      <c r="D20" s="171">
        <v>1000</v>
      </c>
      <c r="E20" s="171" t="s">
        <v>221</v>
      </c>
      <c r="F20" s="171" t="s">
        <v>552</v>
      </c>
      <c r="G20" s="172">
        <f t="shared" si="0"/>
        <v>0</v>
      </c>
      <c r="H20" s="103"/>
    </row>
    <row r="21" spans="1:8" ht="15.75" x14ac:dyDescent="0.3">
      <c r="A21" s="166">
        <v>12</v>
      </c>
      <c r="B21" s="451">
        <v>43044</v>
      </c>
      <c r="C21" s="170">
        <v>800</v>
      </c>
      <c r="D21" s="171">
        <v>800</v>
      </c>
      <c r="E21" s="171" t="s">
        <v>221</v>
      </c>
      <c r="F21" s="171" t="s">
        <v>552</v>
      </c>
      <c r="G21" s="172">
        <f t="shared" si="0"/>
        <v>0</v>
      </c>
      <c r="H21" s="103"/>
    </row>
    <row r="22" spans="1:8" ht="15.75" x14ac:dyDescent="0.3">
      <c r="A22" s="166">
        <v>13</v>
      </c>
      <c r="B22" s="451" t="s">
        <v>560</v>
      </c>
      <c r="C22" s="170">
        <v>1000</v>
      </c>
      <c r="D22" s="171">
        <v>1000</v>
      </c>
      <c r="E22" s="171" t="s">
        <v>221</v>
      </c>
      <c r="F22" s="171" t="s">
        <v>552</v>
      </c>
      <c r="G22" s="172">
        <f t="shared" si="0"/>
        <v>0</v>
      </c>
      <c r="H22" s="103"/>
    </row>
    <row r="23" spans="1:8" ht="15.75" x14ac:dyDescent="0.3">
      <c r="A23" s="166">
        <v>14</v>
      </c>
      <c r="B23" s="451" t="s">
        <v>561</v>
      </c>
      <c r="C23" s="170">
        <v>1300</v>
      </c>
      <c r="D23" s="171">
        <v>1300</v>
      </c>
      <c r="E23" s="171" t="s">
        <v>221</v>
      </c>
      <c r="F23" s="171" t="s">
        <v>552</v>
      </c>
      <c r="G23" s="172">
        <f t="shared" si="0"/>
        <v>0</v>
      </c>
      <c r="H23" s="103"/>
    </row>
    <row r="24" spans="1:8" ht="15.75" x14ac:dyDescent="0.3">
      <c r="A24" s="166">
        <v>15</v>
      </c>
      <c r="B24" s="451">
        <v>42922</v>
      </c>
      <c r="C24" s="170">
        <v>700</v>
      </c>
      <c r="D24" s="171">
        <v>700</v>
      </c>
      <c r="E24" s="171" t="s">
        <v>221</v>
      </c>
      <c r="F24" s="171" t="s">
        <v>552</v>
      </c>
      <c r="G24" s="172">
        <f t="shared" si="0"/>
        <v>0</v>
      </c>
      <c r="H24" s="103"/>
    </row>
    <row r="25" spans="1:8" ht="15.75" x14ac:dyDescent="0.3">
      <c r="A25" s="166">
        <v>16</v>
      </c>
      <c r="B25" s="451" t="s">
        <v>562</v>
      </c>
      <c r="C25" s="170">
        <v>1000</v>
      </c>
      <c r="D25" s="171">
        <v>1000</v>
      </c>
      <c r="E25" s="171" t="s">
        <v>221</v>
      </c>
      <c r="F25" s="171" t="s">
        <v>552</v>
      </c>
      <c r="G25" s="172">
        <f t="shared" si="0"/>
        <v>0</v>
      </c>
      <c r="H25" s="103"/>
    </row>
    <row r="26" spans="1:8" ht="15.75" x14ac:dyDescent="0.3">
      <c r="A26" s="166">
        <v>17</v>
      </c>
      <c r="B26" s="451">
        <v>42862</v>
      </c>
      <c r="C26" s="170">
        <v>1500</v>
      </c>
      <c r="D26" s="171">
        <v>1500</v>
      </c>
      <c r="E26" s="171" t="s">
        <v>221</v>
      </c>
      <c r="F26" s="171" t="s">
        <v>552</v>
      </c>
      <c r="G26" s="172">
        <f t="shared" si="0"/>
        <v>0</v>
      </c>
      <c r="H26" s="103"/>
    </row>
    <row r="27" spans="1:8" ht="15.75" x14ac:dyDescent="0.3">
      <c r="A27" s="166">
        <v>18</v>
      </c>
      <c r="B27" s="451" t="s">
        <v>563</v>
      </c>
      <c r="C27" s="170">
        <v>700</v>
      </c>
      <c r="D27" s="171">
        <v>700</v>
      </c>
      <c r="E27" s="171" t="s">
        <v>221</v>
      </c>
      <c r="F27" s="171" t="s">
        <v>552</v>
      </c>
      <c r="G27" s="172">
        <f t="shared" si="0"/>
        <v>0</v>
      </c>
      <c r="H27" s="103"/>
    </row>
    <row r="28" spans="1:8" ht="15.75" x14ac:dyDescent="0.3">
      <c r="A28" s="166">
        <v>19</v>
      </c>
      <c r="B28" s="451">
        <v>42833</v>
      </c>
      <c r="C28" s="170">
        <v>1500</v>
      </c>
      <c r="D28" s="171">
        <v>1500</v>
      </c>
      <c r="E28" s="171" t="s">
        <v>221</v>
      </c>
      <c r="F28" s="171" t="s">
        <v>552</v>
      </c>
      <c r="G28" s="172">
        <f t="shared" si="0"/>
        <v>0</v>
      </c>
      <c r="H28" s="103"/>
    </row>
    <row r="29" spans="1:8" ht="15.75" x14ac:dyDescent="0.3">
      <c r="A29" s="166">
        <v>20</v>
      </c>
      <c r="B29" s="451">
        <v>43016</v>
      </c>
      <c r="C29" s="170">
        <v>1000</v>
      </c>
      <c r="D29" s="171">
        <v>1000</v>
      </c>
      <c r="E29" s="171" t="s">
        <v>221</v>
      </c>
      <c r="F29" s="171" t="s">
        <v>552</v>
      </c>
      <c r="G29" s="172">
        <f t="shared" si="0"/>
        <v>0</v>
      </c>
      <c r="H29" s="103"/>
    </row>
    <row r="30" spans="1:8" ht="15.75" x14ac:dyDescent="0.3">
      <c r="A30" s="166">
        <v>21</v>
      </c>
      <c r="B30" s="451" t="s">
        <v>564</v>
      </c>
      <c r="C30" s="173">
        <v>1000</v>
      </c>
      <c r="D30" s="174">
        <v>1000</v>
      </c>
      <c r="E30" s="171" t="s">
        <v>221</v>
      </c>
      <c r="F30" s="171" t="s">
        <v>552</v>
      </c>
      <c r="G30" s="172">
        <f t="shared" si="0"/>
        <v>0</v>
      </c>
      <c r="H30" s="103"/>
    </row>
    <row r="31" spans="1:8" ht="15.75" x14ac:dyDescent="0.3">
      <c r="A31" s="166">
        <v>22</v>
      </c>
      <c r="B31" s="451">
        <v>42896</v>
      </c>
      <c r="C31" s="173">
        <v>2500</v>
      </c>
      <c r="D31" s="174">
        <v>2500</v>
      </c>
      <c r="E31" s="171" t="s">
        <v>221</v>
      </c>
      <c r="F31" s="171" t="s">
        <v>552</v>
      </c>
      <c r="G31" s="172">
        <f t="shared" si="0"/>
        <v>0</v>
      </c>
      <c r="H31" s="103"/>
    </row>
    <row r="32" spans="1:8" ht="15.75" x14ac:dyDescent="0.3">
      <c r="A32" s="166">
        <v>23</v>
      </c>
      <c r="B32" s="451" t="s">
        <v>565</v>
      </c>
      <c r="C32" s="173">
        <v>1000</v>
      </c>
      <c r="D32" s="174">
        <v>1000</v>
      </c>
      <c r="E32" s="171" t="s">
        <v>221</v>
      </c>
      <c r="F32" s="171" t="s">
        <v>552</v>
      </c>
      <c r="G32" s="172">
        <f t="shared" si="0"/>
        <v>0</v>
      </c>
      <c r="H32" s="103"/>
    </row>
    <row r="33" spans="1:10" ht="15.75" x14ac:dyDescent="0.3">
      <c r="A33" s="166">
        <v>24</v>
      </c>
      <c r="B33" s="451" t="s">
        <v>566</v>
      </c>
      <c r="C33" s="173">
        <v>1000</v>
      </c>
      <c r="D33" s="174">
        <v>1000</v>
      </c>
      <c r="E33" s="171" t="s">
        <v>221</v>
      </c>
      <c r="F33" s="171" t="s">
        <v>552</v>
      </c>
      <c r="G33" s="172">
        <f t="shared" si="0"/>
        <v>0</v>
      </c>
      <c r="H33" s="103"/>
    </row>
    <row r="34" spans="1:10" ht="15.75" x14ac:dyDescent="0.3">
      <c r="A34" s="166">
        <v>25</v>
      </c>
      <c r="B34" s="451">
        <v>42747</v>
      </c>
      <c r="C34" s="173">
        <v>1500</v>
      </c>
      <c r="D34" s="174">
        <v>1500</v>
      </c>
      <c r="E34" s="171" t="s">
        <v>221</v>
      </c>
      <c r="F34" s="171" t="s">
        <v>552</v>
      </c>
      <c r="G34" s="172">
        <f t="shared" si="0"/>
        <v>0</v>
      </c>
      <c r="H34" s="103"/>
    </row>
    <row r="35" spans="1:10" ht="15.75" x14ac:dyDescent="0.3">
      <c r="A35" s="166">
        <v>26</v>
      </c>
      <c r="B35" s="451">
        <v>43087</v>
      </c>
      <c r="C35" s="173">
        <v>1000</v>
      </c>
      <c r="D35" s="174">
        <v>1000</v>
      </c>
      <c r="E35" s="171" t="s">
        <v>221</v>
      </c>
      <c r="F35" s="171" t="s">
        <v>552</v>
      </c>
      <c r="G35" s="172">
        <f t="shared" si="0"/>
        <v>0</v>
      </c>
      <c r="H35" s="103"/>
    </row>
    <row r="36" spans="1:10" ht="15.75" x14ac:dyDescent="0.3">
      <c r="A36" s="166">
        <v>27</v>
      </c>
      <c r="B36" s="451" t="s">
        <v>567</v>
      </c>
      <c r="C36" s="173">
        <v>1000</v>
      </c>
      <c r="D36" s="174">
        <v>1000</v>
      </c>
      <c r="E36" s="171" t="s">
        <v>221</v>
      </c>
      <c r="F36" s="171" t="s">
        <v>552</v>
      </c>
      <c r="G36" s="172">
        <f t="shared" si="0"/>
        <v>0</v>
      </c>
      <c r="H36" s="103"/>
    </row>
    <row r="37" spans="1:10" ht="15.75" x14ac:dyDescent="0.3">
      <c r="A37" s="166">
        <v>28</v>
      </c>
      <c r="B37" s="150"/>
      <c r="C37" s="173"/>
      <c r="D37" s="174"/>
      <c r="E37" s="174"/>
      <c r="F37" s="174"/>
      <c r="G37" s="172" t="str">
        <f t="shared" si="0"/>
        <v/>
      </c>
      <c r="H37" s="103"/>
    </row>
    <row r="38" spans="1:10" ht="15.75" x14ac:dyDescent="0.3">
      <c r="A38" s="166">
        <v>29</v>
      </c>
      <c r="B38" s="150"/>
      <c r="C38" s="173"/>
      <c r="D38" s="174"/>
      <c r="E38" s="174"/>
      <c r="F38" s="174"/>
      <c r="G38" s="172" t="str">
        <f t="shared" si="0"/>
        <v/>
      </c>
      <c r="H38" s="103"/>
    </row>
    <row r="39" spans="1:10" ht="15.75" x14ac:dyDescent="0.3">
      <c r="A39" s="166" t="s">
        <v>273</v>
      </c>
      <c r="B39" s="150"/>
      <c r="C39" s="173">
        <f>SUM(C10:C38)</f>
        <v>31160</v>
      </c>
      <c r="D39" s="173">
        <f>SUM(D10:D38)</f>
        <v>31160</v>
      </c>
      <c r="E39" s="174"/>
      <c r="F39" s="174"/>
      <c r="G39" s="172" t="str">
        <f>IF(ISBLANK(B39),"",#REF!+C39-D39)</f>
        <v/>
      </c>
      <c r="H39" s="103"/>
    </row>
    <row r="40" spans="1:10" x14ac:dyDescent="0.3">
      <c r="A40" s="175" t="s">
        <v>310</v>
      </c>
      <c r="B40" s="176"/>
      <c r="C40" s="177"/>
      <c r="D40" s="178"/>
      <c r="E40" s="178"/>
      <c r="F40" s="179"/>
      <c r="G40" s="180" t="str">
        <f>G39</f>
        <v/>
      </c>
      <c r="H40" s="103"/>
    </row>
    <row r="44" spans="1:10" x14ac:dyDescent="0.3">
      <c r="B44" s="183" t="s">
        <v>107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263</v>
      </c>
      <c r="F47" s="188" t="s">
        <v>268</v>
      </c>
      <c r="G47" s="186"/>
      <c r="H47" s="182"/>
      <c r="I47" s="182"/>
      <c r="J47" s="182"/>
    </row>
    <row r="48" spans="1:10" x14ac:dyDescent="0.3">
      <c r="A48" s="182"/>
      <c r="C48" s="189" t="s">
        <v>139</v>
      </c>
      <c r="F48" s="181" t="s">
        <v>264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G19" sqref="G19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5" t="s">
        <v>299</v>
      </c>
      <c r="B1" s="136"/>
      <c r="C1" s="136"/>
      <c r="D1" s="136"/>
      <c r="E1" s="136"/>
      <c r="F1" s="76"/>
      <c r="G1" s="76"/>
      <c r="H1" s="76"/>
      <c r="I1" s="498" t="s">
        <v>109</v>
      </c>
      <c r="J1" s="498"/>
      <c r="K1" s="142"/>
    </row>
    <row r="2" spans="1:12" s="22" customFormat="1" ht="15" x14ac:dyDescent="0.3">
      <c r="A2" s="103" t="s">
        <v>140</v>
      </c>
      <c r="B2" s="136"/>
      <c r="C2" s="136"/>
      <c r="D2" s="136"/>
      <c r="E2" s="136"/>
      <c r="F2" s="137"/>
      <c r="G2" s="138"/>
      <c r="H2" s="138"/>
      <c r="I2" s="484" t="str">
        <f>'ფორმა N1'!L2</f>
        <v>01/01/2017-31/12/2017</v>
      </c>
      <c r="J2" s="485"/>
      <c r="K2" s="142"/>
    </row>
    <row r="3" spans="1:12" s="22" customFormat="1" ht="15" x14ac:dyDescent="0.2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2"/>
    </row>
    <row r="5" spans="1:12" s="2" customFormat="1" ht="15" x14ac:dyDescent="0.3">
      <c r="A5" s="117" t="str">
        <f>'ფორმა N1'!A5</f>
        <v>საქ. ძალოვან ვეტერანთა და პატრიოტთა პოლიტიკური მოძრაობა</v>
      </c>
      <c r="B5" s="118"/>
      <c r="C5" s="118"/>
      <c r="D5" s="118"/>
      <c r="E5" s="118"/>
      <c r="F5" s="58"/>
      <c r="G5" s="58"/>
      <c r="H5" s="58"/>
      <c r="I5" s="130"/>
      <c r="J5" s="58"/>
      <c r="K5" s="103"/>
    </row>
    <row r="6" spans="1:12" s="22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x14ac:dyDescent="0.2">
      <c r="A7" s="131"/>
      <c r="B7" s="500" t="s">
        <v>220</v>
      </c>
      <c r="C7" s="500"/>
      <c r="D7" s="500" t="s">
        <v>287</v>
      </c>
      <c r="E7" s="500"/>
      <c r="F7" s="500" t="s">
        <v>288</v>
      </c>
      <c r="G7" s="500"/>
      <c r="H7" s="149" t="s">
        <v>274</v>
      </c>
      <c r="I7" s="500" t="s">
        <v>223</v>
      </c>
      <c r="J7" s="500"/>
      <c r="K7" s="143"/>
    </row>
    <row r="8" spans="1:12" ht="15" x14ac:dyDescent="0.2">
      <c r="A8" s="132" t="s">
        <v>115</v>
      </c>
      <c r="B8" s="133" t="s">
        <v>222</v>
      </c>
      <c r="C8" s="134" t="s">
        <v>221</v>
      </c>
      <c r="D8" s="133" t="s">
        <v>222</v>
      </c>
      <c r="E8" s="134" t="s">
        <v>221</v>
      </c>
      <c r="F8" s="133" t="s">
        <v>222</v>
      </c>
      <c r="G8" s="134" t="s">
        <v>221</v>
      </c>
      <c r="H8" s="134" t="s">
        <v>221</v>
      </c>
      <c r="I8" s="133" t="s">
        <v>222</v>
      </c>
      <c r="J8" s="134" t="s">
        <v>221</v>
      </c>
      <c r="K8" s="143"/>
    </row>
    <row r="9" spans="1:12" ht="15" x14ac:dyDescent="0.2">
      <c r="A9" s="59" t="s">
        <v>116</v>
      </c>
      <c r="B9" s="429">
        <f>SUM(B10,B14,B17)</f>
        <v>1910</v>
      </c>
      <c r="C9" s="429">
        <f>SUM(C10,C14,C17)</f>
        <v>0</v>
      </c>
      <c r="D9" s="429">
        <f t="shared" ref="D9:J9" si="0">SUM(D10,D14,D17)</f>
        <v>0</v>
      </c>
      <c r="E9" s="429">
        <f>SUM(E10,E14,E17)</f>
        <v>3750.84</v>
      </c>
      <c r="F9" s="429">
        <f t="shared" si="0"/>
        <v>0</v>
      </c>
      <c r="G9" s="429">
        <f>SUM(G10,G14,G17)</f>
        <v>238</v>
      </c>
      <c r="H9" s="429">
        <f>SUM(H10,H14,H17)</f>
        <v>1969.98</v>
      </c>
      <c r="I9" s="429">
        <f>SUM(I10,I14,I17)</f>
        <v>0</v>
      </c>
      <c r="J9" s="429">
        <f t="shared" si="0"/>
        <v>5422.84</v>
      </c>
      <c r="K9" s="143"/>
    </row>
    <row r="10" spans="1:12" ht="15" x14ac:dyDescent="0.2">
      <c r="A10" s="60" t="s">
        <v>117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 x14ac:dyDescent="0.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3"/>
    </row>
    <row r="12" spans="1:12" ht="15" x14ac:dyDescent="0.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3"/>
    </row>
    <row r="13" spans="1:12" ht="15" x14ac:dyDescent="0.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3"/>
    </row>
    <row r="14" spans="1:12" ht="15" x14ac:dyDescent="0.2">
      <c r="A14" s="60" t="s">
        <v>121</v>
      </c>
      <c r="B14" s="453">
        <f>SUM(B15:B16)</f>
        <v>1910</v>
      </c>
      <c r="C14" s="453">
        <f>SUM(C15:C16)</f>
        <v>0</v>
      </c>
      <c r="D14" s="453">
        <f t="shared" ref="D14:J14" si="2">SUM(D15:D16)</f>
        <v>0</v>
      </c>
      <c r="E14" s="453">
        <f>SUM(E15:E16)</f>
        <v>3750.84</v>
      </c>
      <c r="F14" s="453">
        <f t="shared" si="2"/>
        <v>0</v>
      </c>
      <c r="G14" s="453">
        <f>SUM(G15:G16)</f>
        <v>238</v>
      </c>
      <c r="H14" s="453">
        <f>SUM(H15:H16)</f>
        <v>1969.98</v>
      </c>
      <c r="I14" s="131">
        <f>SUM(I15:I16)</f>
        <v>0</v>
      </c>
      <c r="J14" s="131">
        <f t="shared" si="2"/>
        <v>5422.84</v>
      </c>
      <c r="K14" s="143"/>
    </row>
    <row r="15" spans="1:12" ht="15" x14ac:dyDescent="0.2">
      <c r="A15" s="60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3"/>
    </row>
    <row r="16" spans="1:12" ht="15" x14ac:dyDescent="0.2">
      <c r="A16" s="60" t="s">
        <v>123</v>
      </c>
      <c r="B16" s="452">
        <v>1910</v>
      </c>
      <c r="C16" s="25"/>
      <c r="D16" s="25"/>
      <c r="E16" s="25">
        <v>3750.84</v>
      </c>
      <c r="F16" s="25"/>
      <c r="G16" s="452">
        <v>238</v>
      </c>
      <c r="H16" s="25">
        <v>1969.98</v>
      </c>
      <c r="I16" s="25"/>
      <c r="J16" s="25">
        <f>B16+E16-G16</f>
        <v>5422.84</v>
      </c>
      <c r="K16" s="143"/>
    </row>
    <row r="17" spans="1:11" ht="15" x14ac:dyDescent="0.2">
      <c r="A17" s="60" t="s">
        <v>124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 x14ac:dyDescent="0.2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 x14ac:dyDescent="0.2">
      <c r="A19" s="60" t="s">
        <v>126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 x14ac:dyDescent="0.2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 x14ac:dyDescent="0.2">
      <c r="A21" s="60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3"/>
    </row>
    <row r="22" spans="1:11" ht="15" x14ac:dyDescent="0.2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 x14ac:dyDescent="0.2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 x14ac:dyDescent="0.2">
      <c r="A24" s="59" t="s">
        <v>131</v>
      </c>
      <c r="B24" s="80">
        <f>SUM(B25:B31)</f>
        <v>0</v>
      </c>
      <c r="C24" s="80">
        <f t="shared" ref="C24:J24" si="5">SUM(C25:C31)</f>
        <v>0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0</v>
      </c>
      <c r="J24" s="80">
        <f t="shared" si="5"/>
        <v>0</v>
      </c>
      <c r="K24" s="143"/>
    </row>
    <row r="25" spans="1:11" ht="15" x14ac:dyDescent="0.2">
      <c r="A25" s="60" t="s">
        <v>253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 x14ac:dyDescent="0.2">
      <c r="A26" s="60" t="s">
        <v>254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 x14ac:dyDescent="0.2">
      <c r="A27" s="60" t="s">
        <v>255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 x14ac:dyDescent="0.2">
      <c r="A28" s="60" t="s">
        <v>256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 x14ac:dyDescent="0.2">
      <c r="A29" s="60" t="s">
        <v>257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 x14ac:dyDescent="0.2">
      <c r="A30" s="60" t="s">
        <v>258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 x14ac:dyDescent="0.2">
      <c r="A31" s="60" t="s">
        <v>259</v>
      </c>
      <c r="B31" s="25"/>
      <c r="C31" s="25"/>
      <c r="D31" s="25"/>
      <c r="E31" s="25"/>
      <c r="F31" s="25"/>
      <c r="G31" s="25"/>
      <c r="H31" s="25"/>
      <c r="I31" s="25"/>
      <c r="J31" s="25"/>
      <c r="K31" s="143"/>
    </row>
    <row r="32" spans="1:11" ht="15" x14ac:dyDescent="0.2">
      <c r="A32" s="59" t="s">
        <v>132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 x14ac:dyDescent="0.2">
      <c r="A33" s="60" t="s">
        <v>260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 x14ac:dyDescent="0.2">
      <c r="A34" s="60" t="s">
        <v>261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 x14ac:dyDescent="0.2">
      <c r="A35" s="60" t="s">
        <v>262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 x14ac:dyDescent="0.2">
      <c r="A36" s="59" t="s">
        <v>133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 x14ac:dyDescent="0.2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 x14ac:dyDescent="0.2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 x14ac:dyDescent="0.2">
      <c r="A39" s="60" t="s">
        <v>136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 x14ac:dyDescent="0.2">
      <c r="A40" s="60" t="s">
        <v>404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 x14ac:dyDescent="0.2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 x14ac:dyDescent="0.2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263</v>
      </c>
      <c r="F49" s="12" t="s">
        <v>268</v>
      </c>
      <c r="G49" s="70"/>
      <c r="I49"/>
      <c r="J49"/>
    </row>
    <row r="50" spans="1:10" s="2" customFormat="1" ht="15" x14ac:dyDescent="0.3">
      <c r="B50" s="64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494</v>
      </c>
      <c r="B1" s="190"/>
      <c r="C1" s="191"/>
      <c r="D1" s="191"/>
      <c r="E1" s="191"/>
      <c r="F1" s="191"/>
      <c r="G1" s="191"/>
      <c r="H1" s="191"/>
      <c r="I1" s="368" t="s">
        <v>109</v>
      </c>
    </row>
    <row r="2" spans="1:9" ht="15" x14ac:dyDescent="0.3">
      <c r="A2" s="146" t="s">
        <v>140</v>
      </c>
      <c r="B2" s="146"/>
      <c r="C2" s="191"/>
      <c r="D2" s="191"/>
      <c r="E2" s="191"/>
      <c r="F2" s="191"/>
      <c r="G2" s="191"/>
      <c r="H2" s="191"/>
      <c r="I2" s="365" t="str">
        <f>'ფორმა N1'!L2</f>
        <v>01/01/2017-31/12/2017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39"/>
    </row>
    <row r="4" spans="1:9" ht="15" x14ac:dyDescent="0.3">
      <c r="A4" s="112" t="s">
        <v>269</v>
      </c>
      <c r="B4" s="112"/>
      <c r="C4" s="112"/>
      <c r="D4" s="112"/>
      <c r="E4" s="378"/>
      <c r="F4" s="192"/>
      <c r="G4" s="191"/>
      <c r="H4" s="191"/>
      <c r="I4" s="192"/>
    </row>
    <row r="5" spans="1:9" s="383" customFormat="1" ht="15" x14ac:dyDescent="0.3">
      <c r="A5" s="379" t="str">
        <f>'ფორმა N1'!A5</f>
        <v>საქ. ძალოვან ვეტერანთა და პატრიოტთა პოლიტიკური მოძრაობა</v>
      </c>
      <c r="B5" s="379"/>
      <c r="C5" s="380"/>
      <c r="D5" s="380"/>
      <c r="E5" s="380"/>
      <c r="F5" s="381"/>
      <c r="G5" s="382"/>
      <c r="H5" s="382"/>
      <c r="I5" s="381"/>
    </row>
    <row r="6" spans="1:9" ht="13.5" x14ac:dyDescent="0.2">
      <c r="A6" s="140"/>
      <c r="B6" s="140"/>
      <c r="C6" s="384"/>
      <c r="D6" s="384"/>
      <c r="E6" s="384"/>
      <c r="F6" s="191"/>
      <c r="G6" s="191"/>
      <c r="H6" s="191"/>
      <c r="I6" s="191"/>
    </row>
    <row r="7" spans="1:9" ht="60" x14ac:dyDescent="0.2">
      <c r="A7" s="385" t="s">
        <v>64</v>
      </c>
      <c r="B7" s="385" t="s">
        <v>485</v>
      </c>
      <c r="C7" s="386" t="s">
        <v>486</v>
      </c>
      <c r="D7" s="386" t="s">
        <v>487</v>
      </c>
      <c r="E7" s="386" t="s">
        <v>488</v>
      </c>
      <c r="F7" s="386" t="s">
        <v>365</v>
      </c>
      <c r="G7" s="386" t="s">
        <v>489</v>
      </c>
      <c r="H7" s="386" t="s">
        <v>490</v>
      </c>
      <c r="I7" s="386" t="s">
        <v>491</v>
      </c>
    </row>
    <row r="8" spans="1:9" ht="15" x14ac:dyDescent="0.2">
      <c r="A8" s="385">
        <v>1</v>
      </c>
      <c r="B8" s="385">
        <v>2</v>
      </c>
      <c r="C8" s="385">
        <v>3</v>
      </c>
      <c r="D8" s="386">
        <v>4</v>
      </c>
      <c r="E8" s="385">
        <v>5</v>
      </c>
      <c r="F8" s="386">
        <v>6</v>
      </c>
      <c r="G8" s="385">
        <v>7</v>
      </c>
      <c r="H8" s="386">
        <v>8</v>
      </c>
      <c r="I8" s="386">
        <v>9</v>
      </c>
    </row>
    <row r="9" spans="1:9" ht="15" x14ac:dyDescent="0.2">
      <c r="A9" s="387">
        <v>1</v>
      </c>
      <c r="B9" s="387"/>
      <c r="C9" s="388"/>
      <c r="D9" s="388"/>
      <c r="E9" s="388"/>
      <c r="F9" s="388"/>
      <c r="G9" s="388"/>
      <c r="H9" s="388"/>
      <c r="I9" s="388"/>
    </row>
    <row r="10" spans="1:9" ht="15" x14ac:dyDescent="0.2">
      <c r="A10" s="387">
        <v>2</v>
      </c>
      <c r="B10" s="387"/>
      <c r="C10" s="388"/>
      <c r="D10" s="388"/>
      <c r="E10" s="388"/>
      <c r="F10" s="388"/>
      <c r="G10" s="388"/>
      <c r="H10" s="388"/>
      <c r="I10" s="388"/>
    </row>
    <row r="11" spans="1:9" ht="15" x14ac:dyDescent="0.2">
      <c r="A11" s="387">
        <v>3</v>
      </c>
      <c r="B11" s="387"/>
      <c r="C11" s="388"/>
      <c r="D11" s="388"/>
      <c r="E11" s="388"/>
      <c r="F11" s="388"/>
      <c r="G11" s="388"/>
      <c r="H11" s="388"/>
      <c r="I11" s="388"/>
    </row>
    <row r="12" spans="1:9" ht="15" x14ac:dyDescent="0.2">
      <c r="A12" s="387">
        <v>4</v>
      </c>
      <c r="B12" s="387"/>
      <c r="C12" s="388"/>
      <c r="D12" s="388"/>
      <c r="E12" s="388"/>
      <c r="F12" s="388"/>
      <c r="G12" s="388"/>
      <c r="H12" s="388"/>
      <c r="I12" s="388"/>
    </row>
    <row r="13" spans="1:9" ht="15" x14ac:dyDescent="0.2">
      <c r="A13" s="387">
        <v>5</v>
      </c>
      <c r="B13" s="387"/>
      <c r="C13" s="388"/>
      <c r="D13" s="388"/>
      <c r="E13" s="388"/>
      <c r="F13" s="388"/>
      <c r="G13" s="388"/>
      <c r="H13" s="388"/>
      <c r="I13" s="388"/>
    </row>
    <row r="14" spans="1:9" ht="15" x14ac:dyDescent="0.2">
      <c r="A14" s="387">
        <v>6</v>
      </c>
      <c r="B14" s="387"/>
      <c r="C14" s="388"/>
      <c r="D14" s="388"/>
      <c r="E14" s="388"/>
      <c r="F14" s="388"/>
      <c r="G14" s="388"/>
      <c r="H14" s="388"/>
      <c r="I14" s="388"/>
    </row>
    <row r="15" spans="1:9" ht="15" x14ac:dyDescent="0.2">
      <c r="A15" s="387">
        <v>7</v>
      </c>
      <c r="B15" s="387"/>
      <c r="C15" s="388"/>
      <c r="D15" s="388"/>
      <c r="E15" s="388"/>
      <c r="F15" s="388"/>
      <c r="G15" s="388"/>
      <c r="H15" s="388"/>
      <c r="I15" s="388"/>
    </row>
    <row r="16" spans="1:9" ht="15" x14ac:dyDescent="0.2">
      <c r="A16" s="387">
        <v>8</v>
      </c>
      <c r="B16" s="387"/>
      <c r="C16" s="388"/>
      <c r="D16" s="388"/>
      <c r="E16" s="388"/>
      <c r="F16" s="388"/>
      <c r="G16" s="388"/>
      <c r="H16" s="388"/>
      <c r="I16" s="388"/>
    </row>
    <row r="17" spans="1:9" ht="15" x14ac:dyDescent="0.2">
      <c r="A17" s="387">
        <v>9</v>
      </c>
      <c r="B17" s="387"/>
      <c r="C17" s="388"/>
      <c r="D17" s="388"/>
      <c r="E17" s="388"/>
      <c r="F17" s="388"/>
      <c r="G17" s="388"/>
      <c r="H17" s="388"/>
      <c r="I17" s="388"/>
    </row>
    <row r="18" spans="1:9" ht="15" x14ac:dyDescent="0.2">
      <c r="A18" s="387">
        <v>10</v>
      </c>
      <c r="B18" s="387"/>
      <c r="C18" s="388"/>
      <c r="D18" s="388"/>
      <c r="E18" s="388"/>
      <c r="F18" s="388"/>
      <c r="G18" s="388"/>
      <c r="H18" s="388"/>
      <c r="I18" s="388"/>
    </row>
    <row r="19" spans="1:9" ht="15" x14ac:dyDescent="0.2">
      <c r="A19" s="387">
        <v>11</v>
      </c>
      <c r="B19" s="387"/>
      <c r="C19" s="388"/>
      <c r="D19" s="388"/>
      <c r="E19" s="388"/>
      <c r="F19" s="388"/>
      <c r="G19" s="388"/>
      <c r="H19" s="388"/>
      <c r="I19" s="388"/>
    </row>
    <row r="20" spans="1:9" ht="15" x14ac:dyDescent="0.2">
      <c r="A20" s="387">
        <v>12</v>
      </c>
      <c r="B20" s="387"/>
      <c r="C20" s="388"/>
      <c r="D20" s="388"/>
      <c r="E20" s="388"/>
      <c r="F20" s="388"/>
      <c r="G20" s="388"/>
      <c r="H20" s="388"/>
      <c r="I20" s="388"/>
    </row>
    <row r="21" spans="1:9" ht="15" x14ac:dyDescent="0.2">
      <c r="A21" s="387">
        <v>13</v>
      </c>
      <c r="B21" s="387"/>
      <c r="C21" s="388"/>
      <c r="D21" s="388"/>
      <c r="E21" s="388"/>
      <c r="F21" s="388"/>
      <c r="G21" s="388"/>
      <c r="H21" s="388"/>
      <c r="I21" s="388"/>
    </row>
    <row r="22" spans="1:9" ht="15" x14ac:dyDescent="0.2">
      <c r="A22" s="387">
        <v>14</v>
      </c>
      <c r="B22" s="387"/>
      <c r="C22" s="388"/>
      <c r="D22" s="388"/>
      <c r="E22" s="388"/>
      <c r="F22" s="388"/>
      <c r="G22" s="388"/>
      <c r="H22" s="388"/>
      <c r="I22" s="388"/>
    </row>
    <row r="23" spans="1:9" ht="15" x14ac:dyDescent="0.2">
      <c r="A23" s="387">
        <v>15</v>
      </c>
      <c r="B23" s="387"/>
      <c r="C23" s="388"/>
      <c r="D23" s="388"/>
      <c r="E23" s="388"/>
      <c r="F23" s="388"/>
      <c r="G23" s="388"/>
      <c r="H23" s="388"/>
      <c r="I23" s="388"/>
    </row>
    <row r="24" spans="1:9" ht="15" x14ac:dyDescent="0.2">
      <c r="A24" s="387">
        <v>16</v>
      </c>
      <c r="B24" s="387"/>
      <c r="C24" s="388"/>
      <c r="D24" s="388"/>
      <c r="E24" s="388"/>
      <c r="F24" s="388"/>
      <c r="G24" s="388"/>
      <c r="H24" s="388"/>
      <c r="I24" s="388"/>
    </row>
    <row r="25" spans="1:9" ht="15" x14ac:dyDescent="0.2">
      <c r="A25" s="387">
        <v>17</v>
      </c>
      <c r="B25" s="387"/>
      <c r="C25" s="388"/>
      <c r="D25" s="388"/>
      <c r="E25" s="388"/>
      <c r="F25" s="388"/>
      <c r="G25" s="388"/>
      <c r="H25" s="388"/>
      <c r="I25" s="388"/>
    </row>
    <row r="26" spans="1:9" ht="15" x14ac:dyDescent="0.2">
      <c r="A26" s="387">
        <v>18</v>
      </c>
      <c r="B26" s="387"/>
      <c r="C26" s="388"/>
      <c r="D26" s="388"/>
      <c r="E26" s="388"/>
      <c r="F26" s="388"/>
      <c r="G26" s="388"/>
      <c r="H26" s="388"/>
      <c r="I26" s="388"/>
    </row>
    <row r="27" spans="1:9" ht="15" x14ac:dyDescent="0.2">
      <c r="A27" s="387" t="s">
        <v>273</v>
      </c>
      <c r="B27" s="387"/>
      <c r="C27" s="388"/>
      <c r="D27" s="388"/>
      <c r="E27" s="388"/>
      <c r="F27" s="388"/>
      <c r="G27" s="388"/>
      <c r="H27" s="388"/>
      <c r="I27" s="388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389"/>
      <c r="B30" s="389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90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01"/>
      <c r="E32" s="501"/>
      <c r="G32" s="196"/>
      <c r="H32" s="391"/>
    </row>
    <row r="33" spans="3:8" ht="15" x14ac:dyDescent="0.3">
      <c r="C33" s="21"/>
      <c r="D33" s="502" t="s">
        <v>263</v>
      </c>
      <c r="E33" s="502"/>
      <c r="G33" s="503" t="s">
        <v>492</v>
      </c>
      <c r="H33" s="503"/>
    </row>
    <row r="34" spans="3:8" ht="15" x14ac:dyDescent="0.3">
      <c r="C34" s="21"/>
      <c r="D34" s="21"/>
      <c r="E34" s="21"/>
      <c r="G34" s="504"/>
      <c r="H34" s="504"/>
    </row>
    <row r="35" spans="3:8" ht="15" x14ac:dyDescent="0.3">
      <c r="C35" s="21"/>
      <c r="D35" s="505" t="s">
        <v>139</v>
      </c>
      <c r="E35" s="505"/>
      <c r="G35" s="504"/>
      <c r="H35" s="50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83" customWidth="1"/>
    <col min="2" max="2" width="14.85546875" style="383" customWidth="1"/>
    <col min="3" max="3" width="21.140625" style="383" customWidth="1"/>
    <col min="4" max="5" width="12.7109375" style="383" customWidth="1"/>
    <col min="6" max="6" width="13.42578125" style="383" bestFit="1" customWidth="1"/>
    <col min="7" max="7" width="15.28515625" style="383" customWidth="1"/>
    <col min="8" max="8" width="23.85546875" style="383" customWidth="1"/>
    <col min="9" max="9" width="12.140625" style="383" bestFit="1" customWidth="1"/>
    <col min="10" max="10" width="19" style="383" customWidth="1"/>
    <col min="11" max="11" width="17.7109375" style="383" customWidth="1"/>
    <col min="12" max="16384" width="9.140625" style="383"/>
  </cols>
  <sheetData>
    <row r="1" spans="1:12" s="197" customFormat="1" ht="15" x14ac:dyDescent="0.2">
      <c r="A1" s="190" t="s">
        <v>300</v>
      </c>
      <c r="B1" s="190"/>
      <c r="C1" s="190"/>
      <c r="D1" s="191"/>
      <c r="E1" s="191"/>
      <c r="F1" s="191"/>
      <c r="G1" s="191"/>
      <c r="H1" s="191"/>
      <c r="I1" s="191"/>
      <c r="J1" s="191"/>
      <c r="K1" s="368" t="s">
        <v>109</v>
      </c>
    </row>
    <row r="2" spans="1:12" s="197" customFormat="1" ht="15" x14ac:dyDescent="0.3">
      <c r="A2" s="146" t="s">
        <v>140</v>
      </c>
      <c r="B2" s="146"/>
      <c r="C2" s="146"/>
      <c r="D2" s="191"/>
      <c r="E2" s="191"/>
      <c r="F2" s="191"/>
      <c r="G2" s="191"/>
      <c r="H2" s="191"/>
      <c r="I2" s="191"/>
      <c r="J2" s="191"/>
      <c r="K2" s="365" t="str">
        <f>'ფორმა N1'!L2</f>
        <v>01/01/2017-31/12/2017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39"/>
      <c r="L3" s="383"/>
    </row>
    <row r="4" spans="1:12" s="197" customFormat="1" ht="15" x14ac:dyDescent="0.3">
      <c r="A4" s="112" t="s">
        <v>269</v>
      </c>
      <c r="B4" s="112"/>
      <c r="C4" s="112"/>
      <c r="D4" s="112"/>
      <c r="E4" s="112"/>
      <c r="F4" s="378"/>
      <c r="G4" s="192"/>
      <c r="H4" s="191"/>
      <c r="I4" s="191"/>
      <c r="J4" s="191"/>
      <c r="K4" s="191"/>
    </row>
    <row r="5" spans="1:12" ht="15" x14ac:dyDescent="0.3">
      <c r="A5" s="379" t="str">
        <f>'ფორმა N1'!A5</f>
        <v>საქ. ძალოვან ვეტერანთა და პატრიოტთა პოლიტიკური მოძრაობა</v>
      </c>
      <c r="B5" s="379"/>
      <c r="C5" s="379"/>
      <c r="D5" s="380"/>
      <c r="E5" s="380"/>
      <c r="F5" s="380"/>
      <c r="G5" s="381"/>
      <c r="H5" s="382"/>
      <c r="I5" s="382"/>
      <c r="J5" s="382"/>
      <c r="K5" s="381"/>
    </row>
    <row r="6" spans="1:12" s="197" customFormat="1" ht="13.5" x14ac:dyDescent="0.2">
      <c r="A6" s="140"/>
      <c r="B6" s="140"/>
      <c r="C6" s="140"/>
      <c r="D6" s="384"/>
      <c r="E6" s="384"/>
      <c r="F6" s="384"/>
      <c r="G6" s="191"/>
      <c r="H6" s="191"/>
      <c r="I6" s="191"/>
      <c r="J6" s="191"/>
      <c r="K6" s="191"/>
    </row>
    <row r="7" spans="1:12" s="197" customFormat="1" ht="60" x14ac:dyDescent="0.2">
      <c r="A7" s="385" t="s">
        <v>64</v>
      </c>
      <c r="B7" s="385" t="s">
        <v>485</v>
      </c>
      <c r="C7" s="385" t="s">
        <v>243</v>
      </c>
      <c r="D7" s="386" t="s">
        <v>240</v>
      </c>
      <c r="E7" s="386" t="s">
        <v>241</v>
      </c>
      <c r="F7" s="386" t="s">
        <v>340</v>
      </c>
      <c r="G7" s="386" t="s">
        <v>242</v>
      </c>
      <c r="H7" s="386" t="s">
        <v>493</v>
      </c>
      <c r="I7" s="386" t="s">
        <v>239</v>
      </c>
      <c r="J7" s="386" t="s">
        <v>490</v>
      </c>
      <c r="K7" s="386" t="s">
        <v>491</v>
      </c>
    </row>
    <row r="8" spans="1:12" s="197" customFormat="1" ht="15" x14ac:dyDescent="0.2">
      <c r="A8" s="385">
        <v>1</v>
      </c>
      <c r="B8" s="385">
        <v>2</v>
      </c>
      <c r="C8" s="385">
        <v>3</v>
      </c>
      <c r="D8" s="386">
        <v>4</v>
      </c>
      <c r="E8" s="385">
        <v>5</v>
      </c>
      <c r="F8" s="386">
        <v>6</v>
      </c>
      <c r="G8" s="385">
        <v>7</v>
      </c>
      <c r="H8" s="386">
        <v>8</v>
      </c>
      <c r="I8" s="385">
        <v>9</v>
      </c>
      <c r="J8" s="385">
        <v>10</v>
      </c>
      <c r="K8" s="386">
        <v>11</v>
      </c>
    </row>
    <row r="9" spans="1:12" s="197" customFormat="1" ht="15" x14ac:dyDescent="0.2">
      <c r="A9" s="387">
        <v>1</v>
      </c>
      <c r="B9" s="387"/>
      <c r="C9" s="387"/>
      <c r="D9" s="388"/>
      <c r="E9" s="388"/>
      <c r="F9" s="388"/>
      <c r="G9" s="388"/>
      <c r="H9" s="388"/>
      <c r="I9" s="388"/>
      <c r="J9" s="388"/>
      <c r="K9" s="388"/>
    </row>
    <row r="10" spans="1:12" s="197" customFormat="1" ht="15" x14ac:dyDescent="0.2">
      <c r="A10" s="387">
        <v>2</v>
      </c>
      <c r="B10" s="387"/>
      <c r="C10" s="387"/>
      <c r="D10" s="388"/>
      <c r="E10" s="388"/>
      <c r="F10" s="388"/>
      <c r="G10" s="388"/>
      <c r="H10" s="388"/>
      <c r="I10" s="388"/>
      <c r="J10" s="388"/>
      <c r="K10" s="388"/>
    </row>
    <row r="11" spans="1:12" s="197" customFormat="1" ht="15" x14ac:dyDescent="0.2">
      <c r="A11" s="387">
        <v>3</v>
      </c>
      <c r="B11" s="387"/>
      <c r="C11" s="387"/>
      <c r="D11" s="388"/>
      <c r="E11" s="388"/>
      <c r="F11" s="388"/>
      <c r="G11" s="388"/>
      <c r="H11" s="388"/>
      <c r="I11" s="388"/>
      <c r="J11" s="388"/>
      <c r="K11" s="388"/>
    </row>
    <row r="12" spans="1:12" s="197" customFormat="1" ht="15" x14ac:dyDescent="0.2">
      <c r="A12" s="387">
        <v>4</v>
      </c>
      <c r="B12" s="387"/>
      <c r="C12" s="387"/>
      <c r="D12" s="388"/>
      <c r="E12" s="388"/>
      <c r="F12" s="388"/>
      <c r="G12" s="388"/>
      <c r="H12" s="388"/>
      <c r="I12" s="388"/>
      <c r="J12" s="388"/>
      <c r="K12" s="388"/>
    </row>
    <row r="13" spans="1:12" s="197" customFormat="1" ht="15" x14ac:dyDescent="0.2">
      <c r="A13" s="387">
        <v>5</v>
      </c>
      <c r="B13" s="387"/>
      <c r="C13" s="387"/>
      <c r="D13" s="388"/>
      <c r="E13" s="388"/>
      <c r="F13" s="388"/>
      <c r="G13" s="388"/>
      <c r="H13" s="388"/>
      <c r="I13" s="388"/>
      <c r="J13" s="388"/>
      <c r="K13" s="388"/>
    </row>
    <row r="14" spans="1:12" s="197" customFormat="1" ht="15" x14ac:dyDescent="0.2">
      <c r="A14" s="387">
        <v>6</v>
      </c>
      <c r="B14" s="387"/>
      <c r="C14" s="387"/>
      <c r="D14" s="388"/>
      <c r="E14" s="388"/>
      <c r="F14" s="388"/>
      <c r="G14" s="388"/>
      <c r="H14" s="388"/>
      <c r="I14" s="388"/>
      <c r="J14" s="388"/>
      <c r="K14" s="388"/>
    </row>
    <row r="15" spans="1:12" s="197" customFormat="1" ht="15" x14ac:dyDescent="0.2">
      <c r="A15" s="387">
        <v>7</v>
      </c>
      <c r="B15" s="387"/>
      <c r="C15" s="387"/>
      <c r="D15" s="388"/>
      <c r="E15" s="388"/>
      <c r="F15" s="388"/>
      <c r="G15" s="388"/>
      <c r="H15" s="388"/>
      <c r="I15" s="388"/>
      <c r="J15" s="388"/>
      <c r="K15" s="388"/>
    </row>
    <row r="16" spans="1:12" s="197" customFormat="1" ht="15" x14ac:dyDescent="0.2">
      <c r="A16" s="387">
        <v>8</v>
      </c>
      <c r="B16" s="387"/>
      <c r="C16" s="387"/>
      <c r="D16" s="388"/>
      <c r="E16" s="388"/>
      <c r="F16" s="388"/>
      <c r="G16" s="388"/>
      <c r="H16" s="388"/>
      <c r="I16" s="388"/>
      <c r="J16" s="388"/>
      <c r="K16" s="388"/>
    </row>
    <row r="17" spans="1:11" s="197" customFormat="1" ht="15" x14ac:dyDescent="0.2">
      <c r="A17" s="387">
        <v>9</v>
      </c>
      <c r="B17" s="387"/>
      <c r="C17" s="387"/>
      <c r="D17" s="388"/>
      <c r="E17" s="388"/>
      <c r="F17" s="388"/>
      <c r="G17" s="388"/>
      <c r="H17" s="388"/>
      <c r="I17" s="388"/>
      <c r="J17" s="388"/>
      <c r="K17" s="388"/>
    </row>
    <row r="18" spans="1:11" s="197" customFormat="1" ht="15" x14ac:dyDescent="0.2">
      <c r="A18" s="387">
        <v>10</v>
      </c>
      <c r="B18" s="387"/>
      <c r="C18" s="387"/>
      <c r="D18" s="388"/>
      <c r="E18" s="388"/>
      <c r="F18" s="388"/>
      <c r="G18" s="388"/>
      <c r="H18" s="388"/>
      <c r="I18" s="388"/>
      <c r="J18" s="388"/>
      <c r="K18" s="388"/>
    </row>
    <row r="19" spans="1:11" s="197" customFormat="1" ht="15" x14ac:dyDescent="0.2">
      <c r="A19" s="387">
        <v>11</v>
      </c>
      <c r="B19" s="387"/>
      <c r="C19" s="387"/>
      <c r="D19" s="388"/>
      <c r="E19" s="388"/>
      <c r="F19" s="388"/>
      <c r="G19" s="388"/>
      <c r="H19" s="388"/>
      <c r="I19" s="388"/>
      <c r="J19" s="388"/>
      <c r="K19" s="388"/>
    </row>
    <row r="20" spans="1:11" s="197" customFormat="1" ht="15" x14ac:dyDescent="0.2">
      <c r="A20" s="387">
        <v>12</v>
      </c>
      <c r="B20" s="387"/>
      <c r="C20" s="387"/>
      <c r="D20" s="388"/>
      <c r="E20" s="388"/>
      <c r="F20" s="388"/>
      <c r="G20" s="388"/>
      <c r="H20" s="388"/>
      <c r="I20" s="388"/>
      <c r="J20" s="388"/>
      <c r="K20" s="388"/>
    </row>
    <row r="21" spans="1:11" s="197" customFormat="1" ht="15" x14ac:dyDescent="0.2">
      <c r="A21" s="387">
        <v>13</v>
      </c>
      <c r="B21" s="387"/>
      <c r="C21" s="387"/>
      <c r="D21" s="388"/>
      <c r="E21" s="388"/>
      <c r="F21" s="388"/>
      <c r="G21" s="388"/>
      <c r="H21" s="388"/>
      <c r="I21" s="388"/>
      <c r="J21" s="388"/>
      <c r="K21" s="388"/>
    </row>
    <row r="22" spans="1:11" s="197" customFormat="1" ht="15" x14ac:dyDescent="0.2">
      <c r="A22" s="387">
        <v>14</v>
      </c>
      <c r="B22" s="387"/>
      <c r="C22" s="387"/>
      <c r="D22" s="388"/>
      <c r="E22" s="388"/>
      <c r="F22" s="388"/>
      <c r="G22" s="388"/>
      <c r="H22" s="388"/>
      <c r="I22" s="388"/>
      <c r="J22" s="388"/>
      <c r="K22" s="388"/>
    </row>
    <row r="23" spans="1:11" s="197" customFormat="1" ht="15" x14ac:dyDescent="0.2">
      <c r="A23" s="387">
        <v>15</v>
      </c>
      <c r="B23" s="387"/>
      <c r="C23" s="387"/>
      <c r="D23" s="388"/>
      <c r="E23" s="388"/>
      <c r="F23" s="388"/>
      <c r="G23" s="388"/>
      <c r="H23" s="388"/>
      <c r="I23" s="388"/>
      <c r="J23" s="388"/>
      <c r="K23" s="388"/>
    </row>
    <row r="24" spans="1:11" s="197" customFormat="1" ht="15" x14ac:dyDescent="0.2">
      <c r="A24" s="387">
        <v>16</v>
      </c>
      <c r="B24" s="387"/>
      <c r="C24" s="387"/>
      <c r="D24" s="388"/>
      <c r="E24" s="388"/>
      <c r="F24" s="388"/>
      <c r="G24" s="388"/>
      <c r="H24" s="388"/>
      <c r="I24" s="388"/>
      <c r="J24" s="388"/>
      <c r="K24" s="388"/>
    </row>
    <row r="25" spans="1:11" s="197" customFormat="1" ht="15" x14ac:dyDescent="0.2">
      <c r="A25" s="387">
        <v>17</v>
      </c>
      <c r="B25" s="387"/>
      <c r="C25" s="387"/>
      <c r="D25" s="388"/>
      <c r="E25" s="388"/>
      <c r="F25" s="388"/>
      <c r="G25" s="388"/>
      <c r="H25" s="388"/>
      <c r="I25" s="388"/>
      <c r="J25" s="388"/>
      <c r="K25" s="388"/>
    </row>
    <row r="26" spans="1:11" s="197" customFormat="1" ht="15" x14ac:dyDescent="0.2">
      <c r="A26" s="387">
        <v>18</v>
      </c>
      <c r="B26" s="387"/>
      <c r="C26" s="387"/>
      <c r="D26" s="388"/>
      <c r="E26" s="388"/>
      <c r="F26" s="388"/>
      <c r="G26" s="388"/>
      <c r="H26" s="388"/>
      <c r="I26" s="388"/>
      <c r="J26" s="388"/>
      <c r="K26" s="388"/>
    </row>
    <row r="27" spans="1:11" s="197" customFormat="1" ht="15" x14ac:dyDescent="0.2">
      <c r="A27" s="387" t="s">
        <v>273</v>
      </c>
      <c r="B27" s="387"/>
      <c r="C27" s="387"/>
      <c r="D27" s="388"/>
      <c r="E27" s="388"/>
      <c r="F27" s="388"/>
      <c r="G27" s="388"/>
      <c r="H27" s="388"/>
      <c r="I27" s="388"/>
      <c r="J27" s="388"/>
      <c r="K27" s="388"/>
    </row>
    <row r="28" spans="1:11" x14ac:dyDescent="0.2">
      <c r="A28" s="392"/>
      <c r="B28" s="392"/>
      <c r="C28" s="392"/>
      <c r="D28" s="392"/>
      <c r="E28" s="392"/>
      <c r="F28" s="392"/>
      <c r="G28" s="392"/>
      <c r="H28" s="392"/>
      <c r="I28" s="392"/>
      <c r="J28" s="392"/>
      <c r="K28" s="392"/>
    </row>
    <row r="29" spans="1:11" x14ac:dyDescent="0.2">
      <c r="A29" s="392"/>
      <c r="B29" s="392"/>
      <c r="C29" s="392"/>
      <c r="D29" s="392"/>
      <c r="E29" s="392"/>
      <c r="F29" s="392"/>
      <c r="G29" s="392"/>
      <c r="H29" s="392"/>
      <c r="I29" s="392"/>
      <c r="J29" s="392"/>
      <c r="K29" s="392"/>
    </row>
    <row r="30" spans="1:11" x14ac:dyDescent="0.2">
      <c r="A30" s="393"/>
      <c r="B30" s="393"/>
      <c r="C30" s="393"/>
      <c r="D30" s="392"/>
      <c r="E30" s="392"/>
      <c r="F30" s="392"/>
      <c r="G30" s="392"/>
      <c r="H30" s="392"/>
      <c r="I30" s="392"/>
      <c r="J30" s="392"/>
      <c r="K30" s="392"/>
    </row>
    <row r="31" spans="1:11" ht="15" x14ac:dyDescent="0.3">
      <c r="A31" s="394"/>
      <c r="B31" s="394"/>
      <c r="C31" s="394"/>
      <c r="D31" s="395" t="s">
        <v>107</v>
      </c>
      <c r="E31" s="394"/>
      <c r="F31" s="394"/>
      <c r="G31" s="396"/>
      <c r="H31" s="394"/>
      <c r="I31" s="394"/>
      <c r="J31" s="394"/>
      <c r="K31" s="394"/>
    </row>
    <row r="32" spans="1:11" ht="15" x14ac:dyDescent="0.3">
      <c r="A32" s="394"/>
      <c r="B32" s="394"/>
      <c r="C32" s="394"/>
      <c r="D32" s="394"/>
      <c r="E32" s="397"/>
      <c r="F32" s="394"/>
      <c r="H32" s="397"/>
      <c r="I32" s="397"/>
      <c r="J32" s="398"/>
    </row>
    <row r="33" spans="4:9" ht="15" x14ac:dyDescent="0.3">
      <c r="D33" s="394"/>
      <c r="E33" s="399" t="s">
        <v>263</v>
      </c>
      <c r="F33" s="394"/>
      <c r="H33" s="400" t="s">
        <v>268</v>
      </c>
      <c r="I33" s="400"/>
    </row>
    <row r="34" spans="4:9" ht="15" x14ac:dyDescent="0.3">
      <c r="D34" s="394"/>
      <c r="E34" s="401" t="s">
        <v>139</v>
      </c>
      <c r="F34" s="394"/>
      <c r="H34" s="394" t="s">
        <v>264</v>
      </c>
      <c r="I34" s="394"/>
    </row>
    <row r="35" spans="4:9" ht="15" x14ac:dyDescent="0.3">
      <c r="D35" s="394"/>
      <c r="E35" s="401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5" t="s">
        <v>427</v>
      </c>
      <c r="B1" s="136"/>
      <c r="C1" s="136"/>
      <c r="D1" s="136"/>
      <c r="E1" s="136"/>
      <c r="F1" s="136"/>
      <c r="G1" s="136"/>
      <c r="H1" s="142"/>
      <c r="I1" s="76" t="s">
        <v>109</v>
      </c>
    </row>
    <row r="2" spans="1:13" customFormat="1" ht="15" x14ac:dyDescent="0.3">
      <c r="A2" s="103" t="s">
        <v>140</v>
      </c>
      <c r="B2" s="136"/>
      <c r="C2" s="136"/>
      <c r="D2" s="136"/>
      <c r="E2" s="136"/>
      <c r="F2" s="136"/>
      <c r="G2" s="136"/>
      <c r="H2" s="142"/>
      <c r="I2" s="204" t="str">
        <f>'ფორმა N1'!L2</f>
        <v>01/01/2017-31/12/2017</v>
      </c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9"/>
      <c r="I3" s="139"/>
      <c r="M3" s="182"/>
    </row>
    <row r="4" spans="1:13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 x14ac:dyDescent="0.3">
      <c r="A5" s="206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208"/>
      <c r="E5" s="208"/>
      <c r="F5" s="208"/>
      <c r="G5" s="208"/>
      <c r="H5" s="208"/>
      <c r="I5" s="207"/>
    </row>
    <row r="6" spans="1:1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 x14ac:dyDescent="0.2">
      <c r="A7" s="145" t="s">
        <v>64</v>
      </c>
      <c r="B7" s="134" t="s">
        <v>366</v>
      </c>
      <c r="C7" s="134" t="s">
        <v>367</v>
      </c>
      <c r="D7" s="134" t="s">
        <v>372</v>
      </c>
      <c r="E7" s="134" t="s">
        <v>373</v>
      </c>
      <c r="F7" s="134" t="s">
        <v>368</v>
      </c>
      <c r="G7" s="134" t="s">
        <v>369</v>
      </c>
      <c r="H7" s="134" t="s">
        <v>380</v>
      </c>
      <c r="I7" s="134" t="s">
        <v>370</v>
      </c>
    </row>
    <row r="8" spans="1:13" customFormat="1" ht="15" x14ac:dyDescent="0.2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 x14ac:dyDescent="0.2">
      <c r="A9" s="65">
        <v>1</v>
      </c>
      <c r="B9" s="25"/>
      <c r="C9" s="25"/>
      <c r="D9" s="25"/>
      <c r="E9" s="25"/>
      <c r="F9" s="203"/>
      <c r="G9" s="203"/>
      <c r="H9" s="203"/>
      <c r="I9" s="25"/>
    </row>
    <row r="10" spans="1:13" customFormat="1" ht="15" x14ac:dyDescent="0.2">
      <c r="A10" s="65">
        <v>2</v>
      </c>
      <c r="B10" s="25"/>
      <c r="C10" s="25"/>
      <c r="D10" s="25"/>
      <c r="E10" s="25"/>
      <c r="F10" s="203"/>
      <c r="G10" s="203"/>
      <c r="H10" s="203"/>
      <c r="I10" s="25"/>
    </row>
    <row r="11" spans="1:13" customFormat="1" ht="15" x14ac:dyDescent="0.2">
      <c r="A11" s="65">
        <v>3</v>
      </c>
      <c r="B11" s="25"/>
      <c r="C11" s="25"/>
      <c r="D11" s="25"/>
      <c r="E11" s="25"/>
      <c r="F11" s="203"/>
      <c r="G11" s="203"/>
      <c r="H11" s="203"/>
      <c r="I11" s="25"/>
    </row>
    <row r="12" spans="1:13" customFormat="1" ht="15" x14ac:dyDescent="0.2">
      <c r="A12" s="65">
        <v>4</v>
      </c>
      <c r="B12" s="25"/>
      <c r="C12" s="25"/>
      <c r="D12" s="25"/>
      <c r="E12" s="25"/>
      <c r="F12" s="203"/>
      <c r="G12" s="203"/>
      <c r="H12" s="203"/>
      <c r="I12" s="25"/>
    </row>
    <row r="13" spans="1:13" customFormat="1" ht="15" x14ac:dyDescent="0.2">
      <c r="A13" s="65">
        <v>5</v>
      </c>
      <c r="B13" s="25"/>
      <c r="C13" s="25"/>
      <c r="D13" s="25"/>
      <c r="E13" s="25"/>
      <c r="F13" s="203"/>
      <c r="G13" s="203"/>
      <c r="H13" s="203"/>
      <c r="I13" s="25"/>
    </row>
    <row r="14" spans="1:13" customFormat="1" ht="15" x14ac:dyDescent="0.2">
      <c r="A14" s="65">
        <v>6</v>
      </c>
      <c r="B14" s="25"/>
      <c r="C14" s="25"/>
      <c r="D14" s="25"/>
      <c r="E14" s="25"/>
      <c r="F14" s="203"/>
      <c r="G14" s="203"/>
      <c r="H14" s="203"/>
      <c r="I14" s="25"/>
    </row>
    <row r="15" spans="1:13" customFormat="1" ht="15" x14ac:dyDescent="0.2">
      <c r="A15" s="65">
        <v>7</v>
      </c>
      <c r="B15" s="25"/>
      <c r="C15" s="25"/>
      <c r="D15" s="25"/>
      <c r="E15" s="25"/>
      <c r="F15" s="203"/>
      <c r="G15" s="203"/>
      <c r="H15" s="203"/>
      <c r="I15" s="25"/>
    </row>
    <row r="16" spans="1:13" customFormat="1" ht="15" x14ac:dyDescent="0.2">
      <c r="A16" s="65">
        <v>8</v>
      </c>
      <c r="B16" s="25"/>
      <c r="C16" s="25"/>
      <c r="D16" s="25"/>
      <c r="E16" s="25"/>
      <c r="F16" s="203"/>
      <c r="G16" s="203"/>
      <c r="H16" s="203"/>
      <c r="I16" s="25"/>
    </row>
    <row r="17" spans="1:9" customFormat="1" ht="15" x14ac:dyDescent="0.2">
      <c r="A17" s="65">
        <v>9</v>
      </c>
      <c r="B17" s="25"/>
      <c r="C17" s="25"/>
      <c r="D17" s="25"/>
      <c r="E17" s="25"/>
      <c r="F17" s="203"/>
      <c r="G17" s="203"/>
      <c r="H17" s="203"/>
      <c r="I17" s="25"/>
    </row>
    <row r="18" spans="1:9" customFormat="1" ht="15" x14ac:dyDescent="0.2">
      <c r="A18" s="65">
        <v>10</v>
      </c>
      <c r="B18" s="25"/>
      <c r="C18" s="25"/>
      <c r="D18" s="25"/>
      <c r="E18" s="25"/>
      <c r="F18" s="203"/>
      <c r="G18" s="203"/>
      <c r="H18" s="203"/>
      <c r="I18" s="25"/>
    </row>
    <row r="19" spans="1:9" customFormat="1" ht="15" x14ac:dyDescent="0.2">
      <c r="A19" s="65">
        <v>11</v>
      </c>
      <c r="B19" s="25"/>
      <c r="C19" s="25"/>
      <c r="D19" s="25"/>
      <c r="E19" s="25"/>
      <c r="F19" s="203"/>
      <c r="G19" s="203"/>
      <c r="H19" s="203"/>
      <c r="I19" s="25"/>
    </row>
    <row r="20" spans="1:9" customFormat="1" ht="15" x14ac:dyDescent="0.2">
      <c r="A20" s="65">
        <v>12</v>
      </c>
      <c r="B20" s="25"/>
      <c r="C20" s="25"/>
      <c r="D20" s="25"/>
      <c r="E20" s="25"/>
      <c r="F20" s="203"/>
      <c r="G20" s="203"/>
      <c r="H20" s="203"/>
      <c r="I20" s="25"/>
    </row>
    <row r="21" spans="1:9" customFormat="1" ht="15" x14ac:dyDescent="0.2">
      <c r="A21" s="65">
        <v>13</v>
      </c>
      <c r="B21" s="25"/>
      <c r="C21" s="25"/>
      <c r="D21" s="25"/>
      <c r="E21" s="25"/>
      <c r="F21" s="203"/>
      <c r="G21" s="203"/>
      <c r="H21" s="203"/>
      <c r="I21" s="25"/>
    </row>
    <row r="22" spans="1:9" customFormat="1" ht="15" x14ac:dyDescent="0.2">
      <c r="A22" s="65">
        <v>14</v>
      </c>
      <c r="B22" s="25"/>
      <c r="C22" s="25"/>
      <c r="D22" s="25"/>
      <c r="E22" s="25"/>
      <c r="F22" s="203"/>
      <c r="G22" s="203"/>
      <c r="H22" s="203"/>
      <c r="I22" s="25"/>
    </row>
    <row r="23" spans="1:9" customFormat="1" ht="15" x14ac:dyDescent="0.2">
      <c r="A23" s="65">
        <v>15</v>
      </c>
      <c r="B23" s="25"/>
      <c r="C23" s="25"/>
      <c r="D23" s="25"/>
      <c r="E23" s="25"/>
      <c r="F23" s="203"/>
      <c r="G23" s="203"/>
      <c r="H23" s="203"/>
      <c r="I23" s="25"/>
    </row>
    <row r="24" spans="1:9" customFormat="1" ht="15" x14ac:dyDescent="0.2">
      <c r="A24" s="65">
        <v>16</v>
      </c>
      <c r="B24" s="25"/>
      <c r="C24" s="25"/>
      <c r="D24" s="25"/>
      <c r="E24" s="25"/>
      <c r="F24" s="203"/>
      <c r="G24" s="203"/>
      <c r="H24" s="203"/>
      <c r="I24" s="25"/>
    </row>
    <row r="25" spans="1:9" customFormat="1" ht="15" x14ac:dyDescent="0.2">
      <c r="A25" s="65">
        <v>17</v>
      </c>
      <c r="B25" s="25"/>
      <c r="C25" s="25"/>
      <c r="D25" s="25"/>
      <c r="E25" s="25"/>
      <c r="F25" s="203"/>
      <c r="G25" s="203"/>
      <c r="H25" s="203"/>
      <c r="I25" s="25"/>
    </row>
    <row r="26" spans="1:9" customFormat="1" ht="15" x14ac:dyDescent="0.2">
      <c r="A26" s="65">
        <v>18</v>
      </c>
      <c r="B26" s="25"/>
      <c r="C26" s="25"/>
      <c r="D26" s="25"/>
      <c r="E26" s="25"/>
      <c r="F26" s="203"/>
      <c r="G26" s="203"/>
      <c r="H26" s="203"/>
      <c r="I26" s="25"/>
    </row>
    <row r="27" spans="1:9" customFormat="1" ht="15" x14ac:dyDescent="0.2">
      <c r="A27" s="65" t="s">
        <v>273</v>
      </c>
      <c r="B27" s="25"/>
      <c r="C27" s="25"/>
      <c r="D27" s="25"/>
      <c r="E27" s="25"/>
      <c r="F27" s="203"/>
      <c r="G27" s="203"/>
      <c r="H27" s="203"/>
      <c r="I27" s="25"/>
    </row>
    <row r="28" spans="1:9" x14ac:dyDescent="0.2">
      <c r="A28" s="210"/>
      <c r="B28" s="210"/>
      <c r="C28" s="210"/>
      <c r="D28" s="210"/>
      <c r="E28" s="210"/>
      <c r="F28" s="210"/>
      <c r="G28" s="210"/>
      <c r="H28" s="210"/>
      <c r="I28" s="210"/>
    </row>
    <row r="29" spans="1:9" x14ac:dyDescent="0.2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 x14ac:dyDescent="0.2">
      <c r="A30" s="211"/>
      <c r="B30" s="210"/>
      <c r="C30" s="210"/>
      <c r="D30" s="210"/>
      <c r="E30" s="210"/>
      <c r="F30" s="210"/>
      <c r="G30" s="210"/>
      <c r="H30" s="210"/>
      <c r="I30" s="210"/>
    </row>
    <row r="31" spans="1:9" ht="15" x14ac:dyDescent="0.3">
      <c r="A31" s="181"/>
      <c r="B31" s="183" t="s">
        <v>107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6"/>
    </row>
    <row r="33" spans="2:6" ht="15" x14ac:dyDescent="0.3">
      <c r="B33" s="181"/>
      <c r="C33" s="187" t="s">
        <v>263</v>
      </c>
      <c r="D33" s="181"/>
      <c r="F33" s="188" t="s">
        <v>268</v>
      </c>
    </row>
    <row r="34" spans="2:6" ht="15" x14ac:dyDescent="0.3">
      <c r="B34" s="181"/>
      <c r="C34" s="189" t="s">
        <v>139</v>
      </c>
      <c r="D34" s="181"/>
      <c r="F34" s="181" t="s">
        <v>264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2" t="s">
        <v>385</v>
      </c>
      <c r="B1" s="74"/>
      <c r="C1" s="74"/>
      <c r="D1" s="74"/>
      <c r="E1" s="74"/>
      <c r="F1" s="74"/>
      <c r="G1" s="74"/>
      <c r="H1" s="74"/>
      <c r="I1" s="160" t="s">
        <v>198</v>
      </c>
      <c r="J1" s="161"/>
    </row>
    <row r="2" spans="1:10" x14ac:dyDescent="0.3">
      <c r="A2" s="74" t="s">
        <v>140</v>
      </c>
      <c r="B2" s="74"/>
      <c r="C2" s="74"/>
      <c r="D2" s="74"/>
      <c r="E2" s="74"/>
      <c r="F2" s="74"/>
      <c r="G2" s="74"/>
      <c r="H2" s="74"/>
      <c r="I2" s="162" t="str">
        <f>'ფორმა N1'!L2</f>
        <v>01/01/2017-31/12/2017</v>
      </c>
      <c r="J2" s="161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100"/>
      <c r="J3" s="161"/>
    </row>
    <row r="4" spans="1:10" x14ac:dyDescent="0.3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 x14ac:dyDescent="0.3">
      <c r="A5" s="206" t="str">
        <f>'ფორმა N1'!A5</f>
        <v>საქ. ძალოვან ვეტერანთა და პატრიოტთა პოლიტიკური მოძრაობა</v>
      </c>
      <c r="B5" s="206"/>
      <c r="C5" s="206"/>
      <c r="D5" s="206"/>
      <c r="E5" s="206"/>
      <c r="F5" s="206"/>
      <c r="G5" s="206"/>
      <c r="H5" s="206"/>
      <c r="I5" s="206"/>
      <c r="J5" s="188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 x14ac:dyDescent="0.3">
      <c r="A8" s="163" t="s">
        <v>64</v>
      </c>
      <c r="B8" s="358" t="s">
        <v>363</v>
      </c>
      <c r="C8" s="359" t="s">
        <v>405</v>
      </c>
      <c r="D8" s="359" t="s">
        <v>406</v>
      </c>
      <c r="E8" s="359" t="s">
        <v>364</v>
      </c>
      <c r="F8" s="359" t="s">
        <v>377</v>
      </c>
      <c r="G8" s="359" t="s">
        <v>378</v>
      </c>
      <c r="H8" s="359" t="s">
        <v>410</v>
      </c>
      <c r="I8" s="164" t="s">
        <v>379</v>
      </c>
      <c r="J8" s="103"/>
    </row>
    <row r="9" spans="1:10" x14ac:dyDescent="0.3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3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3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3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3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3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3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3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3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3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3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3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3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3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3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3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3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3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3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3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3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4"/>
      <c r="I29" s="170"/>
      <c r="J29" s="103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4"/>
      <c r="I30" s="170"/>
      <c r="J30" s="103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4"/>
      <c r="I31" s="170"/>
      <c r="J31" s="103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4"/>
      <c r="I32" s="170"/>
      <c r="J32" s="103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4"/>
      <c r="I33" s="170"/>
      <c r="J33" s="103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4"/>
      <c r="I34" s="170"/>
      <c r="J34" s="103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4"/>
      <c r="I35" s="170"/>
      <c r="J35" s="103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4"/>
      <c r="I36" s="170"/>
      <c r="J36" s="103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4"/>
      <c r="I37" s="170"/>
      <c r="J37" s="103"/>
    </row>
    <row r="38" spans="1:12" x14ac:dyDescent="0.3">
      <c r="A38" s="166" t="s">
        <v>273</v>
      </c>
      <c r="B38" s="194"/>
      <c r="C38" s="174"/>
      <c r="D38" s="174"/>
      <c r="E38" s="173"/>
      <c r="F38" s="173"/>
      <c r="G38" s="245"/>
      <c r="H38" s="253" t="s">
        <v>398</v>
      </c>
      <c r="I38" s="363">
        <f>SUM(I9:I37)</f>
        <v>0</v>
      </c>
      <c r="J38" s="103"/>
    </row>
    <row r="40" spans="1:12" x14ac:dyDescent="0.3">
      <c r="A40" s="181" t="s">
        <v>428</v>
      </c>
    </row>
    <row r="42" spans="1:12" x14ac:dyDescent="0.3">
      <c r="B42" s="183" t="s">
        <v>107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263</v>
      </c>
      <c r="F45" s="188" t="s">
        <v>268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139</v>
      </c>
      <c r="F46" s="181" t="s">
        <v>264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E20" sqref="E20"/>
    </sheetView>
  </sheetViews>
  <sheetFormatPr defaultRowHeight="12.75" x14ac:dyDescent="0.2"/>
  <cols>
    <col min="1" max="1" width="2.7109375" style="193" customWidth="1"/>
    <col min="2" max="2" width="9" style="193" customWidth="1"/>
    <col min="3" max="3" width="23.42578125" style="193" customWidth="1"/>
    <col min="4" max="4" width="13.28515625" style="193" customWidth="1"/>
    <col min="5" max="5" width="9.5703125" style="193" customWidth="1"/>
    <col min="6" max="6" width="11.5703125" style="193" customWidth="1"/>
    <col min="7" max="7" width="12.28515625" style="193" customWidth="1"/>
    <col min="8" max="8" width="15.28515625" style="193" customWidth="1"/>
    <col min="9" max="9" width="17.5703125" style="193" customWidth="1"/>
    <col min="10" max="11" width="12.42578125" style="193" customWidth="1"/>
    <col min="12" max="12" width="23.5703125" style="193" customWidth="1"/>
    <col min="13" max="13" width="18.5703125" style="193" customWidth="1"/>
    <col min="14" max="14" width="0.85546875" style="193" customWidth="1"/>
    <col min="15" max="16384" width="9.140625" style="193"/>
  </cols>
  <sheetData>
    <row r="1" spans="1:14" ht="13.5" x14ac:dyDescent="0.2">
      <c r="A1" s="384" t="s">
        <v>568</v>
      </c>
      <c r="B1" s="384"/>
      <c r="C1" s="384"/>
      <c r="D1" s="384"/>
      <c r="E1" s="384"/>
      <c r="F1" s="384"/>
      <c r="G1" s="384"/>
      <c r="H1" s="384"/>
      <c r="I1" s="461"/>
      <c r="J1" s="454"/>
      <c r="K1" s="454"/>
      <c r="L1" s="454"/>
      <c r="M1" s="454" t="s">
        <v>569</v>
      </c>
      <c r="N1" s="461"/>
    </row>
    <row r="2" spans="1:14" ht="15" x14ac:dyDescent="0.2">
      <c r="A2" s="461" t="s">
        <v>570</v>
      </c>
      <c r="B2" s="384"/>
      <c r="C2" s="384"/>
      <c r="D2" s="462"/>
      <c r="E2" s="462"/>
      <c r="F2" s="462"/>
      <c r="G2" s="462"/>
      <c r="H2" s="462"/>
      <c r="I2" s="384"/>
      <c r="J2" s="384"/>
      <c r="K2" s="384"/>
      <c r="L2" s="384"/>
      <c r="M2" s="325" t="s">
        <v>571</v>
      </c>
      <c r="N2" s="461"/>
    </row>
    <row r="3" spans="1:14" x14ac:dyDescent="0.2">
      <c r="A3" s="461"/>
      <c r="B3" s="384"/>
      <c r="C3" s="384"/>
      <c r="D3" s="462"/>
      <c r="E3" s="462"/>
      <c r="F3" s="462"/>
      <c r="G3" s="462"/>
      <c r="H3" s="462"/>
      <c r="I3" s="384"/>
      <c r="J3" s="384"/>
      <c r="K3" s="384"/>
      <c r="L3" s="384"/>
      <c r="M3" s="384"/>
      <c r="N3" s="461"/>
    </row>
    <row r="4" spans="1:14" ht="15" x14ac:dyDescent="0.3">
      <c r="A4" s="112" t="s">
        <v>269</v>
      </c>
      <c r="B4" s="384"/>
      <c r="C4" s="384"/>
      <c r="D4" s="463"/>
      <c r="E4" s="464"/>
      <c r="F4" s="463"/>
      <c r="G4" s="462"/>
      <c r="H4" s="462"/>
      <c r="I4" s="462"/>
      <c r="J4" s="462"/>
      <c r="K4" s="462"/>
      <c r="L4" s="384"/>
      <c r="M4" s="462"/>
      <c r="N4" s="461"/>
    </row>
    <row r="5" spans="1:14" x14ac:dyDescent="0.2">
      <c r="A5" s="465" t="str">
        <f>'[3]ფორმა N1'!D4</f>
        <v>საქ. ძალოვან ვეტერანთა და პატრიოტთა პოლიტიკური მოძრაობა</v>
      </c>
      <c r="B5" s="465"/>
      <c r="C5" s="465"/>
      <c r="D5" s="465"/>
      <c r="E5" s="466"/>
      <c r="F5" s="466"/>
      <c r="G5" s="466"/>
      <c r="H5" s="466"/>
      <c r="I5" s="466"/>
      <c r="J5" s="466"/>
      <c r="K5" s="466"/>
      <c r="L5" s="466"/>
      <c r="M5" s="466"/>
      <c r="N5" s="461"/>
    </row>
    <row r="6" spans="1:14" ht="13.5" thickBot="1" x14ac:dyDescent="0.25">
      <c r="A6" s="467"/>
      <c r="B6" s="467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1"/>
    </row>
    <row r="7" spans="1:14" ht="51" x14ac:dyDescent="0.2">
      <c r="A7" s="455" t="s">
        <v>64</v>
      </c>
      <c r="B7" s="456" t="s">
        <v>572</v>
      </c>
      <c r="C7" s="456" t="s">
        <v>573</v>
      </c>
      <c r="D7" s="457" t="s">
        <v>574</v>
      </c>
      <c r="E7" s="457" t="s">
        <v>270</v>
      </c>
      <c r="F7" s="457" t="s">
        <v>575</v>
      </c>
      <c r="G7" s="457" t="s">
        <v>576</v>
      </c>
      <c r="H7" s="456" t="s">
        <v>577</v>
      </c>
      <c r="I7" s="456" t="s">
        <v>578</v>
      </c>
      <c r="J7" s="456" t="s">
        <v>579</v>
      </c>
      <c r="K7" s="457" t="s">
        <v>580</v>
      </c>
      <c r="L7" s="457" t="s">
        <v>581</v>
      </c>
      <c r="M7" s="457" t="s">
        <v>569</v>
      </c>
      <c r="N7" s="461"/>
    </row>
    <row r="8" spans="1:14" x14ac:dyDescent="0.2">
      <c r="A8" s="455">
        <v>1</v>
      </c>
      <c r="B8" s="456">
        <v>2</v>
      </c>
      <c r="C8" s="456">
        <v>3</v>
      </c>
      <c r="D8" s="457">
        <v>4</v>
      </c>
      <c r="E8" s="457">
        <v>5</v>
      </c>
      <c r="F8" s="457">
        <v>6</v>
      </c>
      <c r="G8" s="457">
        <v>7</v>
      </c>
      <c r="H8" s="457">
        <v>8</v>
      </c>
      <c r="I8" s="457">
        <v>9</v>
      </c>
      <c r="J8" s="457">
        <v>10</v>
      </c>
      <c r="K8" s="457">
        <v>11</v>
      </c>
      <c r="L8" s="457">
        <v>12</v>
      </c>
      <c r="M8" s="457">
        <v>13</v>
      </c>
      <c r="N8" s="461"/>
    </row>
    <row r="9" spans="1:14" ht="15" x14ac:dyDescent="0.25">
      <c r="A9" s="468">
        <v>1</v>
      </c>
      <c r="B9" s="469"/>
      <c r="C9" s="458"/>
      <c r="D9" s="468"/>
      <c r="E9" s="468"/>
      <c r="F9" s="468"/>
      <c r="G9" s="468"/>
      <c r="H9" s="468"/>
      <c r="I9" s="468"/>
      <c r="J9" s="468"/>
      <c r="K9" s="468"/>
      <c r="L9" s="468"/>
      <c r="M9" s="470" t="str">
        <f t="shared" ref="M9:M33" si="0">IF(ISBLANK(B9),"",$M$2)</f>
        <v/>
      </c>
      <c r="N9" s="461"/>
    </row>
    <row r="10" spans="1:14" ht="15" x14ac:dyDescent="0.25">
      <c r="A10" s="468">
        <v>2</v>
      </c>
      <c r="B10" s="469"/>
      <c r="C10" s="458"/>
      <c r="D10" s="468"/>
      <c r="E10" s="468"/>
      <c r="F10" s="468"/>
      <c r="G10" s="468"/>
      <c r="H10" s="468"/>
      <c r="I10" s="468"/>
      <c r="J10" s="468"/>
      <c r="K10" s="468"/>
      <c r="L10" s="468"/>
      <c r="M10" s="470" t="str">
        <f t="shared" si="0"/>
        <v/>
      </c>
      <c r="N10" s="461"/>
    </row>
    <row r="11" spans="1:14" ht="15" x14ac:dyDescent="0.25">
      <c r="A11" s="468">
        <v>3</v>
      </c>
      <c r="B11" s="469"/>
      <c r="C11" s="458"/>
      <c r="D11" s="468"/>
      <c r="E11" s="468"/>
      <c r="F11" s="468"/>
      <c r="G11" s="468"/>
      <c r="H11" s="468"/>
      <c r="I11" s="468"/>
      <c r="J11" s="468"/>
      <c r="K11" s="468"/>
      <c r="L11" s="468"/>
      <c r="M11" s="470" t="str">
        <f t="shared" si="0"/>
        <v/>
      </c>
      <c r="N11" s="461"/>
    </row>
    <row r="12" spans="1:14" ht="15" x14ac:dyDescent="0.25">
      <c r="A12" s="468">
        <v>4</v>
      </c>
      <c r="B12" s="469"/>
      <c r="C12" s="458"/>
      <c r="D12" s="468"/>
      <c r="E12" s="468"/>
      <c r="F12" s="468"/>
      <c r="G12" s="468"/>
      <c r="H12" s="468"/>
      <c r="I12" s="468"/>
      <c r="J12" s="468"/>
      <c r="K12" s="468"/>
      <c r="L12" s="468"/>
      <c r="M12" s="470" t="str">
        <f t="shared" si="0"/>
        <v/>
      </c>
      <c r="N12" s="461"/>
    </row>
    <row r="13" spans="1:14" ht="15" x14ac:dyDescent="0.25">
      <c r="A13" s="468">
        <v>5</v>
      </c>
      <c r="B13" s="469"/>
      <c r="C13" s="458"/>
      <c r="D13" s="468"/>
      <c r="E13" s="468"/>
      <c r="F13" s="468"/>
      <c r="G13" s="468"/>
      <c r="H13" s="468"/>
      <c r="I13" s="468"/>
      <c r="J13" s="468"/>
      <c r="K13" s="468"/>
      <c r="L13" s="468"/>
      <c r="M13" s="470" t="str">
        <f t="shared" si="0"/>
        <v/>
      </c>
      <c r="N13" s="461"/>
    </row>
    <row r="14" spans="1:14" ht="15" x14ac:dyDescent="0.25">
      <c r="A14" s="468">
        <v>6</v>
      </c>
      <c r="B14" s="469"/>
      <c r="C14" s="458"/>
      <c r="D14" s="468"/>
      <c r="E14" s="468"/>
      <c r="F14" s="468"/>
      <c r="G14" s="468"/>
      <c r="H14" s="468"/>
      <c r="I14" s="468"/>
      <c r="J14" s="468"/>
      <c r="K14" s="468"/>
      <c r="L14" s="468"/>
      <c r="M14" s="470" t="str">
        <f t="shared" si="0"/>
        <v/>
      </c>
      <c r="N14" s="461"/>
    </row>
    <row r="15" spans="1:14" ht="15" x14ac:dyDescent="0.25">
      <c r="A15" s="468">
        <v>7</v>
      </c>
      <c r="B15" s="469"/>
      <c r="C15" s="458"/>
      <c r="D15" s="468"/>
      <c r="E15" s="468"/>
      <c r="F15" s="468"/>
      <c r="G15" s="468"/>
      <c r="H15" s="468"/>
      <c r="I15" s="468"/>
      <c r="J15" s="468"/>
      <c r="K15" s="468"/>
      <c r="L15" s="468"/>
      <c r="M15" s="470" t="str">
        <f t="shared" si="0"/>
        <v/>
      </c>
      <c r="N15" s="461"/>
    </row>
    <row r="16" spans="1:14" ht="15" x14ac:dyDescent="0.25">
      <c r="A16" s="468">
        <v>8</v>
      </c>
      <c r="B16" s="469"/>
      <c r="C16" s="458"/>
      <c r="D16" s="468"/>
      <c r="E16" s="468"/>
      <c r="F16" s="468"/>
      <c r="G16" s="468"/>
      <c r="H16" s="468"/>
      <c r="I16" s="468"/>
      <c r="J16" s="468"/>
      <c r="K16" s="468"/>
      <c r="L16" s="468"/>
      <c r="M16" s="470" t="str">
        <f t="shared" si="0"/>
        <v/>
      </c>
      <c r="N16" s="461"/>
    </row>
    <row r="17" spans="1:14" ht="15" x14ac:dyDescent="0.25">
      <c r="A17" s="468">
        <v>9</v>
      </c>
      <c r="B17" s="469"/>
      <c r="C17" s="458"/>
      <c r="D17" s="468"/>
      <c r="E17" s="468"/>
      <c r="F17" s="468"/>
      <c r="G17" s="468"/>
      <c r="H17" s="468"/>
      <c r="I17" s="468"/>
      <c r="J17" s="468"/>
      <c r="K17" s="468"/>
      <c r="L17" s="468"/>
      <c r="M17" s="470" t="str">
        <f t="shared" si="0"/>
        <v/>
      </c>
      <c r="N17" s="461"/>
    </row>
    <row r="18" spans="1:14" ht="15" x14ac:dyDescent="0.25">
      <c r="A18" s="468">
        <v>10</v>
      </c>
      <c r="B18" s="469"/>
      <c r="C18" s="458"/>
      <c r="D18" s="468"/>
      <c r="E18" s="468"/>
      <c r="F18" s="468"/>
      <c r="G18" s="468"/>
      <c r="H18" s="468"/>
      <c r="I18" s="468"/>
      <c r="J18" s="468"/>
      <c r="K18" s="468"/>
      <c r="L18" s="468"/>
      <c r="M18" s="470" t="str">
        <f t="shared" si="0"/>
        <v/>
      </c>
      <c r="N18" s="461"/>
    </row>
    <row r="19" spans="1:14" ht="15" x14ac:dyDescent="0.25">
      <c r="A19" s="468">
        <v>11</v>
      </c>
      <c r="B19" s="469"/>
      <c r="C19" s="458"/>
      <c r="D19" s="468"/>
      <c r="E19" s="468"/>
      <c r="F19" s="468"/>
      <c r="G19" s="468"/>
      <c r="H19" s="468"/>
      <c r="I19" s="468"/>
      <c r="J19" s="468"/>
      <c r="K19" s="468"/>
      <c r="L19" s="468"/>
      <c r="M19" s="470" t="str">
        <f t="shared" si="0"/>
        <v/>
      </c>
      <c r="N19" s="461"/>
    </row>
    <row r="20" spans="1:14" ht="15" x14ac:dyDescent="0.25">
      <c r="A20" s="468">
        <v>12</v>
      </c>
      <c r="B20" s="469"/>
      <c r="C20" s="458"/>
      <c r="D20" s="468"/>
      <c r="E20" s="468"/>
      <c r="F20" s="468"/>
      <c r="G20" s="468"/>
      <c r="H20" s="468"/>
      <c r="I20" s="468"/>
      <c r="J20" s="468"/>
      <c r="K20" s="468"/>
      <c r="L20" s="468"/>
      <c r="M20" s="470" t="str">
        <f t="shared" si="0"/>
        <v/>
      </c>
      <c r="N20" s="461"/>
    </row>
    <row r="21" spans="1:14" ht="15" x14ac:dyDescent="0.25">
      <c r="A21" s="468">
        <v>13</v>
      </c>
      <c r="B21" s="469"/>
      <c r="C21" s="458"/>
      <c r="D21" s="468"/>
      <c r="E21" s="468"/>
      <c r="F21" s="468"/>
      <c r="G21" s="468"/>
      <c r="H21" s="468"/>
      <c r="I21" s="468"/>
      <c r="J21" s="468"/>
      <c r="K21" s="468"/>
      <c r="L21" s="468"/>
      <c r="M21" s="470" t="str">
        <f t="shared" si="0"/>
        <v/>
      </c>
      <c r="N21" s="461"/>
    </row>
    <row r="22" spans="1:14" ht="15" x14ac:dyDescent="0.25">
      <c r="A22" s="468">
        <v>14</v>
      </c>
      <c r="B22" s="469"/>
      <c r="C22" s="458"/>
      <c r="D22" s="468"/>
      <c r="E22" s="468"/>
      <c r="F22" s="468"/>
      <c r="G22" s="468"/>
      <c r="H22" s="468"/>
      <c r="I22" s="468"/>
      <c r="J22" s="468"/>
      <c r="K22" s="468"/>
      <c r="L22" s="468"/>
      <c r="M22" s="470" t="str">
        <f t="shared" si="0"/>
        <v/>
      </c>
      <c r="N22" s="461"/>
    </row>
    <row r="23" spans="1:14" ht="15" x14ac:dyDescent="0.25">
      <c r="A23" s="468">
        <v>15</v>
      </c>
      <c r="B23" s="469"/>
      <c r="C23" s="458"/>
      <c r="D23" s="468"/>
      <c r="E23" s="468"/>
      <c r="F23" s="468"/>
      <c r="G23" s="468"/>
      <c r="H23" s="468"/>
      <c r="I23" s="468"/>
      <c r="J23" s="468"/>
      <c r="K23" s="468"/>
      <c r="L23" s="468"/>
      <c r="M23" s="470" t="str">
        <f t="shared" si="0"/>
        <v/>
      </c>
      <c r="N23" s="461"/>
    </row>
    <row r="24" spans="1:14" ht="15" x14ac:dyDescent="0.25">
      <c r="A24" s="468">
        <v>16</v>
      </c>
      <c r="B24" s="469"/>
      <c r="C24" s="458"/>
      <c r="D24" s="468"/>
      <c r="E24" s="468"/>
      <c r="F24" s="468"/>
      <c r="G24" s="468"/>
      <c r="H24" s="468"/>
      <c r="I24" s="468"/>
      <c r="J24" s="468"/>
      <c r="K24" s="468"/>
      <c r="L24" s="468"/>
      <c r="M24" s="470" t="str">
        <f t="shared" si="0"/>
        <v/>
      </c>
      <c r="N24" s="461"/>
    </row>
    <row r="25" spans="1:14" ht="15" x14ac:dyDescent="0.25">
      <c r="A25" s="468">
        <v>17</v>
      </c>
      <c r="B25" s="469"/>
      <c r="C25" s="458"/>
      <c r="D25" s="468"/>
      <c r="E25" s="468"/>
      <c r="F25" s="468"/>
      <c r="G25" s="468"/>
      <c r="H25" s="468"/>
      <c r="I25" s="468"/>
      <c r="J25" s="468"/>
      <c r="K25" s="468"/>
      <c r="L25" s="468"/>
      <c r="M25" s="470" t="str">
        <f t="shared" si="0"/>
        <v/>
      </c>
      <c r="N25" s="461"/>
    </row>
    <row r="26" spans="1:14" ht="15" x14ac:dyDescent="0.25">
      <c r="A26" s="468">
        <v>18</v>
      </c>
      <c r="B26" s="469"/>
      <c r="C26" s="458"/>
      <c r="D26" s="468"/>
      <c r="E26" s="468"/>
      <c r="F26" s="468"/>
      <c r="G26" s="468"/>
      <c r="H26" s="468"/>
      <c r="I26" s="468"/>
      <c r="J26" s="468"/>
      <c r="K26" s="468"/>
      <c r="L26" s="468"/>
      <c r="M26" s="470" t="str">
        <f t="shared" si="0"/>
        <v/>
      </c>
      <c r="N26" s="461"/>
    </row>
    <row r="27" spans="1:14" ht="15" x14ac:dyDescent="0.25">
      <c r="A27" s="468">
        <v>19</v>
      </c>
      <c r="B27" s="469"/>
      <c r="C27" s="458"/>
      <c r="D27" s="468"/>
      <c r="E27" s="468"/>
      <c r="F27" s="468"/>
      <c r="G27" s="468"/>
      <c r="H27" s="468"/>
      <c r="I27" s="468"/>
      <c r="J27" s="468"/>
      <c r="K27" s="468"/>
      <c r="L27" s="468"/>
      <c r="M27" s="470" t="str">
        <f t="shared" si="0"/>
        <v/>
      </c>
      <c r="N27" s="461"/>
    </row>
    <row r="28" spans="1:14" ht="15" x14ac:dyDescent="0.25">
      <c r="A28" s="468">
        <v>20</v>
      </c>
      <c r="B28" s="469"/>
      <c r="C28" s="458"/>
      <c r="D28" s="468"/>
      <c r="E28" s="468"/>
      <c r="F28" s="468"/>
      <c r="G28" s="468"/>
      <c r="H28" s="468"/>
      <c r="I28" s="468"/>
      <c r="J28" s="468"/>
      <c r="K28" s="468"/>
      <c r="L28" s="468"/>
      <c r="M28" s="470" t="str">
        <f t="shared" si="0"/>
        <v/>
      </c>
      <c r="N28" s="461"/>
    </row>
    <row r="29" spans="1:14" ht="15" x14ac:dyDescent="0.25">
      <c r="A29" s="468">
        <v>21</v>
      </c>
      <c r="B29" s="469"/>
      <c r="C29" s="458"/>
      <c r="D29" s="468"/>
      <c r="E29" s="468"/>
      <c r="F29" s="468"/>
      <c r="G29" s="468"/>
      <c r="H29" s="468"/>
      <c r="I29" s="468"/>
      <c r="J29" s="468"/>
      <c r="K29" s="468"/>
      <c r="L29" s="468"/>
      <c r="M29" s="470" t="str">
        <f t="shared" si="0"/>
        <v/>
      </c>
      <c r="N29" s="461"/>
    </row>
    <row r="30" spans="1:14" ht="15" x14ac:dyDescent="0.25">
      <c r="A30" s="468">
        <v>22</v>
      </c>
      <c r="B30" s="469"/>
      <c r="C30" s="458"/>
      <c r="D30" s="468"/>
      <c r="E30" s="468"/>
      <c r="F30" s="468"/>
      <c r="G30" s="468"/>
      <c r="H30" s="468"/>
      <c r="I30" s="468"/>
      <c r="J30" s="468"/>
      <c r="K30" s="468"/>
      <c r="L30" s="468"/>
      <c r="M30" s="470" t="str">
        <f t="shared" si="0"/>
        <v/>
      </c>
      <c r="N30" s="461"/>
    </row>
    <row r="31" spans="1:14" ht="15" x14ac:dyDescent="0.25">
      <c r="A31" s="468">
        <v>23</v>
      </c>
      <c r="B31" s="469"/>
      <c r="C31" s="458"/>
      <c r="D31" s="468"/>
      <c r="E31" s="468"/>
      <c r="F31" s="468"/>
      <c r="G31" s="468"/>
      <c r="H31" s="468"/>
      <c r="I31" s="468"/>
      <c r="J31" s="468"/>
      <c r="K31" s="468"/>
      <c r="L31" s="468"/>
      <c r="M31" s="470" t="str">
        <f t="shared" si="0"/>
        <v/>
      </c>
      <c r="N31" s="461"/>
    </row>
    <row r="32" spans="1:14" ht="15" x14ac:dyDescent="0.25">
      <c r="A32" s="468">
        <v>24</v>
      </c>
      <c r="B32" s="469"/>
      <c r="C32" s="458"/>
      <c r="D32" s="468"/>
      <c r="E32" s="468"/>
      <c r="F32" s="468"/>
      <c r="G32" s="468"/>
      <c r="H32" s="468"/>
      <c r="I32" s="468"/>
      <c r="J32" s="468"/>
      <c r="K32" s="468"/>
      <c r="L32" s="468"/>
      <c r="M32" s="470" t="str">
        <f t="shared" si="0"/>
        <v/>
      </c>
      <c r="N32" s="461"/>
    </row>
    <row r="33" spans="1:14" ht="15" x14ac:dyDescent="0.25">
      <c r="A33" s="471" t="s">
        <v>273</v>
      </c>
      <c r="B33" s="469"/>
      <c r="C33" s="458"/>
      <c r="D33" s="468"/>
      <c r="E33" s="468"/>
      <c r="F33" s="468"/>
      <c r="G33" s="468"/>
      <c r="H33" s="468"/>
      <c r="I33" s="468"/>
      <c r="J33" s="468"/>
      <c r="K33" s="468"/>
      <c r="L33" s="468"/>
      <c r="M33" s="470" t="str">
        <f t="shared" si="0"/>
        <v/>
      </c>
      <c r="N33" s="461"/>
    </row>
    <row r="34" spans="1:14" s="197" customFormat="1" x14ac:dyDescent="0.2">
      <c r="A34" s="472"/>
      <c r="B34" s="472"/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</row>
    <row r="35" spans="1:14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x14ac:dyDescent="0.2">
      <c r="A36" s="473"/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  <c r="M36" s="473"/>
      <c r="N36" s="473"/>
    </row>
    <row r="37" spans="1:14" s="21" customFormat="1" ht="15" x14ac:dyDescent="0.3">
      <c r="B37" s="21" t="s">
        <v>107</v>
      </c>
    </row>
    <row r="38" spans="1:14" s="21" customFormat="1" ht="15" x14ac:dyDescent="0.3"/>
    <row r="39" spans="1:14" s="21" customFormat="1" ht="15" x14ac:dyDescent="0.3">
      <c r="C39" s="196"/>
      <c r="D39" s="459"/>
      <c r="E39" s="459"/>
      <c r="H39" s="196"/>
      <c r="I39" s="196"/>
      <c r="J39" s="459"/>
      <c r="K39" s="459"/>
      <c r="L39" s="459"/>
    </row>
    <row r="40" spans="1:14" s="21" customFormat="1" ht="15" x14ac:dyDescent="0.3">
      <c r="C40" s="460" t="s">
        <v>263</v>
      </c>
      <c r="D40" s="459"/>
      <c r="E40" s="459"/>
      <c r="H40" s="21" t="s">
        <v>582</v>
      </c>
      <c r="M40" s="459"/>
    </row>
    <row r="41" spans="1:14" s="21" customFormat="1" ht="15" x14ac:dyDescent="0.3">
      <c r="C41" s="460" t="s">
        <v>139</v>
      </c>
      <c r="D41" s="459"/>
      <c r="E41" s="459"/>
      <c r="H41" s="460" t="s">
        <v>264</v>
      </c>
      <c r="M41" s="459"/>
    </row>
    <row r="42" spans="1:14" ht="15" x14ac:dyDescent="0.3">
      <c r="A42" s="473"/>
      <c r="B42" s="473"/>
      <c r="C42" s="460"/>
      <c r="D42" s="473"/>
      <c r="E42" s="473"/>
      <c r="F42" s="460"/>
      <c r="G42" s="473"/>
      <c r="H42" s="473"/>
      <c r="I42" s="473"/>
      <c r="J42" s="474"/>
      <c r="K42" s="474"/>
      <c r="L42" s="474"/>
      <c r="M42" s="474"/>
      <c r="N42" s="473"/>
    </row>
    <row r="43" spans="1:14" ht="15" x14ac:dyDescent="0.3">
      <c r="A43" s="473"/>
      <c r="B43" s="473"/>
      <c r="C43" s="460"/>
      <c r="D43" s="473"/>
      <c r="E43" s="473"/>
      <c r="F43" s="473"/>
      <c r="G43" s="473"/>
      <c r="H43" s="473"/>
      <c r="I43" s="473"/>
      <c r="J43" s="473"/>
      <c r="K43" s="473"/>
      <c r="L43" s="473"/>
      <c r="M43" s="473"/>
      <c r="N43" s="473"/>
    </row>
    <row r="44" spans="1:14" x14ac:dyDescent="0.2">
      <c r="A44" s="473"/>
      <c r="B44" s="473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/>
    </row>
  </sheetData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paperSize="9" scale="48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B29" sqref="B29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507" t="s">
        <v>495</v>
      </c>
      <c r="B1" s="507"/>
      <c r="C1" s="368" t="s">
        <v>109</v>
      </c>
    </row>
    <row r="2" spans="1:3" s="6" customFormat="1" ht="15" x14ac:dyDescent="0.3">
      <c r="A2" s="507"/>
      <c r="B2" s="507"/>
      <c r="C2" s="365" t="str">
        <f>'ფორმა N1'!L2</f>
        <v>01/01/2017-31/12/2017</v>
      </c>
    </row>
    <row r="3" spans="1:3" s="6" customFormat="1" ht="15" x14ac:dyDescent="0.3">
      <c r="A3" s="402" t="s">
        <v>140</v>
      </c>
      <c r="B3" s="366"/>
      <c r="C3" s="367"/>
    </row>
    <row r="4" spans="1:3" s="6" customFormat="1" ht="15" x14ac:dyDescent="0.3">
      <c r="A4" s="112"/>
      <c r="B4" s="366"/>
      <c r="C4" s="367"/>
    </row>
    <row r="5" spans="1:3" s="21" customFormat="1" ht="15" x14ac:dyDescent="0.3">
      <c r="A5" s="508" t="s">
        <v>269</v>
      </c>
      <c r="B5" s="508"/>
      <c r="C5" s="112"/>
    </row>
    <row r="6" spans="1:3" s="21" customFormat="1" ht="15" x14ac:dyDescent="0.3">
      <c r="A6" s="509" t="str">
        <f>'ფორმა N1'!A5</f>
        <v>საქ. ძალოვან ვეტერანთა და პატრიოტთა პოლიტიკური მოძრაობა</v>
      </c>
      <c r="B6" s="509"/>
      <c r="C6" s="112"/>
    </row>
    <row r="7" spans="1:3" x14ac:dyDescent="0.2">
      <c r="A7" s="403"/>
      <c r="B7" s="403"/>
      <c r="C7" s="403"/>
    </row>
    <row r="8" spans="1:3" x14ac:dyDescent="0.2">
      <c r="A8" s="403"/>
      <c r="B8" s="403"/>
      <c r="C8" s="403"/>
    </row>
    <row r="9" spans="1:3" ht="30" customHeight="1" x14ac:dyDescent="0.2">
      <c r="A9" s="404" t="s">
        <v>64</v>
      </c>
      <c r="B9" s="404" t="s">
        <v>11</v>
      </c>
      <c r="C9" s="405" t="s">
        <v>9</v>
      </c>
    </row>
    <row r="10" spans="1:3" ht="15" x14ac:dyDescent="0.3">
      <c r="A10" s="406">
        <v>1</v>
      </c>
      <c r="B10" s="407" t="s">
        <v>57</v>
      </c>
      <c r="C10" s="422">
        <f>'ფორმა N4'!D11+'ფორმა N5'!D9+'ფორმა N6'!D10</f>
        <v>121245.70999999999</v>
      </c>
    </row>
    <row r="11" spans="1:3" ht="15" x14ac:dyDescent="0.3">
      <c r="A11" s="409">
        <v>1.1000000000000001</v>
      </c>
      <c r="B11" s="407" t="s">
        <v>496</v>
      </c>
      <c r="C11" s="423">
        <f>'ფორმა N4'!D39+'ფორმა N5'!D37</f>
        <v>0</v>
      </c>
    </row>
    <row r="12" spans="1:3" ht="15" x14ac:dyDescent="0.3">
      <c r="A12" s="410" t="s">
        <v>30</v>
      </c>
      <c r="B12" s="407" t="s">
        <v>497</v>
      </c>
      <c r="C12" s="423">
        <f>'ფორმა N4'!D40+'ფორმა N5'!D38</f>
        <v>0</v>
      </c>
    </row>
    <row r="13" spans="1:3" ht="15" x14ac:dyDescent="0.3">
      <c r="A13" s="409">
        <v>1.2</v>
      </c>
      <c r="B13" s="407" t="s">
        <v>58</v>
      </c>
      <c r="C13" s="423">
        <f>'ფორმა N4'!D12+'ფორმა N5'!D10</f>
        <v>56787.5</v>
      </c>
    </row>
    <row r="14" spans="1:3" ht="15" x14ac:dyDescent="0.3">
      <c r="A14" s="409">
        <v>1.3</v>
      </c>
      <c r="B14" s="407" t="s">
        <v>498</v>
      </c>
      <c r="C14" s="423">
        <f>'ფორმა N4'!D17+'ფორმა N5'!D15+'ფორმა N6'!D17</f>
        <v>31160</v>
      </c>
    </row>
    <row r="15" spans="1:3" ht="15" x14ac:dyDescent="0.2">
      <c r="A15" s="506"/>
      <c r="B15" s="506"/>
      <c r="C15" s="506"/>
    </row>
    <row r="16" spans="1:3" ht="30" customHeight="1" x14ac:dyDescent="0.2">
      <c r="A16" s="404" t="s">
        <v>64</v>
      </c>
      <c r="B16" s="404" t="s">
        <v>244</v>
      </c>
      <c r="C16" s="405" t="s">
        <v>67</v>
      </c>
    </row>
    <row r="17" spans="1:4" ht="15" x14ac:dyDescent="0.3">
      <c r="A17" s="406">
        <v>2</v>
      </c>
      <c r="B17" s="407" t="s">
        <v>499</v>
      </c>
      <c r="C17" s="408">
        <f>'ფორმა N2'!D9+'ფორმა N2'!C26+'ფორმა N3'!D9+'ფორმა N3'!C26</f>
        <v>118609.73</v>
      </c>
    </row>
    <row r="18" spans="1:4" ht="15" x14ac:dyDescent="0.3">
      <c r="A18" s="411">
        <v>2.1</v>
      </c>
      <c r="B18" s="407" t="s">
        <v>500</v>
      </c>
      <c r="C18" s="407">
        <f>'ფორმა N2'!D17+'ფორმა N3'!D17</f>
        <v>87024</v>
      </c>
    </row>
    <row r="19" spans="1:4" ht="15" x14ac:dyDescent="0.3">
      <c r="A19" s="411">
        <v>2.2000000000000002</v>
      </c>
      <c r="B19" s="407" t="s">
        <v>501</v>
      </c>
      <c r="C19" s="407">
        <f>'ფორმა N2'!D18+'ფორმა N3'!D18</f>
        <v>29317</v>
      </c>
    </row>
    <row r="20" spans="1:4" ht="15" x14ac:dyDescent="0.3">
      <c r="A20" s="411">
        <v>2.2999999999999998</v>
      </c>
      <c r="B20" s="407" t="s">
        <v>502</v>
      </c>
      <c r="C20" s="412">
        <f>SUM(C21:C25)</f>
        <v>0</v>
      </c>
    </row>
    <row r="21" spans="1:4" ht="15" x14ac:dyDescent="0.3">
      <c r="A21" s="410" t="s">
        <v>503</v>
      </c>
      <c r="B21" s="413" t="s">
        <v>504</v>
      </c>
      <c r="C21" s="407">
        <f>'ფორმა N2'!D13+'ფორმა N3'!D13</f>
        <v>0</v>
      </c>
    </row>
    <row r="22" spans="1:4" ht="15" x14ac:dyDescent="0.3">
      <c r="A22" s="410" t="s">
        <v>505</v>
      </c>
      <c r="B22" s="413" t="s">
        <v>506</v>
      </c>
      <c r="C22" s="407">
        <f>'ფორმა N2'!C27+'ფორმა N3'!C27</f>
        <v>0</v>
      </c>
    </row>
    <row r="23" spans="1:4" ht="15" x14ac:dyDescent="0.3">
      <c r="A23" s="410" t="s">
        <v>507</v>
      </c>
      <c r="B23" s="413" t="s">
        <v>508</v>
      </c>
      <c r="C23" s="407">
        <f>'ფორმა N2'!D14+'ფორმა N3'!D14</f>
        <v>0</v>
      </c>
    </row>
    <row r="24" spans="1:4" ht="15" x14ac:dyDescent="0.3">
      <c r="A24" s="410" t="s">
        <v>509</v>
      </c>
      <c r="B24" s="413" t="s">
        <v>510</v>
      </c>
      <c r="C24" s="407">
        <f>'ფორმა N2'!C31+'ფორმა N3'!C31</f>
        <v>0</v>
      </c>
    </row>
    <row r="25" spans="1:4" ht="15" x14ac:dyDescent="0.3">
      <c r="A25" s="410" t="s">
        <v>511</v>
      </c>
      <c r="B25" s="413" t="s">
        <v>512</v>
      </c>
      <c r="C25" s="407">
        <f>'ფორმა N2'!D11+'ფორმა N3'!D11</f>
        <v>0</v>
      </c>
    </row>
    <row r="26" spans="1:4" ht="15" x14ac:dyDescent="0.3">
      <c r="A26" s="420"/>
      <c r="B26" s="419"/>
      <c r="C26" s="418"/>
    </row>
    <row r="27" spans="1:4" ht="15" x14ac:dyDescent="0.3">
      <c r="A27" s="420"/>
      <c r="B27" s="419"/>
      <c r="C27" s="418"/>
    </row>
    <row r="28" spans="1:4" ht="15" x14ac:dyDescent="0.3">
      <c r="A28" s="21"/>
      <c r="B28" s="21"/>
      <c r="C28" s="21"/>
      <c r="D28" s="417"/>
    </row>
    <row r="29" spans="1:4" ht="15" x14ac:dyDescent="0.3">
      <c r="A29" s="195" t="s">
        <v>107</v>
      </c>
      <c r="B29" s="21"/>
      <c r="C29" s="21"/>
      <c r="D29" s="417"/>
    </row>
    <row r="30" spans="1:4" ht="15" x14ac:dyDescent="0.3">
      <c r="A30" s="21"/>
      <c r="B30" s="21"/>
      <c r="C30" s="21"/>
      <c r="D30" s="417"/>
    </row>
    <row r="31" spans="1:4" ht="15" x14ac:dyDescent="0.3">
      <c r="A31" s="21"/>
      <c r="B31" s="21"/>
      <c r="C31" s="21"/>
      <c r="D31" s="416"/>
    </row>
    <row r="32" spans="1:4" ht="15" x14ac:dyDescent="0.3">
      <c r="B32" s="195" t="s">
        <v>266</v>
      </c>
      <c r="C32" s="21"/>
      <c r="D32" s="416"/>
    </row>
    <row r="33" spans="2:4" ht="15" x14ac:dyDescent="0.3">
      <c r="B33" s="21" t="s">
        <v>265</v>
      </c>
      <c r="C33" s="21"/>
      <c r="D33" s="416"/>
    </row>
    <row r="34" spans="2:4" x14ac:dyDescent="0.2">
      <c r="B34" s="415" t="s">
        <v>139</v>
      </c>
      <c r="D34" s="414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1">
        <v>40907</v>
      </c>
      <c r="C2" t="s">
        <v>200</v>
      </c>
      <c r="E2" t="s">
        <v>231</v>
      </c>
      <c r="G2" s="63" t="s">
        <v>236</v>
      </c>
    </row>
    <row r="3" spans="1:7" ht="15" x14ac:dyDescent="0.2">
      <c r="A3" s="61">
        <v>40908</v>
      </c>
      <c r="C3" t="s">
        <v>201</v>
      </c>
      <c r="E3" t="s">
        <v>232</v>
      </c>
      <c r="G3" s="63" t="s">
        <v>237</v>
      </c>
    </row>
    <row r="4" spans="1:7" ht="15" x14ac:dyDescent="0.2">
      <c r="A4" s="61">
        <v>40909</v>
      </c>
      <c r="C4" t="s">
        <v>202</v>
      </c>
      <c r="E4" t="s">
        <v>233</v>
      </c>
      <c r="G4" s="63" t="s">
        <v>238</v>
      </c>
    </row>
    <row r="5" spans="1:7" x14ac:dyDescent="0.2">
      <c r="A5" s="61">
        <v>40910</v>
      </c>
      <c r="C5" t="s">
        <v>203</v>
      </c>
      <c r="E5" t="s">
        <v>234</v>
      </c>
    </row>
    <row r="6" spans="1:7" x14ac:dyDescent="0.2">
      <c r="A6" s="61">
        <v>40911</v>
      </c>
      <c r="C6" t="s">
        <v>204</v>
      </c>
    </row>
    <row r="7" spans="1:7" x14ac:dyDescent="0.2">
      <c r="A7" s="61">
        <v>40912</v>
      </c>
      <c r="C7" t="s">
        <v>205</v>
      </c>
    </row>
    <row r="8" spans="1:7" x14ac:dyDescent="0.2">
      <c r="A8" s="61">
        <v>40913</v>
      </c>
      <c r="C8" t="s">
        <v>206</v>
      </c>
    </row>
    <row r="9" spans="1:7" x14ac:dyDescent="0.2">
      <c r="A9" s="61">
        <v>40914</v>
      </c>
      <c r="C9" t="s">
        <v>207</v>
      </c>
    </row>
    <row r="10" spans="1:7" x14ac:dyDescent="0.2">
      <c r="A10" s="61">
        <v>40915</v>
      </c>
      <c r="C10" t="s">
        <v>208</v>
      </c>
    </row>
    <row r="11" spans="1:7" x14ac:dyDescent="0.2">
      <c r="A11" s="61">
        <v>40916</v>
      </c>
      <c r="C11" t="s">
        <v>209</v>
      </c>
    </row>
    <row r="12" spans="1:7" x14ac:dyDescent="0.2">
      <c r="A12" s="61">
        <v>40917</v>
      </c>
      <c r="C12" t="s">
        <v>210</v>
      </c>
    </row>
    <row r="13" spans="1:7" x14ac:dyDescent="0.2">
      <c r="A13" s="61">
        <v>40918</v>
      </c>
      <c r="C13" t="s">
        <v>211</v>
      </c>
    </row>
    <row r="14" spans="1:7" x14ac:dyDescent="0.2">
      <c r="A14" s="61">
        <v>40919</v>
      </c>
      <c r="C14" t="s">
        <v>212</v>
      </c>
    </row>
    <row r="15" spans="1:7" x14ac:dyDescent="0.2">
      <c r="A15" s="61">
        <v>40920</v>
      </c>
      <c r="C15" t="s">
        <v>213</v>
      </c>
    </row>
    <row r="16" spans="1:7" x14ac:dyDescent="0.2">
      <c r="A16" s="61">
        <v>40921</v>
      </c>
      <c r="C16" t="s">
        <v>214</v>
      </c>
    </row>
    <row r="17" spans="1:3" x14ac:dyDescent="0.2">
      <c r="A17" s="61">
        <v>40922</v>
      </c>
      <c r="C17" t="s">
        <v>215</v>
      </c>
    </row>
    <row r="18" spans="1:3" x14ac:dyDescent="0.2">
      <c r="A18" s="61">
        <v>40923</v>
      </c>
      <c r="C18" t="s">
        <v>216</v>
      </c>
    </row>
    <row r="19" spans="1:3" x14ac:dyDescent="0.2">
      <c r="A19" s="61">
        <v>40924</v>
      </c>
      <c r="C19" t="s">
        <v>217</v>
      </c>
    </row>
    <row r="20" spans="1:3" x14ac:dyDescent="0.2">
      <c r="A20" s="61">
        <v>40925</v>
      </c>
      <c r="C20" t="s">
        <v>218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2" t="s">
        <v>267</v>
      </c>
      <c r="B1" s="233"/>
      <c r="C1" s="486" t="s">
        <v>109</v>
      </c>
      <c r="D1" s="486"/>
      <c r="E1" s="111"/>
    </row>
    <row r="2" spans="1:12" s="6" customFormat="1" x14ac:dyDescent="0.3">
      <c r="A2" s="74" t="s">
        <v>140</v>
      </c>
      <c r="B2" s="233"/>
      <c r="C2" s="487" t="str">
        <f>'ფორმა N1'!L2</f>
        <v>01/01/2017-31/12/2017</v>
      </c>
      <c r="D2" s="488"/>
      <c r="E2" s="111"/>
    </row>
    <row r="3" spans="1:12" s="6" customFormat="1" x14ac:dyDescent="0.3">
      <c r="A3" s="74"/>
      <c r="B3" s="233"/>
      <c r="C3" s="73"/>
      <c r="D3" s="73"/>
      <c r="E3" s="111"/>
    </row>
    <row r="4" spans="1:12" s="2" customFormat="1" x14ac:dyDescent="0.3">
      <c r="A4" s="75" t="str">
        <f>'ფორმა N2'!A4</f>
        <v>ანგარიშვალდებული პირის დასახელება:</v>
      </c>
      <c r="B4" s="234"/>
      <c r="C4" s="74"/>
      <c r="D4" s="74"/>
      <c r="E4" s="106"/>
      <c r="L4" s="6"/>
    </row>
    <row r="5" spans="1:12" s="2" customFormat="1" x14ac:dyDescent="0.3">
      <c r="A5" s="117" t="str">
        <f>'ფორმა N1'!A5</f>
        <v>საქ. ძალოვან ვეტერანთა და პატრიოტთა პოლიტიკური მოძრაობა</v>
      </c>
      <c r="B5" s="235"/>
      <c r="C5" s="58"/>
      <c r="D5" s="58"/>
      <c r="E5" s="106"/>
    </row>
    <row r="6" spans="1:12" s="2" customFormat="1" x14ac:dyDescent="0.3">
      <c r="A6" s="75"/>
      <c r="B6" s="234"/>
      <c r="C6" s="74"/>
      <c r="D6" s="74"/>
      <c r="E6" s="106"/>
    </row>
    <row r="7" spans="1:12" s="6" customFormat="1" ht="18" x14ac:dyDescent="0.3">
      <c r="A7" s="98"/>
      <c r="B7" s="110"/>
      <c r="C7" s="76"/>
      <c r="D7" s="76"/>
      <c r="E7" s="111"/>
    </row>
    <row r="8" spans="1:12" s="6" customFormat="1" ht="30" x14ac:dyDescent="0.3">
      <c r="A8" s="104" t="s">
        <v>64</v>
      </c>
      <c r="B8" s="77" t="s">
        <v>244</v>
      </c>
      <c r="C8" s="77" t="s">
        <v>66</v>
      </c>
      <c r="D8" s="77" t="s">
        <v>67</v>
      </c>
      <c r="E8" s="111"/>
      <c r="F8" s="20"/>
    </row>
    <row r="9" spans="1:12" s="7" customFormat="1" x14ac:dyDescent="0.3">
      <c r="A9" s="224">
        <v>1</v>
      </c>
      <c r="B9" s="224" t="s">
        <v>65</v>
      </c>
      <c r="C9" s="83">
        <f>SUM(C10,C26)</f>
        <v>0</v>
      </c>
      <c r="D9" s="83">
        <f>SUM(D10,D26)</f>
        <v>0</v>
      </c>
      <c r="E9" s="111"/>
    </row>
    <row r="10" spans="1:12" s="7" customFormat="1" x14ac:dyDescent="0.3">
      <c r="A10" s="85">
        <v>1.1000000000000001</v>
      </c>
      <c r="B10" s="85" t="s">
        <v>80</v>
      </c>
      <c r="C10" s="83">
        <f>SUM(C11,C12,C16,C19,C25,C26)</f>
        <v>0</v>
      </c>
      <c r="D10" s="83">
        <f>SUM(D11,D12,D16,D19,D24,D25)</f>
        <v>0</v>
      </c>
      <c r="E10" s="111"/>
    </row>
    <row r="11" spans="1:12" s="9" customFormat="1" ht="18" x14ac:dyDescent="0.3">
      <c r="A11" s="86" t="s">
        <v>30</v>
      </c>
      <c r="B11" s="86" t="s">
        <v>79</v>
      </c>
      <c r="C11" s="8"/>
      <c r="D11" s="8"/>
      <c r="E11" s="111"/>
    </row>
    <row r="12" spans="1:12" s="10" customFormat="1" x14ac:dyDescent="0.3">
      <c r="A12" s="86" t="s">
        <v>31</v>
      </c>
      <c r="B12" s="86" t="s">
        <v>302</v>
      </c>
      <c r="C12" s="105">
        <f>SUM(C14:C15)</f>
        <v>0</v>
      </c>
      <c r="D12" s="105">
        <f>SUM(D14:D15)</f>
        <v>0</v>
      </c>
      <c r="E12" s="111"/>
    </row>
    <row r="13" spans="1:12" s="3" customFormat="1" x14ac:dyDescent="0.3">
      <c r="A13" s="95" t="s">
        <v>81</v>
      </c>
      <c r="B13" s="95" t="s">
        <v>305</v>
      </c>
      <c r="C13" s="8"/>
      <c r="D13" s="8"/>
      <c r="E13" s="111"/>
    </row>
    <row r="14" spans="1:12" s="3" customFormat="1" x14ac:dyDescent="0.3">
      <c r="A14" s="95" t="s">
        <v>470</v>
      </c>
      <c r="B14" s="95" t="s">
        <v>469</v>
      </c>
      <c r="C14" s="8"/>
      <c r="D14" s="8"/>
      <c r="E14" s="111"/>
    </row>
    <row r="15" spans="1:12" s="3" customFormat="1" x14ac:dyDescent="0.3">
      <c r="A15" s="95" t="s">
        <v>471</v>
      </c>
      <c r="B15" s="95" t="s">
        <v>97</v>
      </c>
      <c r="C15" s="8"/>
      <c r="D15" s="8"/>
      <c r="E15" s="111"/>
    </row>
    <row r="16" spans="1:12" s="3" customFormat="1" x14ac:dyDescent="0.3">
      <c r="A16" s="86" t="s">
        <v>82</v>
      </c>
      <c r="B16" s="86" t="s">
        <v>83</v>
      </c>
      <c r="C16" s="105">
        <f>SUM(C17:C18)</f>
        <v>0</v>
      </c>
      <c r="D16" s="105">
        <f>SUM(D17:D18)</f>
        <v>0</v>
      </c>
      <c r="E16" s="111"/>
    </row>
    <row r="17" spans="1:5" s="3" customFormat="1" x14ac:dyDescent="0.3">
      <c r="A17" s="95" t="s">
        <v>84</v>
      </c>
      <c r="B17" s="95" t="s">
        <v>86</v>
      </c>
      <c r="C17" s="8"/>
      <c r="D17" s="8"/>
      <c r="E17" s="111"/>
    </row>
    <row r="18" spans="1:5" s="3" customFormat="1" ht="30" x14ac:dyDescent="0.3">
      <c r="A18" s="95" t="s">
        <v>85</v>
      </c>
      <c r="B18" s="95" t="s">
        <v>110</v>
      </c>
      <c r="C18" s="8"/>
      <c r="D18" s="8"/>
      <c r="E18" s="111"/>
    </row>
    <row r="19" spans="1:5" s="3" customFormat="1" x14ac:dyDescent="0.3">
      <c r="A19" s="86" t="s">
        <v>87</v>
      </c>
      <c r="B19" s="86" t="s">
        <v>395</v>
      </c>
      <c r="C19" s="105">
        <f>SUM(C20:C23)</f>
        <v>0</v>
      </c>
      <c r="D19" s="105">
        <f>SUM(D20:D23)</f>
        <v>0</v>
      </c>
      <c r="E19" s="111"/>
    </row>
    <row r="20" spans="1:5" s="3" customFormat="1" x14ac:dyDescent="0.3">
      <c r="A20" s="95" t="s">
        <v>88</v>
      </c>
      <c r="B20" s="95" t="s">
        <v>89</v>
      </c>
      <c r="C20" s="8"/>
      <c r="D20" s="8"/>
      <c r="E20" s="111"/>
    </row>
    <row r="21" spans="1:5" s="3" customFormat="1" ht="30" x14ac:dyDescent="0.3">
      <c r="A21" s="95" t="s">
        <v>92</v>
      </c>
      <c r="B21" s="95" t="s">
        <v>90</v>
      </c>
      <c r="C21" s="8"/>
      <c r="D21" s="8"/>
      <c r="E21" s="111"/>
    </row>
    <row r="22" spans="1:5" s="3" customFormat="1" x14ac:dyDescent="0.3">
      <c r="A22" s="95" t="s">
        <v>93</v>
      </c>
      <c r="B22" s="95" t="s">
        <v>91</v>
      </c>
      <c r="C22" s="8"/>
      <c r="D22" s="8"/>
      <c r="E22" s="111"/>
    </row>
    <row r="23" spans="1:5" s="3" customFormat="1" x14ac:dyDescent="0.3">
      <c r="A23" s="95" t="s">
        <v>94</v>
      </c>
      <c r="B23" s="95" t="s">
        <v>412</v>
      </c>
      <c r="C23" s="8"/>
      <c r="D23" s="8"/>
      <c r="E23" s="111"/>
    </row>
    <row r="24" spans="1:5" s="3" customFormat="1" x14ac:dyDescent="0.3">
      <c r="A24" s="86" t="s">
        <v>95</v>
      </c>
      <c r="B24" s="86" t="s">
        <v>413</v>
      </c>
      <c r="C24" s="246"/>
      <c r="D24" s="8"/>
      <c r="E24" s="111"/>
    </row>
    <row r="25" spans="1:5" s="3" customFormat="1" x14ac:dyDescent="0.3">
      <c r="A25" s="86" t="s">
        <v>246</v>
      </c>
      <c r="B25" s="86" t="s">
        <v>419</v>
      </c>
      <c r="C25" s="8"/>
      <c r="D25" s="8"/>
      <c r="E25" s="111"/>
    </row>
    <row r="26" spans="1:5" x14ac:dyDescent="0.3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11"/>
    </row>
    <row r="27" spans="1:5" x14ac:dyDescent="0.3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11"/>
    </row>
    <row r="28" spans="1:5" x14ac:dyDescent="0.3">
      <c r="A28" s="231" t="s">
        <v>98</v>
      </c>
      <c r="B28" s="231" t="s">
        <v>303</v>
      </c>
      <c r="C28" s="8"/>
      <c r="D28" s="8"/>
      <c r="E28" s="111"/>
    </row>
    <row r="29" spans="1:5" x14ac:dyDescent="0.3">
      <c r="A29" s="231" t="s">
        <v>99</v>
      </c>
      <c r="B29" s="231" t="s">
        <v>306</v>
      </c>
      <c r="C29" s="8"/>
      <c r="D29" s="8"/>
      <c r="E29" s="111"/>
    </row>
    <row r="30" spans="1:5" x14ac:dyDescent="0.3">
      <c r="A30" s="231" t="s">
        <v>421</v>
      </c>
      <c r="B30" s="231" t="s">
        <v>304</v>
      </c>
      <c r="C30" s="8"/>
      <c r="D30" s="8"/>
      <c r="E30" s="111"/>
    </row>
    <row r="31" spans="1:5" x14ac:dyDescent="0.3">
      <c r="A31" s="86" t="s">
        <v>33</v>
      </c>
      <c r="B31" s="86" t="s">
        <v>469</v>
      </c>
      <c r="C31" s="105">
        <f>SUM(C32:C34)</f>
        <v>0</v>
      </c>
      <c r="D31" s="105">
        <f>SUM(D32:D34)</f>
        <v>0</v>
      </c>
      <c r="E31" s="111"/>
    </row>
    <row r="32" spans="1:5" x14ac:dyDescent="0.3">
      <c r="A32" s="231" t="s">
        <v>12</v>
      </c>
      <c r="B32" s="231" t="s">
        <v>472</v>
      </c>
      <c r="C32" s="8"/>
      <c r="D32" s="8"/>
      <c r="E32" s="111"/>
    </row>
    <row r="33" spans="1:9" x14ac:dyDescent="0.3">
      <c r="A33" s="231" t="s">
        <v>13</v>
      </c>
      <c r="B33" s="231" t="s">
        <v>473</v>
      </c>
      <c r="C33" s="8"/>
      <c r="D33" s="8"/>
      <c r="E33" s="111"/>
    </row>
    <row r="34" spans="1:9" x14ac:dyDescent="0.3">
      <c r="A34" s="231" t="s">
        <v>276</v>
      </c>
      <c r="B34" s="231" t="s">
        <v>474</v>
      </c>
      <c r="C34" s="8"/>
      <c r="D34" s="8"/>
      <c r="E34" s="111"/>
    </row>
    <row r="35" spans="1:9" s="22" customFormat="1" x14ac:dyDescent="0.3">
      <c r="A35" s="86" t="s">
        <v>34</v>
      </c>
      <c r="B35" s="242" t="s">
        <v>418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7" t="s">
        <v>107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265</v>
      </c>
      <c r="D44" s="12"/>
      <c r="E44"/>
      <c r="F44"/>
      <c r="G44"/>
      <c r="H44"/>
      <c r="I44"/>
    </row>
    <row r="45" spans="1:9" customFormat="1" ht="12.75" x14ac:dyDescent="0.2">
      <c r="B45" s="239" t="s">
        <v>139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58" zoomScale="80" zoomScaleNormal="100" zoomScaleSheetLayoutView="80" workbookViewId="0">
      <selection activeCell="B32" sqref="B3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478</v>
      </c>
      <c r="B1" s="221"/>
      <c r="C1" s="486" t="s">
        <v>109</v>
      </c>
      <c r="D1" s="486"/>
      <c r="E1" s="89"/>
    </row>
    <row r="2" spans="1:5" s="6" customFormat="1" x14ac:dyDescent="0.3">
      <c r="A2" s="372" t="s">
        <v>480</v>
      </c>
      <c r="B2" s="221"/>
      <c r="C2" s="484" t="str">
        <f>'ფორმა N1'!L2</f>
        <v>01/01/2017-31/12/2017</v>
      </c>
      <c r="D2" s="485"/>
      <c r="E2" s="89"/>
    </row>
    <row r="3" spans="1:5" s="6" customFormat="1" x14ac:dyDescent="0.3">
      <c r="A3" s="372" t="s">
        <v>479</v>
      </c>
      <c r="B3" s="221"/>
      <c r="C3" s="222"/>
      <c r="D3" s="222"/>
      <c r="E3" s="89"/>
    </row>
    <row r="4" spans="1:5" s="6" customFormat="1" x14ac:dyDescent="0.3">
      <c r="A4" s="74" t="s">
        <v>140</v>
      </c>
      <c r="B4" s="221"/>
      <c r="C4" s="222"/>
      <c r="D4" s="222"/>
      <c r="E4" s="89"/>
    </row>
    <row r="5" spans="1:5" s="6" customFormat="1" x14ac:dyDescent="0.3">
      <c r="A5" s="74"/>
      <c r="B5" s="221"/>
      <c r="C5" s="222"/>
      <c r="D5" s="222"/>
      <c r="E5" s="89"/>
    </row>
    <row r="6" spans="1:5" x14ac:dyDescent="0.3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">
      <c r="A7" s="223" t="str">
        <f>'ფორმა N1'!A5</f>
        <v>საქ. ძალოვან ვეტერანთა და პატრიოტთა პოლიტიკური მოძრაობა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21"/>
      <c r="B9" s="221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24">
        <v>1</v>
      </c>
      <c r="B11" s="224" t="s">
        <v>57</v>
      </c>
      <c r="C11" s="429">
        <f>SUM(C12,C16,C56,C59,C60,C61,C79)</f>
        <v>119513.73</v>
      </c>
      <c r="D11" s="429">
        <f>SUM(D12,D16,D56,D59,D60,D61,D67,D75,D76)</f>
        <v>121245.70999999999</v>
      </c>
      <c r="E11" s="225"/>
    </row>
    <row r="12" spans="1:5" s="9" customFormat="1" ht="18" x14ac:dyDescent="0.2">
      <c r="A12" s="85">
        <v>1.1000000000000001</v>
      </c>
      <c r="B12" s="85" t="s">
        <v>58</v>
      </c>
      <c r="C12" s="430">
        <f>SUM(C13:C15)</f>
        <v>56787.5</v>
      </c>
      <c r="D12" s="430">
        <f>SUM(D13:D15)</f>
        <v>56787.5</v>
      </c>
      <c r="E12" s="91"/>
    </row>
    <row r="13" spans="1:5" s="10" customFormat="1" x14ac:dyDescent="0.2">
      <c r="A13" s="86" t="s">
        <v>30</v>
      </c>
      <c r="B13" s="86" t="s">
        <v>59</v>
      </c>
      <c r="C13" s="424">
        <f>'ფორმა 4.2'!H25</f>
        <v>56787.5</v>
      </c>
      <c r="D13" s="424">
        <f>C13</f>
        <v>56787.5</v>
      </c>
      <c r="E13" s="92"/>
    </row>
    <row r="14" spans="1:5" s="3" customFormat="1" x14ac:dyDescent="0.2">
      <c r="A14" s="86" t="s">
        <v>31</v>
      </c>
      <c r="B14" s="86" t="s">
        <v>0</v>
      </c>
      <c r="C14" s="424"/>
      <c r="D14" s="424"/>
      <c r="E14" s="93"/>
    </row>
    <row r="15" spans="1:5" s="3" customFormat="1" x14ac:dyDescent="0.3">
      <c r="A15" s="376" t="s">
        <v>482</v>
      </c>
      <c r="B15" s="377" t="s">
        <v>483</v>
      </c>
      <c r="C15" s="431"/>
      <c r="D15" s="431"/>
      <c r="E15" s="93"/>
    </row>
    <row r="16" spans="1:5" s="7" customFormat="1" x14ac:dyDescent="0.2">
      <c r="A16" s="85">
        <v>1.2</v>
      </c>
      <c r="B16" s="85" t="s">
        <v>60</v>
      </c>
      <c r="C16" s="432">
        <f>SUM(C17,C20,C32,C33,C34,C35,C38,C39,C46:C50,C54,C55)</f>
        <v>62488.229999999996</v>
      </c>
      <c r="D16" s="432">
        <f>SUM(D17,D20,D32,D33,D34,D35,D38,D39,D46:D50,D54,D55)</f>
        <v>62488.229999999996</v>
      </c>
      <c r="E16" s="225"/>
    </row>
    <row r="17" spans="1:6" s="3" customFormat="1" x14ac:dyDescent="0.2">
      <c r="A17" s="86" t="s">
        <v>32</v>
      </c>
      <c r="B17" s="86" t="s">
        <v>1</v>
      </c>
      <c r="C17" s="430">
        <f>SUM(C18:C19)</f>
        <v>31160</v>
      </c>
      <c r="D17" s="430">
        <f>SUM(D18:D19)</f>
        <v>31160</v>
      </c>
      <c r="E17" s="93"/>
    </row>
    <row r="18" spans="1:6" s="3" customFormat="1" x14ac:dyDescent="0.2">
      <c r="A18" s="95" t="s">
        <v>98</v>
      </c>
      <c r="B18" s="95" t="s">
        <v>61</v>
      </c>
      <c r="C18" s="424">
        <v>31160</v>
      </c>
      <c r="D18" s="428">
        <f>C18</f>
        <v>31160</v>
      </c>
      <c r="E18" s="93"/>
    </row>
    <row r="19" spans="1:6" s="3" customFormat="1" x14ac:dyDescent="0.2">
      <c r="A19" s="95" t="s">
        <v>99</v>
      </c>
      <c r="B19" s="95" t="s">
        <v>62</v>
      </c>
      <c r="C19" s="424"/>
      <c r="D19" s="428"/>
      <c r="E19" s="93"/>
    </row>
    <row r="20" spans="1:6" s="3" customFormat="1" x14ac:dyDescent="0.2">
      <c r="A20" s="86" t="s">
        <v>33</v>
      </c>
      <c r="B20" s="86" t="s">
        <v>2</v>
      </c>
      <c r="C20" s="430">
        <f>SUM(C21:C26,C31)</f>
        <v>9899.7099999999991</v>
      </c>
      <c r="D20" s="430">
        <f>SUM(D21:D26,D31)</f>
        <v>9899.7099999999991</v>
      </c>
      <c r="E20" s="227"/>
      <c r="F20" s="228"/>
    </row>
    <row r="21" spans="1:6" s="230" customFormat="1" ht="30" x14ac:dyDescent="0.2">
      <c r="A21" s="95" t="s">
        <v>12</v>
      </c>
      <c r="B21" s="95" t="s">
        <v>245</v>
      </c>
      <c r="C21" s="433">
        <v>5967.5</v>
      </c>
      <c r="D21" s="39">
        <f>C21</f>
        <v>5967.5</v>
      </c>
      <c r="E21" s="229"/>
    </row>
    <row r="22" spans="1:6" s="230" customFormat="1" x14ac:dyDescent="0.2">
      <c r="A22" s="95" t="s">
        <v>13</v>
      </c>
      <c r="B22" s="95" t="s">
        <v>14</v>
      </c>
      <c r="C22" s="433">
        <v>1780.86</v>
      </c>
      <c r="D22" s="39">
        <f>C22</f>
        <v>1780.86</v>
      </c>
      <c r="E22" s="229"/>
    </row>
    <row r="23" spans="1:6" s="230" customFormat="1" ht="30" x14ac:dyDescent="0.2">
      <c r="A23" s="95" t="s">
        <v>276</v>
      </c>
      <c r="B23" s="95" t="s">
        <v>22</v>
      </c>
      <c r="C23" s="433"/>
      <c r="D23" s="39"/>
      <c r="E23" s="229"/>
    </row>
    <row r="24" spans="1:6" s="230" customFormat="1" ht="16.5" customHeight="1" x14ac:dyDescent="0.2">
      <c r="A24" s="95" t="s">
        <v>277</v>
      </c>
      <c r="B24" s="95" t="s">
        <v>15</v>
      </c>
      <c r="C24" s="433">
        <v>988.55</v>
      </c>
      <c r="D24" s="39">
        <f>C24</f>
        <v>988.55</v>
      </c>
      <c r="E24" s="229"/>
    </row>
    <row r="25" spans="1:6" s="230" customFormat="1" ht="16.5" customHeight="1" x14ac:dyDescent="0.2">
      <c r="A25" s="95" t="s">
        <v>278</v>
      </c>
      <c r="B25" s="95" t="s">
        <v>16</v>
      </c>
      <c r="C25" s="433"/>
      <c r="D25" s="39"/>
      <c r="E25" s="229"/>
    </row>
    <row r="26" spans="1:6" s="230" customFormat="1" ht="16.5" customHeight="1" x14ac:dyDescent="0.2">
      <c r="A26" s="95" t="s">
        <v>279</v>
      </c>
      <c r="B26" s="95" t="s">
        <v>17</v>
      </c>
      <c r="C26" s="430">
        <f>SUM(C27:C30)</f>
        <v>1162.8</v>
      </c>
      <c r="D26" s="430">
        <f>SUM(D27:D30)</f>
        <v>1162.8</v>
      </c>
      <c r="E26" s="229"/>
    </row>
    <row r="27" spans="1:6" s="230" customFormat="1" ht="16.5" customHeight="1" x14ac:dyDescent="0.2">
      <c r="A27" s="231" t="s">
        <v>280</v>
      </c>
      <c r="B27" s="231" t="s">
        <v>18</v>
      </c>
      <c r="C27" s="433">
        <v>434.46</v>
      </c>
      <c r="D27" s="39">
        <f>C27</f>
        <v>434.46</v>
      </c>
      <c r="E27" s="229"/>
    </row>
    <row r="28" spans="1:6" s="230" customFormat="1" ht="16.5" customHeight="1" x14ac:dyDescent="0.2">
      <c r="A28" s="231" t="s">
        <v>281</v>
      </c>
      <c r="B28" s="231" t="s">
        <v>19</v>
      </c>
      <c r="C28" s="433">
        <v>37.799999999999997</v>
      </c>
      <c r="D28" s="39">
        <f>C28</f>
        <v>37.799999999999997</v>
      </c>
      <c r="E28" s="229"/>
    </row>
    <row r="29" spans="1:6" s="230" customFormat="1" ht="16.5" customHeight="1" x14ac:dyDescent="0.2">
      <c r="A29" s="231" t="s">
        <v>282</v>
      </c>
      <c r="B29" s="231" t="s">
        <v>20</v>
      </c>
      <c r="C29" s="433">
        <v>660.54</v>
      </c>
      <c r="D29" s="39">
        <f>C29</f>
        <v>660.54</v>
      </c>
      <c r="E29" s="229"/>
    </row>
    <row r="30" spans="1:6" s="230" customFormat="1" ht="16.5" customHeight="1" x14ac:dyDescent="0.2">
      <c r="A30" s="231" t="s">
        <v>283</v>
      </c>
      <c r="B30" s="231" t="s">
        <v>545</v>
      </c>
      <c r="C30" s="433">
        <v>30</v>
      </c>
      <c r="D30" s="39">
        <v>30</v>
      </c>
      <c r="E30" s="229"/>
    </row>
    <row r="31" spans="1:6" s="230" customFormat="1" ht="16.5" customHeight="1" x14ac:dyDescent="0.2">
      <c r="A31" s="95" t="s">
        <v>284</v>
      </c>
      <c r="B31" s="95" t="s">
        <v>21</v>
      </c>
      <c r="C31" s="433"/>
      <c r="D31" s="39"/>
      <c r="E31" s="229"/>
    </row>
    <row r="32" spans="1:6" s="3" customFormat="1" ht="16.5" customHeight="1" x14ac:dyDescent="0.2">
      <c r="A32" s="86" t="s">
        <v>34</v>
      </c>
      <c r="B32" s="86" t="s">
        <v>3</v>
      </c>
      <c r="C32" s="424"/>
      <c r="D32" s="428"/>
      <c r="E32" s="227"/>
    </row>
    <row r="33" spans="1:5" s="3" customFormat="1" ht="16.5" customHeight="1" x14ac:dyDescent="0.2">
      <c r="A33" s="86" t="s">
        <v>35</v>
      </c>
      <c r="B33" s="86" t="s">
        <v>4</v>
      </c>
      <c r="C33" s="424"/>
      <c r="D33" s="428"/>
      <c r="E33" s="93"/>
    </row>
    <row r="34" spans="1:5" s="3" customFormat="1" ht="16.5" customHeight="1" x14ac:dyDescent="0.2">
      <c r="A34" s="86" t="s">
        <v>36</v>
      </c>
      <c r="B34" s="86" t="s">
        <v>5</v>
      </c>
      <c r="C34" s="424"/>
      <c r="D34" s="428"/>
      <c r="E34" s="93"/>
    </row>
    <row r="35" spans="1:5" s="3" customFormat="1" x14ac:dyDescent="0.2">
      <c r="A35" s="86" t="s">
        <v>37</v>
      </c>
      <c r="B35" s="86" t="s">
        <v>63</v>
      </c>
      <c r="C35" s="430">
        <f>SUM(C36:C37)</f>
        <v>0</v>
      </c>
      <c r="D35" s="430">
        <f>SUM(D36:D37)</f>
        <v>0</v>
      </c>
      <c r="E35" s="93"/>
    </row>
    <row r="36" spans="1:5" s="3" customFormat="1" ht="16.5" customHeight="1" x14ac:dyDescent="0.2">
      <c r="A36" s="95" t="s">
        <v>285</v>
      </c>
      <c r="B36" s="95" t="s">
        <v>56</v>
      </c>
      <c r="C36" s="424"/>
      <c r="D36" s="428"/>
      <c r="E36" s="93"/>
    </row>
    <row r="37" spans="1:5" s="3" customFormat="1" ht="16.5" customHeight="1" x14ac:dyDescent="0.2">
      <c r="A37" s="95" t="s">
        <v>286</v>
      </c>
      <c r="B37" s="95" t="s">
        <v>55</v>
      </c>
      <c r="C37" s="424"/>
      <c r="D37" s="428"/>
      <c r="E37" s="93"/>
    </row>
    <row r="38" spans="1:5" s="3" customFormat="1" ht="16.5" customHeight="1" x14ac:dyDescent="0.2">
      <c r="A38" s="86" t="s">
        <v>38</v>
      </c>
      <c r="B38" s="86" t="s">
        <v>49</v>
      </c>
      <c r="C38" s="424">
        <v>193.82</v>
      </c>
      <c r="D38" s="428">
        <f>C38</f>
        <v>193.82</v>
      </c>
      <c r="E38" s="93"/>
    </row>
    <row r="39" spans="1:5" s="3" customFormat="1" ht="16.5" customHeight="1" x14ac:dyDescent="0.2">
      <c r="A39" s="86" t="s">
        <v>39</v>
      </c>
      <c r="B39" s="86" t="s">
        <v>386</v>
      </c>
      <c r="C39" s="430">
        <f>SUM(C40:C45)</f>
        <v>0</v>
      </c>
      <c r="D39" s="430">
        <f>SUM(D40:D45)</f>
        <v>0</v>
      </c>
      <c r="E39" s="93"/>
    </row>
    <row r="40" spans="1:5" s="3" customFormat="1" ht="16.5" customHeight="1" x14ac:dyDescent="0.2">
      <c r="A40" s="17" t="s">
        <v>341</v>
      </c>
      <c r="B40" s="17" t="s">
        <v>345</v>
      </c>
      <c r="C40" s="424"/>
      <c r="D40" s="428"/>
      <c r="E40" s="93"/>
    </row>
    <row r="41" spans="1:5" s="3" customFormat="1" ht="16.5" customHeight="1" x14ac:dyDescent="0.2">
      <c r="A41" s="17" t="s">
        <v>342</v>
      </c>
      <c r="B41" s="17" t="s">
        <v>346</v>
      </c>
      <c r="C41" s="424"/>
      <c r="D41" s="428"/>
      <c r="E41" s="93"/>
    </row>
    <row r="42" spans="1:5" s="3" customFormat="1" ht="16.5" customHeight="1" x14ac:dyDescent="0.2">
      <c r="A42" s="17" t="s">
        <v>343</v>
      </c>
      <c r="B42" s="17" t="s">
        <v>349</v>
      </c>
      <c r="C42" s="424"/>
      <c r="D42" s="428"/>
      <c r="E42" s="93"/>
    </row>
    <row r="43" spans="1:5" s="3" customFormat="1" ht="16.5" customHeight="1" x14ac:dyDescent="0.2">
      <c r="A43" s="17" t="s">
        <v>348</v>
      </c>
      <c r="B43" s="17" t="s">
        <v>350</v>
      </c>
      <c r="C43" s="4"/>
      <c r="D43" s="428"/>
      <c r="E43" s="93"/>
    </row>
    <row r="44" spans="1:5" s="3" customFormat="1" ht="16.5" customHeight="1" x14ac:dyDescent="0.2">
      <c r="A44" s="17" t="s">
        <v>351</v>
      </c>
      <c r="B44" s="17" t="s">
        <v>462</v>
      </c>
      <c r="C44" s="4"/>
      <c r="D44" s="226"/>
      <c r="E44" s="93"/>
    </row>
    <row r="45" spans="1:5" s="3" customFormat="1" ht="16.5" customHeight="1" x14ac:dyDescent="0.2">
      <c r="A45" s="17" t="s">
        <v>463</v>
      </c>
      <c r="B45" s="17" t="s">
        <v>347</v>
      </c>
      <c r="C45" s="4"/>
      <c r="D45" s="226"/>
      <c r="E45" s="93"/>
    </row>
    <row r="46" spans="1:5" s="3" customFormat="1" ht="30" x14ac:dyDescent="0.2">
      <c r="A46" s="86" t="s">
        <v>40</v>
      </c>
      <c r="B46" s="86" t="s">
        <v>28</v>
      </c>
      <c r="C46" s="4"/>
      <c r="D46" s="226"/>
      <c r="E46" s="93"/>
    </row>
    <row r="47" spans="1:5" s="3" customFormat="1" ht="16.5" customHeight="1" x14ac:dyDescent="0.2">
      <c r="A47" s="86" t="s">
        <v>41</v>
      </c>
      <c r="B47" s="86" t="s">
        <v>24</v>
      </c>
      <c r="C47" s="4"/>
      <c r="D47" s="226"/>
      <c r="E47" s="93"/>
    </row>
    <row r="48" spans="1:5" s="3" customFormat="1" ht="16.5" customHeight="1" x14ac:dyDescent="0.2">
      <c r="A48" s="86" t="s">
        <v>42</v>
      </c>
      <c r="B48" s="86" t="s">
        <v>25</v>
      </c>
      <c r="C48" s="4"/>
      <c r="D48" s="226"/>
      <c r="E48" s="93"/>
    </row>
    <row r="49" spans="1:6" s="3" customFormat="1" ht="16.5" customHeight="1" x14ac:dyDescent="0.2">
      <c r="A49" s="86" t="s">
        <v>43</v>
      </c>
      <c r="B49" s="86" t="s">
        <v>26</v>
      </c>
      <c r="C49" s="4"/>
      <c r="D49" s="226"/>
      <c r="E49" s="93"/>
    </row>
    <row r="50" spans="1:6" s="3" customFormat="1" ht="16.5" customHeight="1" x14ac:dyDescent="0.2">
      <c r="A50" s="86" t="s">
        <v>44</v>
      </c>
      <c r="B50" s="86" t="s">
        <v>387</v>
      </c>
      <c r="C50" s="430">
        <f>SUM(C51:C53)</f>
        <v>21234.7</v>
      </c>
      <c r="D50" s="430">
        <f>SUM(D51:D53)</f>
        <v>21234.7</v>
      </c>
      <c r="E50" s="93"/>
    </row>
    <row r="51" spans="1:6" s="3" customFormat="1" ht="16.5" customHeight="1" x14ac:dyDescent="0.2">
      <c r="A51" s="95" t="s">
        <v>357</v>
      </c>
      <c r="B51" s="95" t="s">
        <v>360</v>
      </c>
      <c r="C51" s="424">
        <v>21234.7</v>
      </c>
      <c r="D51" s="428">
        <f>C51</f>
        <v>21234.7</v>
      </c>
      <c r="E51" s="93"/>
    </row>
    <row r="52" spans="1:6" s="3" customFormat="1" ht="16.5" customHeight="1" x14ac:dyDescent="0.2">
      <c r="A52" s="95" t="s">
        <v>358</v>
      </c>
      <c r="B52" s="95" t="s">
        <v>359</v>
      </c>
      <c r="C52" s="4"/>
      <c r="D52" s="226"/>
      <c r="E52" s="93"/>
    </row>
    <row r="53" spans="1:6" s="3" customFormat="1" ht="16.5" customHeight="1" x14ac:dyDescent="0.2">
      <c r="A53" s="95" t="s">
        <v>361</v>
      </c>
      <c r="B53" s="95" t="s">
        <v>362</v>
      </c>
      <c r="C53" s="4"/>
      <c r="D53" s="226"/>
      <c r="E53" s="93"/>
    </row>
    <row r="54" spans="1:6" s="3" customFormat="1" x14ac:dyDescent="0.2">
      <c r="A54" s="86" t="s">
        <v>45</v>
      </c>
      <c r="B54" s="86" t="s">
        <v>29</v>
      </c>
      <c r="C54" s="4"/>
      <c r="D54" s="226"/>
      <c r="E54" s="93"/>
    </row>
    <row r="55" spans="1:6" s="3" customFormat="1" ht="16.5" customHeight="1" x14ac:dyDescent="0.2">
      <c r="A55" s="86" t="s">
        <v>46</v>
      </c>
      <c r="B55" s="86" t="s">
        <v>6</v>
      </c>
      <c r="C55" s="4"/>
      <c r="D55" s="226"/>
      <c r="E55" s="227"/>
      <c r="F55" s="228"/>
    </row>
    <row r="56" spans="1:6" s="3" customFormat="1" ht="30" x14ac:dyDescent="0.2">
      <c r="A56" s="85">
        <v>1.3</v>
      </c>
      <c r="B56" s="85" t="s">
        <v>392</v>
      </c>
      <c r="C56" s="432">
        <f>SUM(C57:C58)</f>
        <v>0</v>
      </c>
      <c r="D56" s="432">
        <f>SUM(D57:D58)</f>
        <v>0</v>
      </c>
      <c r="E56" s="227"/>
      <c r="F56" s="228"/>
    </row>
    <row r="57" spans="1:6" s="3" customFormat="1" ht="30" x14ac:dyDescent="0.2">
      <c r="A57" s="86" t="s">
        <v>50</v>
      </c>
      <c r="B57" s="86" t="s">
        <v>48</v>
      </c>
      <c r="C57" s="424"/>
      <c r="D57" s="428"/>
      <c r="E57" s="227"/>
      <c r="F57" s="228"/>
    </row>
    <row r="58" spans="1:6" s="3" customFormat="1" ht="16.5" customHeight="1" x14ac:dyDescent="0.2">
      <c r="A58" s="86" t="s">
        <v>51</v>
      </c>
      <c r="B58" s="86" t="s">
        <v>47</v>
      </c>
      <c r="C58" s="424"/>
      <c r="D58" s="428"/>
      <c r="E58" s="227"/>
      <c r="F58" s="228"/>
    </row>
    <row r="59" spans="1:6" s="3" customFormat="1" x14ac:dyDescent="0.2">
      <c r="A59" s="85">
        <v>1.4</v>
      </c>
      <c r="B59" s="85" t="s">
        <v>394</v>
      </c>
      <c r="C59" s="424"/>
      <c r="D59" s="428"/>
      <c r="E59" s="227"/>
      <c r="F59" s="228"/>
    </row>
    <row r="60" spans="1:6" s="230" customFormat="1" x14ac:dyDescent="0.2">
      <c r="A60" s="85">
        <v>1.5</v>
      </c>
      <c r="B60" s="85" t="s">
        <v>7</v>
      </c>
      <c r="C60" s="433"/>
      <c r="D60" s="39"/>
      <c r="E60" s="229"/>
    </row>
    <row r="61" spans="1:6" s="230" customFormat="1" x14ac:dyDescent="0.3">
      <c r="A61" s="85">
        <v>1.6</v>
      </c>
      <c r="B61" s="44" t="s">
        <v>8</v>
      </c>
      <c r="C61" s="425">
        <f>SUM(C62:C66)</f>
        <v>0</v>
      </c>
      <c r="D61" s="425">
        <f>SUM(D62:D66)</f>
        <v>0</v>
      </c>
      <c r="E61" s="229"/>
    </row>
    <row r="62" spans="1:6" s="230" customFormat="1" x14ac:dyDescent="0.2">
      <c r="A62" s="86" t="s">
        <v>292</v>
      </c>
      <c r="B62" s="45" t="s">
        <v>52</v>
      </c>
      <c r="C62" s="433"/>
      <c r="D62" s="39"/>
      <c r="E62" s="229"/>
    </row>
    <row r="63" spans="1:6" s="230" customFormat="1" ht="30" x14ac:dyDescent="0.2">
      <c r="A63" s="86" t="s">
        <v>293</v>
      </c>
      <c r="B63" s="45" t="s">
        <v>54</v>
      </c>
      <c r="C63" s="433"/>
      <c r="D63" s="39"/>
      <c r="E63" s="229"/>
    </row>
    <row r="64" spans="1:6" s="230" customFormat="1" x14ac:dyDescent="0.2">
      <c r="A64" s="86" t="s">
        <v>294</v>
      </c>
      <c r="B64" s="45" t="s">
        <v>53</v>
      </c>
      <c r="C64" s="39"/>
      <c r="D64" s="39"/>
      <c r="E64" s="229"/>
    </row>
    <row r="65" spans="1:5" s="230" customFormat="1" x14ac:dyDescent="0.2">
      <c r="A65" s="86" t="s">
        <v>295</v>
      </c>
      <c r="B65" s="45" t="s">
        <v>27</v>
      </c>
      <c r="C65" s="433"/>
      <c r="D65" s="39"/>
      <c r="E65" s="229"/>
    </row>
    <row r="66" spans="1:5" s="230" customFormat="1" x14ac:dyDescent="0.2">
      <c r="A66" s="86" t="s">
        <v>323</v>
      </c>
      <c r="B66" s="45" t="s">
        <v>324</v>
      </c>
      <c r="C66" s="433"/>
      <c r="D66" s="39"/>
      <c r="E66" s="229"/>
    </row>
    <row r="67" spans="1:5" x14ac:dyDescent="0.3">
      <c r="A67" s="224">
        <v>2</v>
      </c>
      <c r="B67" s="224" t="s">
        <v>388</v>
      </c>
      <c r="C67" s="434"/>
      <c r="D67" s="425">
        <f>SUM(D68:D74)</f>
        <v>1969.98</v>
      </c>
      <c r="E67" s="94"/>
    </row>
    <row r="68" spans="1:5" x14ac:dyDescent="0.3">
      <c r="A68" s="96">
        <v>2.1</v>
      </c>
      <c r="B68" s="232" t="s">
        <v>100</v>
      </c>
      <c r="C68" s="435"/>
      <c r="D68" s="437"/>
      <c r="E68" s="94"/>
    </row>
    <row r="69" spans="1:5" x14ac:dyDescent="0.3">
      <c r="A69" s="96">
        <v>2.2000000000000002</v>
      </c>
      <c r="B69" s="232" t="s">
        <v>389</v>
      </c>
      <c r="C69" s="435"/>
      <c r="D69" s="437"/>
      <c r="E69" s="94"/>
    </row>
    <row r="70" spans="1:5" x14ac:dyDescent="0.3">
      <c r="A70" s="96">
        <v>2.2999999999999998</v>
      </c>
      <c r="B70" s="232" t="s">
        <v>104</v>
      </c>
      <c r="C70" s="435"/>
      <c r="D70" s="437"/>
      <c r="E70" s="94"/>
    </row>
    <row r="71" spans="1:5" x14ac:dyDescent="0.3">
      <c r="A71" s="96">
        <v>2.4</v>
      </c>
      <c r="B71" s="232" t="s">
        <v>103</v>
      </c>
      <c r="C71" s="435"/>
      <c r="D71" s="437"/>
      <c r="E71" s="94"/>
    </row>
    <row r="72" spans="1:5" x14ac:dyDescent="0.3">
      <c r="A72" s="96">
        <v>2.5</v>
      </c>
      <c r="B72" s="232" t="s">
        <v>390</v>
      </c>
      <c r="C72" s="435"/>
      <c r="D72" s="437">
        <v>1969.98</v>
      </c>
      <c r="E72" s="94"/>
    </row>
    <row r="73" spans="1:5" x14ac:dyDescent="0.3">
      <c r="A73" s="96">
        <v>2.6</v>
      </c>
      <c r="B73" s="232" t="s">
        <v>101</v>
      </c>
      <c r="C73" s="435"/>
      <c r="D73" s="437"/>
      <c r="E73" s="94"/>
    </row>
    <row r="74" spans="1:5" x14ac:dyDescent="0.3">
      <c r="A74" s="96">
        <v>2.7</v>
      </c>
      <c r="B74" s="232" t="s">
        <v>102</v>
      </c>
      <c r="C74" s="436"/>
      <c r="D74" s="437"/>
      <c r="E74" s="94"/>
    </row>
    <row r="75" spans="1:5" x14ac:dyDescent="0.3">
      <c r="A75" s="224">
        <v>3</v>
      </c>
      <c r="B75" s="224" t="s">
        <v>417</v>
      </c>
      <c r="C75" s="425"/>
      <c r="D75" s="437"/>
      <c r="E75" s="94"/>
    </row>
    <row r="76" spans="1:5" x14ac:dyDescent="0.3">
      <c r="A76" s="224">
        <v>4</v>
      </c>
      <c r="B76" s="224" t="s">
        <v>247</v>
      </c>
      <c r="C76" s="425"/>
      <c r="D76" s="425">
        <f>SUM(D77:D78)</f>
        <v>0</v>
      </c>
      <c r="E76" s="94"/>
    </row>
    <row r="77" spans="1:5" x14ac:dyDescent="0.3">
      <c r="A77" s="96">
        <v>4.0999999999999996</v>
      </c>
      <c r="B77" s="96" t="s">
        <v>248</v>
      </c>
      <c r="C77" s="435"/>
      <c r="D77" s="438"/>
      <c r="E77" s="94"/>
    </row>
    <row r="78" spans="1:5" x14ac:dyDescent="0.3">
      <c r="A78" s="96">
        <v>4.2</v>
      </c>
      <c r="B78" s="96" t="s">
        <v>249</v>
      </c>
      <c r="C78" s="436"/>
      <c r="D78" s="438"/>
      <c r="E78" s="94"/>
    </row>
    <row r="79" spans="1:5" x14ac:dyDescent="0.3">
      <c r="A79" s="224">
        <v>5</v>
      </c>
      <c r="B79" s="224" t="s">
        <v>274</v>
      </c>
      <c r="C79" s="440">
        <v>238</v>
      </c>
      <c r="D79" s="436"/>
      <c r="E79" s="94"/>
    </row>
    <row r="80" spans="1:5" x14ac:dyDescent="0.3">
      <c r="B80" s="43"/>
      <c r="D80" s="439"/>
    </row>
    <row r="81" spans="1:9" x14ac:dyDescent="0.3">
      <c r="A81" s="489" t="s">
        <v>464</v>
      </c>
      <c r="B81" s="489"/>
      <c r="C81" s="489"/>
      <c r="D81" s="489"/>
      <c r="E81" s="5"/>
    </row>
    <row r="82" spans="1:9" x14ac:dyDescent="0.3">
      <c r="B82" s="43"/>
    </row>
    <row r="83" spans="1:9" s="22" customFormat="1" ht="12.75" x14ac:dyDescent="0.2"/>
    <row r="84" spans="1:9" x14ac:dyDescent="0.3">
      <c r="A84" s="67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7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4" t="s">
        <v>139</v>
      </c>
    </row>
    <row r="90" spans="1:9" s="22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313</v>
      </c>
      <c r="B1" s="75"/>
      <c r="C1" s="486" t="s">
        <v>109</v>
      </c>
      <c r="D1" s="486"/>
      <c r="E1" s="89"/>
    </row>
    <row r="2" spans="1:5" s="6" customFormat="1" x14ac:dyDescent="0.3">
      <c r="A2" s="72" t="s">
        <v>314</v>
      </c>
      <c r="B2" s="75"/>
      <c r="C2" s="484" t="str">
        <f>'ფორმა N1'!L2</f>
        <v>01/01/2017-31/12/2017</v>
      </c>
      <c r="D2" s="484"/>
      <c r="E2" s="89"/>
    </row>
    <row r="3" spans="1:5" s="6" customFormat="1" x14ac:dyDescent="0.3">
      <c r="A3" s="74" t="s">
        <v>140</v>
      </c>
      <c r="B3" s="72"/>
      <c r="C3" s="157"/>
      <c r="D3" s="157"/>
      <c r="E3" s="89"/>
    </row>
    <row r="4" spans="1:5" s="6" customFormat="1" x14ac:dyDescent="0.3">
      <c r="A4" s="74"/>
      <c r="B4" s="74"/>
      <c r="C4" s="157"/>
      <c r="D4" s="157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1" t="str">
        <f>'ფორმა N1'!A5</f>
        <v>საქ. ძალოვან ვეტერანთა და პატრიოტთა პოლიტიკური მოძრაობა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6"/>
      <c r="B8" s="156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315</v>
      </c>
      <c r="B10" s="96"/>
      <c r="C10" s="4"/>
      <c r="D10" s="4"/>
      <c r="E10" s="91"/>
    </row>
    <row r="11" spans="1:5" s="10" customFormat="1" x14ac:dyDescent="0.2">
      <c r="A11" s="96" t="s">
        <v>316</v>
      </c>
      <c r="B11" s="96"/>
      <c r="C11" s="4"/>
      <c r="D11" s="4"/>
      <c r="E11" s="92"/>
    </row>
    <row r="12" spans="1:5" s="10" customFormat="1" x14ac:dyDescent="0.2">
      <c r="A12" s="85" t="s">
        <v>273</v>
      </c>
      <c r="B12" s="85"/>
      <c r="C12" s="4"/>
      <c r="D12" s="4"/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5" s="10" customFormat="1" ht="17.25" customHeight="1" x14ac:dyDescent="0.2">
      <c r="A17" s="96" t="s">
        <v>317</v>
      </c>
      <c r="B17" s="85"/>
      <c r="C17" s="4"/>
      <c r="D17" s="4"/>
      <c r="E17" s="92"/>
    </row>
    <row r="18" spans="1:5" s="10" customFormat="1" ht="18" customHeight="1" x14ac:dyDescent="0.2">
      <c r="A18" s="96" t="s">
        <v>318</v>
      </c>
      <c r="B18" s="85"/>
      <c r="C18" s="4"/>
      <c r="D18" s="4"/>
      <c r="E18" s="92"/>
    </row>
    <row r="19" spans="1:5" s="10" customFormat="1" x14ac:dyDescent="0.2">
      <c r="A19" s="85" t="s">
        <v>273</v>
      </c>
      <c r="B19" s="85"/>
      <c r="C19" s="4"/>
      <c r="D19" s="4"/>
      <c r="E19" s="92"/>
    </row>
    <row r="20" spans="1:5" s="10" customFormat="1" x14ac:dyDescent="0.2">
      <c r="A20" s="85" t="s">
        <v>273</v>
      </c>
      <c r="B20" s="85"/>
      <c r="C20" s="4"/>
      <c r="D20" s="4"/>
      <c r="E20" s="92"/>
    </row>
    <row r="21" spans="1:5" s="10" customFormat="1" x14ac:dyDescent="0.2">
      <c r="A21" s="85" t="s">
        <v>273</v>
      </c>
      <c r="B21" s="85"/>
      <c r="C21" s="4"/>
      <c r="D21" s="4"/>
      <c r="E21" s="92"/>
    </row>
    <row r="22" spans="1:5" s="10" customFormat="1" x14ac:dyDescent="0.2">
      <c r="A22" s="85" t="s">
        <v>273</v>
      </c>
      <c r="B22" s="85"/>
      <c r="C22" s="4"/>
      <c r="D22" s="4"/>
      <c r="E22" s="92"/>
    </row>
    <row r="23" spans="1:5" s="10" customFormat="1" x14ac:dyDescent="0.2">
      <c r="A23" s="85" t="s">
        <v>273</v>
      </c>
      <c r="B23" s="85"/>
      <c r="C23" s="4"/>
      <c r="D23" s="4"/>
      <c r="E23" s="92"/>
    </row>
    <row r="24" spans="1:5" x14ac:dyDescent="0.3">
      <c r="A24" s="97"/>
      <c r="B24" s="97" t="s">
        <v>322</v>
      </c>
      <c r="C24" s="84">
        <f>SUM(C10:C23)</f>
        <v>0</v>
      </c>
      <c r="D24" s="84">
        <f>SUM(D10:D23)</f>
        <v>0</v>
      </c>
      <c r="E24" s="94"/>
    </row>
    <row r="25" spans="1:5" x14ac:dyDescent="0.3">
      <c r="A25" s="43"/>
      <c r="B25" s="43"/>
    </row>
    <row r="26" spans="1:5" x14ac:dyDescent="0.3">
      <c r="A26" s="241" t="s">
        <v>407</v>
      </c>
      <c r="E26" s="5"/>
    </row>
    <row r="27" spans="1:5" x14ac:dyDescent="0.3">
      <c r="A27" s="2" t="s">
        <v>408</v>
      </c>
    </row>
    <row r="28" spans="1:5" x14ac:dyDescent="0.3">
      <c r="A28" s="198" t="s">
        <v>409</v>
      </c>
    </row>
    <row r="29" spans="1:5" x14ac:dyDescent="0.3">
      <c r="A29" s="198"/>
    </row>
    <row r="30" spans="1:5" x14ac:dyDescent="0.3">
      <c r="A30" s="198" t="s">
        <v>337</v>
      </c>
    </row>
    <row r="31" spans="1:5" s="22" customFormat="1" ht="12.75" x14ac:dyDescent="0.2"/>
    <row r="32" spans="1:5" x14ac:dyDescent="0.3">
      <c r="A32" s="6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7"/>
      <c r="B35" s="67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4"/>
      <c r="B37" s="64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E23" sqref="E23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2" t="s">
        <v>391</v>
      </c>
      <c r="B1" s="72"/>
      <c r="C1" s="75"/>
      <c r="D1" s="75"/>
      <c r="E1" s="75"/>
      <c r="F1" s="75"/>
      <c r="G1" s="212"/>
      <c r="H1" s="212"/>
      <c r="I1" s="486" t="s">
        <v>109</v>
      </c>
      <c r="J1" s="486"/>
    </row>
    <row r="2" spans="1:10" ht="15" x14ac:dyDescent="0.3">
      <c r="A2" s="74" t="s">
        <v>140</v>
      </c>
      <c r="B2" s="72"/>
      <c r="C2" s="75"/>
      <c r="D2" s="75"/>
      <c r="E2" s="75"/>
      <c r="F2" s="75"/>
      <c r="G2" s="212"/>
      <c r="H2" s="212"/>
      <c r="I2" s="484" t="str">
        <f>'ფორმა N1'!L2</f>
        <v>01/01/2017-31/12/2017</v>
      </c>
      <c r="J2" s="484"/>
    </row>
    <row r="3" spans="1:10" ht="15" x14ac:dyDescent="0.3">
      <c r="A3" s="74"/>
      <c r="B3" s="74"/>
      <c r="C3" s="72"/>
      <c r="D3" s="72"/>
      <c r="E3" s="72"/>
      <c r="F3" s="72"/>
      <c r="G3" s="159"/>
      <c r="H3" s="159"/>
      <c r="I3" s="212"/>
    </row>
    <row r="4" spans="1:10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10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  <c r="I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10" ht="15" x14ac:dyDescent="0.2">
      <c r="A7" s="158"/>
      <c r="B7" s="158"/>
      <c r="C7" s="158"/>
      <c r="D7" s="205"/>
      <c r="E7" s="158"/>
      <c r="F7" s="158"/>
      <c r="G7" s="76"/>
      <c r="H7" s="76"/>
      <c r="I7" s="76"/>
    </row>
    <row r="8" spans="1:10" ht="45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5" t="s">
        <v>334</v>
      </c>
    </row>
    <row r="9" spans="1:10" ht="15" x14ac:dyDescent="0.2">
      <c r="A9" s="96">
        <v>1</v>
      </c>
      <c r="B9" s="96" t="s">
        <v>515</v>
      </c>
      <c r="C9" s="96" t="s">
        <v>516</v>
      </c>
      <c r="D9" s="96">
        <v>36001002966</v>
      </c>
      <c r="E9" s="426" t="s">
        <v>517</v>
      </c>
      <c r="F9" s="96" t="s">
        <v>334</v>
      </c>
      <c r="G9" s="424">
        <v>24187.5</v>
      </c>
      <c r="H9" s="424">
        <v>24187.5</v>
      </c>
      <c r="I9" s="424">
        <v>4837.5</v>
      </c>
      <c r="J9" s="215" t="s">
        <v>0</v>
      </c>
    </row>
    <row r="10" spans="1:10" ht="15" x14ac:dyDescent="0.2">
      <c r="A10" s="96">
        <v>2</v>
      </c>
      <c r="B10" s="96" t="s">
        <v>518</v>
      </c>
      <c r="C10" s="96" t="s">
        <v>519</v>
      </c>
      <c r="D10" s="427" t="s">
        <v>532</v>
      </c>
      <c r="E10" s="426" t="s">
        <v>520</v>
      </c>
      <c r="F10" s="96" t="s">
        <v>334</v>
      </c>
      <c r="G10" s="424">
        <v>4500</v>
      </c>
      <c r="H10" s="424">
        <v>4500</v>
      </c>
      <c r="I10" s="424">
        <v>900</v>
      </c>
    </row>
    <row r="11" spans="1:10" ht="15" x14ac:dyDescent="0.2">
      <c r="A11" s="96">
        <v>3</v>
      </c>
      <c r="B11" s="96" t="s">
        <v>521</v>
      </c>
      <c r="C11" s="96" t="s">
        <v>522</v>
      </c>
      <c r="D11" s="427" t="s">
        <v>533</v>
      </c>
      <c r="E11" s="426" t="s">
        <v>523</v>
      </c>
      <c r="F11" s="96" t="s">
        <v>334</v>
      </c>
      <c r="G11" s="424">
        <v>7500</v>
      </c>
      <c r="H11" s="424">
        <v>7500</v>
      </c>
      <c r="I11" s="424">
        <v>1500</v>
      </c>
    </row>
    <row r="12" spans="1:10" ht="15" x14ac:dyDescent="0.2">
      <c r="A12" s="96">
        <v>4</v>
      </c>
      <c r="B12" s="96" t="s">
        <v>524</v>
      </c>
      <c r="C12" s="96" t="s">
        <v>525</v>
      </c>
      <c r="D12" s="427">
        <v>8001022822</v>
      </c>
      <c r="E12" s="426" t="s">
        <v>526</v>
      </c>
      <c r="F12" s="96" t="s">
        <v>334</v>
      </c>
      <c r="G12" s="424">
        <v>3000</v>
      </c>
      <c r="H12" s="424">
        <v>3000</v>
      </c>
      <c r="I12" s="424">
        <v>600</v>
      </c>
    </row>
    <row r="13" spans="1:10" ht="15" x14ac:dyDescent="0.2">
      <c r="A13" s="96">
        <v>5</v>
      </c>
      <c r="B13" s="96" t="s">
        <v>527</v>
      </c>
      <c r="C13" s="96" t="s">
        <v>528</v>
      </c>
      <c r="D13" s="427" t="s">
        <v>534</v>
      </c>
      <c r="E13" s="426" t="s">
        <v>529</v>
      </c>
      <c r="F13" s="96" t="s">
        <v>334</v>
      </c>
      <c r="G13" s="424">
        <v>7500</v>
      </c>
      <c r="H13" s="424">
        <v>7500</v>
      </c>
      <c r="I13" s="424">
        <v>1500</v>
      </c>
    </row>
    <row r="14" spans="1:10" ht="15" x14ac:dyDescent="0.2">
      <c r="A14" s="96">
        <v>6</v>
      </c>
      <c r="B14" s="96" t="s">
        <v>530</v>
      </c>
      <c r="C14" s="96" t="s">
        <v>531</v>
      </c>
      <c r="D14" s="427" t="s">
        <v>535</v>
      </c>
      <c r="E14" s="96"/>
      <c r="F14" s="96" t="s">
        <v>334</v>
      </c>
      <c r="G14" s="424">
        <v>3000</v>
      </c>
      <c r="H14" s="424">
        <v>3000</v>
      </c>
      <c r="I14" s="424">
        <v>600</v>
      </c>
    </row>
    <row r="15" spans="1:10" ht="15" x14ac:dyDescent="0.2">
      <c r="A15" s="96">
        <v>7</v>
      </c>
      <c r="B15" s="96" t="s">
        <v>536</v>
      </c>
      <c r="C15" s="96" t="s">
        <v>537</v>
      </c>
      <c r="D15" s="96">
        <v>20001014022</v>
      </c>
      <c r="E15" s="426" t="s">
        <v>538</v>
      </c>
      <c r="F15" s="96" t="s">
        <v>334</v>
      </c>
      <c r="G15" s="424">
        <v>2700</v>
      </c>
      <c r="H15" s="424">
        <v>2700</v>
      </c>
      <c r="I15" s="424">
        <v>0</v>
      </c>
    </row>
    <row r="16" spans="1:10" ht="15" x14ac:dyDescent="0.2">
      <c r="A16" s="96">
        <v>8</v>
      </c>
      <c r="B16" s="96" t="s">
        <v>539</v>
      </c>
      <c r="C16" s="96" t="s">
        <v>540</v>
      </c>
      <c r="D16" s="96">
        <v>1011042638</v>
      </c>
      <c r="E16" s="426" t="s">
        <v>541</v>
      </c>
      <c r="F16" s="96" t="s">
        <v>334</v>
      </c>
      <c r="G16" s="424">
        <v>2400</v>
      </c>
      <c r="H16" s="424">
        <v>2400</v>
      </c>
      <c r="I16" s="424">
        <v>0</v>
      </c>
    </row>
    <row r="17" spans="1:9" ht="15" x14ac:dyDescent="0.2">
      <c r="A17" s="96">
        <v>9</v>
      </c>
      <c r="B17" s="96" t="s">
        <v>542</v>
      </c>
      <c r="C17" s="96" t="s">
        <v>543</v>
      </c>
      <c r="D17" s="96">
        <v>1002019203</v>
      </c>
      <c r="E17" s="426" t="s">
        <v>544</v>
      </c>
      <c r="F17" s="96" t="s">
        <v>334</v>
      </c>
      <c r="G17" s="424">
        <v>2000</v>
      </c>
      <c r="H17" s="424">
        <v>2000</v>
      </c>
      <c r="I17" s="424">
        <v>0</v>
      </c>
    </row>
    <row r="18" spans="1:9" ht="15" x14ac:dyDescent="0.2">
      <c r="A18" s="96">
        <v>10</v>
      </c>
      <c r="B18" s="96"/>
      <c r="C18" s="96"/>
      <c r="D18" s="96"/>
      <c r="E18" s="96"/>
      <c r="F18" s="96"/>
      <c r="G18" s="424"/>
      <c r="H18" s="424"/>
      <c r="I18" s="424"/>
    </row>
    <row r="19" spans="1:9" ht="15" x14ac:dyDescent="0.2">
      <c r="A19" s="96">
        <v>11</v>
      </c>
      <c r="B19" s="96"/>
      <c r="C19" s="96"/>
      <c r="D19" s="96"/>
      <c r="E19" s="96"/>
      <c r="F19" s="96"/>
      <c r="G19" s="424"/>
      <c r="H19" s="424"/>
      <c r="I19" s="424"/>
    </row>
    <row r="20" spans="1:9" ht="15" x14ac:dyDescent="0.2">
      <c r="A20" s="96">
        <v>12</v>
      </c>
      <c r="B20" s="96"/>
      <c r="C20" s="96"/>
      <c r="D20" s="96"/>
      <c r="E20" s="96"/>
      <c r="F20" s="96"/>
      <c r="G20" s="424"/>
      <c r="H20" s="424"/>
      <c r="I20" s="424"/>
    </row>
    <row r="21" spans="1:9" ht="15" x14ac:dyDescent="0.2">
      <c r="A21" s="96">
        <v>13</v>
      </c>
      <c r="B21" s="96"/>
      <c r="C21" s="96"/>
      <c r="D21" s="96"/>
      <c r="E21" s="96"/>
      <c r="F21" s="96"/>
      <c r="G21" s="424"/>
      <c r="H21" s="424"/>
      <c r="I21" s="424"/>
    </row>
    <row r="22" spans="1:9" ht="15" x14ac:dyDescent="0.2">
      <c r="A22" s="96">
        <v>14</v>
      </c>
      <c r="B22" s="85"/>
      <c r="C22" s="85"/>
      <c r="D22" s="85"/>
      <c r="E22" s="85"/>
      <c r="F22" s="96"/>
      <c r="G22" s="424"/>
      <c r="H22" s="424"/>
      <c r="I22" s="4"/>
    </row>
    <row r="23" spans="1:9" ht="15" x14ac:dyDescent="0.2">
      <c r="A23" s="96">
        <v>15</v>
      </c>
      <c r="B23" s="85"/>
      <c r="C23" s="85"/>
      <c r="D23" s="85"/>
      <c r="E23" s="85"/>
      <c r="F23" s="96"/>
      <c r="G23" s="4"/>
      <c r="H23" s="4"/>
      <c r="I23" s="4"/>
    </row>
    <row r="24" spans="1:9" ht="15" x14ac:dyDescent="0.2">
      <c r="A24" s="85" t="s">
        <v>271</v>
      </c>
      <c r="B24" s="85"/>
      <c r="C24" s="85"/>
      <c r="D24" s="85"/>
      <c r="E24" s="85"/>
      <c r="F24" s="96"/>
      <c r="G24" s="4"/>
      <c r="H24" s="4"/>
      <c r="I24" s="4"/>
    </row>
    <row r="25" spans="1:9" ht="15" x14ac:dyDescent="0.3">
      <c r="A25" s="85"/>
      <c r="B25" s="97"/>
      <c r="C25" s="97"/>
      <c r="D25" s="97"/>
      <c r="E25" s="97"/>
      <c r="F25" s="85" t="s">
        <v>422</v>
      </c>
      <c r="G25" s="425">
        <f>SUM(G9:G24)</f>
        <v>56787.5</v>
      </c>
      <c r="H25" s="425">
        <f>SUM(H9:H24)</f>
        <v>56787.5</v>
      </c>
      <c r="I25" s="425">
        <f>SUM(I9:I24)</f>
        <v>9937.5</v>
      </c>
    </row>
    <row r="26" spans="1:9" ht="15" x14ac:dyDescent="0.3">
      <c r="A26" s="213"/>
      <c r="B26" s="213"/>
      <c r="C26" s="213"/>
      <c r="D26" s="213"/>
      <c r="E26" s="213"/>
      <c r="F26" s="213"/>
      <c r="G26" s="213"/>
      <c r="H26" s="181"/>
      <c r="I26" s="181"/>
    </row>
    <row r="27" spans="1:9" ht="15" x14ac:dyDescent="0.3">
      <c r="A27" s="214" t="s">
        <v>411</v>
      </c>
      <c r="B27" s="214"/>
      <c r="C27" s="213"/>
      <c r="D27" s="213"/>
      <c r="E27" s="213"/>
      <c r="F27" s="213"/>
      <c r="G27" s="213"/>
      <c r="H27" s="181"/>
      <c r="I27" s="181"/>
    </row>
    <row r="28" spans="1:9" ht="15" x14ac:dyDescent="0.3">
      <c r="A28" s="214"/>
      <c r="B28" s="214"/>
      <c r="C28" s="213"/>
      <c r="D28" s="213"/>
      <c r="E28" s="213"/>
      <c r="F28" s="213"/>
      <c r="G28" s="213"/>
      <c r="H28" s="181"/>
      <c r="I28" s="181"/>
    </row>
    <row r="29" spans="1:9" x14ac:dyDescent="0.2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 ht="15" x14ac:dyDescent="0.3">
      <c r="A30" s="187" t="s">
        <v>107</v>
      </c>
      <c r="B30" s="187"/>
      <c r="C30" s="181"/>
      <c r="D30" s="181"/>
      <c r="E30" s="181"/>
      <c r="F30" s="181"/>
      <c r="G30" s="181"/>
      <c r="H30" s="181"/>
      <c r="I30" s="181"/>
    </row>
    <row r="31" spans="1:9" ht="15" x14ac:dyDescent="0.3">
      <c r="A31" s="181"/>
      <c r="B31" s="181"/>
      <c r="C31" s="181"/>
      <c r="D31" s="181"/>
      <c r="E31" s="181"/>
      <c r="F31" s="181"/>
      <c r="G31" s="181"/>
      <c r="H31" s="181"/>
      <c r="I31" s="181"/>
    </row>
    <row r="32" spans="1:9" ht="15" x14ac:dyDescent="0.3">
      <c r="A32" s="181"/>
      <c r="B32" s="181"/>
      <c r="C32" s="181"/>
      <c r="D32" s="181"/>
      <c r="E32" s="185"/>
      <c r="F32" s="185"/>
      <c r="G32" s="185"/>
      <c r="H32" s="181"/>
      <c r="I32" s="181"/>
    </row>
    <row r="33" spans="1:9" ht="15" x14ac:dyDescent="0.3">
      <c r="A33" s="187"/>
      <c r="B33" s="187"/>
      <c r="C33" s="187" t="s">
        <v>375</v>
      </c>
      <c r="D33" s="187"/>
      <c r="E33" s="187"/>
      <c r="F33" s="187"/>
      <c r="G33" s="187"/>
      <c r="H33" s="181"/>
      <c r="I33" s="181"/>
    </row>
    <row r="34" spans="1:9" ht="15" x14ac:dyDescent="0.3">
      <c r="A34" s="181"/>
      <c r="B34" s="181"/>
      <c r="C34" s="181" t="s">
        <v>374</v>
      </c>
      <c r="D34" s="181"/>
      <c r="E34" s="181"/>
      <c r="F34" s="181"/>
      <c r="G34" s="181"/>
      <c r="H34" s="181"/>
      <c r="I34" s="181"/>
    </row>
    <row r="35" spans="1:9" x14ac:dyDescent="0.2">
      <c r="A35" s="189"/>
      <c r="B35" s="189"/>
      <c r="C35" s="189" t="s">
        <v>139</v>
      </c>
      <c r="D35" s="189"/>
      <c r="E35" s="189"/>
      <c r="F35" s="189"/>
      <c r="G35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2" t="s">
        <v>352</v>
      </c>
      <c r="B1" s="75"/>
      <c r="C1" s="75"/>
      <c r="D1" s="75"/>
      <c r="E1" s="75"/>
      <c r="F1" s="75"/>
      <c r="G1" s="486" t="s">
        <v>109</v>
      </c>
      <c r="H1" s="486"/>
      <c r="I1" s="352"/>
    </row>
    <row r="2" spans="1:9" ht="15" x14ac:dyDescent="0.3">
      <c r="A2" s="74" t="s">
        <v>140</v>
      </c>
      <c r="B2" s="75"/>
      <c r="C2" s="75"/>
      <c r="D2" s="75"/>
      <c r="E2" s="75"/>
      <c r="F2" s="75"/>
      <c r="G2" s="484" t="str">
        <f>'ფორმა N1'!L2</f>
        <v>01/01/2017-31/12/2017</v>
      </c>
      <c r="H2" s="484"/>
      <c r="I2" s="74"/>
    </row>
    <row r="3" spans="1:9" ht="15" x14ac:dyDescent="0.3">
      <c r="A3" s="74"/>
      <c r="B3" s="74"/>
      <c r="C3" s="74"/>
      <c r="D3" s="74"/>
      <c r="E3" s="74"/>
      <c r="F3" s="74"/>
      <c r="G3" s="159"/>
      <c r="H3" s="159"/>
      <c r="I3" s="352"/>
    </row>
    <row r="4" spans="1:9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9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  <c r="I5" s="352"/>
    </row>
    <row r="6" spans="1:9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9" ht="15" x14ac:dyDescent="0.3">
      <c r="A7" s="158"/>
      <c r="B7" s="158"/>
      <c r="C7" s="243"/>
      <c r="D7" s="158"/>
      <c r="E7" s="158"/>
      <c r="F7" s="158"/>
      <c r="G7" s="76"/>
      <c r="H7" s="76"/>
      <c r="I7" s="74"/>
    </row>
    <row r="8" spans="1:9" ht="45" x14ac:dyDescent="0.2">
      <c r="A8" s="348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15" x14ac:dyDescent="0.2">
      <c r="A9" s="349"/>
      <c r="B9" s="350"/>
      <c r="C9" s="96"/>
      <c r="D9" s="96"/>
      <c r="E9" s="96"/>
      <c r="F9" s="96"/>
      <c r="G9" s="96"/>
      <c r="H9" s="4"/>
      <c r="I9" s="4"/>
    </row>
    <row r="10" spans="1:9" ht="15" x14ac:dyDescent="0.2">
      <c r="A10" s="349"/>
      <c r="B10" s="350"/>
      <c r="C10" s="96"/>
      <c r="D10" s="96"/>
      <c r="E10" s="96"/>
      <c r="F10" s="96"/>
      <c r="G10" s="96"/>
      <c r="H10" s="4"/>
      <c r="I10" s="4"/>
    </row>
    <row r="11" spans="1:9" ht="15" x14ac:dyDescent="0.2">
      <c r="A11" s="349"/>
      <c r="B11" s="350"/>
      <c r="C11" s="85"/>
      <c r="D11" s="85"/>
      <c r="E11" s="85"/>
      <c r="F11" s="85"/>
      <c r="G11" s="85"/>
      <c r="H11" s="4"/>
      <c r="I11" s="4"/>
    </row>
    <row r="12" spans="1:9" ht="15" x14ac:dyDescent="0.2">
      <c r="A12" s="349"/>
      <c r="B12" s="350"/>
      <c r="C12" s="85"/>
      <c r="D12" s="85"/>
      <c r="E12" s="85"/>
      <c r="F12" s="85"/>
      <c r="G12" s="85"/>
      <c r="H12" s="4"/>
      <c r="I12" s="4"/>
    </row>
    <row r="13" spans="1:9" ht="15" x14ac:dyDescent="0.2">
      <c r="A13" s="349"/>
      <c r="B13" s="350"/>
      <c r="C13" s="85"/>
      <c r="D13" s="85"/>
      <c r="E13" s="85"/>
      <c r="F13" s="85"/>
      <c r="G13" s="85"/>
      <c r="H13" s="4"/>
      <c r="I13" s="4"/>
    </row>
    <row r="14" spans="1:9" ht="15" x14ac:dyDescent="0.2">
      <c r="A14" s="349"/>
      <c r="B14" s="350"/>
      <c r="C14" s="85"/>
      <c r="D14" s="85"/>
      <c r="E14" s="85"/>
      <c r="F14" s="85"/>
      <c r="G14" s="85"/>
      <c r="H14" s="4"/>
      <c r="I14" s="4"/>
    </row>
    <row r="15" spans="1:9" ht="15" x14ac:dyDescent="0.2">
      <c r="A15" s="349"/>
      <c r="B15" s="350"/>
      <c r="C15" s="85"/>
      <c r="D15" s="85"/>
      <c r="E15" s="85"/>
      <c r="F15" s="85"/>
      <c r="G15" s="85"/>
      <c r="H15" s="4"/>
      <c r="I15" s="4"/>
    </row>
    <row r="16" spans="1:9" ht="15" x14ac:dyDescent="0.2">
      <c r="A16" s="349"/>
      <c r="B16" s="350"/>
      <c r="C16" s="85"/>
      <c r="D16" s="85"/>
      <c r="E16" s="85"/>
      <c r="F16" s="85"/>
      <c r="G16" s="85"/>
      <c r="H16" s="4"/>
      <c r="I16" s="4"/>
    </row>
    <row r="17" spans="1:9" ht="15" x14ac:dyDescent="0.2">
      <c r="A17" s="349"/>
      <c r="B17" s="350"/>
      <c r="C17" s="85"/>
      <c r="D17" s="85"/>
      <c r="E17" s="85"/>
      <c r="F17" s="85"/>
      <c r="G17" s="85"/>
      <c r="H17" s="4"/>
      <c r="I17" s="4"/>
    </row>
    <row r="18" spans="1:9" ht="15" x14ac:dyDescent="0.2">
      <c r="A18" s="349"/>
      <c r="B18" s="350"/>
      <c r="C18" s="85"/>
      <c r="D18" s="85"/>
      <c r="E18" s="85"/>
      <c r="F18" s="85"/>
      <c r="G18" s="85"/>
      <c r="H18" s="4"/>
      <c r="I18" s="4"/>
    </row>
    <row r="19" spans="1:9" ht="15" x14ac:dyDescent="0.2">
      <c r="A19" s="349"/>
      <c r="B19" s="350"/>
      <c r="C19" s="85"/>
      <c r="D19" s="85"/>
      <c r="E19" s="85"/>
      <c r="F19" s="85"/>
      <c r="G19" s="85"/>
      <c r="H19" s="4"/>
      <c r="I19" s="4"/>
    </row>
    <row r="20" spans="1:9" ht="15" x14ac:dyDescent="0.2">
      <c r="A20" s="349"/>
      <c r="B20" s="350"/>
      <c r="C20" s="85"/>
      <c r="D20" s="85"/>
      <c r="E20" s="85"/>
      <c r="F20" s="85"/>
      <c r="G20" s="85"/>
      <c r="H20" s="4"/>
      <c r="I20" s="4"/>
    </row>
    <row r="21" spans="1:9" ht="15" x14ac:dyDescent="0.2">
      <c r="A21" s="349"/>
      <c r="B21" s="350"/>
      <c r="C21" s="85"/>
      <c r="D21" s="85"/>
      <c r="E21" s="85"/>
      <c r="F21" s="85"/>
      <c r="G21" s="85"/>
      <c r="H21" s="4"/>
      <c r="I21" s="4"/>
    </row>
    <row r="22" spans="1:9" ht="15" x14ac:dyDescent="0.2">
      <c r="A22" s="349"/>
      <c r="B22" s="350"/>
      <c r="C22" s="85"/>
      <c r="D22" s="85"/>
      <c r="E22" s="85"/>
      <c r="F22" s="85"/>
      <c r="G22" s="85"/>
      <c r="H22" s="4"/>
      <c r="I22" s="4"/>
    </row>
    <row r="23" spans="1:9" ht="15" x14ac:dyDescent="0.2">
      <c r="A23" s="349"/>
      <c r="B23" s="350"/>
      <c r="C23" s="85"/>
      <c r="D23" s="85"/>
      <c r="E23" s="85"/>
      <c r="F23" s="85"/>
      <c r="G23" s="85"/>
      <c r="H23" s="4"/>
      <c r="I23" s="4"/>
    </row>
    <row r="24" spans="1:9" ht="15" x14ac:dyDescent="0.2">
      <c r="A24" s="349"/>
      <c r="B24" s="350"/>
      <c r="C24" s="85"/>
      <c r="D24" s="85"/>
      <c r="E24" s="85"/>
      <c r="F24" s="85"/>
      <c r="G24" s="85"/>
      <c r="H24" s="4"/>
      <c r="I24" s="4"/>
    </row>
    <row r="25" spans="1:9" ht="15" x14ac:dyDescent="0.2">
      <c r="A25" s="349"/>
      <c r="B25" s="350"/>
      <c r="C25" s="85"/>
      <c r="D25" s="85"/>
      <c r="E25" s="85"/>
      <c r="F25" s="85"/>
      <c r="G25" s="85"/>
      <c r="H25" s="4"/>
      <c r="I25" s="4"/>
    </row>
    <row r="26" spans="1:9" ht="15" x14ac:dyDescent="0.2">
      <c r="A26" s="349"/>
      <c r="B26" s="350"/>
      <c r="C26" s="85"/>
      <c r="D26" s="85"/>
      <c r="E26" s="85"/>
      <c r="F26" s="85"/>
      <c r="G26" s="85"/>
      <c r="H26" s="4"/>
      <c r="I26" s="4"/>
    </row>
    <row r="27" spans="1:9" ht="15" x14ac:dyDescent="0.2">
      <c r="A27" s="349"/>
      <c r="B27" s="350"/>
      <c r="C27" s="85"/>
      <c r="D27" s="85"/>
      <c r="E27" s="85"/>
      <c r="F27" s="85"/>
      <c r="G27" s="85"/>
      <c r="H27" s="4"/>
      <c r="I27" s="4"/>
    </row>
    <row r="28" spans="1:9" ht="15" x14ac:dyDescent="0.2">
      <c r="A28" s="349"/>
      <c r="B28" s="350"/>
      <c r="C28" s="85"/>
      <c r="D28" s="85"/>
      <c r="E28" s="85"/>
      <c r="F28" s="85"/>
      <c r="G28" s="85"/>
      <c r="H28" s="4"/>
      <c r="I28" s="4"/>
    </row>
    <row r="29" spans="1:9" ht="15" x14ac:dyDescent="0.2">
      <c r="A29" s="349"/>
      <c r="B29" s="350"/>
      <c r="C29" s="85"/>
      <c r="D29" s="85"/>
      <c r="E29" s="85"/>
      <c r="F29" s="85"/>
      <c r="G29" s="85"/>
      <c r="H29" s="4"/>
      <c r="I29" s="4"/>
    </row>
    <row r="30" spans="1:9" ht="15" x14ac:dyDescent="0.2">
      <c r="A30" s="349"/>
      <c r="B30" s="350"/>
      <c r="C30" s="85"/>
      <c r="D30" s="85"/>
      <c r="E30" s="85"/>
      <c r="F30" s="85"/>
      <c r="G30" s="85"/>
      <c r="H30" s="4"/>
      <c r="I30" s="4"/>
    </row>
    <row r="31" spans="1:9" ht="15" x14ac:dyDescent="0.2">
      <c r="A31" s="349"/>
      <c r="B31" s="350"/>
      <c r="C31" s="85"/>
      <c r="D31" s="85"/>
      <c r="E31" s="85"/>
      <c r="F31" s="85"/>
      <c r="G31" s="85"/>
      <c r="H31" s="4"/>
      <c r="I31" s="4"/>
    </row>
    <row r="32" spans="1:9" ht="15" x14ac:dyDescent="0.2">
      <c r="A32" s="349"/>
      <c r="B32" s="350"/>
      <c r="C32" s="85"/>
      <c r="D32" s="85"/>
      <c r="E32" s="85"/>
      <c r="F32" s="85"/>
      <c r="G32" s="85"/>
      <c r="H32" s="4"/>
      <c r="I32" s="4"/>
    </row>
    <row r="33" spans="1:9" ht="15" x14ac:dyDescent="0.2">
      <c r="A33" s="349"/>
      <c r="B33" s="350"/>
      <c r="C33" s="85"/>
      <c r="D33" s="85"/>
      <c r="E33" s="85"/>
      <c r="F33" s="85"/>
      <c r="G33" s="85"/>
      <c r="H33" s="4"/>
      <c r="I33" s="4"/>
    </row>
    <row r="34" spans="1:9" ht="15" x14ac:dyDescent="0.3">
      <c r="A34" s="349"/>
      <c r="B34" s="351"/>
      <c r="C34" s="97"/>
      <c r="D34" s="97"/>
      <c r="E34" s="97"/>
      <c r="F34" s="97"/>
      <c r="G34" s="97" t="s">
        <v>325</v>
      </c>
      <c r="H34" s="84">
        <f>SUM(H9:H33)</f>
        <v>0</v>
      </c>
      <c r="I34" s="84">
        <f>SUM(I9:I33)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181"/>
      <c r="H35" s="181"/>
      <c r="I35" s="186"/>
    </row>
    <row r="36" spans="1:9" ht="15" x14ac:dyDescent="0.3">
      <c r="A36" s="214" t="s">
        <v>336</v>
      </c>
      <c r="B36" s="213"/>
      <c r="C36" s="213"/>
      <c r="D36" s="213"/>
      <c r="E36" s="213"/>
      <c r="F36" s="213"/>
      <c r="G36" s="181"/>
      <c r="H36" s="181"/>
      <c r="I36" s="186"/>
    </row>
    <row r="37" spans="1:9" ht="15" x14ac:dyDescent="0.3">
      <c r="A37" s="214" t="s">
        <v>339</v>
      </c>
      <c r="B37" s="213"/>
      <c r="C37" s="213"/>
      <c r="D37" s="213"/>
      <c r="E37" s="213"/>
      <c r="F37" s="213"/>
      <c r="G37" s="181"/>
      <c r="H37" s="181"/>
      <c r="I37" s="186"/>
    </row>
    <row r="38" spans="1:9" ht="15" x14ac:dyDescent="0.3">
      <c r="A38" s="214"/>
      <c r="B38" s="181"/>
      <c r="C38" s="181"/>
      <c r="D38" s="181"/>
      <c r="E38" s="181"/>
      <c r="F38" s="181"/>
      <c r="G38" s="181"/>
      <c r="H38" s="181"/>
      <c r="I38" s="186"/>
    </row>
    <row r="39" spans="1:9" ht="15" x14ac:dyDescent="0.3">
      <c r="A39" s="214"/>
      <c r="B39" s="181"/>
      <c r="C39" s="181"/>
      <c r="D39" s="181"/>
      <c r="E39" s="181"/>
      <c r="G39" s="181"/>
      <c r="H39" s="181"/>
      <c r="I39" s="186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186"/>
    </row>
    <row r="41" spans="1:9" ht="15" x14ac:dyDescent="0.3">
      <c r="A41" s="187" t="s">
        <v>107</v>
      </c>
      <c r="B41" s="181"/>
      <c r="C41" s="181"/>
      <c r="D41" s="181"/>
      <c r="E41" s="181"/>
      <c r="F41" s="181"/>
      <c r="G41" s="181"/>
      <c r="H41" s="181"/>
      <c r="I41" s="186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6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8"/>
      <c r="I43" s="186"/>
    </row>
    <row r="44" spans="1:9" ht="15" x14ac:dyDescent="0.3">
      <c r="A44" s="187"/>
      <c r="B44" s="187" t="s">
        <v>266</v>
      </c>
      <c r="C44" s="187"/>
      <c r="D44" s="187"/>
      <c r="E44" s="187"/>
      <c r="F44" s="187"/>
      <c r="G44" s="181"/>
      <c r="H44" s="188"/>
      <c r="I44" s="186"/>
    </row>
    <row r="45" spans="1:9" ht="15" x14ac:dyDescent="0.3">
      <c r="A45" s="181"/>
      <c r="B45" s="181" t="s">
        <v>265</v>
      </c>
      <c r="C45" s="181"/>
      <c r="D45" s="181"/>
      <c r="E45" s="181"/>
      <c r="F45" s="181"/>
      <c r="G45" s="181"/>
      <c r="H45" s="188"/>
      <c r="I45" s="186"/>
    </row>
    <row r="46" spans="1:9" x14ac:dyDescent="0.2">
      <c r="A46" s="189"/>
      <c r="B46" s="189" t="s">
        <v>139</v>
      </c>
      <c r="C46" s="189"/>
      <c r="D46" s="189"/>
      <c r="E46" s="189"/>
      <c r="F46" s="189"/>
      <c r="G46" s="182"/>
      <c r="H46" s="182"/>
      <c r="I46" s="18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2" t="s">
        <v>429</v>
      </c>
      <c r="B1" s="72"/>
      <c r="C1" s="75"/>
      <c r="D1" s="75"/>
      <c r="E1" s="75"/>
      <c r="F1" s="75"/>
      <c r="G1" s="486" t="s">
        <v>109</v>
      </c>
      <c r="H1" s="486"/>
    </row>
    <row r="2" spans="1:10" ht="15" x14ac:dyDescent="0.3">
      <c r="A2" s="74" t="s">
        <v>140</v>
      </c>
      <c r="B2" s="72"/>
      <c r="C2" s="75"/>
      <c r="D2" s="75"/>
      <c r="E2" s="75"/>
      <c r="F2" s="75"/>
      <c r="G2" s="484" t="str">
        <f>'ფორმა N1'!L2</f>
        <v>01/01/2017-31/12/2017</v>
      </c>
      <c r="H2" s="484"/>
    </row>
    <row r="3" spans="1:10" ht="15" x14ac:dyDescent="0.3">
      <c r="A3" s="74"/>
      <c r="B3" s="74"/>
      <c r="C3" s="74"/>
      <c r="D3" s="74"/>
      <c r="E3" s="74"/>
      <c r="F3" s="74"/>
      <c r="G3" s="202"/>
      <c r="H3" s="202"/>
    </row>
    <row r="4" spans="1:10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421" t="str">
        <f>'ფორმა N1'!A5</f>
        <v>საქ. ძალოვან ვეტერანთა და პატრიოტთა პოლიტიკური მოძრაობა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01"/>
      <c r="B7" s="201"/>
      <c r="C7" s="201"/>
      <c r="D7" s="205"/>
      <c r="E7" s="201"/>
      <c r="F7" s="201"/>
      <c r="G7" s="76"/>
      <c r="H7" s="76"/>
    </row>
    <row r="8" spans="1:10" ht="30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5" t="s">
        <v>334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15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 x14ac:dyDescent="0.3">
      <c r="A35" s="213"/>
      <c r="B35" s="213"/>
      <c r="C35" s="213"/>
      <c r="D35" s="213"/>
      <c r="E35" s="213"/>
      <c r="F35" s="213"/>
      <c r="G35" s="213"/>
      <c r="H35" s="181"/>
      <c r="I35" s="181"/>
    </row>
    <row r="36" spans="1:9" ht="15" x14ac:dyDescent="0.3">
      <c r="A36" s="214" t="s">
        <v>381</v>
      </c>
      <c r="B36" s="214"/>
      <c r="C36" s="213"/>
      <c r="D36" s="213"/>
      <c r="E36" s="213"/>
      <c r="F36" s="213"/>
      <c r="G36" s="213"/>
      <c r="H36" s="181"/>
      <c r="I36" s="181"/>
    </row>
    <row r="37" spans="1:9" ht="15" x14ac:dyDescent="0.3">
      <c r="A37" s="214" t="s">
        <v>332</v>
      </c>
      <c r="B37" s="214"/>
      <c r="C37" s="213"/>
      <c r="D37" s="213"/>
      <c r="E37" s="213"/>
      <c r="F37" s="213"/>
      <c r="G37" s="213"/>
      <c r="H37" s="181"/>
      <c r="I37" s="181"/>
    </row>
    <row r="38" spans="1:9" ht="15" x14ac:dyDescent="0.3">
      <c r="A38" s="214"/>
      <c r="B38" s="214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4"/>
      <c r="B39" s="214"/>
      <c r="C39" s="181"/>
      <c r="D39" s="181"/>
      <c r="E39" s="181"/>
      <c r="F39" s="181"/>
      <c r="G39" s="181"/>
      <c r="H39" s="181"/>
      <c r="I39" s="181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87" t="s">
        <v>107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400</v>
      </c>
      <c r="D44" s="187"/>
      <c r="E44" s="213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265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139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A10" zoomScale="85" zoomScaleSheetLayoutView="85" workbookViewId="0">
      <selection activeCell="A6" sqref="A6"/>
    </sheetView>
  </sheetViews>
  <sheetFormatPr defaultRowHeight="12.75" x14ac:dyDescent="0.2"/>
  <cols>
    <col min="1" max="1" width="5.42578125" style="182" customWidth="1"/>
    <col min="2" max="2" width="19.140625" style="182" bestFit="1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91" t="s">
        <v>475</v>
      </c>
      <c r="B2" s="491"/>
      <c r="C2" s="491"/>
      <c r="D2" s="491"/>
      <c r="E2" s="491"/>
      <c r="F2" s="355"/>
      <c r="G2" s="75"/>
      <c r="H2" s="75"/>
      <c r="I2" s="75"/>
      <c r="J2" s="75"/>
      <c r="K2" s="356"/>
      <c r="L2" s="357"/>
      <c r="M2" s="357" t="s">
        <v>109</v>
      </c>
    </row>
    <row r="3" spans="1:13" ht="15" x14ac:dyDescent="0.3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356"/>
      <c r="L3" s="484" t="str">
        <f>'ფორმა N1'!L2</f>
        <v>01/01/2017-31/12/2017</v>
      </c>
      <c r="M3" s="484"/>
    </row>
    <row r="4" spans="1:13" ht="15" x14ac:dyDescent="0.3">
      <c r="A4" s="74"/>
      <c r="B4" s="74"/>
      <c r="C4" s="74"/>
      <c r="D4" s="72"/>
      <c r="E4" s="72"/>
      <c r="F4" s="72"/>
      <c r="G4" s="72"/>
      <c r="H4" s="72"/>
      <c r="I4" s="72"/>
      <c r="J4" s="72"/>
      <c r="K4" s="356"/>
      <c r="L4" s="356"/>
      <c r="M4" s="356"/>
    </row>
    <row r="5" spans="1:13" ht="15" x14ac:dyDescent="0.3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 x14ac:dyDescent="0.3">
      <c r="A6" s="421" t="str">
        <f>'ფორმა N1'!A5</f>
        <v>საქ. ძალოვან ვეტერანთა და პატრიოტთა პოლიტიკური მოძრაობა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 x14ac:dyDescent="0.2">
      <c r="A8" s="353"/>
      <c r="B8" s="366"/>
      <c r="C8" s="353"/>
      <c r="D8" s="353"/>
      <c r="E8" s="353"/>
      <c r="F8" s="353"/>
      <c r="G8" s="353"/>
      <c r="H8" s="353"/>
      <c r="I8" s="353"/>
      <c r="J8" s="353"/>
      <c r="K8" s="76"/>
      <c r="L8" s="76"/>
      <c r="M8" s="76"/>
    </row>
    <row r="9" spans="1:13" ht="45" x14ac:dyDescent="0.2">
      <c r="A9" s="88" t="s">
        <v>64</v>
      </c>
      <c r="B9" s="88" t="s">
        <v>481</v>
      </c>
      <c r="C9" s="88" t="s">
        <v>446</v>
      </c>
      <c r="D9" s="88" t="s">
        <v>447</v>
      </c>
      <c r="E9" s="88" t="s">
        <v>448</v>
      </c>
      <c r="F9" s="88" t="s">
        <v>449</v>
      </c>
      <c r="G9" s="88" t="s">
        <v>450</v>
      </c>
      <c r="H9" s="88" t="s">
        <v>451</v>
      </c>
      <c r="I9" s="88" t="s">
        <v>452</v>
      </c>
      <c r="J9" s="88" t="s">
        <v>453</v>
      </c>
      <c r="K9" s="88" t="s">
        <v>454</v>
      </c>
      <c r="L9" s="88" t="s">
        <v>455</v>
      </c>
      <c r="M9" s="88" t="s">
        <v>311</v>
      </c>
    </row>
    <row r="10" spans="1:13" ht="15" x14ac:dyDescent="0.2">
      <c r="A10" s="96">
        <v>1</v>
      </c>
      <c r="B10" s="373"/>
      <c r="C10" s="340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15" x14ac:dyDescent="0.2">
      <c r="A11" s="96">
        <v>2</v>
      </c>
      <c r="B11" s="373"/>
      <c r="C11" s="340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15" x14ac:dyDescent="0.2">
      <c r="A12" s="96">
        <v>3</v>
      </c>
      <c r="B12" s="373"/>
      <c r="C12" s="340"/>
      <c r="D12" s="85"/>
      <c r="E12" s="85"/>
      <c r="F12" s="85"/>
      <c r="G12" s="85"/>
      <c r="H12" s="85"/>
      <c r="I12" s="85"/>
      <c r="J12" s="85"/>
      <c r="K12" s="4"/>
      <c r="L12" s="4"/>
      <c r="M12" s="85"/>
    </row>
    <row r="13" spans="1:13" ht="15" x14ac:dyDescent="0.2">
      <c r="A13" s="96">
        <v>4</v>
      </c>
      <c r="B13" s="373"/>
      <c r="C13" s="340"/>
      <c r="D13" s="85"/>
      <c r="E13" s="85"/>
      <c r="F13" s="85"/>
      <c r="G13" s="85"/>
      <c r="H13" s="85"/>
      <c r="I13" s="85"/>
      <c r="J13" s="85"/>
      <c r="K13" s="4"/>
      <c r="L13" s="4"/>
      <c r="M13" s="85"/>
    </row>
    <row r="14" spans="1:13" ht="15" x14ac:dyDescent="0.2">
      <c r="A14" s="96">
        <v>5</v>
      </c>
      <c r="B14" s="373"/>
      <c r="C14" s="340"/>
      <c r="D14" s="85"/>
      <c r="E14" s="85"/>
      <c r="F14" s="85"/>
      <c r="G14" s="85"/>
      <c r="H14" s="85"/>
      <c r="I14" s="85"/>
      <c r="J14" s="85"/>
      <c r="K14" s="4"/>
      <c r="L14" s="4"/>
      <c r="M14" s="85"/>
    </row>
    <row r="15" spans="1:13" ht="15" x14ac:dyDescent="0.2">
      <c r="A15" s="96">
        <v>6</v>
      </c>
      <c r="B15" s="373"/>
      <c r="C15" s="340"/>
      <c r="D15" s="85"/>
      <c r="E15" s="85"/>
      <c r="F15" s="85"/>
      <c r="G15" s="85"/>
      <c r="H15" s="85"/>
      <c r="I15" s="85"/>
      <c r="J15" s="85"/>
      <c r="K15" s="4"/>
      <c r="L15" s="4"/>
      <c r="M15" s="85"/>
    </row>
    <row r="16" spans="1:13" ht="15" x14ac:dyDescent="0.2">
      <c r="A16" s="96">
        <v>7</v>
      </c>
      <c r="B16" s="373"/>
      <c r="C16" s="340"/>
      <c r="D16" s="85"/>
      <c r="E16" s="85"/>
      <c r="F16" s="85"/>
      <c r="G16" s="85"/>
      <c r="H16" s="85"/>
      <c r="I16" s="85"/>
      <c r="J16" s="85"/>
      <c r="K16" s="4"/>
      <c r="L16" s="4"/>
      <c r="M16" s="85"/>
    </row>
    <row r="17" spans="1:13" ht="15" x14ac:dyDescent="0.2">
      <c r="A17" s="96">
        <v>8</v>
      </c>
      <c r="B17" s="373"/>
      <c r="C17" s="340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 x14ac:dyDescent="0.2">
      <c r="A18" s="96">
        <v>9</v>
      </c>
      <c r="B18" s="373"/>
      <c r="C18" s="340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 x14ac:dyDescent="0.2">
      <c r="A19" s="96">
        <v>10</v>
      </c>
      <c r="B19" s="373"/>
      <c r="C19" s="340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 x14ac:dyDescent="0.2">
      <c r="A20" s="96">
        <v>11</v>
      </c>
      <c r="B20" s="373"/>
      <c r="C20" s="340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 x14ac:dyDescent="0.2">
      <c r="A21" s="96">
        <v>12</v>
      </c>
      <c r="B21" s="373"/>
      <c r="C21" s="340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 x14ac:dyDescent="0.2">
      <c r="A22" s="96">
        <v>13</v>
      </c>
      <c r="B22" s="373"/>
      <c r="C22" s="340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 x14ac:dyDescent="0.2">
      <c r="A23" s="96">
        <v>14</v>
      </c>
      <c r="B23" s="373"/>
      <c r="C23" s="340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 x14ac:dyDescent="0.2">
      <c r="A24" s="96">
        <v>15</v>
      </c>
      <c r="B24" s="373"/>
      <c r="C24" s="340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 x14ac:dyDescent="0.2">
      <c r="A25" s="96">
        <v>16</v>
      </c>
      <c r="B25" s="373"/>
      <c r="C25" s="340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 x14ac:dyDescent="0.2">
      <c r="A26" s="96">
        <v>17</v>
      </c>
      <c r="B26" s="373"/>
      <c r="C26" s="340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 x14ac:dyDescent="0.2">
      <c r="A27" s="96">
        <v>18</v>
      </c>
      <c r="B27" s="373"/>
      <c r="C27" s="340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 x14ac:dyDescent="0.2">
      <c r="A28" s="96">
        <v>19</v>
      </c>
      <c r="B28" s="373"/>
      <c r="C28" s="340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 x14ac:dyDescent="0.2">
      <c r="A29" s="96">
        <v>20</v>
      </c>
      <c r="B29" s="373"/>
      <c r="C29" s="340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 x14ac:dyDescent="0.2">
      <c r="A30" s="96">
        <v>21</v>
      </c>
      <c r="B30" s="373"/>
      <c r="C30" s="340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 x14ac:dyDescent="0.2">
      <c r="A31" s="96">
        <v>22</v>
      </c>
      <c r="B31" s="373"/>
      <c r="C31" s="340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 x14ac:dyDescent="0.2">
      <c r="A32" s="96">
        <v>23</v>
      </c>
      <c r="B32" s="373"/>
      <c r="C32" s="340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 x14ac:dyDescent="0.2">
      <c r="A33" s="96">
        <v>24</v>
      </c>
      <c r="B33" s="373"/>
      <c r="C33" s="340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 x14ac:dyDescent="0.2">
      <c r="A34" s="85" t="s">
        <v>271</v>
      </c>
      <c r="B34" s="374"/>
      <c r="C34" s="340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 x14ac:dyDescent="0.3">
      <c r="A35" s="85"/>
      <c r="B35" s="374"/>
      <c r="C35" s="340"/>
      <c r="D35" s="97"/>
      <c r="E35" s="97"/>
      <c r="F35" s="97"/>
      <c r="G35" s="97"/>
      <c r="H35" s="85"/>
      <c r="I35" s="85"/>
      <c r="J35" s="85"/>
      <c r="K35" s="85" t="s">
        <v>456</v>
      </c>
      <c r="L35" s="84">
        <f>SUM(L10:L34)</f>
        <v>0</v>
      </c>
      <c r="M35" s="85"/>
    </row>
    <row r="36" spans="1:13" ht="15" x14ac:dyDescent="0.3">
      <c r="A36" s="213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181"/>
    </row>
    <row r="37" spans="1:13" ht="15" x14ac:dyDescent="0.3">
      <c r="A37" s="214" t="s">
        <v>457</v>
      </c>
      <c r="B37" s="214"/>
      <c r="C37" s="214"/>
      <c r="D37" s="213"/>
      <c r="E37" s="213"/>
      <c r="F37" s="213"/>
      <c r="G37" s="213"/>
      <c r="H37" s="213"/>
      <c r="I37" s="213"/>
      <c r="J37" s="213"/>
      <c r="K37" s="213"/>
      <c r="L37" s="181"/>
    </row>
    <row r="38" spans="1:13" ht="15" x14ac:dyDescent="0.3">
      <c r="A38" s="214" t="s">
        <v>458</v>
      </c>
      <c r="B38" s="214"/>
      <c r="C38" s="214"/>
      <c r="D38" s="213"/>
      <c r="E38" s="213"/>
      <c r="F38" s="213"/>
      <c r="G38" s="213"/>
      <c r="H38" s="213"/>
      <c r="I38" s="213"/>
      <c r="J38" s="213"/>
      <c r="K38" s="213"/>
      <c r="L38" s="181"/>
    </row>
    <row r="39" spans="1:13" ht="15" x14ac:dyDescent="0.3">
      <c r="A39" s="198" t="s">
        <v>459</v>
      </c>
      <c r="B39" s="198"/>
      <c r="C39" s="214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476</v>
      </c>
      <c r="B40" s="198"/>
      <c r="C40" s="214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.75" customHeight="1" x14ac:dyDescent="0.2">
      <c r="A41" s="496" t="s">
        <v>477</v>
      </c>
      <c r="B41" s="496"/>
      <c r="C41" s="496"/>
      <c r="D41" s="496"/>
      <c r="E41" s="496"/>
      <c r="F41" s="496"/>
      <c r="G41" s="496"/>
      <c r="H41" s="496"/>
      <c r="I41" s="496"/>
      <c r="J41" s="496"/>
      <c r="K41" s="496"/>
      <c r="L41" s="496"/>
    </row>
    <row r="42" spans="1:13" ht="15.75" customHeight="1" x14ac:dyDescent="0.2">
      <c r="A42" s="496"/>
      <c r="B42" s="496"/>
      <c r="C42" s="496"/>
      <c r="D42" s="496"/>
      <c r="E42" s="496"/>
      <c r="F42" s="496"/>
      <c r="G42" s="496"/>
      <c r="H42" s="496"/>
      <c r="I42" s="496"/>
      <c r="J42" s="496"/>
      <c r="K42" s="496"/>
      <c r="L42" s="496"/>
    </row>
    <row r="43" spans="1:13" x14ac:dyDescent="0.2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</row>
    <row r="44" spans="1:13" ht="15" x14ac:dyDescent="0.3">
      <c r="A44" s="492" t="s">
        <v>107</v>
      </c>
      <c r="B44" s="492"/>
      <c r="C44" s="492"/>
      <c r="D44" s="341"/>
      <c r="E44" s="342"/>
      <c r="F44" s="342"/>
      <c r="G44" s="341"/>
      <c r="H44" s="341"/>
      <c r="I44" s="341"/>
      <c r="J44" s="341"/>
      <c r="K44" s="341"/>
      <c r="L44" s="181"/>
    </row>
    <row r="45" spans="1:13" ht="15" x14ac:dyDescent="0.3">
      <c r="A45" s="341"/>
      <c r="B45" s="341"/>
      <c r="C45" s="342"/>
      <c r="D45" s="341"/>
      <c r="E45" s="342"/>
      <c r="F45" s="342"/>
      <c r="G45" s="341"/>
      <c r="H45" s="341"/>
      <c r="I45" s="341"/>
      <c r="J45" s="341"/>
      <c r="K45" s="343"/>
      <c r="L45" s="181"/>
    </row>
    <row r="46" spans="1:13" ht="15" customHeight="1" x14ac:dyDescent="0.3">
      <c r="A46" s="341"/>
      <c r="B46" s="341"/>
      <c r="C46" s="342"/>
      <c r="D46" s="493" t="s">
        <v>263</v>
      </c>
      <c r="E46" s="493"/>
      <c r="F46" s="354"/>
      <c r="G46" s="345"/>
      <c r="H46" s="494" t="s">
        <v>461</v>
      </c>
      <c r="I46" s="494"/>
      <c r="J46" s="494"/>
      <c r="K46" s="346"/>
      <c r="L46" s="181"/>
    </row>
    <row r="47" spans="1:13" ht="15" x14ac:dyDescent="0.3">
      <c r="A47" s="341"/>
      <c r="B47" s="341"/>
      <c r="C47" s="342"/>
      <c r="D47" s="341"/>
      <c r="E47" s="342"/>
      <c r="F47" s="342"/>
      <c r="G47" s="341"/>
      <c r="H47" s="495"/>
      <c r="I47" s="495"/>
      <c r="J47" s="495"/>
      <c r="K47" s="346"/>
      <c r="L47" s="181"/>
    </row>
    <row r="48" spans="1:13" ht="15" x14ac:dyDescent="0.3">
      <c r="A48" s="341"/>
      <c r="B48" s="341"/>
      <c r="C48" s="342"/>
      <c r="D48" s="490" t="s">
        <v>139</v>
      </c>
      <c r="E48" s="490"/>
      <c r="F48" s="354"/>
      <c r="G48" s="345"/>
      <c r="H48" s="341"/>
      <c r="I48" s="341"/>
      <c r="J48" s="341"/>
      <c r="K48" s="341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24</vt:i4>
      </vt:variant>
    </vt:vector>
  </HeadingPairs>
  <TitlesOfParts>
    <vt:vector size="5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ფორმა #9.7.1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2018-01-31T14:20:54Z</cp:lastPrinted>
  <dcterms:created xsi:type="dcterms:W3CDTF">2011-12-27T13:20:18Z</dcterms:created>
  <dcterms:modified xsi:type="dcterms:W3CDTF">2018-02-01T06:47:15Z</dcterms:modified>
</cp:coreProperties>
</file>