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270" windowWidth="28800" windowHeight="120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  <externalReference r:id="rId30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4.2'!$A$1:$I$43</definedName>
    <definedName name="_xlnm.Print_Area" localSheetId="7">'ფორმა 4.4'!$A$1:$H$46</definedName>
    <definedName name="_xlnm.Print_Area" localSheetId="8">'ფორმა 4.5'!$A$1:$M$45</definedName>
    <definedName name="_xlnm.Print_Area" localSheetId="11">'ფორმა 5.2'!$A$1:$I$2774</definedName>
    <definedName name="_xlnm.Print_Area" localSheetId="13">'ფორმა 5.4'!$A$1:$H$46</definedName>
    <definedName name="_xlnm.Print_Area" localSheetId="14">'ფორმა 5.5'!$A$1:$M$324</definedName>
    <definedName name="_xlnm.Print_Area" localSheetId="21">'ფორმა 9.1'!$A$1:$I$46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8.1'!$A$1:$H$297</definedName>
    <definedName name="_xlnm.Print_Area" localSheetId="24">'ფორმა N 9.7'!$A$1:$I$40</definedName>
    <definedName name="_xlnm.Print_Area" localSheetId="0">'ფორმა N1'!$A$1:$L$78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N5'!$A$1:$D$88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I2762" i="43" l="1"/>
  <c r="I2761" i="43"/>
  <c r="I2760" i="43"/>
  <c r="I2759" i="43"/>
  <c r="I2758" i="43"/>
  <c r="I2757" i="43"/>
  <c r="I2756" i="43"/>
  <c r="I2755" i="43"/>
  <c r="I2754" i="43"/>
  <c r="I2753" i="43"/>
  <c r="I2752" i="43"/>
  <c r="I2751" i="43"/>
  <c r="I2750" i="43"/>
  <c r="I2749" i="43"/>
  <c r="I2748" i="43"/>
  <c r="I2747" i="43"/>
  <c r="I2746" i="43"/>
  <c r="I2745" i="43"/>
  <c r="I2744" i="43"/>
  <c r="I2743" i="43"/>
  <c r="I2742" i="43"/>
  <c r="I2741" i="43"/>
  <c r="I2740" i="43"/>
  <c r="I2739" i="43"/>
  <c r="I2738" i="43"/>
  <c r="I2737" i="43"/>
  <c r="I2736" i="43"/>
  <c r="I2735" i="43"/>
  <c r="I2734" i="43"/>
  <c r="I2733" i="43"/>
  <c r="I2732" i="43"/>
  <c r="I2731" i="43"/>
  <c r="I2730" i="43"/>
  <c r="I2729" i="43"/>
  <c r="I2728" i="43"/>
  <c r="I2727" i="43"/>
  <c r="I2726" i="43"/>
  <c r="I2725" i="43"/>
  <c r="I2724" i="43"/>
  <c r="I2723" i="43"/>
  <c r="I2722" i="43"/>
  <c r="I2721" i="43"/>
  <c r="I2720" i="43"/>
  <c r="I2719" i="43"/>
  <c r="I2718" i="43"/>
  <c r="I2717" i="43"/>
  <c r="I2716" i="43"/>
  <c r="I2715" i="43"/>
  <c r="I2714" i="43"/>
  <c r="I2713" i="43"/>
  <c r="I2712" i="43"/>
  <c r="I2711" i="43"/>
  <c r="I2710" i="43"/>
  <c r="I2709" i="43"/>
  <c r="I2708" i="43"/>
  <c r="I2707" i="43"/>
  <c r="I2706" i="43"/>
  <c r="I2705" i="43"/>
  <c r="I2704" i="43"/>
  <c r="I2703" i="43"/>
  <c r="I2702" i="43"/>
  <c r="I2701" i="43"/>
  <c r="I2700" i="43"/>
  <c r="I2699" i="43"/>
  <c r="I2698" i="43"/>
  <c r="I2697" i="43"/>
  <c r="I2696" i="43"/>
  <c r="I2695" i="43"/>
  <c r="I2694" i="43"/>
  <c r="I2693" i="43"/>
  <c r="I2692" i="43"/>
  <c r="I2691" i="43"/>
  <c r="I2690" i="43"/>
  <c r="I2689" i="43"/>
  <c r="I2688" i="43"/>
  <c r="I2687" i="43"/>
  <c r="I2686" i="43"/>
  <c r="I2685" i="43"/>
  <c r="I2684" i="43"/>
  <c r="I2683" i="43"/>
  <c r="I2682" i="43"/>
  <c r="I2681" i="43"/>
  <c r="I2680" i="43"/>
  <c r="I2679" i="43"/>
  <c r="I2678" i="43"/>
  <c r="I2677" i="43"/>
  <c r="I2676" i="43"/>
  <c r="I2675" i="43"/>
  <c r="I2674" i="43"/>
  <c r="I2673" i="43"/>
  <c r="I2672" i="43"/>
  <c r="I2671" i="43"/>
  <c r="I2670" i="43"/>
  <c r="I2669" i="43"/>
  <c r="I2668" i="43"/>
  <c r="I2667" i="43"/>
  <c r="I2666" i="43"/>
  <c r="I2665" i="43"/>
  <c r="I2664" i="43"/>
  <c r="I2663" i="43"/>
  <c r="I2662" i="43"/>
  <c r="I2661" i="43"/>
  <c r="I2660" i="43"/>
  <c r="I2659" i="43"/>
  <c r="I2658" i="43"/>
  <c r="I2657" i="43"/>
  <c r="I2656" i="43"/>
  <c r="I2655" i="43"/>
  <c r="I2654" i="43"/>
  <c r="I2653" i="43"/>
  <c r="I2652" i="43"/>
  <c r="I2651" i="43"/>
  <c r="I2650" i="43"/>
  <c r="I2649" i="43"/>
  <c r="I2648" i="43"/>
  <c r="I2647" i="43"/>
  <c r="I2646" i="43"/>
  <c r="I2645" i="43"/>
  <c r="I2644" i="43"/>
  <c r="I2643" i="43"/>
  <c r="I2642" i="43"/>
  <c r="I2641" i="43"/>
  <c r="I2640" i="43"/>
  <c r="I2639" i="43"/>
  <c r="I2638" i="43"/>
  <c r="I2637" i="43"/>
  <c r="I2636" i="43"/>
  <c r="I2635" i="43"/>
  <c r="I2634" i="43"/>
  <c r="I2633" i="43"/>
  <c r="I2632" i="43"/>
  <c r="I2631" i="43"/>
  <c r="I2630" i="43"/>
  <c r="I2629" i="43"/>
  <c r="I2628" i="43"/>
  <c r="I2627" i="43"/>
  <c r="I2626" i="43"/>
  <c r="I2625" i="43"/>
  <c r="I2624" i="43"/>
  <c r="I2623" i="43"/>
  <c r="I2622" i="43"/>
  <c r="I2621" i="43"/>
  <c r="I2620" i="43"/>
  <c r="I2619" i="43"/>
  <c r="I2618" i="43"/>
  <c r="I2617" i="43"/>
  <c r="I2616" i="43"/>
  <c r="I2615" i="43"/>
  <c r="I2614" i="43"/>
  <c r="I2613" i="43"/>
  <c r="I2612" i="43"/>
  <c r="I2611" i="43"/>
  <c r="I2610" i="43"/>
  <c r="I2609" i="43"/>
  <c r="I2608" i="43"/>
  <c r="I2607" i="43"/>
  <c r="I2606" i="43"/>
  <c r="I2605" i="43"/>
  <c r="I2604" i="43"/>
  <c r="I2603" i="43"/>
  <c r="I2602" i="43"/>
  <c r="I2601" i="43"/>
  <c r="I2600" i="43"/>
  <c r="I2599" i="43"/>
  <c r="I2598" i="43"/>
  <c r="I2597" i="43"/>
  <c r="I2596" i="43"/>
  <c r="I2595" i="43"/>
  <c r="I2594" i="43"/>
  <c r="I2593" i="43"/>
  <c r="I2592" i="43"/>
  <c r="I2591" i="43"/>
  <c r="I2590" i="43"/>
  <c r="I2589" i="43"/>
  <c r="I2588" i="43"/>
  <c r="I2587" i="43"/>
  <c r="I2586" i="43"/>
  <c r="I2585" i="43"/>
  <c r="I2584" i="43"/>
  <c r="I2583" i="43"/>
  <c r="I2582" i="43"/>
  <c r="I2581" i="43"/>
  <c r="I2580" i="43"/>
  <c r="I2579" i="43"/>
  <c r="I2578" i="43"/>
  <c r="I2577" i="43"/>
  <c r="I2576" i="43"/>
  <c r="I2575" i="43"/>
  <c r="I2574" i="43"/>
  <c r="I2573" i="43"/>
  <c r="I2572" i="43"/>
  <c r="I2571" i="43"/>
  <c r="I2570" i="43"/>
  <c r="I2569" i="43"/>
  <c r="I2568" i="43"/>
  <c r="I2567" i="43"/>
  <c r="I2566" i="43"/>
  <c r="I2565" i="43"/>
  <c r="I2564" i="43"/>
  <c r="I2563" i="43"/>
  <c r="I2562" i="43"/>
  <c r="I2561" i="43"/>
  <c r="I2560" i="43"/>
  <c r="I2559" i="43"/>
  <c r="I2558" i="43"/>
  <c r="I2557" i="43"/>
  <c r="I2556" i="43"/>
  <c r="I2555" i="43"/>
  <c r="I2554" i="43"/>
  <c r="I2553" i="43"/>
  <c r="I2552" i="43"/>
  <c r="I2551" i="43"/>
  <c r="I2550" i="43"/>
  <c r="I2549" i="43"/>
  <c r="I2548" i="43"/>
  <c r="I2547" i="43"/>
  <c r="I2546" i="43"/>
  <c r="I2545" i="43"/>
  <c r="I2544" i="43"/>
  <c r="I2543" i="43"/>
  <c r="I2542" i="43"/>
  <c r="I2541" i="43"/>
  <c r="I2540" i="43"/>
  <c r="I2539" i="43"/>
  <c r="I2538" i="43"/>
  <c r="I2537" i="43"/>
  <c r="I2536" i="43"/>
  <c r="I2535" i="43"/>
  <c r="I2534" i="43"/>
  <c r="I2533" i="43"/>
  <c r="I2532" i="43"/>
  <c r="I2531" i="43"/>
  <c r="I2530" i="43"/>
  <c r="I2529" i="43"/>
  <c r="I2528" i="43"/>
  <c r="I2527" i="43"/>
  <c r="I2526" i="43"/>
  <c r="I2525" i="43"/>
  <c r="I2524" i="43"/>
  <c r="I2523" i="43"/>
  <c r="I2522" i="43"/>
  <c r="I2521" i="43"/>
  <c r="I2520" i="43"/>
  <c r="I2519" i="43"/>
  <c r="I2518" i="43"/>
  <c r="I2517" i="43"/>
  <c r="I2516" i="43"/>
  <c r="I2515" i="43"/>
  <c r="I2514" i="43"/>
  <c r="I2513" i="43"/>
  <c r="I2512" i="43"/>
  <c r="I2511" i="43"/>
  <c r="I2510" i="43"/>
  <c r="I2509" i="43"/>
  <c r="I2508" i="43"/>
  <c r="I2507" i="43"/>
  <c r="I2506" i="43"/>
  <c r="I2505" i="43"/>
  <c r="I2504" i="43"/>
  <c r="I2503" i="43"/>
  <c r="I2502" i="43"/>
  <c r="I2501" i="43"/>
  <c r="I2500" i="43"/>
  <c r="I2499" i="43"/>
  <c r="I2498" i="43"/>
  <c r="I2497" i="43"/>
  <c r="I2496" i="43"/>
  <c r="I2495" i="43"/>
  <c r="I2494" i="43"/>
  <c r="I2493" i="43"/>
  <c r="I2492" i="43"/>
  <c r="I2491" i="43"/>
  <c r="I2490" i="43"/>
  <c r="I2489" i="43"/>
  <c r="I2488" i="43"/>
  <c r="I2487" i="43"/>
  <c r="I2486" i="43"/>
  <c r="I2485" i="43"/>
  <c r="I2484" i="43"/>
  <c r="I2483" i="43"/>
  <c r="I2482" i="43"/>
  <c r="I2481" i="43"/>
  <c r="I2480" i="43"/>
  <c r="I2479" i="43"/>
  <c r="I2478" i="43"/>
  <c r="I2477" i="43"/>
  <c r="I2476" i="43"/>
  <c r="I2475" i="43"/>
  <c r="I2474" i="43"/>
  <c r="I2473" i="43"/>
  <c r="I2472" i="43"/>
  <c r="I2471" i="43"/>
  <c r="I2470" i="43"/>
  <c r="I2469" i="43"/>
  <c r="I2468" i="43"/>
  <c r="I2467" i="43"/>
  <c r="I2466" i="43"/>
  <c r="I2465" i="43"/>
  <c r="I2464" i="43"/>
  <c r="I2463" i="43"/>
  <c r="I2462" i="43"/>
  <c r="I2461" i="43"/>
  <c r="I2460" i="43"/>
  <c r="I2459" i="43"/>
  <c r="I2458" i="43"/>
  <c r="I2457" i="43"/>
  <c r="I2456" i="43"/>
  <c r="I2455" i="43"/>
  <c r="I2454" i="43"/>
  <c r="I2453" i="43"/>
  <c r="I2452" i="43"/>
  <c r="I2451" i="43"/>
  <c r="I2450" i="43"/>
  <c r="I2449" i="43"/>
  <c r="I2448" i="43"/>
  <c r="I2447" i="43"/>
  <c r="I2446" i="43"/>
  <c r="I2445" i="43"/>
  <c r="I2444" i="43"/>
  <c r="I2443" i="43"/>
  <c r="I2442" i="43"/>
  <c r="I2441" i="43"/>
  <c r="I2440" i="43"/>
  <c r="I2439" i="43"/>
  <c r="I2438" i="43"/>
  <c r="I2437" i="43"/>
  <c r="I2436" i="43"/>
  <c r="I2435" i="43"/>
  <c r="I2434" i="43"/>
  <c r="I2433" i="43"/>
  <c r="I2432" i="43"/>
  <c r="I2431" i="43"/>
  <c r="I2430" i="43"/>
  <c r="I2429" i="43"/>
  <c r="I2428" i="43"/>
  <c r="I2427" i="43"/>
  <c r="I2426" i="43"/>
  <c r="I2425" i="43"/>
  <c r="I2424" i="43"/>
  <c r="I2423" i="43"/>
  <c r="I2422" i="43"/>
  <c r="I2421" i="43"/>
  <c r="I2420" i="43"/>
  <c r="I2419" i="43"/>
  <c r="I2418" i="43"/>
  <c r="I2417" i="43"/>
  <c r="I2416" i="43"/>
  <c r="I2415" i="43"/>
  <c r="I2414" i="43"/>
  <c r="I2413" i="43"/>
  <c r="I2412" i="43"/>
  <c r="I2411" i="43"/>
  <c r="I2410" i="43"/>
  <c r="I2409" i="43"/>
  <c r="I2408" i="43"/>
  <c r="I2407" i="43"/>
  <c r="I2406" i="43"/>
  <c r="I2405" i="43"/>
  <c r="I2404" i="43"/>
  <c r="I2403" i="43"/>
  <c r="I2402" i="43"/>
  <c r="I2401" i="43"/>
  <c r="I2400" i="43"/>
  <c r="I2399" i="43"/>
  <c r="I2398" i="43"/>
  <c r="I2397" i="43"/>
  <c r="I2396" i="43"/>
  <c r="I2395" i="43"/>
  <c r="I2394" i="43"/>
  <c r="I2393" i="43"/>
  <c r="I2392" i="43"/>
  <c r="I2391" i="43"/>
  <c r="I2390" i="43"/>
  <c r="I2389" i="43"/>
  <c r="I2388" i="43"/>
  <c r="I2387" i="43"/>
  <c r="I2386" i="43"/>
  <c r="I2385" i="43"/>
  <c r="I2384" i="43"/>
  <c r="I2383" i="43"/>
  <c r="I2382" i="43"/>
  <c r="I2381" i="43"/>
  <c r="I2380" i="43"/>
  <c r="I2379" i="43"/>
  <c r="I2378" i="43"/>
  <c r="I2377" i="43"/>
  <c r="I2376" i="43"/>
  <c r="I2375" i="43"/>
  <c r="I2374" i="43"/>
  <c r="I2373" i="43"/>
  <c r="I2372" i="43"/>
  <c r="I2371" i="43"/>
  <c r="I2370" i="43"/>
  <c r="I2369" i="43"/>
  <c r="I2368" i="43"/>
  <c r="I2367" i="43"/>
  <c r="I2366" i="43"/>
  <c r="I2365" i="43"/>
  <c r="I2364" i="43"/>
  <c r="I2363" i="43"/>
  <c r="I2362" i="43"/>
  <c r="I2361" i="43"/>
  <c r="I2360" i="43"/>
  <c r="I2359" i="43"/>
  <c r="I2358" i="43"/>
  <c r="I2357" i="43"/>
  <c r="I2356" i="43"/>
  <c r="I2355" i="43"/>
  <c r="I2354" i="43"/>
  <c r="I2353" i="43"/>
  <c r="I2352" i="43"/>
  <c r="I2351" i="43"/>
  <c r="I2350" i="43"/>
  <c r="I2349" i="43"/>
  <c r="I2348" i="43"/>
  <c r="I2347" i="43"/>
  <c r="I2346" i="43"/>
  <c r="I2345" i="43"/>
  <c r="I2344" i="43"/>
  <c r="I2343" i="43"/>
  <c r="I2342" i="43"/>
  <c r="I2341" i="43"/>
  <c r="I2340" i="43"/>
  <c r="I2339" i="43"/>
  <c r="I2338" i="43"/>
  <c r="I2337" i="43"/>
  <c r="I2336" i="43"/>
  <c r="I2335" i="43"/>
  <c r="I2334" i="43"/>
  <c r="I2333" i="43"/>
  <c r="I2332" i="43"/>
  <c r="I2331" i="43"/>
  <c r="I2330" i="43"/>
  <c r="I2329" i="43"/>
  <c r="I2328" i="43"/>
  <c r="I2327" i="43"/>
  <c r="I2326" i="43"/>
  <c r="I2325" i="43"/>
  <c r="I2324" i="43"/>
  <c r="I2323" i="43"/>
  <c r="I2322" i="43"/>
  <c r="I2321" i="43"/>
  <c r="I2320" i="43"/>
  <c r="I2319" i="43"/>
  <c r="I2318" i="43"/>
  <c r="I2317" i="43"/>
  <c r="I2316" i="43"/>
  <c r="I2315" i="43"/>
  <c r="I2314" i="43"/>
  <c r="I2313" i="43"/>
  <c r="I2312" i="43"/>
  <c r="I2311" i="43"/>
  <c r="I2310" i="43"/>
  <c r="I2309" i="43"/>
  <c r="I2308" i="43"/>
  <c r="I2307" i="43"/>
  <c r="I2306" i="43"/>
  <c r="I2305" i="43"/>
  <c r="I2304" i="43"/>
  <c r="I2303" i="43"/>
  <c r="I2302" i="43"/>
  <c r="I2301" i="43"/>
  <c r="I2300" i="43"/>
  <c r="I2299" i="43"/>
  <c r="I2298" i="43"/>
  <c r="I2297" i="43"/>
  <c r="I2296" i="43"/>
  <c r="I2295" i="43"/>
  <c r="I2294" i="43"/>
  <c r="I2293" i="43"/>
  <c r="I2292" i="43"/>
  <c r="I2291" i="43"/>
  <c r="I2290" i="43"/>
  <c r="I2289" i="43"/>
  <c r="I2288" i="43"/>
  <c r="I2287" i="43"/>
  <c r="I2286" i="43"/>
  <c r="I2285" i="43"/>
  <c r="I2284" i="43"/>
  <c r="I2283" i="43"/>
  <c r="I2282" i="43"/>
  <c r="I2281" i="43"/>
  <c r="I2280" i="43"/>
  <c r="I2279" i="43"/>
  <c r="I2278" i="43"/>
  <c r="I2277" i="43"/>
  <c r="I2276" i="43"/>
  <c r="I2275" i="43"/>
  <c r="I2274" i="43"/>
  <c r="I2273" i="43"/>
  <c r="I2272" i="43"/>
  <c r="I2271" i="43"/>
  <c r="I2270" i="43"/>
  <c r="I2269" i="43"/>
  <c r="I2268" i="43"/>
  <c r="I2267" i="43"/>
  <c r="I2266" i="43"/>
  <c r="I2265" i="43"/>
  <c r="I2264" i="43"/>
  <c r="I2263" i="43"/>
  <c r="I2262" i="43"/>
  <c r="I2261" i="43"/>
  <c r="I2260" i="43"/>
  <c r="I2259" i="43"/>
  <c r="I2258" i="43"/>
  <c r="I2257" i="43"/>
  <c r="I2256" i="43"/>
  <c r="I2255" i="43"/>
  <c r="I2254" i="43"/>
  <c r="I2253" i="43"/>
  <c r="I2252" i="43"/>
  <c r="I2251" i="43"/>
  <c r="I2250" i="43"/>
  <c r="I2249" i="43"/>
  <c r="I2248" i="43"/>
  <c r="I2247" i="43"/>
  <c r="I2246" i="43"/>
  <c r="I2245" i="43"/>
  <c r="I2244" i="43"/>
  <c r="I2243" i="43"/>
  <c r="I2242" i="43"/>
  <c r="I2241" i="43"/>
  <c r="I2240" i="43"/>
  <c r="I2239" i="43"/>
  <c r="I2238" i="43"/>
  <c r="I2237" i="43"/>
  <c r="I2236" i="43"/>
  <c r="I2235" i="43"/>
  <c r="I2234" i="43"/>
  <c r="I2233" i="43"/>
  <c r="I2232" i="43"/>
  <c r="I2231" i="43"/>
  <c r="I2230" i="43"/>
  <c r="I2229" i="43"/>
  <c r="I2228" i="43"/>
  <c r="I2227" i="43"/>
  <c r="I2226" i="43"/>
  <c r="I2225" i="43"/>
  <c r="I2224" i="43"/>
  <c r="I2223" i="43"/>
  <c r="I2222" i="43"/>
  <c r="I2221" i="43"/>
  <c r="I2220" i="43"/>
  <c r="I2219" i="43"/>
  <c r="I2218" i="43"/>
  <c r="I2217" i="43"/>
  <c r="I2216" i="43"/>
  <c r="I2215" i="43"/>
  <c r="I2214" i="43"/>
  <c r="I2213" i="43"/>
  <c r="I2212" i="43"/>
  <c r="I2211" i="43"/>
  <c r="I2210" i="43"/>
  <c r="I2209" i="43"/>
  <c r="I2208" i="43"/>
  <c r="I2207" i="43"/>
  <c r="I2206" i="43"/>
  <c r="I2205" i="43"/>
  <c r="I2204" i="43"/>
  <c r="I2203" i="43"/>
  <c r="I2202" i="43"/>
  <c r="I2201" i="43"/>
  <c r="I2200" i="43"/>
  <c r="I2199" i="43"/>
  <c r="I2198" i="43"/>
  <c r="I2197" i="43"/>
  <c r="I2196" i="43"/>
  <c r="I2195" i="43"/>
  <c r="I2194" i="43"/>
  <c r="I2193" i="43"/>
  <c r="I2192" i="43"/>
  <c r="I2191" i="43"/>
  <c r="I2190" i="43"/>
  <c r="I2189" i="43"/>
  <c r="I2188" i="43"/>
  <c r="I2187" i="43"/>
  <c r="I2186" i="43"/>
  <c r="I2185" i="43"/>
  <c r="I2184" i="43"/>
  <c r="I2183" i="43"/>
  <c r="I2182" i="43"/>
  <c r="I2181" i="43"/>
  <c r="I2180" i="43"/>
  <c r="I2179" i="43"/>
  <c r="I2178" i="43"/>
  <c r="I2177" i="43"/>
  <c r="I2176" i="43"/>
  <c r="I2175" i="43"/>
  <c r="I2174" i="43"/>
  <c r="I2173" i="43"/>
  <c r="I2172" i="43"/>
  <c r="I2171" i="43"/>
  <c r="I2170" i="43"/>
  <c r="I2169" i="43"/>
  <c r="I2168" i="43"/>
  <c r="I2167" i="43"/>
  <c r="I2166" i="43"/>
  <c r="I2165" i="43"/>
  <c r="I2164" i="43"/>
  <c r="I2163" i="43"/>
  <c r="I2162" i="43"/>
  <c r="I2161" i="43"/>
  <c r="I2160" i="43"/>
  <c r="I2159" i="43"/>
  <c r="I2158" i="43"/>
  <c r="I2157" i="43"/>
  <c r="I2156" i="43"/>
  <c r="I2155" i="43"/>
  <c r="I2154" i="43"/>
  <c r="I2153" i="43"/>
  <c r="I2152" i="43"/>
  <c r="I2151" i="43"/>
  <c r="I2150" i="43"/>
  <c r="I2149" i="43"/>
  <c r="I2148" i="43"/>
  <c r="I2147" i="43"/>
  <c r="I2146" i="43"/>
  <c r="I2145" i="43"/>
  <c r="I2144" i="43"/>
  <c r="I2143" i="43"/>
  <c r="I2142" i="43"/>
  <c r="I2141" i="43"/>
  <c r="I2140" i="43"/>
  <c r="I2139" i="43"/>
  <c r="I2138" i="43"/>
  <c r="I2137" i="43"/>
  <c r="I2136" i="43"/>
  <c r="I2135" i="43"/>
  <c r="I2134" i="43"/>
  <c r="I2133" i="43"/>
  <c r="I2132" i="43"/>
  <c r="I2131" i="43"/>
  <c r="I2130" i="43"/>
  <c r="I2129" i="43"/>
  <c r="I2128" i="43"/>
  <c r="I2127" i="43"/>
  <c r="I2126" i="43"/>
  <c r="I2125" i="43"/>
  <c r="I2124" i="43"/>
  <c r="I2123" i="43"/>
  <c r="I2122" i="43"/>
  <c r="I2121" i="43"/>
  <c r="I2120" i="43"/>
  <c r="I2119" i="43"/>
  <c r="I2118" i="43"/>
  <c r="I2117" i="43"/>
  <c r="I2116" i="43"/>
  <c r="I2115" i="43"/>
  <c r="I2114" i="43"/>
  <c r="I2113" i="43"/>
  <c r="I2112" i="43"/>
  <c r="I2111" i="43"/>
  <c r="I2110" i="43"/>
  <c r="I2109" i="43"/>
  <c r="I2108" i="43"/>
  <c r="I2107" i="43"/>
  <c r="I2106" i="43"/>
  <c r="I2105" i="43"/>
  <c r="I2104" i="43"/>
  <c r="I2103" i="43"/>
  <c r="I2102" i="43"/>
  <c r="I2101" i="43"/>
  <c r="I2100" i="43"/>
  <c r="I2099" i="43"/>
  <c r="I2098" i="43"/>
  <c r="I2097" i="43"/>
  <c r="I2096" i="43"/>
  <c r="I2095" i="43"/>
  <c r="I2094" i="43"/>
  <c r="I2093" i="43"/>
  <c r="I2092" i="43"/>
  <c r="I2091" i="43"/>
  <c r="I2090" i="43"/>
  <c r="I2089" i="43"/>
  <c r="I2088" i="43"/>
  <c r="I2087" i="43"/>
  <c r="I2086" i="43"/>
  <c r="I2085" i="43"/>
  <c r="I2084" i="43"/>
  <c r="I2083" i="43"/>
  <c r="I2082" i="43"/>
  <c r="I2081" i="43"/>
  <c r="I2080" i="43"/>
  <c r="I2079" i="43"/>
  <c r="I2078" i="43"/>
  <c r="I2077" i="43"/>
  <c r="I2076" i="43"/>
  <c r="I2075" i="43"/>
  <c r="I2074" i="43"/>
  <c r="I2073" i="43"/>
  <c r="I2072" i="43"/>
  <c r="I2071" i="43"/>
  <c r="I2070" i="43"/>
  <c r="I2069" i="43"/>
  <c r="I2068" i="43"/>
  <c r="I2067" i="43"/>
  <c r="I2066" i="43"/>
  <c r="I2065" i="43"/>
  <c r="I2064" i="43"/>
  <c r="I2063" i="43"/>
  <c r="I2062" i="43"/>
  <c r="I2061" i="43"/>
  <c r="I2060" i="43"/>
  <c r="I2059" i="43"/>
  <c r="I2058" i="43"/>
  <c r="I2057" i="43"/>
  <c r="I2056" i="43"/>
  <c r="I2055" i="43"/>
  <c r="I2054" i="43"/>
  <c r="I2053" i="43"/>
  <c r="I2052" i="43"/>
  <c r="I2051" i="43"/>
  <c r="I2050" i="43"/>
  <c r="I2049" i="43"/>
  <c r="I2048" i="43"/>
  <c r="I2047" i="43"/>
  <c r="I2046" i="43"/>
  <c r="I2045" i="43"/>
  <c r="I2044" i="43"/>
  <c r="I2043" i="43"/>
  <c r="I2042" i="43"/>
  <c r="I2041" i="43"/>
  <c r="I2040" i="43"/>
  <c r="I2039" i="43"/>
  <c r="I2038" i="43"/>
  <c r="I2037" i="43"/>
  <c r="I2036" i="43"/>
  <c r="I2035" i="43"/>
  <c r="I2034" i="43"/>
  <c r="I2033" i="43"/>
  <c r="I2032" i="43"/>
  <c r="I2031" i="43"/>
  <c r="I2030" i="43"/>
  <c r="I2029" i="43"/>
  <c r="I2028" i="43"/>
  <c r="I2027" i="43"/>
  <c r="I2026" i="43"/>
  <c r="I2025" i="43"/>
  <c r="I2024" i="43"/>
  <c r="I2023" i="43"/>
  <c r="I2022" i="43"/>
  <c r="I2021" i="43"/>
  <c r="I2020" i="43"/>
  <c r="I2019" i="43"/>
  <c r="I2018" i="43"/>
  <c r="I2017" i="43"/>
  <c r="I2016" i="43"/>
  <c r="I2015" i="43"/>
  <c r="I2014" i="43"/>
  <c r="I2013" i="43"/>
  <c r="I2012" i="43"/>
  <c r="I2011" i="43"/>
  <c r="I2010" i="43"/>
  <c r="I2009" i="43"/>
  <c r="I2008" i="43"/>
  <c r="I2007" i="43"/>
  <c r="I2006" i="43"/>
  <c r="I2005" i="43"/>
  <c r="I2004" i="43"/>
  <c r="I2003" i="43"/>
  <c r="I2002" i="43"/>
  <c r="I2001" i="43"/>
  <c r="I2000" i="43"/>
  <c r="I1999" i="43"/>
  <c r="I1998" i="43"/>
  <c r="I1997" i="43"/>
  <c r="I1996" i="43"/>
  <c r="I1995" i="43"/>
  <c r="I1994" i="43"/>
  <c r="I1993" i="43"/>
  <c r="I1992" i="43"/>
  <c r="I1991" i="43"/>
  <c r="I1990" i="43"/>
  <c r="I1989" i="43"/>
  <c r="I1988" i="43"/>
  <c r="I1987" i="43"/>
  <c r="I1986" i="43"/>
  <c r="I1985" i="43"/>
  <c r="I1984" i="43"/>
  <c r="I1983" i="43"/>
  <c r="I1982" i="43"/>
  <c r="I1981" i="43"/>
  <c r="I1980" i="43"/>
  <c r="I1979" i="43"/>
  <c r="I1978" i="43"/>
  <c r="I1977" i="43"/>
  <c r="I1976" i="43"/>
  <c r="I1975" i="43"/>
  <c r="I1974" i="43"/>
  <c r="I1973" i="43"/>
  <c r="I1972" i="43"/>
  <c r="I1971" i="43"/>
  <c r="I1970" i="43"/>
  <c r="I1969" i="43"/>
  <c r="I1968" i="43"/>
  <c r="I1967" i="43"/>
  <c r="I1966" i="43"/>
  <c r="I1965" i="43"/>
  <c r="I1964" i="43"/>
  <c r="I1963" i="43"/>
  <c r="I1962" i="43"/>
  <c r="I1961" i="43"/>
  <c r="I1960" i="43"/>
  <c r="I1959" i="43"/>
  <c r="I1958" i="43"/>
  <c r="I1957" i="43"/>
  <c r="I1956" i="43"/>
  <c r="I1955" i="43"/>
  <c r="I1954" i="43"/>
  <c r="I1953" i="43"/>
  <c r="I1952" i="43"/>
  <c r="I1951" i="43"/>
  <c r="I1950" i="43"/>
  <c r="I1949" i="43"/>
  <c r="I1948" i="43"/>
  <c r="I1947" i="43"/>
  <c r="I1946" i="43"/>
  <c r="I1945" i="43"/>
  <c r="I1944" i="43"/>
  <c r="I1943" i="43"/>
  <c r="I1942" i="43"/>
  <c r="I1941" i="43"/>
  <c r="I1940" i="43"/>
  <c r="I1939" i="43"/>
  <c r="I1938" i="43"/>
  <c r="I1937" i="43"/>
  <c r="I1936" i="43"/>
  <c r="I1935" i="43"/>
  <c r="I1934" i="43"/>
  <c r="I1933" i="43"/>
  <c r="I1932" i="43"/>
  <c r="I1931" i="43"/>
  <c r="I1930" i="43"/>
  <c r="I1929" i="43"/>
  <c r="I1928" i="43"/>
  <c r="I1927" i="43"/>
  <c r="I1926" i="43"/>
  <c r="I1925" i="43"/>
  <c r="I1924" i="43"/>
  <c r="I1923" i="43"/>
  <c r="I1922" i="43"/>
  <c r="I1921" i="43"/>
  <c r="I1920" i="43"/>
  <c r="I1919" i="43"/>
  <c r="I1918" i="43"/>
  <c r="I1917" i="43"/>
  <c r="I1916" i="43"/>
  <c r="I1915" i="43"/>
  <c r="I1914" i="43"/>
  <c r="I1913" i="43"/>
  <c r="I1912" i="43"/>
  <c r="I1911" i="43"/>
  <c r="I1910" i="43"/>
  <c r="I1909" i="43"/>
  <c r="I1908" i="43"/>
  <c r="I1907" i="43"/>
  <c r="I1906" i="43"/>
  <c r="I1905" i="43"/>
  <c r="I1904" i="43"/>
  <c r="I1903" i="43"/>
  <c r="I1902" i="43"/>
  <c r="I1901" i="43"/>
  <c r="I1900" i="43"/>
  <c r="I1899" i="43"/>
  <c r="I1898" i="43"/>
  <c r="I1897" i="43"/>
  <c r="I1896" i="43"/>
  <c r="I1895" i="43"/>
  <c r="I1894" i="43"/>
  <c r="I1893" i="43"/>
  <c r="I1892" i="43"/>
  <c r="I1891" i="43"/>
  <c r="I1890" i="43"/>
  <c r="I1889" i="43"/>
  <c r="I1888" i="43"/>
  <c r="I1887" i="43"/>
  <c r="I1886" i="43"/>
  <c r="I1885" i="43"/>
  <c r="I1884" i="43"/>
  <c r="I1883" i="43"/>
  <c r="I1882" i="43"/>
  <c r="I1881" i="43"/>
  <c r="I1880" i="43"/>
  <c r="I1879" i="43"/>
  <c r="I1878" i="43"/>
  <c r="I1877" i="43"/>
  <c r="I1876" i="43"/>
  <c r="I1875" i="43"/>
  <c r="I1874" i="43"/>
  <c r="I1873" i="43"/>
  <c r="I1872" i="43"/>
  <c r="I1871" i="43"/>
  <c r="I1870" i="43"/>
  <c r="I1869" i="43"/>
  <c r="I1868" i="43"/>
  <c r="I1867" i="43"/>
  <c r="I1866" i="43"/>
  <c r="I1865" i="43"/>
  <c r="I1864" i="43"/>
  <c r="I1863" i="43"/>
  <c r="I1862" i="43"/>
  <c r="I1861" i="43"/>
  <c r="I1860" i="43"/>
  <c r="I1859" i="43"/>
  <c r="I1858" i="43"/>
  <c r="I1857" i="43"/>
  <c r="I1856" i="43"/>
  <c r="I1855" i="43"/>
  <c r="I1854" i="43"/>
  <c r="I1853" i="43"/>
  <c r="I1852" i="43"/>
  <c r="I1851" i="43"/>
  <c r="I1850" i="43"/>
  <c r="I1849" i="43"/>
  <c r="I1848" i="43"/>
  <c r="I1847" i="43"/>
  <c r="I1846" i="43"/>
  <c r="I1845" i="43"/>
  <c r="I1844" i="43"/>
  <c r="I1843" i="43"/>
  <c r="I1842" i="43"/>
  <c r="I1841" i="43"/>
  <c r="I1840" i="43"/>
  <c r="I1839" i="43"/>
  <c r="I1838" i="43"/>
  <c r="I1837" i="43"/>
  <c r="I1836" i="43"/>
  <c r="I1835" i="43"/>
  <c r="I1834" i="43"/>
  <c r="I1833" i="43"/>
  <c r="I1832" i="43"/>
  <c r="I1831" i="43"/>
  <c r="I1830" i="43"/>
  <c r="I1829" i="43"/>
  <c r="I1828" i="43"/>
  <c r="I1827" i="43"/>
  <c r="I1826" i="43"/>
  <c r="I1825" i="43"/>
  <c r="I1824" i="43"/>
  <c r="I1823" i="43"/>
  <c r="I1822" i="43"/>
  <c r="I1821" i="43"/>
  <c r="I1820" i="43"/>
  <c r="I1819" i="43"/>
  <c r="I1818" i="43"/>
  <c r="I1817" i="43"/>
  <c r="I1816" i="43"/>
  <c r="I1815" i="43"/>
  <c r="I1814" i="43"/>
  <c r="I1813" i="43"/>
  <c r="I1812" i="43"/>
  <c r="I1811" i="43"/>
  <c r="I1810" i="43"/>
  <c r="I1809" i="43"/>
  <c r="I1808" i="43"/>
  <c r="I1807" i="43"/>
  <c r="I1806" i="43"/>
  <c r="I1805" i="43"/>
  <c r="I1804" i="43"/>
  <c r="I1803" i="43"/>
  <c r="I1802" i="43"/>
  <c r="I1801" i="43"/>
  <c r="I1800" i="43"/>
  <c r="I1799" i="43"/>
  <c r="I1798" i="43"/>
  <c r="I1797" i="43"/>
  <c r="I1796" i="43"/>
  <c r="I1795" i="43"/>
  <c r="I1794" i="43"/>
  <c r="I1793" i="43"/>
  <c r="I1792" i="43"/>
  <c r="I1791" i="43"/>
  <c r="I1790" i="43"/>
  <c r="I1789" i="43"/>
  <c r="I1788" i="43"/>
  <c r="I1787" i="43"/>
  <c r="I1786" i="43"/>
  <c r="I1785" i="43"/>
  <c r="I1784" i="43"/>
  <c r="I1783" i="43"/>
  <c r="I1782" i="43"/>
  <c r="I1781" i="43"/>
  <c r="I1780" i="43"/>
  <c r="I1779" i="43"/>
  <c r="I1778" i="43"/>
  <c r="I1777" i="43"/>
  <c r="I1776" i="43"/>
  <c r="I1775" i="43"/>
  <c r="I1774" i="43"/>
  <c r="I1773" i="43"/>
  <c r="I1772" i="43"/>
  <c r="I1771" i="43"/>
  <c r="I1770" i="43"/>
  <c r="I1769" i="43"/>
  <c r="I1768" i="43"/>
  <c r="I1767" i="43"/>
  <c r="I1766" i="43"/>
  <c r="I1765" i="43"/>
  <c r="I1764" i="43"/>
  <c r="I1763" i="43"/>
  <c r="I1762" i="43"/>
  <c r="I1761" i="43"/>
  <c r="I1760" i="43"/>
  <c r="I1759" i="43"/>
  <c r="I1758" i="43"/>
  <c r="I1757" i="43"/>
  <c r="I1756" i="43"/>
  <c r="I1755" i="43"/>
  <c r="I1754" i="43"/>
  <c r="I1753" i="43"/>
  <c r="I1752" i="43"/>
  <c r="I1751" i="43"/>
  <c r="I1750" i="43"/>
  <c r="I1749" i="43"/>
  <c r="I1748" i="43"/>
  <c r="I1747" i="43"/>
  <c r="I1746" i="43"/>
  <c r="I1745" i="43"/>
  <c r="I1744" i="43"/>
  <c r="I1743" i="43"/>
  <c r="I1742" i="43"/>
  <c r="I1741" i="43"/>
  <c r="I1740" i="43"/>
  <c r="I1739" i="43"/>
  <c r="I1738" i="43"/>
  <c r="I1737" i="43"/>
  <c r="I1736" i="43"/>
  <c r="I1735" i="43"/>
  <c r="I1734" i="43"/>
  <c r="I1733" i="43"/>
  <c r="I1732" i="43"/>
  <c r="I1731" i="43"/>
  <c r="I1730" i="43"/>
  <c r="I1729" i="43"/>
  <c r="I1728" i="43"/>
  <c r="I1727" i="43"/>
  <c r="I1726" i="43"/>
  <c r="I1725" i="43"/>
  <c r="I1724" i="43"/>
  <c r="I1723" i="43"/>
  <c r="I1722" i="43"/>
  <c r="I1721" i="43"/>
  <c r="I1720" i="43"/>
  <c r="I1719" i="43"/>
  <c r="I1718" i="43"/>
  <c r="I1717" i="43"/>
  <c r="I1716" i="43"/>
  <c r="I1715" i="43"/>
  <c r="I1714" i="43"/>
  <c r="I1713" i="43"/>
  <c r="I1712" i="43"/>
  <c r="I1711" i="43"/>
  <c r="I1710" i="43"/>
  <c r="I1709" i="43"/>
  <c r="I1708" i="43"/>
  <c r="I1707" i="43"/>
  <c r="I1706" i="43"/>
  <c r="I1705" i="43"/>
  <c r="I1704" i="43"/>
  <c r="I1703" i="43"/>
  <c r="I1702" i="43"/>
  <c r="I1701" i="43"/>
  <c r="I1700" i="43"/>
  <c r="I1699" i="43"/>
  <c r="I1698" i="43"/>
  <c r="I1697" i="43"/>
  <c r="I1696" i="43"/>
  <c r="I1695" i="43"/>
  <c r="I1694" i="43"/>
  <c r="I1693" i="43"/>
  <c r="I1692" i="43"/>
  <c r="I1691" i="43"/>
  <c r="I1690" i="43"/>
  <c r="I1689" i="43"/>
  <c r="I1688" i="43"/>
  <c r="I1687" i="43"/>
  <c r="I1686" i="43"/>
  <c r="I1685" i="43"/>
  <c r="I1684" i="43"/>
  <c r="I1683" i="43"/>
  <c r="I1682" i="43"/>
  <c r="I1681" i="43"/>
  <c r="I1680" i="43"/>
  <c r="I1679" i="43"/>
  <c r="I1678" i="43"/>
  <c r="I1677" i="43"/>
  <c r="I1676" i="43"/>
  <c r="I1675" i="43"/>
  <c r="I1674" i="43"/>
  <c r="I1673" i="43"/>
  <c r="I1672" i="43"/>
  <c r="I1671" i="43"/>
  <c r="I1670" i="43"/>
  <c r="I1669" i="43"/>
  <c r="I1668" i="43"/>
  <c r="I1667" i="43"/>
  <c r="I1666" i="43"/>
  <c r="I1665" i="43"/>
  <c r="I1664" i="43"/>
  <c r="I1663" i="43"/>
  <c r="I1662" i="43"/>
  <c r="I1661" i="43"/>
  <c r="I1660" i="43"/>
  <c r="I1659" i="43"/>
  <c r="I1658" i="43"/>
  <c r="I1657" i="43"/>
  <c r="I1656" i="43"/>
  <c r="I1655" i="43"/>
  <c r="I1654" i="43"/>
  <c r="I1653" i="43"/>
  <c r="I1652" i="43"/>
  <c r="I1651" i="43"/>
  <c r="I1650" i="43"/>
  <c r="I1649" i="43"/>
  <c r="I1648" i="43"/>
  <c r="I1647" i="43"/>
  <c r="I1646" i="43"/>
  <c r="I1645" i="43"/>
  <c r="I1644" i="43"/>
  <c r="I1643" i="43"/>
  <c r="I1642" i="43"/>
  <c r="I1641" i="43"/>
  <c r="I1640" i="43"/>
  <c r="I1639" i="43"/>
  <c r="I1638" i="43"/>
  <c r="I1637" i="43"/>
  <c r="I1636" i="43"/>
  <c r="I1635" i="43"/>
  <c r="I1634" i="43"/>
  <c r="I1633" i="43"/>
  <c r="I1632" i="43"/>
  <c r="I1631" i="43"/>
  <c r="I1630" i="43"/>
  <c r="I1629" i="43"/>
  <c r="I1628" i="43"/>
  <c r="I1627" i="43"/>
  <c r="I1626" i="43"/>
  <c r="I1625" i="43"/>
  <c r="I1624" i="43"/>
  <c r="I1623" i="43"/>
  <c r="I1622" i="43"/>
  <c r="I1621" i="43"/>
  <c r="I1620" i="43"/>
  <c r="I1619" i="43"/>
  <c r="I1618" i="43"/>
  <c r="I1617" i="43"/>
  <c r="I1616" i="43"/>
  <c r="I1615" i="43"/>
  <c r="I1614" i="43"/>
  <c r="I1613" i="43"/>
  <c r="I1612" i="43"/>
  <c r="I1611" i="43"/>
  <c r="I1610" i="43"/>
  <c r="I1609" i="43"/>
  <c r="I1608" i="43"/>
  <c r="I1607" i="43"/>
  <c r="I1606" i="43"/>
  <c r="I1605" i="43"/>
  <c r="I1604" i="43"/>
  <c r="I1603" i="43"/>
  <c r="I1602" i="43"/>
  <c r="I1601" i="43"/>
  <c r="I1600" i="43"/>
  <c r="I1599" i="43"/>
  <c r="I1598" i="43"/>
  <c r="I1597" i="43"/>
  <c r="I1596" i="43"/>
  <c r="I1595" i="43"/>
  <c r="I1594" i="43"/>
  <c r="I1593" i="43"/>
  <c r="I1592" i="43"/>
  <c r="I1591" i="43"/>
  <c r="I1590" i="43"/>
  <c r="I1589" i="43"/>
  <c r="I1588" i="43"/>
  <c r="I1587" i="43"/>
  <c r="I1586" i="43"/>
  <c r="I1585" i="43"/>
  <c r="I1584" i="43"/>
  <c r="I1583" i="43"/>
  <c r="I1582" i="43"/>
  <c r="I1581" i="43"/>
  <c r="I1580" i="43"/>
  <c r="I1579" i="43"/>
  <c r="I1578" i="43"/>
  <c r="I1577" i="43"/>
  <c r="I1576" i="43"/>
  <c r="I1575" i="43"/>
  <c r="I1574" i="43"/>
  <c r="I1573" i="43"/>
  <c r="I1572" i="43"/>
  <c r="I1571" i="43"/>
  <c r="I1570" i="43"/>
  <c r="I1569" i="43"/>
  <c r="I1568" i="43"/>
  <c r="I1567" i="43"/>
  <c r="I1566" i="43"/>
  <c r="I1565" i="43"/>
  <c r="I1564" i="43"/>
  <c r="I1563" i="43"/>
  <c r="I1562" i="43"/>
  <c r="I1561" i="43"/>
  <c r="I1560" i="43"/>
  <c r="I1559" i="43"/>
  <c r="I1558" i="43"/>
  <c r="I1557" i="43"/>
  <c r="I1556" i="43"/>
  <c r="I1555" i="43"/>
  <c r="I1554" i="43"/>
  <c r="I1553" i="43"/>
  <c r="I1552" i="43"/>
  <c r="I1551" i="43"/>
  <c r="I1550" i="43"/>
  <c r="I1549" i="43"/>
  <c r="I1548" i="43"/>
  <c r="I1547" i="43"/>
  <c r="I1546" i="43"/>
  <c r="I1545" i="43"/>
  <c r="I1544" i="43"/>
  <c r="I1543" i="43"/>
  <c r="I1542" i="43"/>
  <c r="I1541" i="43"/>
  <c r="I1540" i="43"/>
  <c r="I1539" i="43"/>
  <c r="I1538" i="43"/>
  <c r="I1537" i="43"/>
  <c r="I1536" i="43"/>
  <c r="I1535" i="43"/>
  <c r="I1534" i="43"/>
  <c r="I1533" i="43"/>
  <c r="I1532" i="43"/>
  <c r="I1531" i="43"/>
  <c r="I1530" i="43"/>
  <c r="I1529" i="43"/>
  <c r="I1528" i="43"/>
  <c r="I1527" i="43"/>
  <c r="I1526" i="43"/>
  <c r="I1525" i="43"/>
  <c r="I1524" i="43"/>
  <c r="I1523" i="43"/>
  <c r="I1522" i="43"/>
  <c r="I1521" i="43"/>
  <c r="I1520" i="43"/>
  <c r="I1519" i="43"/>
  <c r="I1518" i="43"/>
  <c r="I1517" i="43"/>
  <c r="I1516" i="43"/>
  <c r="I1515" i="43"/>
  <c r="I1514" i="43"/>
  <c r="I1513" i="43"/>
  <c r="I1512" i="43"/>
  <c r="I1511" i="43"/>
  <c r="I1510" i="43"/>
  <c r="I1509" i="43"/>
  <c r="I1508" i="43"/>
  <c r="I1507" i="43"/>
  <c r="I1506" i="43"/>
  <c r="I1505" i="43"/>
  <c r="I1504" i="43"/>
  <c r="I1503" i="43"/>
  <c r="I1502" i="43"/>
  <c r="I1501" i="43"/>
  <c r="I1500" i="43"/>
  <c r="I1499" i="43"/>
  <c r="I1498" i="43"/>
  <c r="I1497" i="43"/>
  <c r="I1496" i="43"/>
  <c r="I1495" i="43"/>
  <c r="I1494" i="43"/>
  <c r="I1493" i="43"/>
  <c r="I1492" i="43"/>
  <c r="I1491" i="43"/>
  <c r="I1490" i="43"/>
  <c r="I1489" i="43"/>
  <c r="I1488" i="43"/>
  <c r="I1487" i="43"/>
  <c r="I1486" i="43"/>
  <c r="I1485" i="43"/>
  <c r="I1484" i="43"/>
  <c r="I1483" i="43"/>
  <c r="I1482" i="43"/>
  <c r="I1481" i="43"/>
  <c r="I1480" i="43"/>
  <c r="I1479" i="43"/>
  <c r="I1478" i="43"/>
  <c r="I1477" i="43"/>
  <c r="I1476" i="43"/>
  <c r="I1475" i="43"/>
  <c r="I1474" i="43"/>
  <c r="I1473" i="43"/>
  <c r="I1472" i="43"/>
  <c r="I1471" i="43"/>
  <c r="I1470" i="43"/>
  <c r="I1469" i="43"/>
  <c r="I1468" i="43"/>
  <c r="I1467" i="43"/>
  <c r="I1466" i="43"/>
  <c r="I1465" i="43"/>
  <c r="I1464" i="43"/>
  <c r="I1463" i="43"/>
  <c r="I1462" i="43"/>
  <c r="I1461" i="43"/>
  <c r="I1460" i="43"/>
  <c r="I1459" i="43"/>
  <c r="I1458" i="43"/>
  <c r="I1457" i="43"/>
  <c r="I1456" i="43"/>
  <c r="I1455" i="43"/>
  <c r="I1454" i="43"/>
  <c r="I1453" i="43"/>
  <c r="I1452" i="43"/>
  <c r="I1451" i="43"/>
  <c r="I1450" i="43"/>
  <c r="I1449" i="43"/>
  <c r="I1448" i="43"/>
  <c r="I1447" i="43"/>
  <c r="I1446" i="43"/>
  <c r="I1445" i="43"/>
  <c r="I1444" i="43"/>
  <c r="I1443" i="43"/>
  <c r="I1442" i="43"/>
  <c r="I1441" i="43"/>
  <c r="I1440" i="43"/>
  <c r="I1439" i="43"/>
  <c r="I1438" i="43"/>
  <c r="I1437" i="43"/>
  <c r="I1436" i="43"/>
  <c r="I1435" i="43"/>
  <c r="I1434" i="43"/>
  <c r="I1433" i="43"/>
  <c r="I1432" i="43"/>
  <c r="I1431" i="43"/>
  <c r="I1430" i="43"/>
  <c r="I1429" i="43"/>
  <c r="I1428" i="43"/>
  <c r="I1427" i="43"/>
  <c r="I1426" i="43"/>
  <c r="I1425" i="43"/>
  <c r="I1424" i="43"/>
  <c r="I1423" i="43"/>
  <c r="I1422" i="43"/>
  <c r="I1421" i="43"/>
  <c r="I1420" i="43"/>
  <c r="I1419" i="43"/>
  <c r="I1418" i="43"/>
  <c r="I1417" i="43"/>
  <c r="I1416" i="43"/>
  <c r="I1415" i="43"/>
  <c r="I1414" i="43"/>
  <c r="I1413" i="43"/>
  <c r="I1412" i="43"/>
  <c r="I1411" i="43"/>
  <c r="I1410" i="43"/>
  <c r="I1409" i="43"/>
  <c r="I1408" i="43"/>
  <c r="I1407" i="43"/>
  <c r="I1406" i="43"/>
  <c r="I1405" i="43"/>
  <c r="I1404" i="43"/>
  <c r="I1403" i="43"/>
  <c r="I1401" i="43"/>
  <c r="I1400" i="43"/>
  <c r="I1399" i="43"/>
  <c r="I1398" i="43"/>
  <c r="I1397" i="43"/>
  <c r="I1396" i="43"/>
  <c r="I1395" i="43"/>
  <c r="I1394" i="43"/>
  <c r="I1393" i="43"/>
  <c r="I1392" i="43"/>
  <c r="I1391" i="43"/>
  <c r="I1390" i="43"/>
  <c r="I1389" i="43"/>
  <c r="I1388" i="43"/>
  <c r="I1387" i="43"/>
  <c r="I1386" i="43"/>
  <c r="I1385" i="43"/>
  <c r="I1384" i="43"/>
  <c r="I1383" i="43"/>
  <c r="I1382" i="43"/>
  <c r="I1381" i="43"/>
  <c r="I1380" i="43"/>
  <c r="I1379" i="43"/>
  <c r="I1378" i="43"/>
  <c r="I1377" i="43"/>
  <c r="I1376" i="43"/>
  <c r="I1375" i="43"/>
  <c r="I1374" i="43"/>
  <c r="I1373" i="43"/>
  <c r="I1372" i="43"/>
  <c r="I1371" i="43"/>
  <c r="I1370" i="43"/>
  <c r="I1369" i="43"/>
  <c r="I1368" i="43"/>
  <c r="I1367" i="43"/>
  <c r="I1366" i="43"/>
  <c r="I1365" i="43"/>
  <c r="I1364" i="43"/>
  <c r="I1363" i="43"/>
  <c r="I1362" i="43"/>
  <c r="I1361" i="43"/>
  <c r="I1360" i="43"/>
  <c r="I1359" i="43"/>
  <c r="I1358" i="43"/>
  <c r="I1357" i="43"/>
  <c r="I1356" i="43"/>
  <c r="I1355" i="43"/>
  <c r="I1354" i="43"/>
  <c r="I1353" i="43"/>
  <c r="I1352" i="43"/>
  <c r="I1351" i="43"/>
  <c r="I1350" i="43"/>
  <c r="I1349" i="43"/>
  <c r="I1348" i="43"/>
  <c r="I1347" i="43"/>
  <c r="I1346" i="43"/>
  <c r="I1345" i="43"/>
  <c r="I1344" i="43"/>
  <c r="I1343" i="43"/>
  <c r="I1342" i="43"/>
  <c r="I1341" i="43"/>
  <c r="I1340" i="43"/>
  <c r="I1339" i="43"/>
  <c r="I1338" i="43"/>
  <c r="I1337" i="43"/>
  <c r="I1336" i="43"/>
  <c r="I1335" i="43"/>
  <c r="I1334" i="43"/>
  <c r="I1333" i="43"/>
  <c r="I1332" i="43"/>
  <c r="I1331" i="43"/>
  <c r="I1330" i="43"/>
  <c r="I1329" i="43"/>
  <c r="I1328" i="43"/>
  <c r="I1327" i="43"/>
  <c r="I1326" i="43"/>
  <c r="I1325" i="43"/>
  <c r="I1324" i="43"/>
  <c r="I1323" i="43"/>
  <c r="I1322" i="43"/>
  <c r="I1321" i="43"/>
  <c r="I1320" i="43"/>
  <c r="I1319" i="43"/>
  <c r="I1318" i="43"/>
  <c r="I1317" i="43"/>
  <c r="I1316" i="43"/>
  <c r="I1315" i="43"/>
  <c r="I1314" i="43"/>
  <c r="I1313" i="43"/>
  <c r="I1312" i="43"/>
  <c r="I1311" i="43"/>
  <c r="I1310" i="43"/>
  <c r="I1309" i="43"/>
  <c r="I1308" i="43"/>
  <c r="I1307" i="43"/>
  <c r="I1306" i="43"/>
  <c r="I1305" i="43"/>
  <c r="I1304" i="43"/>
  <c r="I1303" i="43"/>
  <c r="I1302" i="43"/>
  <c r="I1301" i="43"/>
  <c r="I1300" i="43"/>
  <c r="I1299" i="43"/>
  <c r="I1298" i="43"/>
  <c r="I1297" i="43"/>
  <c r="I1296" i="43"/>
  <c r="I1295" i="43"/>
  <c r="I1294" i="43"/>
  <c r="I1293" i="43"/>
  <c r="I1292" i="43"/>
  <c r="I1291" i="43"/>
  <c r="I1290" i="43"/>
  <c r="I1289" i="43"/>
  <c r="I1288" i="43"/>
  <c r="I1287" i="43"/>
  <c r="I1286" i="43"/>
  <c r="I1285" i="43"/>
  <c r="I1284" i="43"/>
  <c r="I1283" i="43"/>
  <c r="I1282" i="43"/>
  <c r="I1281" i="43"/>
  <c r="I1280" i="43"/>
  <c r="I1279" i="43"/>
  <c r="I1278" i="43"/>
  <c r="I1277" i="43"/>
  <c r="I1276" i="43"/>
  <c r="I1275" i="43"/>
  <c r="I1274" i="43"/>
  <c r="I1273" i="43"/>
  <c r="I1272" i="43"/>
  <c r="I1271" i="43"/>
  <c r="I1270" i="43"/>
  <c r="I1269" i="43"/>
  <c r="I1268" i="43"/>
  <c r="I1267" i="43"/>
  <c r="I1266" i="43"/>
  <c r="I1265" i="43"/>
  <c r="I1264" i="43"/>
  <c r="I1263" i="43"/>
  <c r="I1262" i="43"/>
  <c r="I1261" i="43"/>
  <c r="I1260" i="43"/>
  <c r="I1259" i="43"/>
  <c r="I1258" i="43"/>
  <c r="I1257" i="43"/>
  <c r="I1256" i="43"/>
  <c r="I1255" i="43"/>
  <c r="I1254" i="43"/>
  <c r="I1253" i="43"/>
  <c r="I1252" i="43"/>
  <c r="I1251" i="43"/>
  <c r="I1250" i="43"/>
  <c r="I1249" i="43"/>
  <c r="I1248" i="43"/>
  <c r="I1247" i="43"/>
  <c r="I1246" i="43"/>
  <c r="I1245" i="43"/>
  <c r="I1244" i="43"/>
  <c r="I1243" i="43"/>
  <c r="I1242" i="43"/>
  <c r="I1241" i="43"/>
  <c r="I1240" i="43"/>
  <c r="I1239" i="43"/>
  <c r="I1238" i="43"/>
  <c r="I1237" i="43"/>
  <c r="I1236" i="43"/>
  <c r="I1235" i="43"/>
  <c r="I1234" i="43"/>
  <c r="I1233" i="43"/>
  <c r="I1232" i="43"/>
  <c r="I1231" i="43"/>
  <c r="I1230" i="43"/>
  <c r="I1229" i="43"/>
  <c r="I1228" i="43"/>
  <c r="I1227" i="43"/>
  <c r="I1226" i="43"/>
  <c r="I1225" i="43"/>
  <c r="I1224" i="43"/>
  <c r="I1223" i="43"/>
  <c r="I1222" i="43"/>
  <c r="I1221" i="43"/>
  <c r="I1220" i="43"/>
  <c r="I1219" i="43"/>
  <c r="I1218" i="43"/>
  <c r="I1217" i="43"/>
  <c r="I1216" i="43"/>
  <c r="I1215" i="43"/>
  <c r="I1214" i="43"/>
  <c r="I1213" i="43"/>
  <c r="I1212" i="43"/>
  <c r="I1211" i="43"/>
  <c r="I1210" i="43"/>
  <c r="I1209" i="43"/>
  <c r="I1208" i="43"/>
  <c r="I1207" i="43"/>
  <c r="I1206" i="43"/>
  <c r="I1205" i="43"/>
  <c r="I1204" i="43"/>
  <c r="I1203" i="43"/>
  <c r="I1202" i="43"/>
  <c r="I1201" i="43"/>
  <c r="I1200" i="43"/>
  <c r="I1199" i="43"/>
  <c r="I1198" i="43"/>
  <c r="I1197" i="43"/>
  <c r="I1196" i="43"/>
  <c r="I1195" i="43"/>
  <c r="I1194" i="43"/>
  <c r="I1193" i="43"/>
  <c r="I1192" i="43"/>
  <c r="I1191" i="43"/>
  <c r="I1190" i="43"/>
  <c r="I1189" i="43"/>
  <c r="I1188" i="43"/>
  <c r="I1187" i="43"/>
  <c r="I1186" i="43"/>
  <c r="I1185" i="43"/>
  <c r="I1184" i="43"/>
  <c r="I1183" i="43"/>
  <c r="I1182" i="43"/>
  <c r="I1181" i="43"/>
  <c r="I1180" i="43"/>
  <c r="I1179" i="43"/>
  <c r="I1178" i="43"/>
  <c r="I1177" i="43"/>
  <c r="I1176" i="43"/>
  <c r="I1175" i="43"/>
  <c r="I1174" i="43"/>
  <c r="I1173" i="43"/>
  <c r="I1172" i="43"/>
  <c r="I1171" i="43"/>
  <c r="I1170" i="43"/>
  <c r="I1169" i="43"/>
  <c r="I1168" i="43"/>
  <c r="I1167" i="43"/>
  <c r="I1166" i="43"/>
  <c r="I1165" i="43"/>
  <c r="I1164" i="43"/>
  <c r="I1163" i="43"/>
  <c r="I1162" i="43"/>
  <c r="I1161" i="43"/>
  <c r="I1160" i="43"/>
  <c r="I1159" i="43"/>
  <c r="I1158" i="43"/>
  <c r="I1157" i="43"/>
  <c r="I1156" i="43"/>
  <c r="I1155" i="43"/>
  <c r="I1154" i="43"/>
  <c r="I1153" i="43"/>
  <c r="I1152" i="43"/>
  <c r="I1151" i="43"/>
  <c r="I1150" i="43"/>
  <c r="I1149" i="43"/>
  <c r="I1148" i="43"/>
  <c r="I1147" i="43"/>
  <c r="I1146" i="43"/>
  <c r="I1145" i="43"/>
  <c r="I1144" i="43"/>
  <c r="I1143" i="43"/>
  <c r="I1142" i="43"/>
  <c r="I1141" i="43"/>
  <c r="I1140" i="43"/>
  <c r="I1139" i="43"/>
  <c r="I1138" i="43"/>
  <c r="I1137" i="43"/>
  <c r="I1136" i="43"/>
  <c r="I1135" i="43"/>
  <c r="I1134" i="43"/>
  <c r="I1133" i="43"/>
  <c r="I1132" i="43"/>
  <c r="I1131" i="43"/>
  <c r="I1130" i="43"/>
  <c r="I1129" i="43"/>
  <c r="I1128" i="43"/>
  <c r="I1127" i="43"/>
  <c r="I1126" i="43"/>
  <c r="I1125" i="43"/>
  <c r="I1124" i="43"/>
  <c r="I1123" i="43"/>
  <c r="I1122" i="43"/>
  <c r="I1121" i="43"/>
  <c r="I1120" i="43"/>
  <c r="I1119" i="43"/>
  <c r="I1118" i="43"/>
  <c r="I1117" i="43"/>
  <c r="I1116" i="43"/>
  <c r="I1115" i="43"/>
  <c r="I1114" i="43"/>
  <c r="I1113" i="43"/>
  <c r="I1112" i="43"/>
  <c r="I1111" i="43"/>
  <c r="I1110" i="43"/>
  <c r="I1109" i="43"/>
  <c r="I1108" i="43"/>
  <c r="I1107" i="43"/>
  <c r="I1106" i="43"/>
  <c r="I1105" i="43"/>
  <c r="I1104" i="43"/>
  <c r="I1103" i="43"/>
  <c r="I1102" i="43"/>
  <c r="I1101" i="43"/>
  <c r="I1100" i="43"/>
  <c r="I1099" i="43"/>
  <c r="I1098" i="43"/>
  <c r="I1097" i="43"/>
  <c r="I1096" i="43"/>
  <c r="I1095" i="43"/>
  <c r="I1094" i="43"/>
  <c r="I1093" i="43"/>
  <c r="I1092" i="43"/>
  <c r="I1091" i="43"/>
  <c r="I1090" i="43"/>
  <c r="I1089" i="43"/>
  <c r="I1088" i="43"/>
  <c r="I1087" i="43"/>
  <c r="I1086" i="43"/>
  <c r="I1085" i="43"/>
  <c r="I1084" i="43"/>
  <c r="I1083" i="43"/>
  <c r="I1082" i="43"/>
  <c r="I1081" i="43"/>
  <c r="I1080" i="43"/>
  <c r="I1079" i="43"/>
  <c r="I1078" i="43"/>
  <c r="I1077" i="43"/>
  <c r="I1076" i="43"/>
  <c r="I1075" i="43"/>
  <c r="I1074" i="43"/>
  <c r="I1073" i="43"/>
  <c r="I1072" i="43"/>
  <c r="I1071" i="43"/>
  <c r="I1070" i="43"/>
  <c r="I1069" i="43"/>
  <c r="I1068" i="43"/>
  <c r="I1067" i="43"/>
  <c r="I1066" i="43"/>
  <c r="I1065" i="43"/>
  <c r="I1064" i="43"/>
  <c r="I1063" i="43"/>
  <c r="I1062" i="43"/>
  <c r="I1061" i="43"/>
  <c r="I1060" i="43"/>
  <c r="I1059" i="43"/>
  <c r="I1058" i="43"/>
  <c r="I1057" i="43"/>
  <c r="I1056" i="43"/>
  <c r="I1055" i="43"/>
  <c r="I1054" i="43"/>
  <c r="I1053" i="43"/>
  <c r="I1052" i="43"/>
  <c r="I1051" i="43"/>
  <c r="I1050" i="43"/>
  <c r="I1049" i="43"/>
  <c r="I1048" i="43"/>
  <c r="I1047" i="43"/>
  <c r="I1046" i="43"/>
  <c r="I1045" i="43"/>
  <c r="I1044" i="43"/>
  <c r="I1043" i="43"/>
  <c r="I1042" i="43"/>
  <c r="I1041" i="43"/>
  <c r="I1040" i="43"/>
  <c r="I1039" i="43"/>
  <c r="I1038" i="43"/>
  <c r="I1037" i="43"/>
  <c r="I1036" i="43"/>
  <c r="I1035" i="43"/>
  <c r="I1034" i="43"/>
  <c r="I1033" i="43"/>
  <c r="I1032" i="43"/>
  <c r="I1031" i="43"/>
  <c r="I1030" i="43"/>
  <c r="I1029" i="43"/>
  <c r="I1028" i="43"/>
  <c r="I1027" i="43"/>
  <c r="I1026" i="43"/>
  <c r="I1025" i="43"/>
  <c r="I1024" i="43"/>
  <c r="I1023" i="43"/>
  <c r="I1022" i="43"/>
  <c r="I1021" i="43"/>
  <c r="I1020" i="43"/>
  <c r="I1019" i="43"/>
  <c r="I1018" i="43"/>
  <c r="I1017" i="43"/>
  <c r="I1016" i="43"/>
  <c r="I1015" i="43"/>
  <c r="I1014" i="43"/>
  <c r="I1013" i="43"/>
  <c r="I1012" i="43"/>
  <c r="I1011" i="43"/>
  <c r="I1010" i="43"/>
  <c r="I1009" i="43"/>
  <c r="I1008" i="43"/>
  <c r="I1007" i="43"/>
  <c r="I1006" i="43"/>
  <c r="I1005" i="43"/>
  <c r="I1004" i="43"/>
  <c r="I1003" i="43"/>
  <c r="I1002" i="43"/>
  <c r="I1001" i="43"/>
  <c r="I1000" i="43"/>
  <c r="I999" i="43"/>
  <c r="I998" i="43"/>
  <c r="I997" i="43"/>
  <c r="I996" i="43"/>
  <c r="I995" i="43"/>
  <c r="I994" i="43"/>
  <c r="I993" i="43"/>
  <c r="I992" i="43"/>
  <c r="I991" i="43"/>
  <c r="I990" i="43"/>
  <c r="I989" i="43"/>
  <c r="I988" i="43"/>
  <c r="I987" i="43"/>
  <c r="I986" i="43"/>
  <c r="I985" i="43"/>
  <c r="I984" i="43"/>
  <c r="I983" i="43"/>
  <c r="I982" i="43"/>
  <c r="I981" i="43"/>
  <c r="I980" i="43"/>
  <c r="I979" i="43"/>
  <c r="I978" i="43"/>
  <c r="I977" i="43"/>
  <c r="I976" i="43"/>
  <c r="I975" i="43"/>
  <c r="I974" i="43"/>
  <c r="I973" i="43"/>
  <c r="I972" i="43"/>
  <c r="I971" i="43"/>
  <c r="I970" i="43"/>
  <c r="I969" i="43"/>
  <c r="I968" i="43"/>
  <c r="I967" i="43"/>
  <c r="I966" i="43"/>
  <c r="I965" i="43"/>
  <c r="I964" i="43"/>
  <c r="I963" i="43"/>
  <c r="I962" i="43"/>
  <c r="I961" i="43"/>
  <c r="I960" i="43"/>
  <c r="I959" i="43"/>
  <c r="I958" i="43"/>
  <c r="I957" i="43"/>
  <c r="I956" i="43"/>
  <c r="I955" i="43"/>
  <c r="I954" i="43"/>
  <c r="I953" i="43"/>
  <c r="I952" i="43"/>
  <c r="I951" i="43"/>
  <c r="I950" i="43"/>
  <c r="I949" i="43"/>
  <c r="I948" i="43"/>
  <c r="I947" i="43"/>
  <c r="I946" i="43"/>
  <c r="I945" i="43"/>
  <c r="I944" i="43"/>
  <c r="I943" i="43"/>
  <c r="I942" i="43"/>
  <c r="I941" i="43"/>
  <c r="I940" i="43"/>
  <c r="I939" i="43"/>
  <c r="I938" i="43"/>
  <c r="I937" i="43"/>
  <c r="I936" i="43"/>
  <c r="I935" i="43"/>
  <c r="I934" i="43"/>
  <c r="I933" i="43"/>
  <c r="I932" i="43"/>
  <c r="I931" i="43"/>
  <c r="I930" i="43"/>
  <c r="I929" i="43"/>
  <c r="I928" i="43"/>
  <c r="I927" i="43"/>
  <c r="I926" i="43"/>
  <c r="I925" i="43"/>
  <c r="I924" i="43"/>
  <c r="I923" i="43"/>
  <c r="I922" i="43"/>
  <c r="I921" i="43"/>
  <c r="I920" i="43"/>
  <c r="I919" i="43"/>
  <c r="I918" i="43"/>
  <c r="I917" i="43"/>
  <c r="I916" i="43"/>
  <c r="I915" i="43"/>
  <c r="I914" i="43"/>
  <c r="I913" i="43"/>
  <c r="I912" i="43"/>
  <c r="I911" i="43"/>
  <c r="I910" i="43"/>
  <c r="I909" i="43"/>
  <c r="I908" i="43"/>
  <c r="I907" i="43"/>
  <c r="I906" i="43"/>
  <c r="I905" i="43"/>
  <c r="I904" i="43"/>
  <c r="I903" i="43"/>
  <c r="I902" i="43"/>
  <c r="I901" i="43"/>
  <c r="I900" i="43"/>
  <c r="I899" i="43"/>
  <c r="I898" i="43"/>
  <c r="I897" i="43"/>
  <c r="I896" i="43"/>
  <c r="I895" i="43"/>
  <c r="I894" i="43"/>
  <c r="I893" i="43"/>
  <c r="I892" i="43"/>
  <c r="I891" i="43"/>
  <c r="I890" i="43"/>
  <c r="I889" i="43"/>
  <c r="I888" i="43"/>
  <c r="I887" i="43"/>
  <c r="I886" i="43"/>
  <c r="I885" i="43"/>
  <c r="I884" i="43"/>
  <c r="I883" i="43"/>
  <c r="I882" i="43"/>
  <c r="I881" i="43"/>
  <c r="I880" i="43"/>
  <c r="I879" i="43"/>
  <c r="I878" i="43"/>
  <c r="I877" i="43"/>
  <c r="I876" i="43"/>
  <c r="I875" i="43"/>
  <c r="I874" i="43"/>
  <c r="I873" i="43"/>
  <c r="I872" i="43"/>
  <c r="I871" i="43"/>
  <c r="I870" i="43"/>
  <c r="I869" i="43"/>
  <c r="I868" i="43"/>
  <c r="I867" i="43"/>
  <c r="I866" i="43"/>
  <c r="I865" i="43"/>
  <c r="I864" i="43"/>
  <c r="I863" i="43"/>
  <c r="I862" i="43"/>
  <c r="I861" i="43"/>
  <c r="I860" i="43"/>
  <c r="I859" i="43"/>
  <c r="I858" i="43"/>
  <c r="I857" i="43"/>
  <c r="I856" i="43"/>
  <c r="I855" i="43"/>
  <c r="I854" i="43"/>
  <c r="I853" i="43"/>
  <c r="I852" i="43"/>
  <c r="I851" i="43"/>
  <c r="I850" i="43"/>
  <c r="I849" i="43"/>
  <c r="I848" i="43"/>
  <c r="I847" i="43"/>
  <c r="I846" i="43"/>
  <c r="I845" i="43"/>
  <c r="I844" i="43"/>
  <c r="I843" i="43"/>
  <c r="I842" i="43"/>
  <c r="I841" i="43"/>
  <c r="I840" i="43"/>
  <c r="I839" i="43"/>
  <c r="I838" i="43"/>
  <c r="I837" i="43"/>
  <c r="I836" i="43"/>
  <c r="I835" i="43"/>
  <c r="I834" i="43"/>
  <c r="I833" i="43"/>
  <c r="I832" i="43"/>
  <c r="I831" i="43"/>
  <c r="I830" i="43"/>
  <c r="I829" i="43"/>
  <c r="I828" i="43"/>
  <c r="I827" i="43"/>
  <c r="I826" i="43"/>
  <c r="I825" i="43"/>
  <c r="I824" i="43"/>
  <c r="I823" i="43"/>
  <c r="I822" i="43"/>
  <c r="I821" i="43"/>
  <c r="I820" i="43"/>
  <c r="I819" i="43"/>
  <c r="I818" i="43"/>
  <c r="I817" i="43"/>
  <c r="I816" i="43"/>
  <c r="I815" i="43"/>
  <c r="I814" i="43"/>
  <c r="I813" i="43"/>
  <c r="I812" i="43"/>
  <c r="I811" i="43"/>
  <c r="I810" i="43"/>
  <c r="I809" i="43"/>
  <c r="I808" i="43"/>
  <c r="I807" i="43"/>
  <c r="I806" i="43"/>
  <c r="I805" i="43"/>
  <c r="I804" i="43"/>
  <c r="I803" i="43"/>
  <c r="I802" i="43"/>
  <c r="I801" i="43"/>
  <c r="I800" i="43"/>
  <c r="I799" i="43"/>
  <c r="I798" i="43"/>
  <c r="I797" i="43"/>
  <c r="I796" i="43"/>
  <c r="I795" i="43"/>
  <c r="I794" i="43"/>
  <c r="I793" i="43"/>
  <c r="I792" i="43"/>
  <c r="I791" i="43"/>
  <c r="I790" i="43"/>
  <c r="I789" i="43"/>
  <c r="I788" i="43"/>
  <c r="I787" i="43"/>
  <c r="I786" i="43"/>
  <c r="I785" i="43"/>
  <c r="I784" i="43"/>
  <c r="I783" i="43"/>
  <c r="I782" i="43"/>
  <c r="I781" i="43"/>
  <c r="I780" i="43"/>
  <c r="I779" i="43"/>
  <c r="I778" i="43"/>
  <c r="I777" i="43"/>
  <c r="I776" i="43"/>
  <c r="I775" i="43"/>
  <c r="I774" i="43"/>
  <c r="I773" i="43"/>
  <c r="I772" i="43"/>
  <c r="I771" i="43"/>
  <c r="I770" i="43"/>
  <c r="I769" i="43"/>
  <c r="I768" i="43"/>
  <c r="I767" i="43"/>
  <c r="I766" i="43"/>
  <c r="I765" i="43"/>
  <c r="I764" i="43"/>
  <c r="I763" i="43"/>
  <c r="I762" i="43"/>
  <c r="I761" i="43"/>
  <c r="I760" i="43"/>
  <c r="I759" i="43"/>
  <c r="I758" i="43"/>
  <c r="I757" i="43"/>
  <c r="I756" i="43"/>
  <c r="I755" i="43"/>
  <c r="I754" i="43"/>
  <c r="I753" i="43"/>
  <c r="I752" i="43"/>
  <c r="I751" i="43"/>
  <c r="I750" i="43"/>
  <c r="I749" i="43"/>
  <c r="I748" i="43"/>
  <c r="I747" i="43"/>
  <c r="I746" i="43"/>
  <c r="I745" i="43"/>
  <c r="I744" i="43"/>
  <c r="I743" i="43"/>
  <c r="I742" i="43"/>
  <c r="I741" i="43"/>
  <c r="I740" i="43"/>
  <c r="I739" i="43"/>
  <c r="I738" i="43"/>
  <c r="I737" i="43"/>
  <c r="I736" i="43"/>
  <c r="I735" i="43"/>
  <c r="I734" i="43"/>
  <c r="I733" i="43"/>
  <c r="I732" i="43"/>
  <c r="I731" i="43"/>
  <c r="I730" i="43"/>
  <c r="I729" i="43"/>
  <c r="I728" i="43"/>
  <c r="I727" i="43"/>
  <c r="I726" i="43"/>
  <c r="I725" i="43"/>
  <c r="I724" i="43"/>
  <c r="I723" i="43"/>
  <c r="I722" i="43"/>
  <c r="I721" i="43"/>
  <c r="I720" i="43"/>
  <c r="I719" i="43"/>
  <c r="I718" i="43"/>
  <c r="I717" i="43"/>
  <c r="I716" i="43"/>
  <c r="I715" i="43"/>
  <c r="I714" i="43"/>
  <c r="I713" i="43"/>
  <c r="I712" i="43"/>
  <c r="I711" i="43"/>
  <c r="I710" i="43"/>
  <c r="I709" i="43"/>
  <c r="I708" i="43"/>
  <c r="I707" i="43"/>
  <c r="I706" i="43"/>
  <c r="I705" i="43"/>
  <c r="I704" i="43"/>
  <c r="I703" i="43"/>
  <c r="I702" i="43"/>
  <c r="I701" i="43"/>
  <c r="I700" i="43"/>
  <c r="I699" i="43"/>
  <c r="I698" i="43"/>
  <c r="I697" i="43"/>
  <c r="I696" i="43"/>
  <c r="I695" i="43"/>
  <c r="I694" i="43"/>
  <c r="I693" i="43"/>
  <c r="I692" i="43"/>
  <c r="I691" i="43"/>
  <c r="I690" i="43"/>
  <c r="I689" i="43"/>
  <c r="I688" i="43"/>
  <c r="I687" i="43"/>
  <c r="I686" i="43"/>
  <c r="I685" i="43"/>
  <c r="I684" i="43"/>
  <c r="I683" i="43"/>
  <c r="I682" i="43"/>
  <c r="I681" i="43"/>
  <c r="I680" i="43"/>
  <c r="I679" i="43"/>
  <c r="I678" i="43"/>
  <c r="I677" i="43"/>
  <c r="I676" i="43"/>
  <c r="I675" i="43"/>
  <c r="I674" i="43"/>
  <c r="I673" i="43"/>
  <c r="I672" i="43"/>
  <c r="I671" i="43"/>
  <c r="I670" i="43"/>
  <c r="I669" i="43"/>
  <c r="I668" i="43"/>
  <c r="I667" i="43"/>
  <c r="I666" i="43"/>
  <c r="I665" i="43"/>
  <c r="I664" i="43"/>
  <c r="I663" i="43"/>
  <c r="I662" i="43"/>
  <c r="I661" i="43"/>
  <c r="I660" i="43"/>
  <c r="I659" i="43"/>
  <c r="I658" i="43"/>
  <c r="I657" i="43"/>
  <c r="I656" i="43"/>
  <c r="I655" i="43"/>
  <c r="I654" i="43"/>
  <c r="I653" i="43"/>
  <c r="I652" i="43"/>
  <c r="I651" i="43"/>
  <c r="I650" i="43"/>
  <c r="I649" i="43"/>
  <c r="I648" i="43"/>
  <c r="I647" i="43"/>
  <c r="I646" i="43"/>
  <c r="I645" i="43"/>
  <c r="I644" i="43"/>
  <c r="I643" i="43"/>
  <c r="I642" i="43"/>
  <c r="I641" i="43"/>
  <c r="I640" i="43"/>
  <c r="I639" i="43"/>
  <c r="I638" i="43"/>
  <c r="I637" i="43"/>
  <c r="I636" i="43"/>
  <c r="I635" i="43"/>
  <c r="I634" i="43"/>
  <c r="I633" i="43"/>
  <c r="I632" i="43"/>
  <c r="I631" i="43"/>
  <c r="I630" i="43"/>
  <c r="I629" i="43"/>
  <c r="I628" i="43"/>
  <c r="I627" i="43"/>
  <c r="I626" i="43"/>
  <c r="I625" i="43"/>
  <c r="I624" i="43"/>
  <c r="I623" i="43"/>
  <c r="I622" i="43"/>
  <c r="I621" i="43"/>
  <c r="I620" i="43"/>
  <c r="I619" i="43"/>
  <c r="I618" i="43"/>
  <c r="I617" i="43"/>
  <c r="I616" i="43"/>
  <c r="I615" i="43"/>
  <c r="I614" i="43"/>
  <c r="I613" i="43"/>
  <c r="I612" i="43"/>
  <c r="I611" i="43"/>
  <c r="I610" i="43"/>
  <c r="I609" i="43"/>
  <c r="I608" i="43"/>
  <c r="I607" i="43"/>
  <c r="I606" i="43"/>
  <c r="I605" i="43"/>
  <c r="I604" i="43"/>
  <c r="I603" i="43"/>
  <c r="I602" i="43"/>
  <c r="I601" i="43"/>
  <c r="I600" i="43"/>
  <c r="I599" i="43"/>
  <c r="I598" i="43"/>
  <c r="I597" i="43"/>
  <c r="I596" i="43"/>
  <c r="I595" i="43"/>
  <c r="I594" i="43"/>
  <c r="I593" i="43"/>
  <c r="I592" i="43"/>
  <c r="I591" i="43"/>
  <c r="I590" i="43"/>
  <c r="I589" i="43"/>
  <c r="I588" i="43"/>
  <c r="I587" i="43"/>
  <c r="I586" i="43"/>
  <c r="I585" i="43"/>
  <c r="I584" i="43"/>
  <c r="I583" i="43"/>
  <c r="I582" i="43"/>
  <c r="I581" i="43"/>
  <c r="I580" i="43"/>
  <c r="I579" i="43"/>
  <c r="I578" i="43"/>
  <c r="I577" i="43"/>
  <c r="I576" i="43"/>
  <c r="I575" i="43"/>
  <c r="I574" i="43"/>
  <c r="I573" i="43"/>
  <c r="I572" i="43"/>
  <c r="I571" i="43"/>
  <c r="I570" i="43"/>
  <c r="I569" i="43"/>
  <c r="I568" i="43"/>
  <c r="I567" i="43"/>
  <c r="I566" i="43"/>
  <c r="I565" i="43"/>
  <c r="I564" i="43"/>
  <c r="I563" i="43"/>
  <c r="I562" i="43"/>
  <c r="I561" i="43"/>
  <c r="I560" i="43"/>
  <c r="I559" i="43"/>
  <c r="I558" i="43"/>
  <c r="I557" i="43"/>
  <c r="I556" i="43"/>
  <c r="I555" i="43"/>
  <c r="I554" i="43"/>
  <c r="I553" i="43"/>
  <c r="I552" i="43"/>
  <c r="I551" i="43"/>
  <c r="I550" i="43"/>
  <c r="I549" i="43"/>
  <c r="I548" i="43"/>
  <c r="I547" i="43"/>
  <c r="I546" i="43"/>
  <c r="I545" i="43"/>
  <c r="I544" i="43"/>
  <c r="I543" i="43"/>
  <c r="I542" i="43"/>
  <c r="I541" i="43"/>
  <c r="I540" i="43"/>
  <c r="I539" i="43"/>
  <c r="I538" i="43"/>
  <c r="I537" i="43"/>
  <c r="I536" i="43"/>
  <c r="I535" i="43"/>
  <c r="I534" i="43"/>
  <c r="I533" i="43"/>
  <c r="I532" i="43"/>
  <c r="I531" i="43"/>
  <c r="I530" i="43"/>
  <c r="I529" i="43"/>
  <c r="I528" i="43"/>
  <c r="I527" i="43"/>
  <c r="I526" i="43"/>
  <c r="I525" i="43"/>
  <c r="I524" i="43"/>
  <c r="I523" i="43"/>
  <c r="I522" i="43"/>
  <c r="I521" i="43"/>
  <c r="I520" i="43"/>
  <c r="I519" i="43"/>
  <c r="I518" i="43"/>
  <c r="I517" i="43"/>
  <c r="I516" i="43"/>
  <c r="I515" i="43"/>
  <c r="I514" i="43"/>
  <c r="I513" i="43"/>
  <c r="I512" i="43"/>
  <c r="I511" i="43"/>
  <c r="I510" i="43"/>
  <c r="I509" i="43"/>
  <c r="I508" i="43"/>
  <c r="I507" i="43"/>
  <c r="I506" i="43"/>
  <c r="I505" i="43"/>
  <c r="I504" i="43"/>
  <c r="I503" i="43"/>
  <c r="I502" i="43"/>
  <c r="I501" i="43"/>
  <c r="I500" i="43"/>
  <c r="I499" i="43"/>
  <c r="I498" i="43"/>
  <c r="I497" i="43"/>
  <c r="I496" i="43"/>
  <c r="I495" i="43"/>
  <c r="I494" i="43"/>
  <c r="I493" i="43"/>
  <c r="I492" i="43"/>
  <c r="I491" i="43"/>
  <c r="I490" i="43"/>
  <c r="I489" i="43"/>
  <c r="I488" i="43"/>
  <c r="I487" i="43"/>
  <c r="I486" i="43"/>
  <c r="I485" i="43"/>
  <c r="I484" i="43"/>
  <c r="I483" i="43"/>
  <c r="I482" i="43"/>
  <c r="I481" i="43"/>
  <c r="I480" i="43"/>
  <c r="I479" i="43"/>
  <c r="I478" i="43"/>
  <c r="I477" i="43"/>
  <c r="I476" i="43"/>
  <c r="I475" i="43"/>
  <c r="I474" i="43"/>
  <c r="I473" i="43"/>
  <c r="I472" i="43"/>
  <c r="I471" i="43"/>
  <c r="I470" i="43"/>
  <c r="I469" i="43"/>
  <c r="I468" i="43"/>
  <c r="I467" i="43"/>
  <c r="I466" i="43"/>
  <c r="I465" i="43"/>
  <c r="I464" i="43"/>
  <c r="I463" i="43"/>
  <c r="I462" i="43"/>
  <c r="I461" i="43"/>
  <c r="I460" i="43"/>
  <c r="I459" i="43"/>
  <c r="I458" i="43"/>
  <c r="I457" i="43"/>
  <c r="I456" i="43"/>
  <c r="I455" i="43"/>
  <c r="I454" i="43"/>
  <c r="I453" i="43"/>
  <c r="I452" i="43"/>
  <c r="I451" i="43"/>
  <c r="I450" i="43"/>
  <c r="I449" i="43"/>
  <c r="I448" i="43"/>
  <c r="I447" i="43"/>
  <c r="I446" i="43"/>
  <c r="I445" i="43"/>
  <c r="I444" i="43"/>
  <c r="I443" i="43"/>
  <c r="I442" i="43"/>
  <c r="I441" i="43"/>
  <c r="I440" i="43"/>
  <c r="I439" i="43"/>
  <c r="I438" i="43"/>
  <c r="I437" i="43"/>
  <c r="I436" i="43"/>
  <c r="I435" i="43"/>
  <c r="I434" i="43"/>
  <c r="I433" i="43"/>
  <c r="I432" i="43"/>
  <c r="I431" i="43"/>
  <c r="I430" i="43"/>
  <c r="I429" i="43"/>
  <c r="I428" i="43"/>
  <c r="I427" i="43"/>
  <c r="I426" i="43"/>
  <c r="I425" i="43"/>
  <c r="I424" i="43"/>
  <c r="I423" i="43"/>
  <c r="I422" i="43"/>
  <c r="I421" i="43"/>
  <c r="I420" i="43"/>
  <c r="I419" i="43"/>
  <c r="I418" i="43"/>
  <c r="I417" i="43"/>
  <c r="I416" i="43"/>
  <c r="I415" i="43"/>
  <c r="I414" i="43"/>
  <c r="I413" i="43"/>
  <c r="I412" i="43"/>
  <c r="I411" i="43"/>
  <c r="I410" i="43"/>
  <c r="I409" i="43"/>
  <c r="I408" i="43"/>
  <c r="I407" i="43"/>
  <c r="I406" i="43"/>
  <c r="I405" i="43"/>
  <c r="I404" i="43"/>
  <c r="I403" i="43"/>
  <c r="I402" i="43"/>
  <c r="I401" i="43"/>
  <c r="I400" i="43"/>
  <c r="I399" i="43"/>
  <c r="I398" i="43"/>
  <c r="I397" i="43"/>
  <c r="I396" i="43"/>
  <c r="I395" i="43"/>
  <c r="I394" i="43"/>
  <c r="I393" i="43"/>
  <c r="I392" i="43"/>
  <c r="I391" i="43"/>
  <c r="I390" i="43"/>
  <c r="I389" i="43"/>
  <c r="I388" i="43"/>
  <c r="I387" i="43"/>
  <c r="I386" i="43"/>
  <c r="I385" i="43"/>
  <c r="I384" i="43"/>
  <c r="I383" i="43"/>
  <c r="I382" i="43"/>
  <c r="I381" i="43"/>
  <c r="I380" i="43"/>
  <c r="I379" i="43"/>
  <c r="I378" i="43"/>
  <c r="I377" i="43"/>
  <c r="I376" i="43"/>
  <c r="I375" i="43"/>
  <c r="I374" i="43"/>
  <c r="I373" i="43"/>
  <c r="I372" i="43"/>
  <c r="I371" i="43"/>
  <c r="I370" i="43"/>
  <c r="I369" i="43"/>
  <c r="I368" i="43"/>
  <c r="I367" i="43"/>
  <c r="I366" i="43"/>
  <c r="I365" i="43"/>
  <c r="I364" i="43"/>
  <c r="I363" i="43"/>
  <c r="I362" i="43"/>
  <c r="I361" i="43"/>
  <c r="I360" i="43"/>
  <c r="I359" i="43"/>
  <c r="I358" i="43"/>
  <c r="I357" i="43"/>
  <c r="I356" i="43"/>
  <c r="I355" i="43"/>
  <c r="I354" i="43"/>
  <c r="I353" i="43"/>
  <c r="I352" i="43"/>
  <c r="I351" i="43"/>
  <c r="I350" i="43"/>
  <c r="I349" i="43"/>
  <c r="I348" i="43"/>
  <c r="I347" i="43"/>
  <c r="I346" i="43"/>
  <c r="I345" i="43"/>
  <c r="I344" i="43"/>
  <c r="I343" i="43"/>
  <c r="I342" i="43"/>
  <c r="I341" i="43"/>
  <c r="I340" i="43"/>
  <c r="I339" i="43"/>
  <c r="I338" i="43"/>
  <c r="I337" i="43"/>
  <c r="I336" i="43"/>
  <c r="I335" i="43"/>
  <c r="I334" i="43"/>
  <c r="I333" i="43"/>
  <c r="I332" i="43"/>
  <c r="I331" i="43"/>
  <c r="I330" i="43"/>
  <c r="I329" i="43"/>
  <c r="I328" i="43"/>
  <c r="I327" i="43"/>
  <c r="I326" i="43"/>
  <c r="I325" i="43"/>
  <c r="I324" i="43"/>
  <c r="I323" i="43"/>
  <c r="I322" i="43"/>
  <c r="I321" i="43"/>
  <c r="I320" i="43"/>
  <c r="I319" i="43"/>
  <c r="I318" i="43"/>
  <c r="I317" i="43"/>
  <c r="I316" i="43"/>
  <c r="I315" i="43"/>
  <c r="I314" i="43"/>
  <c r="I313" i="43"/>
  <c r="I312" i="43"/>
  <c r="I311" i="43"/>
  <c r="I310" i="43"/>
  <c r="I309" i="43"/>
  <c r="I308" i="43"/>
  <c r="I307" i="43"/>
  <c r="I306" i="43"/>
  <c r="I305" i="43"/>
  <c r="I304" i="43"/>
  <c r="I303" i="43"/>
  <c r="I302" i="43"/>
  <c r="I301" i="43"/>
  <c r="I300" i="43"/>
  <c r="I299" i="43"/>
  <c r="I298" i="43"/>
  <c r="I297" i="43"/>
  <c r="I296" i="43"/>
  <c r="I295" i="43"/>
  <c r="I294" i="43"/>
  <c r="I293" i="43"/>
  <c r="I292" i="43"/>
  <c r="I291" i="43"/>
  <c r="I290" i="43"/>
  <c r="I289" i="43"/>
  <c r="I288" i="43"/>
  <c r="I287" i="43"/>
  <c r="I286" i="43"/>
  <c r="I285" i="43"/>
  <c r="I284" i="43"/>
  <c r="I283" i="43"/>
  <c r="I282" i="43"/>
  <c r="I281" i="43"/>
  <c r="I280" i="43"/>
  <c r="I279" i="43"/>
  <c r="I278" i="43"/>
  <c r="I277" i="43"/>
  <c r="I276" i="43"/>
  <c r="I275" i="43"/>
  <c r="I274" i="43"/>
  <c r="I273" i="43"/>
  <c r="I272" i="43"/>
  <c r="I271" i="43"/>
  <c r="I270" i="43"/>
  <c r="I269" i="43"/>
  <c r="I268" i="43"/>
  <c r="I267" i="43"/>
  <c r="I266" i="43"/>
  <c r="I265" i="43"/>
  <c r="I264" i="43"/>
  <c r="I263" i="43"/>
  <c r="I262" i="43"/>
  <c r="I261" i="43"/>
  <c r="I260" i="43"/>
  <c r="I259" i="43"/>
  <c r="I258" i="43"/>
  <c r="I257" i="43"/>
  <c r="I256" i="43"/>
  <c r="I255" i="43"/>
  <c r="I254" i="43"/>
  <c r="I253" i="43"/>
  <c r="I252" i="43"/>
  <c r="I251" i="43"/>
  <c r="I250" i="43"/>
  <c r="I249" i="43"/>
  <c r="I248" i="43"/>
  <c r="I247" i="43"/>
  <c r="I246" i="43"/>
  <c r="I245" i="43"/>
  <c r="I244" i="43"/>
  <c r="I243" i="43"/>
  <c r="I242" i="43"/>
  <c r="I241" i="43"/>
  <c r="I240" i="43"/>
  <c r="I239" i="43"/>
  <c r="I238" i="43"/>
  <c r="I237" i="43"/>
  <c r="I236" i="43"/>
  <c r="I235" i="43"/>
  <c r="I234" i="43"/>
  <c r="I233" i="43"/>
  <c r="I232" i="43"/>
  <c r="I231" i="43"/>
  <c r="I230" i="43"/>
  <c r="I229" i="43"/>
  <c r="I228" i="43"/>
  <c r="I227" i="43"/>
  <c r="I226" i="43"/>
  <c r="I225" i="43"/>
  <c r="I224" i="43"/>
  <c r="I223" i="43"/>
  <c r="I222" i="43"/>
  <c r="I221" i="43"/>
  <c r="I220" i="43"/>
  <c r="I219" i="43"/>
  <c r="I218" i="43"/>
  <c r="I217" i="43"/>
  <c r="I216" i="43"/>
  <c r="I215" i="43"/>
  <c r="I214" i="43"/>
  <c r="I213" i="43"/>
  <c r="I212" i="43"/>
  <c r="I211" i="43"/>
  <c r="I210" i="43"/>
  <c r="I209" i="43"/>
  <c r="I208" i="43"/>
  <c r="I207" i="43"/>
  <c r="I206" i="43"/>
  <c r="I205" i="43"/>
  <c r="I204" i="43"/>
  <c r="I203" i="43"/>
  <c r="I202" i="43"/>
  <c r="I201" i="43"/>
  <c r="I200" i="43"/>
  <c r="I199" i="43"/>
  <c r="I198" i="43"/>
  <c r="I197" i="43"/>
  <c r="I196" i="43"/>
  <c r="I195" i="43"/>
  <c r="I194" i="43"/>
  <c r="I193" i="43"/>
  <c r="I192" i="43"/>
  <c r="I191" i="43"/>
  <c r="I190" i="43"/>
  <c r="I189" i="43"/>
  <c r="I188" i="43"/>
  <c r="I187" i="43"/>
  <c r="I186" i="43"/>
  <c r="I185" i="43"/>
  <c r="I184" i="43"/>
  <c r="I183" i="43"/>
  <c r="I182" i="43"/>
  <c r="I181" i="43"/>
  <c r="I180" i="43"/>
  <c r="I179" i="43"/>
  <c r="I178" i="43"/>
  <c r="I177" i="43"/>
  <c r="I176" i="43"/>
  <c r="I175" i="43"/>
  <c r="I174" i="43"/>
  <c r="I173" i="43"/>
  <c r="I172" i="43"/>
  <c r="I171" i="43"/>
  <c r="I170" i="43"/>
  <c r="I169" i="43"/>
  <c r="I168" i="43"/>
  <c r="I167" i="43"/>
  <c r="I166" i="43"/>
  <c r="I165" i="43"/>
  <c r="I164" i="43"/>
  <c r="I163" i="43"/>
  <c r="I162" i="43"/>
  <c r="I161" i="43"/>
  <c r="I160" i="43"/>
  <c r="I159" i="43"/>
  <c r="I158" i="43"/>
  <c r="I157" i="43"/>
  <c r="I156" i="43"/>
  <c r="I155" i="43"/>
  <c r="I154" i="43"/>
  <c r="I153" i="43"/>
  <c r="I152" i="43"/>
  <c r="I151" i="43"/>
  <c r="I150" i="43"/>
  <c r="I149" i="43"/>
  <c r="I148" i="43"/>
  <c r="I147" i="43"/>
  <c r="I146" i="43"/>
  <c r="I145" i="43"/>
  <c r="I144" i="43"/>
  <c r="I143" i="43"/>
  <c r="I142" i="43"/>
  <c r="I141" i="43"/>
  <c r="I140" i="43"/>
  <c r="I139" i="43"/>
  <c r="I138" i="43"/>
  <c r="I137" i="43"/>
  <c r="I136" i="43"/>
  <c r="I135" i="43"/>
  <c r="I134" i="43"/>
  <c r="I133" i="43"/>
  <c r="I132" i="43"/>
  <c r="I131" i="43"/>
  <c r="I130" i="43"/>
  <c r="I129" i="43"/>
  <c r="I128" i="43"/>
  <c r="I127" i="43"/>
  <c r="I126" i="43"/>
  <c r="I125" i="43"/>
  <c r="I124" i="43"/>
  <c r="I123" i="43"/>
  <c r="I122" i="43"/>
  <c r="I121" i="43"/>
  <c r="I120" i="43"/>
  <c r="I119" i="43"/>
  <c r="I118" i="43"/>
  <c r="I117" i="43"/>
  <c r="I116" i="43"/>
  <c r="I115" i="43"/>
  <c r="I114" i="43"/>
  <c r="I113" i="43"/>
  <c r="I112" i="43"/>
  <c r="I111" i="43"/>
  <c r="I110" i="43"/>
  <c r="I109" i="43"/>
  <c r="I108" i="43"/>
  <c r="I107" i="43"/>
  <c r="I106" i="43"/>
  <c r="I105" i="43"/>
  <c r="I104" i="43"/>
  <c r="I103" i="43"/>
  <c r="I102" i="43"/>
  <c r="I101" i="43"/>
  <c r="I100" i="43"/>
  <c r="I99" i="43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56" i="30" l="1"/>
  <c r="H256" i="30"/>
  <c r="I255" i="30"/>
  <c r="H255" i="30"/>
  <c r="I254" i="30"/>
  <c r="H254" i="30"/>
  <c r="I253" i="30"/>
  <c r="H253" i="30"/>
  <c r="I252" i="30"/>
  <c r="H252" i="30"/>
  <c r="I251" i="30"/>
  <c r="H251" i="30"/>
  <c r="I250" i="30"/>
  <c r="H250" i="30"/>
  <c r="I249" i="30"/>
  <c r="H249" i="30"/>
  <c r="I248" i="30"/>
  <c r="H248" i="30"/>
  <c r="I247" i="30"/>
  <c r="H247" i="30"/>
  <c r="I246" i="30"/>
  <c r="H246" i="30"/>
  <c r="I245" i="30"/>
  <c r="H245" i="30"/>
  <c r="I244" i="30"/>
  <c r="H244" i="30"/>
  <c r="I243" i="30"/>
  <c r="H243" i="30"/>
  <c r="I242" i="30"/>
  <c r="H242" i="30"/>
  <c r="I241" i="30"/>
  <c r="H241" i="30"/>
  <c r="I240" i="30"/>
  <c r="H240" i="30"/>
  <c r="I239" i="30"/>
  <c r="H239" i="30"/>
  <c r="I238" i="30"/>
  <c r="H238" i="30"/>
  <c r="I237" i="30"/>
  <c r="H237" i="30"/>
  <c r="I236" i="30"/>
  <c r="H236" i="30"/>
  <c r="I235" i="30"/>
  <c r="H235" i="30"/>
  <c r="I234" i="30"/>
  <c r="H234" i="30"/>
  <c r="I233" i="30"/>
  <c r="H233" i="30"/>
  <c r="I232" i="30"/>
  <c r="H232" i="30"/>
  <c r="I231" i="30"/>
  <c r="H231" i="30"/>
  <c r="I230" i="30"/>
  <c r="H230" i="30"/>
  <c r="I229" i="30"/>
  <c r="H229" i="30"/>
  <c r="I228" i="30"/>
  <c r="H228" i="30"/>
  <c r="I227" i="30"/>
  <c r="H227" i="30"/>
  <c r="H226" i="30"/>
  <c r="H225" i="30"/>
  <c r="H224" i="30"/>
  <c r="H223" i="30"/>
  <c r="I222" i="30"/>
  <c r="H222" i="30"/>
  <c r="I221" i="30"/>
  <c r="H221" i="30"/>
  <c r="I220" i="30"/>
  <c r="H220" i="30"/>
  <c r="I219" i="30"/>
  <c r="H219" i="30"/>
  <c r="I218" i="30"/>
  <c r="H218" i="30"/>
  <c r="I217" i="30"/>
  <c r="H217" i="30"/>
  <c r="I216" i="30"/>
  <c r="H216" i="30"/>
  <c r="I215" i="30"/>
  <c r="H215" i="30"/>
  <c r="I214" i="30"/>
  <c r="H214" i="30"/>
  <c r="I213" i="30"/>
  <c r="H213" i="30"/>
  <c r="I212" i="30"/>
  <c r="H212" i="30"/>
  <c r="I211" i="30"/>
  <c r="H211" i="30"/>
  <c r="I210" i="30"/>
  <c r="H210" i="30"/>
  <c r="I209" i="30"/>
  <c r="H209" i="30"/>
  <c r="I208" i="30"/>
  <c r="H208" i="30"/>
  <c r="I207" i="30"/>
  <c r="H207" i="30"/>
  <c r="I206" i="30"/>
  <c r="H206" i="30"/>
  <c r="I205" i="30"/>
  <c r="H205" i="30"/>
  <c r="I204" i="30"/>
  <c r="H204" i="30"/>
  <c r="I203" i="30"/>
  <c r="H203" i="30"/>
  <c r="I202" i="30"/>
  <c r="H202" i="30"/>
  <c r="I201" i="30"/>
  <c r="H201" i="30"/>
  <c r="I200" i="30"/>
  <c r="H200" i="30"/>
  <c r="I199" i="30"/>
  <c r="H199" i="30"/>
  <c r="I198" i="30"/>
  <c r="H198" i="30"/>
  <c r="I197" i="30"/>
  <c r="H197" i="30"/>
  <c r="I196" i="30"/>
  <c r="H196" i="30"/>
  <c r="I195" i="30"/>
  <c r="H195" i="30"/>
  <c r="I194" i="30"/>
  <c r="H194" i="30"/>
  <c r="I193" i="30"/>
  <c r="H193" i="30"/>
  <c r="I192" i="30"/>
  <c r="H192" i="30"/>
  <c r="I191" i="30"/>
  <c r="H191" i="30"/>
  <c r="I190" i="30"/>
  <c r="H190" i="30"/>
  <c r="I189" i="30"/>
  <c r="H189" i="30"/>
  <c r="I188" i="30"/>
  <c r="H188" i="30"/>
  <c r="I187" i="30"/>
  <c r="H187" i="30"/>
  <c r="I186" i="30"/>
  <c r="H186" i="30"/>
  <c r="I185" i="30"/>
  <c r="H185" i="30"/>
  <c r="I184" i="30"/>
  <c r="H184" i="30"/>
  <c r="I183" i="30"/>
  <c r="H183" i="30"/>
  <c r="I182" i="30"/>
  <c r="H182" i="30"/>
  <c r="I181" i="30"/>
  <c r="H181" i="30"/>
  <c r="I180" i="30"/>
  <c r="H180" i="30"/>
  <c r="I179" i="30"/>
  <c r="H179" i="30"/>
  <c r="I178" i="30"/>
  <c r="H178" i="30"/>
  <c r="I177" i="30"/>
  <c r="H177" i="30"/>
  <c r="I176" i="30"/>
  <c r="H176" i="30"/>
  <c r="I175" i="30"/>
  <c r="H175" i="30"/>
  <c r="I174" i="30"/>
  <c r="H174" i="30"/>
  <c r="I173" i="30"/>
  <c r="H173" i="30"/>
  <c r="I172" i="30"/>
  <c r="H172" i="30"/>
  <c r="I171" i="30"/>
  <c r="H171" i="30"/>
  <c r="I170" i="30"/>
  <c r="H170" i="30"/>
  <c r="I169" i="30"/>
  <c r="H169" i="30"/>
  <c r="I168" i="30"/>
  <c r="H168" i="30"/>
  <c r="I167" i="30"/>
  <c r="H167" i="30"/>
  <c r="I166" i="30"/>
  <c r="H166" i="30"/>
  <c r="I165" i="30"/>
  <c r="H165" i="30"/>
  <c r="I164" i="30"/>
  <c r="H164" i="30"/>
  <c r="I163" i="30"/>
  <c r="H163" i="30"/>
  <c r="I162" i="30"/>
  <c r="H162" i="30"/>
  <c r="I161" i="30"/>
  <c r="H161" i="30"/>
  <c r="I160" i="30"/>
  <c r="H160" i="30"/>
  <c r="I159" i="30"/>
  <c r="H159" i="30"/>
  <c r="I158" i="30"/>
  <c r="H158" i="30"/>
  <c r="I157" i="30"/>
  <c r="H157" i="30"/>
  <c r="I156" i="30"/>
  <c r="H156" i="30"/>
  <c r="I155" i="30"/>
  <c r="H155" i="30"/>
  <c r="I154" i="30"/>
  <c r="H154" i="30"/>
  <c r="I153" i="30"/>
  <c r="H153" i="30"/>
  <c r="I152" i="30"/>
  <c r="H152" i="30"/>
  <c r="I151" i="30"/>
  <c r="H151" i="30"/>
  <c r="I150" i="30"/>
  <c r="H150" i="30"/>
  <c r="I149" i="30"/>
  <c r="H149" i="30"/>
  <c r="I148" i="30"/>
  <c r="H148" i="30"/>
  <c r="I147" i="30"/>
  <c r="H147" i="30"/>
  <c r="I146" i="30"/>
  <c r="H146" i="30"/>
  <c r="I145" i="30"/>
  <c r="H145" i="30"/>
  <c r="I144" i="30"/>
  <c r="H144" i="30"/>
  <c r="I143" i="30"/>
  <c r="H143" i="30"/>
  <c r="I142" i="30"/>
  <c r="H142" i="30"/>
  <c r="I141" i="30"/>
  <c r="H141" i="30"/>
  <c r="I140" i="30"/>
  <c r="H140" i="30"/>
  <c r="I139" i="30"/>
  <c r="H139" i="30"/>
  <c r="I138" i="30"/>
  <c r="H138" i="30"/>
  <c r="I137" i="30"/>
  <c r="H137" i="30"/>
  <c r="I136" i="30"/>
  <c r="H136" i="30"/>
  <c r="I135" i="30"/>
  <c r="H135" i="30"/>
  <c r="I134" i="30"/>
  <c r="H134" i="30"/>
  <c r="I133" i="30"/>
  <c r="H133" i="30"/>
  <c r="I132" i="30"/>
  <c r="H132" i="30"/>
  <c r="I131" i="30"/>
  <c r="H131" i="30"/>
  <c r="I130" i="30"/>
  <c r="H130" i="30"/>
  <c r="I129" i="30"/>
  <c r="H129" i="30"/>
  <c r="I128" i="30"/>
  <c r="H128" i="30"/>
  <c r="I127" i="30"/>
  <c r="H127" i="30"/>
  <c r="I126" i="30"/>
  <c r="H126" i="30"/>
  <c r="I125" i="30"/>
  <c r="H125" i="30"/>
  <c r="I124" i="30"/>
  <c r="H124" i="30"/>
  <c r="I123" i="30"/>
  <c r="H123" i="30"/>
  <c r="I122" i="30"/>
  <c r="H122" i="30"/>
  <c r="I121" i="30"/>
  <c r="H121" i="30"/>
  <c r="I120" i="30"/>
  <c r="H120" i="30"/>
  <c r="I119" i="30"/>
  <c r="H119" i="30"/>
  <c r="I118" i="30"/>
  <c r="H118" i="30"/>
  <c r="I117" i="30"/>
  <c r="H117" i="30"/>
  <c r="I116" i="30"/>
  <c r="H116" i="30"/>
  <c r="I115" i="30"/>
  <c r="H115" i="30"/>
  <c r="I114" i="30"/>
  <c r="H114" i="30"/>
  <c r="I113" i="30"/>
  <c r="H113" i="30"/>
  <c r="I112" i="30"/>
  <c r="H112" i="30"/>
  <c r="I111" i="30"/>
  <c r="H111" i="30"/>
  <c r="I110" i="30"/>
  <c r="H110" i="30"/>
  <c r="I109" i="30"/>
  <c r="H109" i="30"/>
  <c r="I108" i="30"/>
  <c r="H108" i="30"/>
  <c r="I107" i="30"/>
  <c r="H107" i="30"/>
  <c r="I106" i="30"/>
  <c r="H106" i="30"/>
  <c r="I105" i="30"/>
  <c r="H105" i="30"/>
  <c r="I104" i="30"/>
  <c r="H104" i="30"/>
  <c r="I103" i="30"/>
  <c r="H103" i="30"/>
  <c r="I102" i="30"/>
  <c r="H102" i="30"/>
  <c r="I101" i="30"/>
  <c r="H101" i="30"/>
  <c r="I100" i="30"/>
  <c r="H100" i="30"/>
  <c r="I99" i="30"/>
  <c r="H99" i="30"/>
  <c r="I98" i="30"/>
  <c r="H98" i="30"/>
  <c r="I97" i="30"/>
  <c r="H97" i="30"/>
  <c r="I96" i="30"/>
  <c r="H96" i="30"/>
  <c r="I95" i="30"/>
  <c r="H95" i="30"/>
  <c r="I94" i="30"/>
  <c r="H94" i="30"/>
  <c r="I93" i="30"/>
  <c r="H93" i="30"/>
  <c r="I92" i="30"/>
  <c r="H92" i="30"/>
  <c r="I91" i="30"/>
  <c r="H91" i="30"/>
  <c r="I90" i="30"/>
  <c r="H90" i="30"/>
  <c r="I89" i="30"/>
  <c r="H89" i="30"/>
  <c r="I88" i="30"/>
  <c r="H88" i="30"/>
  <c r="I87" i="30"/>
  <c r="H87" i="30"/>
  <c r="I86" i="30"/>
  <c r="H86" i="30"/>
  <c r="I85" i="30"/>
  <c r="H85" i="30"/>
  <c r="I84" i="30"/>
  <c r="H84" i="30"/>
  <c r="I83" i="30"/>
  <c r="H83" i="30"/>
  <c r="I82" i="30"/>
  <c r="H82" i="30"/>
  <c r="I81" i="30"/>
  <c r="H81" i="30"/>
  <c r="I80" i="30"/>
  <c r="H80" i="30"/>
  <c r="I79" i="30"/>
  <c r="H79" i="30"/>
  <c r="I78" i="30"/>
  <c r="H78" i="30"/>
  <c r="I77" i="30"/>
  <c r="H77" i="30"/>
  <c r="I76" i="30"/>
  <c r="H76" i="30"/>
  <c r="I75" i="30"/>
  <c r="H75" i="30"/>
  <c r="I74" i="30"/>
  <c r="H74" i="30"/>
  <c r="I73" i="30"/>
  <c r="H73" i="30"/>
  <c r="I72" i="30"/>
  <c r="H72" i="30"/>
  <c r="I71" i="30"/>
  <c r="H71" i="30"/>
  <c r="I70" i="30"/>
  <c r="H70" i="30"/>
  <c r="I69" i="30"/>
  <c r="H69" i="30"/>
  <c r="I68" i="30"/>
  <c r="H68" i="30"/>
  <c r="I67" i="30"/>
  <c r="H67" i="30"/>
  <c r="I66" i="30"/>
  <c r="H66" i="30"/>
  <c r="I65" i="30"/>
  <c r="H65" i="30"/>
  <c r="I64" i="30"/>
  <c r="H64" i="30"/>
  <c r="I63" i="30"/>
  <c r="H63" i="30"/>
  <c r="I62" i="30"/>
  <c r="H62" i="30"/>
  <c r="I61" i="30"/>
  <c r="H61" i="30"/>
  <c r="I60" i="30"/>
  <c r="H60" i="30"/>
  <c r="I59" i="30"/>
  <c r="H59" i="30"/>
  <c r="I58" i="30"/>
  <c r="H58" i="30"/>
  <c r="I57" i="30"/>
  <c r="H57" i="30"/>
  <c r="I56" i="30"/>
  <c r="H56" i="30"/>
  <c r="I55" i="30"/>
  <c r="H55" i="30"/>
  <c r="I54" i="30"/>
  <c r="H54" i="30"/>
  <c r="I53" i="30"/>
  <c r="H53" i="30"/>
  <c r="I52" i="30"/>
  <c r="H52" i="30"/>
  <c r="I51" i="30"/>
  <c r="H51" i="30"/>
  <c r="I50" i="30"/>
  <c r="H50" i="30"/>
  <c r="I49" i="30"/>
  <c r="H49" i="30"/>
  <c r="I48" i="30"/>
  <c r="H48" i="30"/>
  <c r="I47" i="30"/>
  <c r="H47" i="30"/>
  <c r="I46" i="30"/>
  <c r="H46" i="30"/>
  <c r="I45" i="30"/>
  <c r="H45" i="30"/>
  <c r="I44" i="30"/>
  <c r="H44" i="30"/>
  <c r="I43" i="30"/>
  <c r="H43" i="30"/>
  <c r="I42" i="30"/>
  <c r="H42" i="30"/>
  <c r="I41" i="30"/>
  <c r="H41" i="30"/>
  <c r="I40" i="30"/>
  <c r="H40" i="30"/>
  <c r="I39" i="30"/>
  <c r="H39" i="30"/>
  <c r="I38" i="30"/>
  <c r="H38" i="30"/>
  <c r="I37" i="30"/>
  <c r="H37" i="30"/>
  <c r="I36" i="30"/>
  <c r="H36" i="30"/>
  <c r="I35" i="30"/>
  <c r="H35" i="30"/>
  <c r="I34" i="30"/>
  <c r="H34" i="30"/>
  <c r="I33" i="30"/>
  <c r="H33" i="30"/>
  <c r="I32" i="30"/>
  <c r="H32" i="30"/>
  <c r="I31" i="30"/>
  <c r="H31" i="30"/>
  <c r="I30" i="30"/>
  <c r="H30" i="30"/>
  <c r="I29" i="30"/>
  <c r="H29" i="30"/>
  <c r="I28" i="30"/>
  <c r="H28" i="30"/>
  <c r="I27" i="30"/>
  <c r="H27" i="30"/>
  <c r="I26" i="30"/>
  <c r="H26" i="30"/>
  <c r="I25" i="30"/>
  <c r="H25" i="30"/>
  <c r="I24" i="30"/>
  <c r="H24" i="30"/>
  <c r="I23" i="30"/>
  <c r="H23" i="30"/>
  <c r="I22" i="30"/>
  <c r="H22" i="30"/>
  <c r="I21" i="30"/>
  <c r="H21" i="30"/>
  <c r="I20" i="30"/>
  <c r="H20" i="30"/>
  <c r="I19" i="30"/>
  <c r="H19" i="30"/>
  <c r="I18" i="30"/>
  <c r="H18" i="30"/>
  <c r="I17" i="30"/>
  <c r="H17" i="30"/>
  <c r="I16" i="30"/>
  <c r="H16" i="30"/>
  <c r="I15" i="30"/>
  <c r="H15" i="30"/>
  <c r="I14" i="30"/>
  <c r="H14" i="30"/>
  <c r="I13" i="30"/>
  <c r="H13" i="30"/>
  <c r="I12" i="30"/>
  <c r="H12" i="30"/>
  <c r="I11" i="30"/>
  <c r="H11" i="30"/>
  <c r="I10" i="30"/>
  <c r="H10" i="30"/>
  <c r="I9" i="30"/>
  <c r="H9" i="30"/>
  <c r="A5" i="30"/>
  <c r="A4" i="30"/>
  <c r="G2" i="30"/>
  <c r="H259" i="30" l="1"/>
  <c r="I259" i="30"/>
  <c r="D67" i="12" l="1"/>
  <c r="I23" i="35"/>
  <c r="C17" i="7"/>
  <c r="D51" i="40" l="1"/>
  <c r="C67" i="12" l="1"/>
  <c r="C64" i="12"/>
  <c r="C47" i="12"/>
  <c r="C45" i="12" s="1"/>
  <c r="C44" i="12" s="1"/>
  <c r="C34" i="12"/>
  <c r="C11" i="12"/>
  <c r="C10" i="12" s="1"/>
  <c r="L11" i="55" l="1"/>
  <c r="L10" i="55"/>
  <c r="D38" i="40" l="1"/>
  <c r="C51" i="40"/>
  <c r="C38" i="40"/>
  <c r="C36" i="40"/>
  <c r="D28" i="40" l="1"/>
  <c r="C28" i="40"/>
  <c r="C18" i="40"/>
  <c r="D18" i="40"/>
  <c r="C53" i="47"/>
  <c r="D18" i="5"/>
  <c r="C18" i="5"/>
  <c r="D31" i="40"/>
  <c r="C31" i="40"/>
  <c r="D62" i="40" l="1"/>
  <c r="D37" i="40"/>
  <c r="D30" i="40"/>
  <c r="D29" i="40"/>
  <c r="D27" i="40"/>
  <c r="D24" i="40"/>
  <c r="C62" i="40"/>
  <c r="C48" i="40"/>
  <c r="C37" i="40"/>
  <c r="C30" i="40"/>
  <c r="C29" i="40"/>
  <c r="C27" i="40"/>
  <c r="C24" i="40"/>
  <c r="D57" i="40"/>
  <c r="C41" i="40"/>
  <c r="C39" i="40"/>
  <c r="C61" i="40" l="1"/>
  <c r="D64" i="12"/>
  <c r="D34" i="12"/>
  <c r="D76" i="40"/>
  <c r="C76" i="40"/>
  <c r="D67" i="40"/>
  <c r="D61" i="40"/>
  <c r="D56" i="40"/>
  <c r="C56" i="40"/>
  <c r="C50" i="40"/>
  <c r="D50" i="40"/>
  <c r="D39" i="40"/>
  <c r="D35" i="40"/>
  <c r="C35" i="40"/>
  <c r="D26" i="40"/>
  <c r="C26" i="40"/>
  <c r="C20" i="40" s="1"/>
  <c r="C17" i="40"/>
  <c r="E17" i="40"/>
  <c r="D17" i="40"/>
  <c r="D12" i="40"/>
  <c r="C12" i="40"/>
  <c r="D18" i="3"/>
  <c r="C18" i="3"/>
  <c r="D17" i="3"/>
  <c r="C17" i="3"/>
  <c r="C16" i="3" s="1"/>
  <c r="D31" i="3"/>
  <c r="C31" i="3"/>
  <c r="D27" i="3"/>
  <c r="D26" i="3" s="1"/>
  <c r="C27" i="3"/>
  <c r="D19" i="3"/>
  <c r="C19" i="3"/>
  <c r="D12" i="3"/>
  <c r="C12" i="3"/>
  <c r="I10" i="9"/>
  <c r="D11" i="12" l="1"/>
  <c r="D10" i="12" s="1"/>
  <c r="C16" i="40"/>
  <c r="C11" i="40" s="1"/>
  <c r="D20" i="40"/>
  <c r="D16" i="40" s="1"/>
  <c r="D16" i="3"/>
  <c r="D10" i="3" s="1"/>
  <c r="D9" i="3" s="1"/>
  <c r="C10" i="3"/>
  <c r="C26" i="3"/>
  <c r="C9" i="3" l="1"/>
  <c r="D11" i="40"/>
  <c r="I26" i="29" l="1"/>
  <c r="I25" i="29" l="1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J40" i="10" l="1"/>
  <c r="I40" i="10"/>
  <c r="I37" i="10" s="1"/>
  <c r="H40" i="10"/>
  <c r="H37" i="10" s="1"/>
  <c r="G40" i="10"/>
  <c r="G37" i="10" s="1"/>
  <c r="F40" i="10"/>
  <c r="E40" i="10"/>
  <c r="E37" i="10" s="1"/>
  <c r="D40" i="10"/>
  <c r="D37" i="10" s="1"/>
  <c r="J37" i="10"/>
  <c r="F37" i="10"/>
  <c r="C37" i="10"/>
  <c r="C34" i="10" s="1"/>
  <c r="B37" i="10"/>
  <c r="B34" i="10" s="1"/>
  <c r="J33" i="10"/>
  <c r="I33" i="10"/>
  <c r="H33" i="10"/>
  <c r="G33" i="10"/>
  <c r="F33" i="10"/>
  <c r="E33" i="10"/>
  <c r="D33" i="10"/>
  <c r="J24" i="10"/>
  <c r="I24" i="10"/>
  <c r="H24" i="10"/>
  <c r="G24" i="10"/>
  <c r="F24" i="10"/>
  <c r="E24" i="10"/>
  <c r="D24" i="10"/>
  <c r="C24" i="10"/>
  <c r="B24" i="10"/>
  <c r="J19" i="10"/>
  <c r="J17" i="10" s="1"/>
  <c r="I19" i="10"/>
  <c r="I17" i="10" s="1"/>
  <c r="H19" i="10"/>
  <c r="G19" i="10"/>
  <c r="G17" i="10" s="1"/>
  <c r="F19" i="10"/>
  <c r="E19" i="10"/>
  <c r="E17" i="10" s="1"/>
  <c r="D19" i="10"/>
  <c r="C19" i="10"/>
  <c r="B19" i="10"/>
  <c r="H17" i="10"/>
  <c r="F17" i="10"/>
  <c r="D17" i="10"/>
  <c r="C17" i="10"/>
  <c r="B17" i="10"/>
  <c r="J14" i="10"/>
  <c r="I14" i="10"/>
  <c r="G14" i="10"/>
  <c r="F14" i="10"/>
  <c r="E14" i="10"/>
  <c r="D14" i="10"/>
  <c r="C14" i="10"/>
  <c r="C9" i="10" s="1"/>
  <c r="B14" i="10"/>
  <c r="J10" i="10"/>
  <c r="I10" i="10"/>
  <c r="H10" i="10"/>
  <c r="H9" i="10" s="1"/>
  <c r="G10" i="10"/>
  <c r="F10" i="10"/>
  <c r="E10" i="10"/>
  <c r="D10" i="10"/>
  <c r="D9" i="10" s="1"/>
  <c r="C10" i="10"/>
  <c r="B10" i="10"/>
  <c r="F9" i="10" l="1"/>
  <c r="B9" i="10"/>
  <c r="G9" i="10"/>
  <c r="E9" i="10"/>
  <c r="I9" i="10"/>
  <c r="J9" i="10"/>
  <c r="G284" i="18" l="1"/>
  <c r="D62" i="42" l="1"/>
  <c r="G19" i="35"/>
  <c r="I19" i="35" s="1"/>
  <c r="G18" i="35"/>
  <c r="I18" i="35" s="1"/>
  <c r="H17" i="35"/>
  <c r="G17" i="35"/>
  <c r="H16" i="35"/>
  <c r="I16" i="35" s="1"/>
  <c r="G16" i="35"/>
  <c r="I15" i="35"/>
  <c r="I14" i="35"/>
  <c r="F14" i="35"/>
  <c r="I13" i="35"/>
  <c r="F13" i="35"/>
  <c r="I12" i="35"/>
  <c r="F12" i="35"/>
  <c r="I11" i="35"/>
  <c r="F11" i="35"/>
  <c r="I10" i="35"/>
  <c r="F10" i="35"/>
  <c r="I9" i="35"/>
  <c r="I17" i="35" l="1"/>
  <c r="L305" i="46"/>
  <c r="L303" i="46"/>
  <c r="L302" i="46"/>
  <c r="L301" i="46"/>
  <c r="L300" i="46"/>
  <c r="L299" i="46"/>
  <c r="L298" i="46"/>
  <c r="L297" i="46"/>
  <c r="L296" i="46"/>
  <c r="L295" i="46"/>
  <c r="L294" i="46"/>
  <c r="L293" i="46"/>
  <c r="L292" i="46"/>
  <c r="L291" i="46"/>
  <c r="L290" i="46"/>
  <c r="L289" i="46"/>
  <c r="L288" i="46"/>
  <c r="L287" i="46"/>
  <c r="L286" i="46"/>
  <c r="L285" i="46"/>
  <c r="L284" i="46"/>
  <c r="L283" i="46"/>
  <c r="L282" i="46"/>
  <c r="L281" i="46"/>
  <c r="L280" i="46"/>
  <c r="L279" i="46"/>
  <c r="L278" i="46"/>
  <c r="L277" i="46"/>
  <c r="L276" i="46"/>
  <c r="L275" i="46"/>
  <c r="L274" i="46"/>
  <c r="L273" i="46"/>
  <c r="L272" i="46"/>
  <c r="L271" i="46"/>
  <c r="L270" i="46"/>
  <c r="L269" i="46"/>
  <c r="L268" i="46"/>
  <c r="L267" i="46"/>
  <c r="L266" i="46"/>
  <c r="L265" i="46"/>
  <c r="L264" i="46"/>
  <c r="L263" i="46"/>
  <c r="L262" i="46"/>
  <c r="L261" i="46"/>
  <c r="L260" i="46"/>
  <c r="L259" i="46"/>
  <c r="L258" i="46"/>
  <c r="L257" i="46"/>
  <c r="L256" i="46"/>
  <c r="L255" i="46"/>
  <c r="L254" i="46"/>
  <c r="L253" i="46"/>
  <c r="L252" i="46"/>
  <c r="L251" i="46"/>
  <c r="L250" i="46"/>
  <c r="L249" i="46"/>
  <c r="L248" i="46"/>
  <c r="L247" i="46"/>
  <c r="L246" i="46"/>
  <c r="L245" i="46"/>
  <c r="L244" i="46"/>
  <c r="L243" i="46"/>
  <c r="L242" i="46"/>
  <c r="L241" i="46"/>
  <c r="L240" i="46"/>
  <c r="L239" i="46"/>
  <c r="L238" i="46"/>
  <c r="L237" i="46"/>
  <c r="L236" i="46"/>
  <c r="L235" i="46"/>
  <c r="L234" i="46"/>
  <c r="L233" i="46"/>
  <c r="L232" i="46"/>
  <c r="L231" i="46"/>
  <c r="L230" i="46"/>
  <c r="L229" i="46"/>
  <c r="L228" i="46"/>
  <c r="L227" i="46"/>
  <c r="L226" i="46"/>
  <c r="L225" i="46"/>
  <c r="L224" i="46"/>
  <c r="L223" i="46"/>
  <c r="L222" i="46"/>
  <c r="L221" i="46"/>
  <c r="L220" i="46"/>
  <c r="L219" i="46"/>
  <c r="L218" i="46"/>
  <c r="L217" i="46"/>
  <c r="L216" i="46"/>
  <c r="L215" i="46"/>
  <c r="L214" i="46"/>
  <c r="L213" i="46"/>
  <c r="L212" i="46"/>
  <c r="L211" i="46"/>
  <c r="L210" i="46"/>
  <c r="L209" i="46"/>
  <c r="L207" i="46"/>
  <c r="L206" i="46"/>
  <c r="L205" i="46"/>
  <c r="L204" i="46"/>
  <c r="L203" i="46"/>
  <c r="L201" i="46"/>
  <c r="L200" i="46"/>
  <c r="L199" i="46"/>
  <c r="L198" i="46"/>
  <c r="L197" i="46"/>
  <c r="L196" i="46"/>
  <c r="L195" i="46"/>
  <c r="L194" i="46"/>
  <c r="L193" i="46"/>
  <c r="L192" i="46"/>
  <c r="L191" i="46"/>
  <c r="L190" i="46"/>
  <c r="L189" i="46"/>
  <c r="L188" i="46"/>
  <c r="L187" i="46"/>
  <c r="L186" i="46"/>
  <c r="L185" i="46"/>
  <c r="L184" i="46"/>
  <c r="L183" i="46"/>
  <c r="L182" i="46"/>
  <c r="L181" i="46"/>
  <c r="L180" i="46"/>
  <c r="L179" i="46"/>
  <c r="L178" i="46"/>
  <c r="L177" i="46"/>
  <c r="L176" i="46"/>
  <c r="L175" i="46"/>
  <c r="L174" i="46"/>
  <c r="L173" i="46"/>
  <c r="L172" i="46"/>
  <c r="L171" i="46"/>
  <c r="L170" i="46"/>
  <c r="L169" i="46"/>
  <c r="L168" i="46"/>
  <c r="L167" i="46"/>
  <c r="L166" i="46"/>
  <c r="L165" i="46"/>
  <c r="L164" i="46"/>
  <c r="L163" i="46"/>
  <c r="L162" i="46"/>
  <c r="L161" i="46"/>
  <c r="L160" i="46"/>
  <c r="L159" i="46"/>
  <c r="L158" i="46"/>
  <c r="L157" i="46"/>
  <c r="L156" i="46"/>
  <c r="L155" i="46"/>
  <c r="L154" i="46"/>
  <c r="L153" i="46"/>
  <c r="L152" i="46"/>
  <c r="L151" i="46"/>
  <c r="L150" i="46"/>
  <c r="L149" i="46"/>
  <c r="L148" i="46"/>
  <c r="L147" i="46"/>
  <c r="L146" i="46"/>
  <c r="L145" i="46"/>
  <c r="L144" i="46"/>
  <c r="L143" i="46"/>
  <c r="L142" i="46"/>
  <c r="L141" i="46"/>
  <c r="L140" i="46"/>
  <c r="L139" i="46"/>
  <c r="L138" i="46"/>
  <c r="L137" i="46"/>
  <c r="L136" i="46"/>
  <c r="L135" i="46"/>
  <c r="L134" i="46"/>
  <c r="L133" i="46"/>
  <c r="L132" i="46"/>
  <c r="L131" i="46"/>
  <c r="L130" i="46"/>
  <c r="L129" i="46"/>
  <c r="L128" i="46"/>
  <c r="L127" i="46"/>
  <c r="L126" i="46"/>
  <c r="L125" i="46"/>
  <c r="L124" i="46"/>
  <c r="L123" i="46"/>
  <c r="L122" i="46"/>
  <c r="L121" i="46"/>
  <c r="L120" i="46"/>
  <c r="L119" i="46"/>
  <c r="L118" i="46"/>
  <c r="L117" i="46"/>
  <c r="L116" i="46"/>
  <c r="L115" i="46"/>
  <c r="L114" i="46"/>
  <c r="L113" i="46"/>
  <c r="L112" i="46"/>
  <c r="L111" i="46"/>
  <c r="L110" i="46"/>
  <c r="L109" i="46"/>
  <c r="L108" i="46"/>
  <c r="L107" i="46"/>
  <c r="L106" i="46"/>
  <c r="L105" i="46"/>
  <c r="L104" i="46"/>
  <c r="L103" i="46"/>
  <c r="L102" i="46"/>
  <c r="L101" i="46"/>
  <c r="L100" i="46"/>
  <c r="L99" i="46"/>
  <c r="L98" i="46"/>
  <c r="L97" i="46"/>
  <c r="L96" i="46"/>
  <c r="L95" i="46"/>
  <c r="L94" i="46"/>
  <c r="L93" i="46"/>
  <c r="L92" i="46"/>
  <c r="L91" i="46"/>
  <c r="L90" i="46"/>
  <c r="L89" i="46"/>
  <c r="L88" i="46"/>
  <c r="L87" i="46"/>
  <c r="L86" i="46"/>
  <c r="L85" i="46"/>
  <c r="L84" i="46"/>
  <c r="L83" i="46"/>
  <c r="L82" i="46"/>
  <c r="L81" i="46"/>
  <c r="L80" i="46"/>
  <c r="L79" i="46"/>
  <c r="L78" i="46"/>
  <c r="L77" i="46"/>
  <c r="L76" i="46"/>
  <c r="L75" i="46"/>
  <c r="L74" i="46"/>
  <c r="L73" i="46"/>
  <c r="L72" i="46"/>
  <c r="L71" i="46"/>
  <c r="L70" i="46"/>
  <c r="L69" i="46"/>
  <c r="L68" i="46"/>
  <c r="L67" i="46"/>
  <c r="L66" i="46"/>
  <c r="L65" i="46"/>
  <c r="L64" i="46"/>
  <c r="L63" i="46"/>
  <c r="L62" i="46"/>
  <c r="L61" i="46"/>
  <c r="L60" i="46"/>
  <c r="L59" i="46"/>
  <c r="L58" i="46"/>
  <c r="L57" i="46"/>
  <c r="L56" i="46"/>
  <c r="L55" i="46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3" i="46"/>
  <c r="L32" i="46"/>
  <c r="L31" i="46"/>
  <c r="L30" i="46"/>
  <c r="L310" i="46" s="1"/>
  <c r="H82" i="44"/>
  <c r="H81" i="44"/>
  <c r="H80" i="44"/>
  <c r="H79" i="44"/>
  <c r="H78" i="44"/>
  <c r="H77" i="44"/>
  <c r="H76" i="44"/>
  <c r="H75" i="44"/>
  <c r="H74" i="44"/>
  <c r="H73" i="44"/>
  <c r="H72" i="44"/>
  <c r="H71" i="44"/>
  <c r="I61" i="44"/>
  <c r="H61" i="44"/>
  <c r="I60" i="44"/>
  <c r="H60" i="44"/>
  <c r="I59" i="44"/>
  <c r="H59" i="44"/>
  <c r="I32" i="44"/>
  <c r="H32" i="44"/>
  <c r="I31" i="44"/>
  <c r="H31" i="44"/>
  <c r="I30" i="44"/>
  <c r="H30" i="44"/>
  <c r="I25" i="44"/>
  <c r="H25" i="44"/>
  <c r="I24" i="44"/>
  <c r="H24" i="44"/>
  <c r="I23" i="44"/>
  <c r="H23" i="44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C19" i="27"/>
  <c r="D18" i="27"/>
  <c r="C18" i="27"/>
  <c r="D74" i="47"/>
  <c r="C74" i="47"/>
  <c r="D65" i="47"/>
  <c r="D60" i="47"/>
  <c r="C60" i="47"/>
  <c r="D59" i="47"/>
  <c r="C59" i="47"/>
  <c r="D55" i="47"/>
  <c r="C55" i="47"/>
  <c r="D54" i="47"/>
  <c r="C54" i="47"/>
  <c r="D53" i="47"/>
  <c r="C49" i="47"/>
  <c r="C48" i="47" s="1"/>
  <c r="D48" i="47"/>
  <c r="D39" i="47"/>
  <c r="D37" i="47" s="1"/>
  <c r="C39" i="47"/>
  <c r="C37" i="47" s="1"/>
  <c r="D33" i="47"/>
  <c r="C33" i="47"/>
  <c r="D24" i="47"/>
  <c r="C24" i="47"/>
  <c r="D19" i="47"/>
  <c r="D18" i="47" s="1"/>
  <c r="C19" i="47"/>
  <c r="C18" i="47" s="1"/>
  <c r="D16" i="47"/>
  <c r="C16" i="47"/>
  <c r="C15" i="47" s="1"/>
  <c r="C14" i="47" s="1"/>
  <c r="D15" i="47"/>
  <c r="D13" i="47"/>
  <c r="D10" i="47" s="1"/>
  <c r="C13" i="47"/>
  <c r="C10" i="47"/>
  <c r="D31" i="7"/>
  <c r="C31" i="7"/>
  <c r="C30" i="7"/>
  <c r="C28" i="7"/>
  <c r="D27" i="7"/>
  <c r="D26" i="7"/>
  <c r="D19" i="7"/>
  <c r="C19" i="7"/>
  <c r="D16" i="7"/>
  <c r="C16" i="7"/>
  <c r="D12" i="7"/>
  <c r="C12" i="7"/>
  <c r="C10" i="7" s="1"/>
  <c r="D10" i="7"/>
  <c r="D9" i="7" s="1"/>
  <c r="C27" i="7" l="1"/>
  <c r="C26" i="7" s="1"/>
  <c r="D14" i="47"/>
  <c r="D9" i="47" s="1"/>
  <c r="C9" i="7"/>
  <c r="C9" i="47"/>
  <c r="C25" i="59"/>
  <c r="C24" i="59"/>
  <c r="C23" i="59"/>
  <c r="C22" i="59"/>
  <c r="C21" i="59"/>
  <c r="C19" i="59"/>
  <c r="C18" i="59"/>
  <c r="C12" i="59"/>
  <c r="C11" i="59"/>
  <c r="C20" i="59" l="1"/>
  <c r="I2" i="35"/>
  <c r="I2" i="39"/>
  <c r="K2" i="57"/>
  <c r="I2" i="56"/>
  <c r="I2" i="10"/>
  <c r="G2" i="18"/>
  <c r="I2" i="9"/>
  <c r="C2" i="12"/>
  <c r="C2" i="28"/>
  <c r="C2" i="5"/>
  <c r="L3" i="46"/>
  <c r="G2" i="45"/>
  <c r="G2" i="44"/>
  <c r="I2" i="43"/>
  <c r="C2" i="27"/>
  <c r="C2" i="47"/>
  <c r="L3" i="55"/>
  <c r="G2" i="34"/>
  <c r="I2" i="29"/>
  <c r="C2" i="26"/>
  <c r="C2" i="40"/>
  <c r="C2" i="7"/>
  <c r="C2" i="3"/>
  <c r="C2" i="59"/>
  <c r="A5" i="57"/>
  <c r="A5" i="56"/>
  <c r="A6" i="59"/>
  <c r="C13" i="59" l="1"/>
  <c r="I28" i="35" l="1"/>
  <c r="D47" i="12" s="1"/>
  <c r="A5" i="9"/>
  <c r="D45" i="12" l="1"/>
  <c r="L31" i="55"/>
  <c r="A6" i="55"/>
  <c r="D44" i="12" l="1"/>
  <c r="A5" i="35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29"/>
  <c r="A6" i="26"/>
  <c r="A7" i="40"/>
  <c r="A5" i="7"/>
  <c r="A5" i="3"/>
  <c r="I88" i="44" l="1"/>
  <c r="H88" i="44"/>
  <c r="H34" i="45" l="1"/>
  <c r="G34" i="45"/>
  <c r="I2764" i="43"/>
  <c r="H2764" i="43"/>
  <c r="G2764" i="43"/>
  <c r="D17" i="28" l="1"/>
  <c r="C17" i="28"/>
  <c r="I29" i="29" l="1"/>
  <c r="A6" i="40" l="1"/>
  <c r="A4" i="39" l="1"/>
  <c r="A4" i="35" l="1"/>
  <c r="H34" i="34" l="1"/>
  <c r="G34" i="34"/>
  <c r="A4" i="34"/>
  <c r="H29" i="29" l="1"/>
  <c r="G29" i="29"/>
  <c r="A4" i="29"/>
  <c r="A5" i="28" l="1"/>
  <c r="D25" i="27"/>
  <c r="C25" i="27"/>
  <c r="A5" i="27"/>
  <c r="D24" i="26"/>
  <c r="C24" i="26"/>
  <c r="A5" i="26"/>
  <c r="G285" i="18" l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6" i="18" s="1"/>
  <c r="A4" i="18"/>
  <c r="A4" i="10" l="1"/>
  <c r="A4" i="9"/>
  <c r="A4" i="12"/>
  <c r="A5" i="5"/>
  <c r="A4" i="7"/>
  <c r="D17" i="5" l="1"/>
  <c r="C14" i="59" s="1"/>
  <c r="C17" i="5"/>
  <c r="D14" i="5"/>
  <c r="C14" i="5"/>
  <c r="D11" i="5"/>
  <c r="C11" i="5"/>
  <c r="D10" i="5" l="1"/>
  <c r="C10" i="59" s="1"/>
  <c r="C10" i="5"/>
  <c r="C17" i="59" l="1"/>
</calcChain>
</file>

<file path=xl/sharedStrings.xml><?xml version="1.0" encoding="utf-8"?>
<sst xmlns="http://schemas.openxmlformats.org/spreadsheetml/2006/main" count="19517" uniqueCount="5603">
  <si>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</si>
  <si>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</si>
  <si>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</si>
  <si>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</si>
  <si>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</si>
  <si>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</si>
  <si>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</si>
  <si>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</si>
  <si>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</si>
  <si>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</si>
  <si>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</si>
  <si>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</si>
  <si>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</si>
  <si>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</si>
  <si>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</si>
  <si>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</si>
  <si>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</si>
  <si>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</si>
  <si>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</si>
  <si>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</si>
  <si>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</si>
  <si>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</si>
  <si>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</si>
  <si>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</si>
  <si>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</si>
  <si>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</si>
  <si>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</si>
  <si>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</si>
  <si>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</si>
  <si>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</si>
  <si>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</si>
  <si>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</si>
  <si>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</si>
  <si>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</si>
  <si>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</si>
  <si>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</si>
  <si>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</si>
  <si>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</si>
  <si>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</si>
  <si>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</si>
  <si>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</si>
  <si>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</si>
  <si>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</si>
  <si>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</si>
  <si>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</si>
  <si>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</si>
  <si>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</si>
  <si>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</si>
  <si>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</si>
  <si>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</si>
  <si>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</si>
  <si>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</si>
  <si>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</si>
  <si>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</si>
  <si>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</si>
  <si>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</si>
  <si>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</si>
  <si>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</si>
  <si>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</si>
  <si>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</si>
  <si>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</si>
  <si>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</si>
  <si>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</si>
  <si>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</si>
  <si>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</si>
  <si>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</si>
  <si>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</si>
  <si>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</si>
  <si>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</si>
  <si>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</si>
  <si>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</si>
  <si>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</si>
  <si>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</si>
  <si>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</si>
  <si>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</si>
  <si>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</si>
  <si>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</si>
  <si>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</si>
  <si>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</si>
  <si>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</si>
  <si>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</si>
  <si>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</si>
  <si>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</si>
  <si>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</si>
  <si>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</si>
  <si>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</si>
  <si>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</si>
  <si>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</si>
  <si>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</si>
  <si>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</si>
  <si>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</si>
  <si>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</si>
  <si>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</si>
  <si>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</si>
  <si>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</si>
  <si>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</si>
  <si>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</si>
  <si>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</si>
  <si>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</si>
  <si>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</si>
  <si>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</si>
  <si>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</si>
  <si>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</si>
  <si>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</si>
  <si>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</si>
  <si>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</si>
  <si>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</si>
  <si>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</si>
  <si>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</si>
  <si>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</si>
  <si>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</si>
  <si>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</si>
  <si>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</si>
  <si>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</si>
  <si>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</si>
  <si>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</si>
  <si>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</si>
  <si>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</si>
  <si>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</si>
  <si>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</si>
  <si>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</si>
  <si>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</si>
  <si>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</si>
  <si>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</si>
  <si>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</si>
  <si>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</si>
  <si>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</si>
  <si>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</si>
  <si>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</si>
  <si>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</si>
  <si>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</si>
  <si>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</si>
  <si>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</si>
  <si>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</si>
  <si>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</si>
  <si>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</si>
  <si>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</si>
  <si>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</si>
  <si>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</si>
  <si>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</si>
  <si>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</si>
  <si>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</si>
  <si>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</si>
  <si>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</si>
  <si>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</si>
  <si>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</si>
  <si>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</si>
  <si>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</si>
  <si>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</si>
  <si>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</si>
  <si>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</si>
  <si>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</si>
  <si>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</si>
  <si>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</si>
  <si>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</si>
  <si>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</si>
  <si>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</si>
  <si>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</si>
  <si>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</si>
  <si>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</si>
  <si>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</si>
  <si>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</si>
  <si>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</si>
  <si>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</si>
  <si>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</si>
  <si>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</si>
  <si>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</si>
  <si>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</si>
  <si>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</si>
  <si>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</si>
  <si>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</si>
  <si>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</si>
  <si>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</si>
  <si>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</si>
  <si>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</si>
  <si>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</si>
  <si>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</si>
  <si>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</si>
  <si>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</si>
  <si>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</si>
  <si>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</si>
  <si>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</si>
  <si>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</si>
  <si>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</si>
  <si>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</si>
  <si>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</si>
  <si>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</si>
  <si>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</si>
  <si>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</si>
  <si>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</si>
  <si>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</si>
  <si>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</si>
  <si>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</si>
  <si>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</si>
  <si>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</si>
  <si>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</si>
  <si>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</si>
  <si>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</si>
  <si>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</si>
  <si>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</si>
  <si>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</si>
  <si>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</si>
  <si>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</si>
  <si>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</si>
  <si>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</si>
  <si>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</si>
  <si>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</si>
  <si>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</si>
  <si>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</si>
  <si>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</si>
  <si>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</si>
  <si>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</si>
  <si>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</si>
  <si>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</si>
  <si>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</si>
  <si>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</si>
  <si>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</si>
  <si>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</si>
  <si>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</si>
  <si>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</si>
  <si>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</si>
  <si>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</si>
  <si>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</si>
  <si>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</si>
  <si>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</si>
  <si>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</si>
  <si>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</si>
  <si>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</si>
  <si>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</si>
  <si>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</si>
  <si>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</si>
  <si>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</si>
  <si>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</si>
  <si>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</si>
  <si>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</si>
  <si>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</si>
  <si>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</si>
  <si>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</si>
  <si>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</si>
  <si>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</si>
  <si>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</si>
  <si>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</si>
  <si>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</si>
  <si>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</si>
  <si>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</si>
  <si>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</si>
  <si>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</si>
  <si>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</si>
  <si>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</si>
  <si>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</si>
  <si>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</si>
  <si>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</si>
  <si>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</si>
  <si>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</si>
  <si>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</si>
  <si>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</si>
  <si>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</si>
  <si>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</si>
  <si>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</si>
  <si>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</si>
  <si>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</si>
  <si>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</si>
  <si>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</si>
  <si>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</si>
  <si>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</si>
  <si>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</si>
  <si>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</si>
  <si>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</si>
  <si>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</si>
  <si>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</si>
  <si>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</si>
  <si>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</si>
  <si>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</si>
  <si>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</si>
  <si>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</si>
  <si>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</si>
  <si>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</si>
  <si>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</si>
  <si>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</si>
  <si>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</si>
  <si>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</si>
  <si>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</si>
  <si>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</si>
  <si>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</si>
  <si>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</si>
  <si>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</si>
  <si>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</si>
  <si>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</si>
  <si>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</si>
  <si>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</si>
  <si>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</si>
  <si>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</si>
  <si>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</si>
  <si>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</si>
  <si>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</si>
  <si>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</si>
  <si>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</si>
  <si>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</si>
  <si>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</si>
  <si>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</si>
  <si>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</si>
  <si>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</si>
  <si>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</si>
  <si>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</si>
  <si>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</si>
  <si>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</si>
  <si>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</si>
  <si>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</si>
  <si>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</si>
  <si>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</si>
  <si>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</si>
  <si>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</si>
  <si>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</si>
  <si>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</si>
  <si>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</si>
  <si>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</si>
  <si>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</si>
  <si>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</si>
  <si>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</si>
  <si>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</si>
  <si>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</si>
  <si>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</si>
  <si>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</si>
  <si>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</si>
  <si>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</si>
  <si>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</si>
  <si>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</si>
  <si>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</si>
  <si>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</si>
  <si>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</si>
  <si>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</si>
  <si>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</si>
  <si>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</si>
  <si>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</si>
  <si>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</si>
  <si>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</si>
  <si>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</si>
  <si>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</si>
  <si>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</si>
  <si>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</si>
  <si>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</si>
  <si>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</si>
  <si>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</si>
  <si>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</si>
  <si>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</si>
  <si>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</si>
  <si>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</si>
  <si>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</si>
  <si>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</si>
  <si>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</si>
  <si>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</si>
  <si>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</si>
  <si>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</si>
  <si>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</si>
  <si>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</si>
  <si>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</si>
  <si>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</si>
  <si>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</si>
  <si>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</si>
  <si>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</si>
  <si>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</si>
  <si>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</si>
  <si>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</si>
  <si>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</si>
  <si>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</si>
  <si>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</si>
  <si>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</si>
  <si>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</si>
  <si>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</si>
  <si>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</si>
  <si>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</si>
  <si>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</si>
  <si>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</si>
  <si>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</si>
  <si>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</si>
  <si>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</si>
  <si>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</si>
  <si>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</si>
  <si>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</si>
  <si>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</si>
  <si>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</si>
  <si>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</si>
  <si>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</si>
  <si>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</si>
  <si>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</si>
  <si>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</si>
  <si>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დაუმთავრებელი მშენებლობა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</si>
  <si>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</si>
  <si>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</si>
  <si>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</si>
  <si>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</si>
  <si>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</si>
  <si>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</si>
  <si>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</si>
  <si>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</si>
  <si>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</si>
  <si>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</si>
  <si>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</si>
  <si>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</si>
  <si>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</si>
  <si>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</si>
  <si>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</si>
  <si>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</si>
  <si>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</si>
  <si>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</si>
  <si>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</si>
  <si>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</si>
  <si>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</si>
  <si>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</si>
  <si>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</si>
  <si>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</si>
  <si>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</si>
  <si>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</si>
  <si>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</si>
  <si>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</si>
  <si>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</si>
  <si>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</si>
  <si>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</si>
  <si>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</si>
  <si>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</si>
  <si>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</si>
  <si>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</si>
  <si>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</si>
  <si>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</si>
  <si>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</si>
  <si>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</si>
  <si>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</si>
  <si>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</si>
  <si>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</si>
  <si>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</si>
  <si>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</si>
  <si>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</si>
  <si>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</si>
  <si>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</si>
  <si>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</si>
  <si>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</si>
  <si>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</si>
  <si>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</si>
  <si>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</si>
  <si>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</si>
  <si>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</si>
  <si>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</si>
  <si>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</si>
  <si>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</si>
  <si>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</si>
  <si>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</si>
  <si>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</si>
  <si>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</si>
  <si>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</si>
  <si>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</si>
  <si>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</si>
  <si>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</si>
  <si>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</si>
  <si>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</si>
  <si>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</si>
  <si>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</si>
  <si>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</si>
  <si>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</si>
  <si>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</si>
  <si>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</si>
  <si>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</si>
  <si>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</si>
  <si>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</si>
  <si>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</si>
  <si>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</si>
  <si>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</si>
  <si>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</si>
  <si>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</si>
  <si>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</si>
  <si>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</si>
  <si>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</si>
  <si>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</si>
  <si>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</si>
  <si>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</si>
  <si>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</si>
  <si>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</si>
  <si>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</si>
  <si>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</si>
  <si>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</si>
  <si>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</si>
  <si>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</si>
  <si>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</si>
  <si>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</si>
  <si>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</si>
  <si>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</si>
  <si>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</si>
  <si>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</si>
  <si>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</si>
  <si>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</si>
  <si>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</si>
  <si>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</si>
  <si>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</si>
  <si>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</si>
  <si>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</si>
  <si>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</si>
  <si>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</si>
  <si>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</si>
  <si>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</si>
  <si>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</si>
  <si>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</si>
  <si>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</si>
  <si>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</si>
  <si>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</si>
  <si>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</si>
  <si>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</si>
  <si>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</si>
  <si>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</si>
  <si>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</si>
  <si>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მოქალაქეთა  პოლიტიკური გაერთიანება "ეროვნული ფორუმი"</t>
  </si>
  <si>
    <t>01.01.2017-12.31.2017</t>
  </si>
  <si>
    <t>ფულადი შემოწირულობა</t>
  </si>
  <si>
    <t>ალუდა გოგლიჩიძე</t>
  </si>
  <si>
    <t>01013006870</t>
  </si>
  <si>
    <t>GE06BG0000000681516300</t>
  </si>
  <si>
    <t>საქართველოს ბანკი</t>
  </si>
  <si>
    <t>გოჩა ჯაბიძე</t>
  </si>
  <si>
    <t>01026011115</t>
  </si>
  <si>
    <t>GE80BG0000000455704400</t>
  </si>
  <si>
    <t>ხათუნა გურჯიშვილი</t>
  </si>
  <si>
    <t>01010002624</t>
  </si>
  <si>
    <t>GE77BG0000000524178500</t>
  </si>
  <si>
    <t>მარინე პოლიანსკაია</t>
  </si>
  <si>
    <t>57001018889</t>
  </si>
  <si>
    <t>GE61BG0000000793081800</t>
  </si>
  <si>
    <t>არაფულადი შემოწირულობა</t>
  </si>
  <si>
    <t>გიორგი თაქთაქიშვილი</t>
  </si>
  <si>
    <t>01031004622</t>
  </si>
  <si>
    <t xml:space="preserve"> საარჩევნო ვიდეო კლიპის დამზადება უსასყიდლოდ</t>
  </si>
  <si>
    <t>ორი</t>
  </si>
  <si>
    <t>კახა ჩაკვეტაძე</t>
  </si>
  <si>
    <t>01015007988</t>
  </si>
  <si>
    <t>GE86BG0000000793086200</t>
  </si>
  <si>
    <t>ვახტანგ შუკვანი</t>
  </si>
  <si>
    <t>01023007693</t>
  </si>
  <si>
    <t>GE26BG0000000120747300</t>
  </si>
  <si>
    <t>ავთანდილ დავითაძე</t>
  </si>
  <si>
    <t>01005004676</t>
  </si>
  <si>
    <t>GE86BG0000000355276700</t>
  </si>
  <si>
    <t>ზურაბ ჩიკვაიძე</t>
  </si>
  <si>
    <t>01006006283</t>
  </si>
  <si>
    <t>GE90BG0000000493567200</t>
  </si>
  <si>
    <t>ჯეირან ხუბანოვი</t>
  </si>
  <si>
    <t>28001002247</t>
  </si>
  <si>
    <t>ქ.მარნეული, რუსთაველის ქ. 86.   ს.კ N83.02.08.156.01.501 დაზუსტებული ფართი1692 კვ.მ, პირველი სართული კერძო საკუთრების  (160 კვ.მ)- ის ერთი ოთახი 42კვ.მ.  უსასყიდლოდ სარგებლიბა  ორი თვით.</t>
  </si>
  <si>
    <t>დავით უსუფაშვილი</t>
  </si>
  <si>
    <t>35001007315</t>
  </si>
  <si>
    <t>GE56TB0600000028701947</t>
  </si>
  <si>
    <t>თიბისი</t>
  </si>
  <si>
    <t>ნანი გარუჩავ</t>
  </si>
  <si>
    <t>01025002422</t>
  </si>
  <si>
    <t>ქ.სენაკი, ს გეგელიას ქ. 17.   ს.კ N844.01.31.261 დაზუსტებული ფართი 572 კვ.მ, კერძო სახლს (358 კვ.მ)- ის   უსასყიდლოდ სარგებლიბა  ორი თვით.</t>
  </si>
  <si>
    <t>ნათელა ბერაძე</t>
  </si>
  <si>
    <t>48001014405</t>
  </si>
  <si>
    <t>დაბა ჩხოროწყუ , ჭავავაძის ქ. 8   ს.კ N46.02.45.148 დაზუსტებული ფართი160კვ.მ, კერძო სახლს  მეორე სართულზე ოთახ ნახევარს (45 კვ.მ)- ის   უსასყიდლოდ სარგებლიბა  ორი თვით.</t>
  </si>
  <si>
    <t>მარინე მიჩიტაშვილი</t>
  </si>
  <si>
    <t>01011071264</t>
  </si>
  <si>
    <t>ქ. თბილისი, გუმათჰესის ქ. კ.8ა   ს.კ N01.19.23.008.013.01.002 დაზუსტებული ფართი427კვ.მ, 9 სართულიანი კორპუსის პირველ სართულზე ერთ ოთახს (17 კვ.მ)- ის   უსასყიდლოდ სარგებლიბა  35 დღით.</t>
  </si>
  <si>
    <t>კობა თოფურია</t>
  </si>
  <si>
    <t>42001029647</t>
  </si>
  <si>
    <t>ქ. ფოთი, კლდიაშვილის   ქ. N27.   ს/კ N 04.01.12.144შენობა ნაგებობის N1/2(ნაწილი „სამემკვიდრო“)  დაზუსტებული ფართობი 795კვ.მ  დან   100 კვ.მ ფართი. ორ სართულიანი კერძო სახლის მეორე სართულზე განთავსებულ  ხუთ ოთახს.</t>
  </si>
  <si>
    <t>შპს. "ჰოლდინგი საქართველო"</t>
  </si>
  <si>
    <t>ქ. თბილისი ბუდაპეშტის   ქ. N1ბ.  მიწის  ს/კ N 01.10.14.004.059.01.500. შენობა ნაგებობის N1(მშენებარე)  საერთო ფართით 4591 კვ.მ  დან   126 კვ.მ ფართი.</t>
  </si>
  <si>
    <t>ზურაბჩიკვაიძე</t>
  </si>
  <si>
    <t>ტარიელ სოფრომაძე</t>
  </si>
  <si>
    <t>01030005290</t>
  </si>
  <si>
    <t>GE95BG0000000713793000</t>
  </si>
  <si>
    <t>ბიძინა ყალიჩავ</t>
  </si>
  <si>
    <t>48001004940</t>
  </si>
  <si>
    <t>GE84LB0711186963123000</t>
  </si>
  <si>
    <t>ლიბერთი</t>
  </si>
  <si>
    <t>აპოლონ გარუჩავა</t>
  </si>
  <si>
    <t>39001004648</t>
  </si>
  <si>
    <t>ქ. სენაკი, მ. ქურდოვანიძის ქ.    N11- ში.  მიწის  (უძრავი ქონების) ს/კ N 44.01.31.1951. უზუფრუქტით გადაცემული საგანი არის N 1(მშენებარე) საერთო ფართით 420 კვ.მ.   პირველ სართულზე განთავსებულ    100 კვ.მ ფართს</t>
  </si>
  <si>
    <t>მიხეილ ჭიპაშვილი</t>
  </si>
  <si>
    <t>56001004698</t>
  </si>
  <si>
    <r>
      <rPr>
        <sz val="9"/>
        <rFont val="Times New Roman"/>
        <family val="1"/>
      </rPr>
      <t xml:space="preserve"> </t>
    </r>
    <r>
      <rPr>
        <sz val="9"/>
        <rFont val="Sylfaen"/>
        <family val="1"/>
      </rPr>
      <t>დაბა ხარაგაული, 9 აპრილის ქ. N 27 ა -ში.  მიწის  (უძრავი ქონების) გ/რ N 882009252178.1.2 უზუფრუქტით გადაცემული საგანი არის   ორ სართულიანი  შენობა ნაგებობის პირველ სართულზე  არსებული საერთო ფართით 272 კვ.მ  დან   40 კვ.მ ფართს.</t>
    </r>
  </si>
  <si>
    <t>გიორგი ბერიძიშვილი</t>
  </si>
  <si>
    <t>01001067864</t>
  </si>
  <si>
    <t>GE41TB7743745061100014</t>
  </si>
  <si>
    <t>ზვიადი ყვირალაშვილი</t>
  </si>
  <si>
    <t>13001011560</t>
  </si>
  <si>
    <t>GE89BG0000000820302600</t>
  </si>
  <si>
    <t>ნათია ქობალია</t>
  </si>
  <si>
    <t>01007010878</t>
  </si>
  <si>
    <t>GE69TB7882645063600015</t>
  </si>
  <si>
    <t>ეთერი ბაბილაშვილი</t>
  </si>
  <si>
    <t>20001010736</t>
  </si>
  <si>
    <r>
      <rPr>
        <sz val="9"/>
        <rFont val="Times New Roman"/>
        <family val="1"/>
      </rPr>
      <t xml:space="preserve">  </t>
    </r>
    <r>
      <rPr>
        <sz val="9"/>
        <rFont val="Sylfaen"/>
        <family val="1"/>
      </rPr>
      <t>ქ. თელავი, ნადიკვარის ქ.    N7- ში.  მიწის  (უძრავი ქონების) ს/კ N 53.20.42.260. უზუფრუქტით გადაცემული საგანი არის ერთ სართულიან შენობა ნაგებობის  არსებული საერთო ფართით  147.4 კვ.მ დან 92.2 კვ.მ  სამ ოთახს</t>
    </r>
  </si>
  <si>
    <t>შპს  "ულტრადენტი"</t>
  </si>
  <si>
    <t>206114088</t>
  </si>
  <si>
    <t>ქ. თბილისი წ. წამებულის  ქ. N88   მიწის  (უძრავი ქონების) ს/კ N 01.17.13.035.004.01.500.   უზუფრუქტით გადაცემული საგანი არის  შენობა ნაგებობის მეორე სართულზე არსებული   საერთო ფართით 67,85 კვ.მ  დან   10 კვ.მ ფართი.</t>
  </si>
  <si>
    <t>თამილა გომიაშცილი</t>
  </si>
  <si>
    <t>01006007183</t>
  </si>
  <si>
    <t xml:space="preserve"> GE37TB7376245061100031</t>
  </si>
  <si>
    <t xml:space="preserve"> თეიმურაზ მურვანიძე</t>
  </si>
  <si>
    <t>01026008246</t>
  </si>
  <si>
    <t>GE65TB745464516960000</t>
  </si>
  <si>
    <t>დავით კუპატაშვილი</t>
  </si>
  <si>
    <t>01024033013</t>
  </si>
  <si>
    <t xml:space="preserve"> GE87BG000000083937400</t>
  </si>
  <si>
    <t>ნათელა ჭანტურია</t>
  </si>
  <si>
    <t>60001063487</t>
  </si>
  <si>
    <t xml:space="preserve"> GE24LB001914501042714</t>
  </si>
  <si>
    <t>თეონა გარუჩავა</t>
  </si>
  <si>
    <t>GE68TB7068836010300147</t>
  </si>
  <si>
    <t>ნოდარ ებანოიძე</t>
  </si>
  <si>
    <t>56001002576</t>
  </si>
  <si>
    <t>GE63TB7039145066300001</t>
  </si>
  <si>
    <t>მალხაზ ჩხიკვაძე</t>
  </si>
  <si>
    <t>46001001724</t>
  </si>
  <si>
    <t>GE76TB7685236010100015</t>
  </si>
  <si>
    <t xml:space="preserve"> ნუგზარ ჩხიკვაძე</t>
  </si>
  <si>
    <t>46001001558</t>
  </si>
  <si>
    <t>GE12BG0000000372131200</t>
  </si>
  <si>
    <t xml:space="preserve"> ლევან მიროტაძე</t>
  </si>
  <si>
    <t>01030011769</t>
  </si>
  <si>
    <t>GE55BG0000000220154900</t>
  </si>
  <si>
    <t>ერთი</t>
  </si>
  <si>
    <t>მაია ღურწკაია</t>
  </si>
  <si>
    <t>19001073865</t>
  </si>
  <si>
    <t>GE90BG0000000111319300</t>
  </si>
  <si>
    <t>მადონა გოგლიჩიძე</t>
  </si>
  <si>
    <t>60001000972</t>
  </si>
  <si>
    <t>GE87LB0288870270230537</t>
  </si>
  <si>
    <t xml:space="preserve"> პარტიის წევრებისთვის ტრენინგის ჩატარების ხარჯები (ტრენერის ხელფასი)</t>
  </si>
  <si>
    <t>1.2.15.3</t>
  </si>
  <si>
    <t xml:space="preserve"> პარტიის საარჩევნო კლიპის სურდო თარგმანი</t>
  </si>
  <si>
    <t>საარჩევნო ვიდეო-რგოლის (კლიპის) დამზადების ღირებულება-არაფულადი შემოწირულობის შესაბამისი არაფულადი ხარჯი</t>
  </si>
  <si>
    <t>გოჩა</t>
  </si>
  <si>
    <t>ჯაბიძე</t>
  </si>
  <si>
    <t>პარტიის წევრი</t>
  </si>
  <si>
    <t xml:space="preserve">    კახაბერ</t>
  </si>
  <si>
    <t xml:space="preserve">   შარტავა</t>
  </si>
  <si>
    <t>01008005455</t>
  </si>
  <si>
    <t>რევაზ</t>
  </si>
  <si>
    <t>შავიშვილი</t>
  </si>
  <si>
    <t>01024006197</t>
  </si>
  <si>
    <t>დავით</t>
  </si>
  <si>
    <t>კაკაბაძე</t>
  </si>
  <si>
    <t>ზურაბ</t>
  </si>
  <si>
    <t>ჩიკვაიძე</t>
  </si>
  <si>
    <t xml:space="preserve">მალხაზ </t>
  </si>
  <si>
    <t>ვახტანგაშვილი</t>
  </si>
  <si>
    <t>59002001330</t>
  </si>
  <si>
    <t>ანი</t>
  </si>
  <si>
    <t>მიროტაძე</t>
  </si>
  <si>
    <t>54001008183</t>
  </si>
  <si>
    <t>კახა</t>
  </si>
  <si>
    <t>ჩაკვეტაძე</t>
  </si>
  <si>
    <t>კობა</t>
  </si>
  <si>
    <t>ძაძამია</t>
  </si>
  <si>
    <t>51001001535</t>
  </si>
  <si>
    <t>მარინე</t>
  </si>
  <si>
    <t>პოლიანსკაია</t>
  </si>
  <si>
    <t>ხათუნა</t>
  </si>
  <si>
    <t>გურჯიშვილი</t>
  </si>
  <si>
    <t xml:space="preserve">    გიული</t>
  </si>
  <si>
    <t xml:space="preserve">  შუღლიაშვილი</t>
  </si>
  <si>
    <t>01024057988</t>
  </si>
  <si>
    <t>ტარიელ</t>
  </si>
  <si>
    <t>სოფრომაძე</t>
  </si>
  <si>
    <t>კუპატაშვილი</t>
  </si>
  <si>
    <t>მალხაზ</t>
  </si>
  <si>
    <t>გოშუანი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</si>
  <si>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</si>
  <si>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</si>
  <si>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</si>
  <si>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</si>
  <si>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</si>
  <si>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</si>
  <si>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</si>
  <si>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წარმომადგენლების ხელფასი</t>
  </si>
  <si>
    <t>პარტიულ დავალებათა შესასრულებლად</t>
  </si>
  <si>
    <t>ქ. ქუთაისი</t>
  </si>
  <si>
    <t>კახაბერ</t>
  </si>
  <si>
    <t>შარტავა</t>
  </si>
  <si>
    <t xml:space="preserve">ზურაბ </t>
  </si>
  <si>
    <t xml:space="preserve"> 01006006283</t>
  </si>
  <si>
    <t>გიორგი</t>
  </si>
  <si>
    <t>ბერიძიშვილი</t>
  </si>
  <si>
    <t>კახეთის მხარე</t>
  </si>
  <si>
    <t>გივი</t>
  </si>
  <si>
    <t>გარსევანიშვილი</t>
  </si>
  <si>
    <t>01001050693</t>
  </si>
  <si>
    <t>ეკატერინე</t>
  </si>
  <si>
    <t>კვანტალიანი</t>
  </si>
  <si>
    <t>01017056602</t>
  </si>
  <si>
    <t>გიული</t>
  </si>
  <si>
    <t>შუღლიაშვილი</t>
  </si>
  <si>
    <t>გურჯაანის რაიონში</t>
  </si>
  <si>
    <t>ქ. ბათუმში</t>
  </si>
  <si>
    <t>ზუგდიდისა და წალენჯიხის რაიონში</t>
  </si>
  <si>
    <t xml:space="preserve">ქ. ბათუმში, ქ. ფოთში, სანაკის, ჩხოროწყუს, ხობის, ხელვაჩაურის და სამტრედიის რაიონებში </t>
  </si>
  <si>
    <t>დმანისის რაიონში</t>
  </si>
  <si>
    <t xml:space="preserve">სენაკისა და სამტრედიის რაიონებში </t>
  </si>
  <si>
    <t>ხვიჩა</t>
  </si>
  <si>
    <t>თამაზაშვილი</t>
  </si>
  <si>
    <t>14001003597</t>
  </si>
  <si>
    <t>ჩაგუნავა</t>
  </si>
  <si>
    <t>01005000119</t>
  </si>
  <si>
    <t>ბესიკ</t>
  </si>
  <si>
    <t>მამულაშვილი</t>
  </si>
  <si>
    <t>01026007844</t>
  </si>
  <si>
    <t>შიდა-ქართლის მხარე</t>
  </si>
  <si>
    <t>დაბა ჩოხატაურში</t>
  </si>
  <si>
    <t xml:space="preserve">ზუგდიდის რაიონებში </t>
  </si>
  <si>
    <t>ნოდარ</t>
  </si>
  <si>
    <t>ებანოიძე</t>
  </si>
  <si>
    <t>ქვემო ქართლის რაიონებში</t>
  </si>
  <si>
    <t>ვახტანგ</t>
  </si>
  <si>
    <t>შუკვანი</t>
  </si>
  <si>
    <t>იმერეთის რაიონებში</t>
  </si>
  <si>
    <t>გრიგორ</t>
  </si>
  <si>
    <t>ნიშნიანიძე</t>
  </si>
  <si>
    <t>01018001399</t>
  </si>
  <si>
    <t>კახეთის რაიონებში</t>
  </si>
  <si>
    <t>გურამ</t>
  </si>
  <si>
    <t>მჭედლიძე</t>
  </si>
  <si>
    <t>59001093329</t>
  </si>
  <si>
    <t xml:space="preserve">ქ.ფოთი, სამტრედია, სენაკის, ხარაგაულის, ბაღდათის, ინის, და ჭიათურის რაიონებში </t>
  </si>
  <si>
    <t xml:space="preserve">ნოდარ </t>
  </si>
  <si>
    <t>დმანისის და მარნეულის რაიონებში</t>
  </si>
  <si>
    <t>აჭარის ა/რ</t>
  </si>
  <si>
    <t>გურიის მხარეში</t>
  </si>
  <si>
    <t>იმერეთის  მხარეში</t>
  </si>
  <si>
    <t>30/08/2017</t>
  </si>
  <si>
    <t>ბეჭდური რეკლამი ხარჯი</t>
  </si>
  <si>
    <t>შპს ლილე</t>
  </si>
  <si>
    <t>მ.პ.გ "ეროვნული ფორუმი"</t>
  </si>
  <si>
    <t>ერთჯერადად</t>
  </si>
  <si>
    <t>შენების მოძრაობა (პარტიული )</t>
  </si>
  <si>
    <t>ცალი</t>
  </si>
  <si>
    <t>შპს არტდიზაინ.ჯი</t>
  </si>
  <si>
    <t>თენგიზ შერგელაშვილი</t>
  </si>
  <si>
    <t>კვ.მ</t>
  </si>
  <si>
    <t>14/09/2017</t>
  </si>
  <si>
    <t>შპს კოპი პრინტი</t>
  </si>
  <si>
    <t>შენების მოძრაობა (პარტიული სტიკერი )</t>
  </si>
  <si>
    <t>20/09/2017</t>
  </si>
  <si>
    <t>დავით ონიაშვილი</t>
  </si>
  <si>
    <t>21/09/2017</t>
  </si>
  <si>
    <t>გელა გელაშაშვილი</t>
  </si>
  <si>
    <t>22/09/2017</t>
  </si>
  <si>
    <t>იმედო გოგვა</t>
  </si>
  <si>
    <t>გოჩა მეგრელიშვილი</t>
  </si>
  <si>
    <t>27/09/2017</t>
  </si>
  <si>
    <t>გოგი ბარბაქაძე</t>
  </si>
  <si>
    <t>ინგა მაღრაძე</t>
  </si>
  <si>
    <t>შპს რეზონი</t>
  </si>
  <si>
    <t>29/09/2017</t>
  </si>
  <si>
    <t>ტოგო ჭელიძე</t>
  </si>
  <si>
    <t>ლეილა მამედოვა</t>
  </si>
  <si>
    <t>ვახტანგ ბერკაცაშვილი</t>
  </si>
  <si>
    <t>შპს "მაიაკ"</t>
  </si>
  <si>
    <t>შენების მოძრაობა (პარტიული ტრიპლეტი)</t>
  </si>
  <si>
    <t>03.10.2017</t>
  </si>
  <si>
    <t>შპს "ხომლი ენ"</t>
  </si>
  <si>
    <t>შენების მოძრაობა (პარტიული კალენდარი)</t>
  </si>
  <si>
    <t>04.10.2017</t>
  </si>
  <si>
    <t>შპს სარეკლამო მასალები</t>
  </si>
  <si>
    <t>07.10.2017</t>
  </si>
  <si>
    <t>გელა გელაშვილი</t>
  </si>
  <si>
    <t>იმედო გოგავა</t>
  </si>
  <si>
    <t>შორენა ბუხრაშვილი</t>
  </si>
  <si>
    <t>გოჩა ბურდიაშვილი</t>
  </si>
  <si>
    <t>გიორგი ეპიტაშვილი</t>
  </si>
  <si>
    <t>მაია ღურცკაია</t>
  </si>
  <si>
    <t>გიორგი კარჭაული</t>
  </si>
  <si>
    <t>გოჩა მსხილაძე</t>
  </si>
  <si>
    <t>მერი ბაქრაძე</t>
  </si>
  <si>
    <t>ლალი მამუკელაშვილი</t>
  </si>
  <si>
    <t>მერაბ თუშიშვილი</t>
  </si>
  <si>
    <t>ჯონი ბიძინაშვილი</t>
  </si>
  <si>
    <t>რამაზ ქევხიშვილი</t>
  </si>
  <si>
    <t>სოსო აბულაძე</t>
  </si>
  <si>
    <t>ლაშა შენგელია</t>
  </si>
  <si>
    <t>რომეო კვარაცხელია</t>
  </si>
  <si>
    <t>ვასილ დანელია</t>
  </si>
  <si>
    <t>კახაბერ ბუსკაძე</t>
  </si>
  <si>
    <t>იაგორ თავართქილაძე</t>
  </si>
  <si>
    <t>ალექსანდრე თოფურია</t>
  </si>
  <si>
    <t>მერაბ სიმონია</t>
  </si>
  <si>
    <t>დევი გახარია</t>
  </si>
  <si>
    <t>კორნელი წურწუმია</t>
  </si>
  <si>
    <t>მანუჩარ ახალაია</t>
  </si>
  <si>
    <t>ელგუჯა შენგელია</t>
  </si>
  <si>
    <t>ველოდი ლემონჯავა</t>
  </si>
  <si>
    <t>კორნელი საჯაია</t>
  </si>
  <si>
    <t>09.10.2017</t>
  </si>
  <si>
    <t>გურამ გურჩიანი</t>
  </si>
  <si>
    <t>იოსებ ვარდოშვილი</t>
  </si>
  <si>
    <t>გურამ მჭედლიძე</t>
  </si>
  <si>
    <t>ზვიად გელაშვილი</t>
  </si>
  <si>
    <t>თეიმურაზ მურვანიძე</t>
  </si>
  <si>
    <t>ლევანი მაშავა</t>
  </si>
  <si>
    <t>ნოდარ კოხოძე</t>
  </si>
  <si>
    <t>ზაზა ჯაბიძე</t>
  </si>
  <si>
    <t>თამაზ ჯოხაძე</t>
  </si>
  <si>
    <t>სიმონ ლომინაშვილი</t>
  </si>
  <si>
    <t>შოთა თოქმაჯიშვილი</t>
  </si>
  <si>
    <t>ვახტანგ აბაშიძე</t>
  </si>
  <si>
    <t>ლევან შაინიძე</t>
  </si>
  <si>
    <t>ლამარა ხალვაში</t>
  </si>
  <si>
    <t>მამუკა ღორჯომელიძე</t>
  </si>
  <si>
    <t>ცეზარ წულაია</t>
  </si>
  <si>
    <t>მაყვალა გერგაძე</t>
  </si>
  <si>
    <t>გია ჯელიძე</t>
  </si>
  <si>
    <t>სულხან ჩუბინიძე</t>
  </si>
  <si>
    <t>პარმენ ნადირაძე</t>
  </si>
  <si>
    <t>მანუჩარ სარალიძე</t>
  </si>
  <si>
    <t>მამია ფხალაძე</t>
  </si>
  <si>
    <t>გივი ბრეგვაძე</t>
  </si>
  <si>
    <t>მირიან ხვედელიძე</t>
  </si>
  <si>
    <t>მიხეილ ლობჯანიძე</t>
  </si>
  <si>
    <t>თამაზ მეტრეველი</t>
  </si>
  <si>
    <t>ომარ მეტრეველი</t>
  </si>
  <si>
    <t>ზურაბ კვინიკაძე</t>
  </si>
  <si>
    <t>ლუბა ყველაშვილი</t>
  </si>
  <si>
    <t>პაატა ხუციშვილი</t>
  </si>
  <si>
    <t>ზურაბ ლაღიძე</t>
  </si>
  <si>
    <t>მზია სირბილაძე</t>
  </si>
  <si>
    <t>ირმა აბჟანდაძე</t>
  </si>
  <si>
    <t>თამარ ედიშერაშვილი</t>
  </si>
  <si>
    <t>ბექა ვატიტაძე</t>
  </si>
  <si>
    <t>ივანე არჩუაძე</t>
  </si>
  <si>
    <t>გოგი ბრბაქაძე</t>
  </si>
  <si>
    <t>ირმა პაპიძე</t>
  </si>
  <si>
    <t>რამაზ ყაყიტაშვილი</t>
  </si>
  <si>
    <t>გურამ ვაჭრიძე</t>
  </si>
  <si>
    <t>ჯიხვაძე ნიკოლოზ</t>
  </si>
  <si>
    <t>ზურაბ ფანცულაია</t>
  </si>
  <si>
    <t>ამაღლობელი მამია</t>
  </si>
  <si>
    <t>ვლადიმერ ლორია</t>
  </si>
  <si>
    <t>ლევან ფესვიანიძე</t>
  </si>
  <si>
    <t>ქეთევან ჭოლაძე</t>
  </si>
  <si>
    <t>იმედა თევზაძე</t>
  </si>
  <si>
    <t>მამუკა მინაშვილი</t>
  </si>
  <si>
    <t>სოფიო კეშელავა</t>
  </si>
  <si>
    <t>დიმიტრი სულაქველიძე</t>
  </si>
  <si>
    <t>რობერტ შალამბერიძე</t>
  </si>
  <si>
    <t>პრაკოფი ფოცხვერია</t>
  </si>
  <si>
    <t>ჯონი ბზიკაძე</t>
  </si>
  <si>
    <t>თემურ აფხაზაშვილი</t>
  </si>
  <si>
    <t>ზურაბ კუდუხაშვილი</t>
  </si>
  <si>
    <t>კახაბერ ერგემლიძე</t>
  </si>
  <si>
    <t>მირიან მაზმიშვილი</t>
  </si>
  <si>
    <t>ტარიელ გურგენიძე</t>
  </si>
  <si>
    <t>თეიმურაზ ელიკაშვილი</t>
  </si>
  <si>
    <t>თეიმურაზ გიგუაშვილი</t>
  </si>
  <si>
    <t>ილია ძამაშვილი</t>
  </si>
  <si>
    <t>გუმბათ იუსუბოვი</t>
  </si>
  <si>
    <t>ლერი ბერუაშვილი</t>
  </si>
  <si>
    <t>ფაიკ რუსტამოვი</t>
  </si>
  <si>
    <t>ომარ გოგოჭური</t>
  </si>
  <si>
    <t>ილია სარსევანიძე</t>
  </si>
  <si>
    <t>მეხტი საფაროვი</t>
  </si>
  <si>
    <t>მახმუდ ოვჩიევი</t>
  </si>
  <si>
    <t>ფარხად კურბანოვი</t>
  </si>
  <si>
    <t>პარტიული პლაკატი</t>
  </si>
  <si>
    <t>ქამილ ალიევ</t>
  </si>
  <si>
    <t>კანან იბრაგიმოვ</t>
  </si>
  <si>
    <t>მურგუზ ხალილოვი</t>
  </si>
  <si>
    <t>გოჩა ჯოლოგუა</t>
  </si>
  <si>
    <t>მერაბ ღონღაძე</t>
  </si>
  <si>
    <t>ლევან გვასალია</t>
  </si>
  <si>
    <t>ლევან ლევიძე</t>
  </si>
  <si>
    <t>ბათუ კანკავა</t>
  </si>
  <si>
    <t>ზურაბ ჭანკოტაძე</t>
  </si>
  <si>
    <t>ელგუჯა გარუჩავა</t>
  </si>
  <si>
    <t>დავით ქურდაძე</t>
  </si>
  <si>
    <t>ლაშა ცატავა</t>
  </si>
  <si>
    <t>ომარ გაგოშიძე</t>
  </si>
  <si>
    <t>მერაბ იოსავა</t>
  </si>
  <si>
    <t>სიმონ ბერაძე</t>
  </si>
  <si>
    <t>ენვერ ჩადუნელი</t>
  </si>
  <si>
    <t>ნუგზარ შუშანია</t>
  </si>
  <si>
    <t>გიგლა ნარსია</t>
  </si>
  <si>
    <t>შენების მოძრაობა (პარტ.ტრიპლეტი)</t>
  </si>
  <si>
    <t>შპს ენ ლაინი</t>
  </si>
  <si>
    <t>შპს "გურია ნიუსი"</t>
  </si>
  <si>
    <t>16.10.2017</t>
  </si>
  <si>
    <t>შპს გაზეთ "ზუგდიდის" რედაქცია</t>
  </si>
  <si>
    <t>ინტერნეტ-რეკლამს ხრჯი</t>
  </si>
  <si>
    <t>16.10.2017-21.102017</t>
  </si>
  <si>
    <t xml:space="preserve"> დღე</t>
  </si>
  <si>
    <t>12.10.2017</t>
  </si>
  <si>
    <t>გია ეგუტიძე</t>
  </si>
  <si>
    <t>გიორგი ჭანტურიძე</t>
  </si>
  <si>
    <t>დავით მამულაძე</t>
  </si>
  <si>
    <t>ბესიკ ბაძაღუა</t>
  </si>
  <si>
    <t>შოთა გოგოლი</t>
  </si>
  <si>
    <t>მამია სამაკაშვილი</t>
  </si>
  <si>
    <t>იური მჭედლიძე</t>
  </si>
  <si>
    <t>ირმა აბჯანდაძე</t>
  </si>
  <si>
    <t>მზია მასხულია</t>
  </si>
  <si>
    <t>ნოდარ ადამია</t>
  </si>
  <si>
    <t>ინტიგამ მამედოვი</t>
  </si>
  <si>
    <t>გია ჭელიძე</t>
  </si>
  <si>
    <t>მამია ამაღლობელი</t>
  </si>
  <si>
    <t>ნიკოლოზ ლელაძე</t>
  </si>
  <si>
    <t>ტამაზ მეტრეველი</t>
  </si>
  <si>
    <t>ნიკოლოზ ჯიხვაძე</t>
  </si>
  <si>
    <t>იმედო თევზაძე</t>
  </si>
  <si>
    <t>დიმიტრი სალუქვაძე</t>
  </si>
  <si>
    <t>პროკოფი ფიცხვერია</t>
  </si>
  <si>
    <t>კანან იბრაგიმოვი</t>
  </si>
  <si>
    <t>ქამილ ალიევი</t>
  </si>
  <si>
    <t>შენების მოძრაობა (პარტიული ტრიპლეტი აზერბაიჯანულ ენაზე )</t>
  </si>
  <si>
    <t>17.10.2017</t>
  </si>
  <si>
    <t>შენების მოძრაობა (გაზეთი)</t>
  </si>
  <si>
    <t>19.10.2017</t>
  </si>
  <si>
    <t>რადიო რეკლამა</t>
  </si>
  <si>
    <t xml:space="preserve">შპს "ტელე რადიო კომპანია" თრიალეთი" </t>
  </si>
  <si>
    <t>240885654</t>
  </si>
  <si>
    <t>60</t>
  </si>
  <si>
    <t>წმ.</t>
  </si>
  <si>
    <t>20.10.2017</t>
  </si>
  <si>
    <t>სატელევიზიო რეკლამის ხარჯი</t>
  </si>
  <si>
    <t>წთ</t>
  </si>
  <si>
    <t>იჯარა</t>
  </si>
  <si>
    <t>ქ. თბილისი, ლვოვის ქ. 82ა</t>
  </si>
  <si>
    <t>N 01.10.12.031.044</t>
  </si>
  <si>
    <t>01.05.2017-01.01.2018</t>
  </si>
  <si>
    <t>437.30 კვ.მ</t>
  </si>
  <si>
    <t>01024025071</t>
  </si>
  <si>
    <t>ვიოლეტა მჭედლიძე</t>
  </si>
  <si>
    <t>ქ. გურჯაანი, ნონეშვილის ქ. 2</t>
  </si>
  <si>
    <t>N51.01.24.201.01.501</t>
  </si>
  <si>
    <t>14.12-.2016-14.12.2018</t>
  </si>
  <si>
    <t>89.7 კვ.მ</t>
  </si>
  <si>
    <t>გურჯაანის მუნიციპალიტეტი</t>
  </si>
  <si>
    <t>ქ. ბათუმი გორგასლის ქ. N 93</t>
  </si>
  <si>
    <t>N05.23.30.019</t>
  </si>
  <si>
    <t>1.06-.2017-1.12.2017</t>
  </si>
  <si>
    <t>20 კვ.მ</t>
  </si>
  <si>
    <t>61001003068</t>
  </si>
  <si>
    <t>ირა ბაბილოძე</t>
  </si>
  <si>
    <t>ქ. თბილისი, მეფე მირიანის ქ. 54</t>
  </si>
  <si>
    <t>N01.72.14.036.101</t>
  </si>
  <si>
    <t>15.09-.2017-22.10.2017</t>
  </si>
  <si>
    <t>40 კვ.მ</t>
  </si>
  <si>
    <t>01019000705</t>
  </si>
  <si>
    <t>ქეთევან ბადუაშვილი</t>
  </si>
  <si>
    <t>ქ. თბილისი, ლიბანის  ქ. 19, ბ.31</t>
  </si>
  <si>
    <t>N01.11.03.007.009.01.031</t>
  </si>
  <si>
    <t>1.09-.2017-01.11.2017</t>
  </si>
  <si>
    <t>16 კვ.მ</t>
  </si>
  <si>
    <t>51001000540</t>
  </si>
  <si>
    <t>ნანა გიგიბერია</t>
  </si>
  <si>
    <t>ქ. ქუთაისის, დ. აღმაშენებლის გამზირი 62</t>
  </si>
  <si>
    <t>N03.04.23.018</t>
  </si>
  <si>
    <t>83.80 კვ.მ</t>
  </si>
  <si>
    <t>60001083825</t>
  </si>
  <si>
    <t>მაია ლოსაბერიძე</t>
  </si>
  <si>
    <t>ზუგდიდი. შ. რუსთაველის ქ. 60</t>
  </si>
  <si>
    <t xml:space="preserve">30 კვ.მ </t>
  </si>
  <si>
    <t>მარინე ბიგვავა</t>
  </si>
  <si>
    <r>
      <t>q.</t>
    </r>
    <r>
      <rPr>
        <sz val="10"/>
        <rFont val="Sylfaen"/>
        <family val="1"/>
      </rPr>
      <t xml:space="preserve">სამტრედია, რუსთაველის  ქ.  </t>
    </r>
    <r>
      <rPr>
        <sz val="10"/>
        <rFont val="AcadNusx"/>
      </rPr>
      <t>#</t>
    </r>
    <r>
      <rPr>
        <sz val="10"/>
        <rFont val="Sylfaen"/>
        <family val="1"/>
      </rPr>
      <t xml:space="preserve">34 </t>
    </r>
  </si>
  <si>
    <t>N34.08.19.536.01.031</t>
  </si>
  <si>
    <t>79.30 კვ.მ</t>
  </si>
  <si>
    <t>ნიკა კიკაჩეიშვილი</t>
  </si>
  <si>
    <t>ქ. გორი, ჭავჭავაძის ქ   N45</t>
  </si>
  <si>
    <r>
      <t>#</t>
    </r>
    <r>
      <rPr>
        <sz val="10"/>
        <rFont val="Sylfaen"/>
        <family val="1"/>
      </rPr>
      <t>B16158731</t>
    </r>
    <r>
      <rPr>
        <sz val="10"/>
        <rFont val="AcadNusx"/>
      </rPr>
      <t xml:space="preserve"> </t>
    </r>
  </si>
  <si>
    <t>20.09-.2017-25.10.2017</t>
  </si>
  <si>
    <t>365 კვ.მ</t>
  </si>
  <si>
    <t>შპს ტელე-რადიო კომპანია თრიალეთი</t>
  </si>
  <si>
    <t>ქ. ოზურეთი. ა. წულაძის ქ. 10</t>
  </si>
  <si>
    <t>23.09-.2017-23.10.2017</t>
  </si>
  <si>
    <t>117.17 კვ.მ</t>
  </si>
  <si>
    <t>33001009444</t>
  </si>
  <si>
    <t>ნინო ჯინჭარაძე</t>
  </si>
  <si>
    <t>დაბა ბაღდათი, წერეთლის 6</t>
  </si>
  <si>
    <t>N30.11.33.186.01.501</t>
  </si>
  <si>
    <t>21.09-.2017-23.10.2017</t>
  </si>
  <si>
    <t>09001000474</t>
  </si>
  <si>
    <t>ლალი ქოჩიაშვილი</t>
  </si>
  <si>
    <t>ქ. თბილისი, ბუდაპეშტის ქ. N 1ბ</t>
  </si>
  <si>
    <t>N01.10.14.004.059.01.500</t>
  </si>
  <si>
    <t>126 კვ.მ</t>
  </si>
  <si>
    <t>211752021</t>
  </si>
  <si>
    <t>ქ. სენაკი, ს. გეგელიას ქ. 17</t>
  </si>
  <si>
    <t>N44.01.31.261</t>
  </si>
  <si>
    <t>15.09-.2017-15.11.2017</t>
  </si>
  <si>
    <t>572 კვ.მ</t>
  </si>
  <si>
    <t>ნანი გარუჩავა</t>
  </si>
  <si>
    <t>ქ. სენაკი, ქურდოვანიძის  ქ. 11</t>
  </si>
  <si>
    <t>N44.01.31.195</t>
  </si>
  <si>
    <t>27.09-.2017-15.11.2017</t>
  </si>
  <si>
    <t>100 კვ.მ</t>
  </si>
  <si>
    <t>700</t>
  </si>
  <si>
    <t>აპოლონ  გარუჩავა</t>
  </si>
  <si>
    <t>დაბა ჩხოროწყუ, ჭავჭავაძის ქ. 8</t>
  </si>
  <si>
    <t>N46.02.45.148</t>
  </si>
  <si>
    <t>16.09-.2017-16.11.2017</t>
  </si>
  <si>
    <t>45 კვ.მ</t>
  </si>
  <si>
    <t>ქ. თბილისი, გუმათჰესის ქ.  კN8ა</t>
  </si>
  <si>
    <t>N01.19.23.008.013.01.002</t>
  </si>
  <si>
    <t>18.09-.2017-23.10.2017</t>
  </si>
  <si>
    <t>17 კვ.მ</t>
  </si>
  <si>
    <t>ქ. მარნეული, რუსთაველის ქ. 82</t>
  </si>
  <si>
    <t>N83.02.08.156.01.501</t>
  </si>
  <si>
    <t>11.09-.2017-11.11.2017</t>
  </si>
  <si>
    <t>42 კვ.მ</t>
  </si>
  <si>
    <t>ქ. ფოთი, კლდიაშვილის ქ. 27</t>
  </si>
  <si>
    <t>N04.01.12.144</t>
  </si>
  <si>
    <t>22.09-.2017-22.11.2017</t>
  </si>
  <si>
    <t>N882009252178</t>
  </si>
  <si>
    <t>27.09-.2017-27.10.2017</t>
  </si>
  <si>
    <t>ქ. თბილისი, ბაქრაძის ქ. 6</t>
  </si>
  <si>
    <t>N01.13.06.004.067</t>
  </si>
  <si>
    <t>26.09-.2017-26.10.2017</t>
  </si>
  <si>
    <t>80 კვ.მ</t>
  </si>
  <si>
    <t>401987178</t>
  </si>
  <si>
    <t>შპს კახა 2012</t>
  </si>
  <si>
    <t>ქ. ჭიათურა, ყაზბეგის ქ. N6</t>
  </si>
  <si>
    <t>N38.10.37.034</t>
  </si>
  <si>
    <t>02.10-.2017-02.11.2017</t>
  </si>
  <si>
    <t>22 კვ.მ</t>
  </si>
  <si>
    <t>54001009011</t>
  </si>
  <si>
    <t>მარუსა  ასანიძე (მინდოპოლი პირი)</t>
  </si>
  <si>
    <t xml:space="preserve">ქ. თბილისი წ. წამებულის  ქ. N88   </t>
  </si>
  <si>
    <t>N 01.17.13.035.004.01.500</t>
  </si>
  <si>
    <t>10 კვ.მ</t>
  </si>
  <si>
    <t>შპს "ულტრადენტი"</t>
  </si>
  <si>
    <t>ქ. თელავი, ნადიკვარის ქ.    N7</t>
  </si>
  <si>
    <t>N 53.20.42.260</t>
  </si>
  <si>
    <t>01.10-.2017-5.11.2017</t>
  </si>
  <si>
    <t>92.2კვ.მ</t>
  </si>
  <si>
    <t>20001003177</t>
  </si>
  <si>
    <t>ქ. თბილისი, გორგასლის ქ. 34</t>
  </si>
  <si>
    <t>N 01.18.09.004.093</t>
  </si>
  <si>
    <t>03.10-.2017-25.10.2017</t>
  </si>
  <si>
    <t>91 კვ.მ</t>
  </si>
  <si>
    <t>01036001004</t>
  </si>
  <si>
    <t>ლუიზა დგებუაძე</t>
  </si>
  <si>
    <t>01.11.2016-01.05.2017</t>
  </si>
  <si>
    <t>სედანი</t>
  </si>
  <si>
    <t xml:space="preserve"> A6</t>
  </si>
  <si>
    <t>აუდი</t>
  </si>
  <si>
    <t>LJA 001</t>
  </si>
  <si>
    <t>01/01/2017-01/11/2017</t>
  </si>
  <si>
    <t>მსუბუქი მაღალი გამავლობის</t>
  </si>
  <si>
    <t>ტოიოტა ლენდკუიზერი</t>
  </si>
  <si>
    <t>LJA 002</t>
  </si>
  <si>
    <t>მერსედეს-ბენცი</t>
  </si>
  <si>
    <t xml:space="preserve">მსუბუქი </t>
  </si>
  <si>
    <t>OO050SS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</si>
  <si>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</si>
  <si>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</si>
  <si>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</si>
  <si>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</si>
  <si>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</si>
  <si>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</si>
  <si>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</si>
  <si>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</si>
  <si>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</si>
  <si>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</si>
  <si>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</si>
  <si>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</si>
  <si>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</si>
  <si>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</si>
  <si>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თურქული კომპანია "YILMAZ TEXTIL ABDULLAH YILMAZ"</t>
  </si>
  <si>
    <t>ნიაზ დიასამიძე</t>
  </si>
  <si>
    <t>ავთანდილ ბერიძე</t>
  </si>
  <si>
    <t>61008007806</t>
  </si>
  <si>
    <t>GE61TB0600000085718457</t>
  </si>
  <si>
    <t>GE76BG0000000031186300</t>
  </si>
  <si>
    <t>GE36TB7987645061100034</t>
  </si>
  <si>
    <t>01026001314</t>
  </si>
  <si>
    <t>01019005880</t>
  </si>
  <si>
    <t xml:space="preserve"> ფრიდონ საყვარელიძე</t>
  </si>
  <si>
    <t xml:space="preserve"> გოჩა ჯაბიძე</t>
  </si>
  <si>
    <t>GE58BG0000000469016300</t>
  </si>
  <si>
    <t xml:space="preserve"> ავთანდილ დავითაძე</t>
  </si>
  <si>
    <t>GE64BG0000000613940400</t>
  </si>
  <si>
    <t xml:space="preserve"> ზურაბ ჩიკვაიძე</t>
  </si>
  <si>
    <t xml:space="preserve"> დავით უსუფაშვილი</t>
  </si>
  <si>
    <t xml:space="preserve"> ნოდარ ებანოიძე</t>
  </si>
  <si>
    <t xml:space="preserve"> ხათუნა გურჯიშვილი</t>
  </si>
  <si>
    <t xml:space="preserve"> მარინე პოლიანსკაია</t>
  </si>
  <si>
    <t>01.05.2017</t>
  </si>
  <si>
    <t>01.13.2017</t>
  </si>
  <si>
    <t>01.09.2017</t>
  </si>
  <si>
    <t>ბანკიდან თანხის გამოტანა</t>
  </si>
  <si>
    <t>01.17.2017</t>
  </si>
  <si>
    <t>01.23.2017</t>
  </si>
  <si>
    <t>01.30.2017</t>
  </si>
  <si>
    <t>02.02.2017</t>
  </si>
  <si>
    <t>02.01.2017</t>
  </si>
  <si>
    <t>წარმომადგენლობითი ხარჯი</t>
  </si>
  <si>
    <t>02.03.2017</t>
  </si>
  <si>
    <t>02.08.2017</t>
  </si>
  <si>
    <t>02.16.2017</t>
  </si>
  <si>
    <t>02.22.2017</t>
  </si>
  <si>
    <t>02.27.2017</t>
  </si>
  <si>
    <t>03.02.2017</t>
  </si>
  <si>
    <t>03.06.2017</t>
  </si>
  <si>
    <t>03.15.2017</t>
  </si>
  <si>
    <t>03.16.2017</t>
  </si>
  <si>
    <t>03.18.2017</t>
  </si>
  <si>
    <t>03.22.2017</t>
  </si>
  <si>
    <t>03.27.2017</t>
  </si>
  <si>
    <t>03.30.2017</t>
  </si>
  <si>
    <t>04.04.2017</t>
  </si>
  <si>
    <t>04.05.2017</t>
  </si>
  <si>
    <t>04.12.2017</t>
  </si>
  <si>
    <t>04.18.2017</t>
  </si>
  <si>
    <t>ერთჯერადი დახმარება (ხელფასი)</t>
  </si>
  <si>
    <t>04.19.2017</t>
  </si>
  <si>
    <t>04.20.2017</t>
  </si>
  <si>
    <t>04.22.2017</t>
  </si>
  <si>
    <t>04.24.2017</t>
  </si>
  <si>
    <t>04.27.2017</t>
  </si>
  <si>
    <t>04.28.2017</t>
  </si>
  <si>
    <t>05.01.2017</t>
  </si>
  <si>
    <t>05.11.2017</t>
  </si>
  <si>
    <t>05.13.2017</t>
  </si>
  <si>
    <t>05.15.2017</t>
  </si>
  <si>
    <t>05.18.2017</t>
  </si>
  <si>
    <t>05.22.2017</t>
  </si>
  <si>
    <t>05.24.2017</t>
  </si>
  <si>
    <t>05.30.2017</t>
  </si>
  <si>
    <t>06.03.2017</t>
  </si>
  <si>
    <t>06.06.2017</t>
  </si>
  <si>
    <t>06.15.2017</t>
  </si>
  <si>
    <t>06.19.2017</t>
  </si>
  <si>
    <t>06.21.2017</t>
  </si>
  <si>
    <t>06.23.2017</t>
  </si>
  <si>
    <t>07.05.2017</t>
  </si>
  <si>
    <t>07.06.2017</t>
  </si>
  <si>
    <t>07.07.2017</t>
  </si>
  <si>
    <t>07.13.2017</t>
  </si>
  <si>
    <t>07.17.2017</t>
  </si>
  <si>
    <t>07.18.2017</t>
  </si>
  <si>
    <t>07.21.2017</t>
  </si>
  <si>
    <t>07.24.2017</t>
  </si>
  <si>
    <t>07.31.2017</t>
  </si>
  <si>
    <t>08.01.2017</t>
  </si>
  <si>
    <t>08.03.2017</t>
  </si>
  <si>
    <t>08.07.2017</t>
  </si>
  <si>
    <t>08.11.2017</t>
  </si>
  <si>
    <t>08.15.2017</t>
  </si>
  <si>
    <t>08.17.2017</t>
  </si>
  <si>
    <t>ბანკიდან თანხის გამოტანა (ხელფასი)</t>
  </si>
  <si>
    <t xml:space="preserve">ბანკიდან თანხის გამოტანა </t>
  </si>
  <si>
    <t>928/2017</t>
  </si>
  <si>
    <t>თანხის უკან დაბრუნება სალაროდან  ბანკში</t>
  </si>
  <si>
    <t xml:space="preserve">ვახტანგ </t>
  </si>
  <si>
    <t>პარტიის წევრებთან და მხარდამჭერებთან შეხვედრები</t>
  </si>
  <si>
    <t>კახეთის რეგიონი</t>
  </si>
  <si>
    <t>ქ. ბათუმში და ქობულეთის რაიონში</t>
  </si>
  <si>
    <t>ქ. ქუთაისში და სამტრედიის რაიონში</t>
  </si>
  <si>
    <t>ქ. ბათუმში და ხელვაჩაურის რაიონში</t>
  </si>
  <si>
    <t xml:space="preserve">სამტრედიის, თერჯოლის და წყალტუბოს რ-ში </t>
  </si>
  <si>
    <t>ქ. ბათუმში და ქ. ქობულეთში</t>
  </si>
  <si>
    <t>ქ. გირში, გორისა  და ჭიათურის რ-ში</t>
  </si>
  <si>
    <t>მცხეთა-თიანეთის რ-ში</t>
  </si>
  <si>
    <t>ქ. ბათუმსა და ქ. ქუთაისში</t>
  </si>
  <si>
    <t>გელა</t>
  </si>
  <si>
    <t>გელაშვილი</t>
  </si>
  <si>
    <t>შორენა</t>
  </si>
  <si>
    <t>ბუხრაშვილი</t>
  </si>
  <si>
    <t>ავთანდილ</t>
  </si>
  <si>
    <t>დავითაძე</t>
  </si>
  <si>
    <t>20001022189</t>
  </si>
  <si>
    <t>01010010162</t>
  </si>
  <si>
    <t>თემატური კონფერენცია</t>
  </si>
  <si>
    <t xml:space="preserve">დაბა ბაზალეთი </t>
  </si>
  <si>
    <t>ქვემო ქართლის მხარის რ-ში</t>
  </si>
  <si>
    <t>გრიგოლ</t>
  </si>
  <si>
    <t>შიდა ქართლის რ-ში</t>
  </si>
  <si>
    <t>კახეთის  რ-ში</t>
  </si>
  <si>
    <t>სამცხე-ჯავახეთის რეგიონში</t>
  </si>
  <si>
    <t>კარლო</t>
  </si>
  <si>
    <t>გაგნიძე</t>
  </si>
  <si>
    <t>01021002259</t>
  </si>
  <si>
    <t>ცაგერი, ხონის და ამბროლაურის რ-ში</t>
  </si>
  <si>
    <t>სენაკი, აბაშა, ხობის და ჩხოროწყუს რ-ში</t>
  </si>
  <si>
    <t>ქ. ფოთში, ზუგდიდის და წალენჯიხის რ-ში</t>
  </si>
  <si>
    <t>ქ. ქუთაისში, ჭიათურის და ზესტაფონის რ-ში</t>
  </si>
  <si>
    <t>კახეთის რეგიონში</t>
  </si>
  <si>
    <t>ხონის, ვანის და ბაღდათის რ-ში</t>
  </si>
  <si>
    <t>N26.26.47.012.01.506</t>
  </si>
  <si>
    <t>18.09-.2017-22.10.2017</t>
  </si>
  <si>
    <t>შპს " ჰოლდინგი საქართველო"</t>
  </si>
  <si>
    <t>დაბა ხარაგაული, 9 აპრილის ქ. N27 ა</t>
  </si>
  <si>
    <t>ქ. ბათუმში, ქედასა და შუახევის რ-ში</t>
  </si>
  <si>
    <t>ქვემო ქართლის რ-ში</t>
  </si>
  <si>
    <t>აჭარის ა/რ რ-ში</t>
  </si>
  <si>
    <t>იმერეთის მხარის რ-ში</t>
  </si>
  <si>
    <t>ქ. ბათუმში და ქედას რაიონში</t>
  </si>
  <si>
    <t>ზუგდიდის, წალენჯიხის და ჩხოროწყუს რ -ში</t>
  </si>
  <si>
    <t>აბაშის, სენაკის და მარტვილის რ-ში</t>
  </si>
  <si>
    <t>ხობის რ-ში და ქ. ფოთში</t>
  </si>
  <si>
    <t>გურიის მხარის რ-ში</t>
  </si>
  <si>
    <t xml:space="preserve">მცხეთა -მთიანეთის  რ-ში </t>
  </si>
  <si>
    <t>ქობულეთის რაიონში</t>
  </si>
  <si>
    <t>ქ. ბათუმში და ხელვაჩაურის რ-ში</t>
  </si>
  <si>
    <t>სამცხე-ჯავახეთის რეგ.</t>
  </si>
  <si>
    <t>ქ. ქუთაისში</t>
  </si>
  <si>
    <t>თელავის რ-ში.</t>
  </si>
  <si>
    <t>ქ. ფოთში</t>
  </si>
  <si>
    <t>შიდა ქართლის რეგიონში</t>
  </si>
  <si>
    <t xml:space="preserve">ავთანდილ </t>
  </si>
  <si>
    <t>იმერეთის  რეგიონში</t>
  </si>
  <si>
    <t>ქვემო ქართლის რეგიონში</t>
  </si>
  <si>
    <t>ქ. ბათუმში, ქობულეთის და ხელვაჩაურის რ-ში</t>
  </si>
  <si>
    <t>GE172BG0000000187727300</t>
  </si>
  <si>
    <t>07.15.2008</t>
  </si>
  <si>
    <t>აუდიტის მომსახურების ღირებულება</t>
  </si>
  <si>
    <t>შპს კომპაუდი</t>
  </si>
  <si>
    <t>სახელმწიფო ხაზინა</t>
  </si>
  <si>
    <t xml:space="preserve">მიმდინარე წელს ბიუჯედიტან ზედმეტად მიღებული თანხის უკან დაბრუნება  </t>
  </si>
  <si>
    <t xml:space="preserve"> </t>
  </si>
  <si>
    <t>თალიკო</t>
  </si>
  <si>
    <t>შავშიშვილი</t>
  </si>
  <si>
    <t>22001008454</t>
  </si>
  <si>
    <t>წარმომადგენელი</t>
  </si>
  <si>
    <t>ალექსანდრე</t>
  </si>
  <si>
    <t>ბერიაშვილი</t>
  </si>
  <si>
    <t>01007006131</t>
  </si>
  <si>
    <t>თინათინ</t>
  </si>
  <si>
    <t>ჩაჩუა</t>
  </si>
  <si>
    <t>37001015008</t>
  </si>
  <si>
    <t>ნაიდა</t>
  </si>
  <si>
    <t>აბდულლაევა</t>
  </si>
  <si>
    <t>35001110170</t>
  </si>
  <si>
    <t>ინესა</t>
  </si>
  <si>
    <t>როსტომოვი</t>
  </si>
  <si>
    <t>01001007762</t>
  </si>
  <si>
    <t>მილანია</t>
  </si>
  <si>
    <t>01027083378</t>
  </si>
  <si>
    <t>ამაიაკ</t>
  </si>
  <si>
    <t>როსტომოვ</t>
  </si>
  <si>
    <t>01011057083</t>
  </si>
  <si>
    <t>დუნდუა</t>
  </si>
  <si>
    <t>26001016156</t>
  </si>
  <si>
    <t>გორგილაძე</t>
  </si>
  <si>
    <t>26001000703</t>
  </si>
  <si>
    <t>ნინო</t>
  </si>
  <si>
    <t>37001000120</t>
  </si>
  <si>
    <t>ჯონი</t>
  </si>
  <si>
    <t>კაცაძე</t>
  </si>
  <si>
    <t>37001045799</t>
  </si>
  <si>
    <t>მამუკა</t>
  </si>
  <si>
    <t>01005027333</t>
  </si>
  <si>
    <t>მაია</t>
  </si>
  <si>
    <t>აბრამიშვილი</t>
  </si>
  <si>
    <t>01021008554</t>
  </si>
  <si>
    <t>ნათია</t>
  </si>
  <si>
    <t>კუპატაძე</t>
  </si>
  <si>
    <t>60001089943</t>
  </si>
  <si>
    <t>37001021177</t>
  </si>
  <si>
    <t>ინეზა</t>
  </si>
  <si>
    <t>37001037822</t>
  </si>
  <si>
    <t>კახაბერი</t>
  </si>
  <si>
    <t>ასათიანი</t>
  </si>
  <si>
    <t>60001022955</t>
  </si>
  <si>
    <t>ვლადიმერ</t>
  </si>
  <si>
    <t>ჩიტაძე</t>
  </si>
  <si>
    <t>57001002589</t>
  </si>
  <si>
    <t>გორგაძე</t>
  </si>
  <si>
    <t>57001037846</t>
  </si>
  <si>
    <t>ლავრენტი</t>
  </si>
  <si>
    <t>მურჯიკნელი</t>
  </si>
  <si>
    <t>57001012436</t>
  </si>
  <si>
    <t>ელიკო</t>
  </si>
  <si>
    <t>57001032726</t>
  </si>
  <si>
    <t>ციური</t>
  </si>
  <si>
    <t>მეგრელიშვილი</t>
  </si>
  <si>
    <t>57001050966</t>
  </si>
  <si>
    <t>თამარ</t>
  </si>
  <si>
    <t>57001007090</t>
  </si>
  <si>
    <t>თამაზ</t>
  </si>
  <si>
    <t>შუბითიძე</t>
  </si>
  <si>
    <t>35001016813</t>
  </si>
  <si>
    <t>57001011932</t>
  </si>
  <si>
    <t>ლენა</t>
  </si>
  <si>
    <t>57001046396</t>
  </si>
  <si>
    <t>დიანა</t>
  </si>
  <si>
    <t>57001034475</t>
  </si>
  <si>
    <t>გია</t>
  </si>
  <si>
    <t>ელბაქიძე</t>
  </si>
  <si>
    <t>57001020102</t>
  </si>
  <si>
    <t>მამალაძე</t>
  </si>
  <si>
    <t>01013012903</t>
  </si>
  <si>
    <t>გრძელიშვილი</t>
  </si>
  <si>
    <t>01027055733</t>
  </si>
  <si>
    <t>ვეშაპიძე</t>
  </si>
  <si>
    <t>01011073706</t>
  </si>
  <si>
    <t>თეონა</t>
  </si>
  <si>
    <t>01004008137</t>
  </si>
  <si>
    <t>თამილა</t>
  </si>
  <si>
    <t>22001011765</t>
  </si>
  <si>
    <t>ირმა</t>
  </si>
  <si>
    <t>01002015362</t>
  </si>
  <si>
    <t>ქეთევან</t>
  </si>
  <si>
    <t>დაუთაშვილი</t>
  </si>
  <si>
    <t>01019018074</t>
  </si>
  <si>
    <t>ქარუხნიშვილი</t>
  </si>
  <si>
    <t>43001015702</t>
  </si>
  <si>
    <t>ხვთისო</t>
  </si>
  <si>
    <t>დევრისაშვილი</t>
  </si>
  <si>
    <t>01027084369</t>
  </si>
  <si>
    <t>ზაირა</t>
  </si>
  <si>
    <t>ხურცილავა</t>
  </si>
  <si>
    <t>01017037339</t>
  </si>
  <si>
    <t>გოგიტა</t>
  </si>
  <si>
    <t>მუქერია</t>
  </si>
  <si>
    <t>37001014273</t>
  </si>
  <si>
    <t>37001011645</t>
  </si>
  <si>
    <t>თევზაძე</t>
  </si>
  <si>
    <t>37001005567</t>
  </si>
  <si>
    <t>01001097817</t>
  </si>
  <si>
    <t>ხატია</t>
  </si>
  <si>
    <t>კობაიძე</t>
  </si>
  <si>
    <t>01027072316</t>
  </si>
  <si>
    <t>ნუკრი</t>
  </si>
  <si>
    <t>01027045356</t>
  </si>
  <si>
    <t>ცერცვაძე</t>
  </si>
  <si>
    <t>54001054666</t>
  </si>
  <si>
    <t>ნარგიზა</t>
  </si>
  <si>
    <t>ხუდიევა</t>
  </si>
  <si>
    <t>35001018957</t>
  </si>
  <si>
    <t>ელინა</t>
  </si>
  <si>
    <t>35901130944</t>
  </si>
  <si>
    <t>ხაიალა</t>
  </si>
  <si>
    <t>ხუდიევი</t>
  </si>
  <si>
    <t>28001031189</t>
  </si>
  <si>
    <t>გულნარა</t>
  </si>
  <si>
    <t>35001032528</t>
  </si>
  <si>
    <t>ტალიფ</t>
  </si>
  <si>
    <t>ნოვრუზოვი</t>
  </si>
  <si>
    <t>35001105031</t>
  </si>
  <si>
    <t>აბუაშვილი</t>
  </si>
  <si>
    <t>01007006132</t>
  </si>
  <si>
    <t>მელაძე</t>
  </si>
  <si>
    <t>01011046612</t>
  </si>
  <si>
    <t>ქოჩორაშვილი</t>
  </si>
  <si>
    <t>01011046613</t>
  </si>
  <si>
    <t>ლანა</t>
  </si>
  <si>
    <t>წიკლაური</t>
  </si>
  <si>
    <t>28001098006</t>
  </si>
  <si>
    <t>სამხარაძე</t>
  </si>
  <si>
    <t>57001007559</t>
  </si>
  <si>
    <t>ლევან</t>
  </si>
  <si>
    <t>57001055931</t>
  </si>
  <si>
    <t>ოთანაძე</t>
  </si>
  <si>
    <t>01019011530</t>
  </si>
  <si>
    <t>მადინა</t>
  </si>
  <si>
    <t>ქელეხსაშვილი</t>
  </si>
  <si>
    <t>01019082628</t>
  </si>
  <si>
    <t>ჯუმბერ</t>
  </si>
  <si>
    <t>01027011812</t>
  </si>
  <si>
    <t>ყაველაშვილი</t>
  </si>
  <si>
    <t>01019061952</t>
  </si>
  <si>
    <t>გვანცა</t>
  </si>
  <si>
    <t>01019067527</t>
  </si>
  <si>
    <t>თეიმურაზ</t>
  </si>
  <si>
    <t>01021013873</t>
  </si>
  <si>
    <t>ნატო</t>
  </si>
  <si>
    <t>ძიძიგური</t>
  </si>
  <si>
    <t>60001128634</t>
  </si>
  <si>
    <t>ოთარ</t>
  </si>
  <si>
    <t>აშკარელიშვილი</t>
  </si>
  <si>
    <t>01019073526</t>
  </si>
  <si>
    <t>კუპრაშვილი</t>
  </si>
  <si>
    <t>33001079091</t>
  </si>
  <si>
    <t>მიხეილი</t>
  </si>
  <si>
    <t>ჩიტიძე</t>
  </si>
  <si>
    <t>01019073522</t>
  </si>
  <si>
    <t>ლაშა</t>
  </si>
  <si>
    <t>რაზმაძე</t>
  </si>
  <si>
    <t>01019074345</t>
  </si>
  <si>
    <t>01024003024</t>
  </si>
  <si>
    <t>ამირიძე</t>
  </si>
  <si>
    <t>01017040726</t>
  </si>
  <si>
    <t>გოგოლაძე</t>
  </si>
  <si>
    <t>57001052665</t>
  </si>
  <si>
    <t>57001057464</t>
  </si>
  <si>
    <t>ლომიძე</t>
  </si>
  <si>
    <t>57001047868</t>
  </si>
  <si>
    <t>ნანა</t>
  </si>
  <si>
    <t>ნოზაძე</t>
  </si>
  <si>
    <t>57001045103</t>
  </si>
  <si>
    <t>გოგოლაური</t>
  </si>
  <si>
    <t>47001012725</t>
  </si>
  <si>
    <t>რამაზ</t>
  </si>
  <si>
    <t>ბორაშვილი</t>
  </si>
  <si>
    <t>01015007743</t>
  </si>
  <si>
    <t>ნელი</t>
  </si>
  <si>
    <t>ირემაძე</t>
  </si>
  <si>
    <t>01004006012</t>
  </si>
  <si>
    <t>ლია</t>
  </si>
  <si>
    <t>01029018438</t>
  </si>
  <si>
    <t>01029006699</t>
  </si>
  <si>
    <t>ვაჟა</t>
  </si>
  <si>
    <t>01029017450</t>
  </si>
  <si>
    <t>01027069054</t>
  </si>
  <si>
    <t>ზურაბი</t>
  </si>
  <si>
    <t>პაპუნაშვილი</t>
  </si>
  <si>
    <t>13001007095</t>
  </si>
  <si>
    <t>მანანა</t>
  </si>
  <si>
    <t>13001051796</t>
  </si>
  <si>
    <t>თეა</t>
  </si>
  <si>
    <t>კერესელიძე</t>
  </si>
  <si>
    <t>13001002738</t>
  </si>
  <si>
    <t>ეკა</t>
  </si>
  <si>
    <t>გამზარდია</t>
  </si>
  <si>
    <t>39001035119</t>
  </si>
  <si>
    <t>მაგდა</t>
  </si>
  <si>
    <t>უჩანეიშვილი</t>
  </si>
  <si>
    <t>39001016972</t>
  </si>
  <si>
    <t>ანა</t>
  </si>
  <si>
    <t>ტყებუჩავა</t>
  </si>
  <si>
    <t>01034001764</t>
  </si>
  <si>
    <t>არჩილ</t>
  </si>
  <si>
    <t>სალთხუციშვილი</t>
  </si>
  <si>
    <t>01002019178</t>
  </si>
  <si>
    <t>ცოფურაშვილი</t>
  </si>
  <si>
    <t>01027024872</t>
  </si>
  <si>
    <t>ბერტა</t>
  </si>
  <si>
    <t>ქონიაშვილი</t>
  </si>
  <si>
    <t>01001067267</t>
  </si>
  <si>
    <t>რუსუდან</t>
  </si>
  <si>
    <t>ხარშილაძე</t>
  </si>
  <si>
    <t>28001011289</t>
  </si>
  <si>
    <t>ბარდანაშვილი</t>
  </si>
  <si>
    <t>01001089063</t>
  </si>
  <si>
    <t>დიმიტრი</t>
  </si>
  <si>
    <t>ქიმერიძე</t>
  </si>
  <si>
    <t>ინდუაშვილი</t>
  </si>
  <si>
    <t>მაკა</t>
  </si>
  <si>
    <t>01013028980</t>
  </si>
  <si>
    <t>გოგალაძე</t>
  </si>
  <si>
    <t>57001020276</t>
  </si>
  <si>
    <t>ელზა</t>
  </si>
  <si>
    <t>57001029942</t>
  </si>
  <si>
    <t>ზაურ</t>
  </si>
  <si>
    <t>მიქელაშვილი</t>
  </si>
  <si>
    <t>57001010355</t>
  </si>
  <si>
    <t>ნონა</t>
  </si>
  <si>
    <t>57001041510</t>
  </si>
  <si>
    <t>57001054829</t>
  </si>
  <si>
    <t>მინდელი</t>
  </si>
  <si>
    <t>09001001100</t>
  </si>
  <si>
    <t>მარიამ</t>
  </si>
  <si>
    <t>ობოლაძე</t>
  </si>
  <si>
    <t>57001050852</t>
  </si>
  <si>
    <t>ინგა</t>
  </si>
  <si>
    <t>57001023830</t>
  </si>
  <si>
    <t>დალი</t>
  </si>
  <si>
    <t>57401063097</t>
  </si>
  <si>
    <t>57001046879</t>
  </si>
  <si>
    <t>ვახტანგი</t>
  </si>
  <si>
    <t>57001046878</t>
  </si>
  <si>
    <t>მახარაშვილი</t>
  </si>
  <si>
    <t>59001112019</t>
  </si>
  <si>
    <t>57001002580</t>
  </si>
  <si>
    <t>მიქაძე</t>
  </si>
  <si>
    <t>01009007428</t>
  </si>
  <si>
    <t>კოტე</t>
  </si>
  <si>
    <t>ბობოხიძე</t>
  </si>
  <si>
    <t>01024016934</t>
  </si>
  <si>
    <t>მანჯავიძე</t>
  </si>
  <si>
    <t>01001020704</t>
  </si>
  <si>
    <t>მარგალიტა</t>
  </si>
  <si>
    <t>31001028846</t>
  </si>
  <si>
    <t>01001057675</t>
  </si>
  <si>
    <t>01024082868</t>
  </si>
  <si>
    <t>31001027080</t>
  </si>
  <si>
    <t>გვერდწითელი</t>
  </si>
  <si>
    <t>01030002272</t>
  </si>
  <si>
    <t>თათია</t>
  </si>
  <si>
    <t>ჩიტიშვილი</t>
  </si>
  <si>
    <t>01015016596</t>
  </si>
  <si>
    <t>ცხოვრებაშვილი</t>
  </si>
  <si>
    <t>01003012962</t>
  </si>
  <si>
    <t>ლელა</t>
  </si>
  <si>
    <t>ფირცხალავა</t>
  </si>
  <si>
    <t>01030031893</t>
  </si>
  <si>
    <t>დეკანოსიძე</t>
  </si>
  <si>
    <t>56001005332</t>
  </si>
  <si>
    <t>სტეფანია</t>
  </si>
  <si>
    <t>01030053408</t>
  </si>
  <si>
    <t>დარსანია</t>
  </si>
  <si>
    <t>62005006993</t>
  </si>
  <si>
    <t>01005005303</t>
  </si>
  <si>
    <t>01005004983</t>
  </si>
  <si>
    <t>01001087235</t>
  </si>
  <si>
    <t>მარინა</t>
  </si>
  <si>
    <t>პოლიანსკია</t>
  </si>
  <si>
    <t>შოთა</t>
  </si>
  <si>
    <t>01008038867</t>
  </si>
  <si>
    <t>ნუგზარიშვილი</t>
  </si>
  <si>
    <t>01010005670</t>
  </si>
  <si>
    <t>ოდიშარია</t>
  </si>
  <si>
    <t>01005008301</t>
  </si>
  <si>
    <t>კიწმარიშვილი</t>
  </si>
  <si>
    <t>01022001634</t>
  </si>
  <si>
    <t>ხეჩუაშვილი</t>
  </si>
  <si>
    <t>01024019163</t>
  </si>
  <si>
    <t>24001031058</t>
  </si>
  <si>
    <t>ქავჟარაძე</t>
  </si>
  <si>
    <t>33001022170</t>
  </si>
  <si>
    <t>31001007179</t>
  </si>
  <si>
    <t>სონღულაშვილი</t>
  </si>
  <si>
    <t>01024073763</t>
  </si>
  <si>
    <t>01024089083</t>
  </si>
  <si>
    <t>01024089082</t>
  </si>
  <si>
    <t>01001069134</t>
  </si>
  <si>
    <t>თენგიზ</t>
  </si>
  <si>
    <t>სურგულაძე</t>
  </si>
  <si>
    <t>01024053740</t>
  </si>
  <si>
    <t>31001027402</t>
  </si>
  <si>
    <t>პეტრიაშვილი</t>
  </si>
  <si>
    <t>01024067969</t>
  </si>
  <si>
    <t>ევგენი</t>
  </si>
  <si>
    <t>სადოვსკი</t>
  </si>
  <si>
    <t>62001023104</t>
  </si>
  <si>
    <t>ჭოლარია</t>
  </si>
  <si>
    <t>ფირაშვილი</t>
  </si>
  <si>
    <t>ხარაიშვილი</t>
  </si>
  <si>
    <t>01011081248</t>
  </si>
  <si>
    <t>57001057160</t>
  </si>
  <si>
    <t>57001055801</t>
  </si>
  <si>
    <t>გიორგობიანი</t>
  </si>
  <si>
    <t>01009005873</t>
  </si>
  <si>
    <t>01008022196</t>
  </si>
  <si>
    <t>ოლღა</t>
  </si>
  <si>
    <t>ალიევი</t>
  </si>
  <si>
    <t>01032001760</t>
  </si>
  <si>
    <t>მაისურაძე</t>
  </si>
  <si>
    <t>33001012100</t>
  </si>
  <si>
    <t>01009008242</t>
  </si>
  <si>
    <t>ნასყიდაშვილი</t>
  </si>
  <si>
    <t>01007004337</t>
  </si>
  <si>
    <t>თაბაგარი</t>
  </si>
  <si>
    <t>54001009464</t>
  </si>
  <si>
    <t>ხუცაიძე</t>
  </si>
  <si>
    <t>01024011396</t>
  </si>
  <si>
    <t>გალოგრე</t>
  </si>
  <si>
    <t>01017049608</t>
  </si>
  <si>
    <t>01024066353</t>
  </si>
  <si>
    <t>შამანაური</t>
  </si>
  <si>
    <t>01011017826</t>
  </si>
  <si>
    <t>ცარუ</t>
  </si>
  <si>
    <t>24001037899</t>
  </si>
  <si>
    <t>ვიქტორ</t>
  </si>
  <si>
    <t>ოთარაშვილი</t>
  </si>
  <si>
    <t>01010017425</t>
  </si>
  <si>
    <t>ნაჭყებია</t>
  </si>
  <si>
    <t>01024049365</t>
  </si>
  <si>
    <t>მადონა</t>
  </si>
  <si>
    <t>დოლიძე</t>
  </si>
  <si>
    <t>01025022197</t>
  </si>
  <si>
    <t>ფატარიძე</t>
  </si>
  <si>
    <t>11001011392</t>
  </si>
  <si>
    <t>11001027457</t>
  </si>
  <si>
    <t>11001031707</t>
  </si>
  <si>
    <t>სერიოჟა</t>
  </si>
  <si>
    <t>მოდებაძე</t>
  </si>
  <si>
    <t>47001019026</t>
  </si>
  <si>
    <t>ნანული</t>
  </si>
  <si>
    <t>ტაგანაშვილი</t>
  </si>
  <si>
    <t>57001028542</t>
  </si>
  <si>
    <t>01819090070</t>
  </si>
  <si>
    <t>გრიგალაშვილი</t>
  </si>
  <si>
    <t>57001059693</t>
  </si>
  <si>
    <t>კამკამიძე</t>
  </si>
  <si>
    <t>01001065762</t>
  </si>
  <si>
    <t>ხეხელაშვილი</t>
  </si>
  <si>
    <t>01024068581</t>
  </si>
  <si>
    <t>სიმონ</t>
  </si>
  <si>
    <t>ბედოშვილი</t>
  </si>
  <si>
    <t>01033000085</t>
  </si>
  <si>
    <t>01005023326</t>
  </si>
  <si>
    <t>01017023302</t>
  </si>
  <si>
    <t>მაყვალა</t>
  </si>
  <si>
    <t>01017008895</t>
  </si>
  <si>
    <t>მზია</t>
  </si>
  <si>
    <t>მანჯაფარაშვილი</t>
  </si>
  <si>
    <t>40001019057</t>
  </si>
  <si>
    <t>ჟუჟუნა</t>
  </si>
  <si>
    <t>მარგებაძე</t>
  </si>
  <si>
    <t>36001040568</t>
  </si>
  <si>
    <t>ზაალ</t>
  </si>
  <si>
    <t>ქაფიანიძე</t>
  </si>
  <si>
    <t>47001044836</t>
  </si>
  <si>
    <t>ღონღაძე</t>
  </si>
  <si>
    <t>57001013808</t>
  </si>
  <si>
    <t>ნაირა</t>
  </si>
  <si>
    <t>ბაიდაური</t>
  </si>
  <si>
    <t>57001026299</t>
  </si>
  <si>
    <t>ჩარექაშვილი</t>
  </si>
  <si>
    <t>57001023169</t>
  </si>
  <si>
    <t>დარეჯან</t>
  </si>
  <si>
    <t>მჭედლიშვილი</t>
  </si>
  <si>
    <t>57001056741</t>
  </si>
  <si>
    <t>ნანი</t>
  </si>
  <si>
    <t>57001015079</t>
  </si>
  <si>
    <t>57001001084</t>
  </si>
  <si>
    <t>ჯემალ</t>
  </si>
  <si>
    <t>ტაბატაძე</t>
  </si>
  <si>
    <t>57001011015</t>
  </si>
  <si>
    <t>57001005160</t>
  </si>
  <si>
    <t>ბერიძე</t>
  </si>
  <si>
    <t>57031000555</t>
  </si>
  <si>
    <t>რევაზი</t>
  </si>
  <si>
    <t>მოსიაშვილი</t>
  </si>
  <si>
    <t>01002025192</t>
  </si>
  <si>
    <t>57001012916</t>
  </si>
  <si>
    <t>ბლიაძე</t>
  </si>
  <si>
    <t>57001040547</t>
  </si>
  <si>
    <t>ლერი</t>
  </si>
  <si>
    <t>ბაკურაძე</t>
  </si>
  <si>
    <t>57001014902</t>
  </si>
  <si>
    <t>57001030838</t>
  </si>
  <si>
    <t>იოსებ</t>
  </si>
  <si>
    <t>ძირტკბილაშვილი</t>
  </si>
  <si>
    <t>57001045838</t>
  </si>
  <si>
    <t>61001068824</t>
  </si>
  <si>
    <t>ნუნუ</t>
  </si>
  <si>
    <t>57001030328</t>
  </si>
  <si>
    <t>ანრი</t>
  </si>
  <si>
    <t>57001014292</t>
  </si>
  <si>
    <t>ლიანა</t>
  </si>
  <si>
    <t>პაპუაშვილი</t>
  </si>
  <si>
    <t>57001016565</t>
  </si>
  <si>
    <t>მერი</t>
  </si>
  <si>
    <t>57001035143</t>
  </si>
  <si>
    <t>57001048309</t>
  </si>
  <si>
    <t>ბუხნიკაშვილი</t>
  </si>
  <si>
    <t>57001023635</t>
  </si>
  <si>
    <t>კუტალაძე</t>
  </si>
  <si>
    <t>01034003235</t>
  </si>
  <si>
    <t>01001006398</t>
  </si>
  <si>
    <t>სალომე</t>
  </si>
  <si>
    <t>კობერიძე</t>
  </si>
  <si>
    <t>01019062810</t>
  </si>
  <si>
    <t>ნათელა</t>
  </si>
  <si>
    <t>01001061499</t>
  </si>
  <si>
    <t>ჯიმი</t>
  </si>
  <si>
    <t>სუვარიანი</t>
  </si>
  <si>
    <t>01001055980</t>
  </si>
  <si>
    <t>მამადაშვილი</t>
  </si>
  <si>
    <t>01005018186</t>
  </si>
  <si>
    <t>ომარი</t>
  </si>
  <si>
    <t>01030040263</t>
  </si>
  <si>
    <t>01005018558</t>
  </si>
  <si>
    <t>სერგო</t>
  </si>
  <si>
    <t>ჩავლეიშვილი</t>
  </si>
  <si>
    <t>01011020986</t>
  </si>
  <si>
    <t>01027024871</t>
  </si>
  <si>
    <t>ლაურა</t>
  </si>
  <si>
    <t>01005018014</t>
  </si>
  <si>
    <t>ზოია</t>
  </si>
  <si>
    <t>ჭელიძე</t>
  </si>
  <si>
    <t>60001114361</t>
  </si>
  <si>
    <t>ციხილაძე</t>
  </si>
  <si>
    <t>01001092765</t>
  </si>
  <si>
    <t>ფატი</t>
  </si>
  <si>
    <t>12001090379</t>
  </si>
  <si>
    <t>13001052822</t>
  </si>
  <si>
    <t>დურგლიშვილი</t>
  </si>
  <si>
    <t>01001080442</t>
  </si>
  <si>
    <t>კუდუხაშვილი</t>
  </si>
  <si>
    <t>01001049950</t>
  </si>
  <si>
    <t>ცისკარიშვილი</t>
  </si>
  <si>
    <t>01005031814</t>
  </si>
  <si>
    <t>თინა</t>
  </si>
  <si>
    <t>ბარბაქაძე</t>
  </si>
  <si>
    <t>01030050797</t>
  </si>
  <si>
    <t>გაგიკ</t>
  </si>
  <si>
    <t>საფარიანი</t>
  </si>
  <si>
    <t>01011071000</t>
  </si>
  <si>
    <t>აშოტ</t>
  </si>
  <si>
    <t>ნერსესოვი</t>
  </si>
  <si>
    <t>01011020107</t>
  </si>
  <si>
    <t>რობერტი</t>
  </si>
  <si>
    <t>მელქონიანი</t>
  </si>
  <si>
    <t>01021009565</t>
  </si>
  <si>
    <t>აკაკი</t>
  </si>
  <si>
    <t>კაკიაშვილი</t>
  </si>
  <si>
    <t>13001013952</t>
  </si>
  <si>
    <t>01034003234</t>
  </si>
  <si>
    <t>დავითი</t>
  </si>
  <si>
    <t>მეტრეველი</t>
  </si>
  <si>
    <t>01019069235</t>
  </si>
  <si>
    <t>ასლამაზაშვილი</t>
  </si>
  <si>
    <t>01020015180</t>
  </si>
  <si>
    <t>გვარმიანი</t>
  </si>
  <si>
    <t>62004019221</t>
  </si>
  <si>
    <t>01034003236</t>
  </si>
  <si>
    <t>ციცინო</t>
  </si>
  <si>
    <t>ღვაბერიძე</t>
  </si>
  <si>
    <t>01020011511</t>
  </si>
  <si>
    <t>ვერა</t>
  </si>
  <si>
    <t>ფერაძე</t>
  </si>
  <si>
    <t>18001055541</t>
  </si>
  <si>
    <t>შერაზადიშვილი</t>
  </si>
  <si>
    <t>01001069089</t>
  </si>
  <si>
    <t>გოგიძე</t>
  </si>
  <si>
    <t>35001050122</t>
  </si>
  <si>
    <t>01030020770</t>
  </si>
  <si>
    <t>ივანე</t>
  </si>
  <si>
    <t>20001007131</t>
  </si>
  <si>
    <t>ხოშტარია</t>
  </si>
  <si>
    <t>60001053351</t>
  </si>
  <si>
    <t>ვასილი</t>
  </si>
  <si>
    <t>ჯიშკარიანი</t>
  </si>
  <si>
    <t>60001040889</t>
  </si>
  <si>
    <t>კახაბრიშვილი</t>
  </si>
  <si>
    <t>12001046371</t>
  </si>
  <si>
    <t>ნიკა</t>
  </si>
  <si>
    <t>ლაბაძე</t>
  </si>
  <si>
    <t>10001063634</t>
  </si>
  <si>
    <t>სუბელიანი</t>
  </si>
  <si>
    <t>62004018179</t>
  </si>
  <si>
    <t>ქოპილაშვილი</t>
  </si>
  <si>
    <t>12001079419</t>
  </si>
  <si>
    <t>ზაქარია</t>
  </si>
  <si>
    <t>გელაძე</t>
  </si>
  <si>
    <t>59001018451</t>
  </si>
  <si>
    <t>თამარი</t>
  </si>
  <si>
    <t>01011075112</t>
  </si>
  <si>
    <t>მალხაზი</t>
  </si>
  <si>
    <t>მარუაშვილი</t>
  </si>
  <si>
    <t>28001013235</t>
  </si>
  <si>
    <t>ასანიძე</t>
  </si>
  <si>
    <t>01019050792</t>
  </si>
  <si>
    <t>ბიაშვილი</t>
  </si>
  <si>
    <t>01036003169</t>
  </si>
  <si>
    <t>ცინცაძე</t>
  </si>
  <si>
    <t>01811098387</t>
  </si>
  <si>
    <t>მიხეილ</t>
  </si>
  <si>
    <t>დოქიძე</t>
  </si>
  <si>
    <t>01024042733</t>
  </si>
  <si>
    <t>ნაზი</t>
  </si>
  <si>
    <t>21001026161</t>
  </si>
  <si>
    <t>21001026171</t>
  </si>
  <si>
    <t>გამეზარდაშვილი</t>
  </si>
  <si>
    <t>21001025197</t>
  </si>
  <si>
    <t>21001040710</t>
  </si>
  <si>
    <t>ეთერი</t>
  </si>
  <si>
    <t>60001004264</t>
  </si>
  <si>
    <t>60001055762</t>
  </si>
  <si>
    <t>ქობალია</t>
  </si>
  <si>
    <t>01007015680</t>
  </si>
  <si>
    <t>მარი</t>
  </si>
  <si>
    <t>ბაიაშვილი</t>
  </si>
  <si>
    <t>01001070693</t>
  </si>
  <si>
    <t>ნიკოლოზ</t>
  </si>
  <si>
    <t>01020008778</t>
  </si>
  <si>
    <t>ბექა</t>
  </si>
  <si>
    <t>ქვარიანი</t>
  </si>
  <si>
    <t>62402019087</t>
  </si>
  <si>
    <t>თეიმურაზი</t>
  </si>
  <si>
    <t>62502019069</t>
  </si>
  <si>
    <t>01034002219</t>
  </si>
  <si>
    <t>ნებიერიძე</t>
  </si>
  <si>
    <t>01002004658</t>
  </si>
  <si>
    <t>01034001679</t>
  </si>
  <si>
    <t>ივანიშვილი</t>
  </si>
  <si>
    <t>01024078147</t>
  </si>
  <si>
    <t>ვადიმ</t>
  </si>
  <si>
    <t>25001033090</t>
  </si>
  <si>
    <t>გოგინავა</t>
  </si>
  <si>
    <t>01007004865</t>
  </si>
  <si>
    <t>ციალა</t>
  </si>
  <si>
    <t>ფაცაცია</t>
  </si>
  <si>
    <t>62004015675</t>
  </si>
  <si>
    <t>სოფიო</t>
  </si>
  <si>
    <t>11001027381</t>
  </si>
  <si>
    <t>11001023442</t>
  </si>
  <si>
    <t>ირინა</t>
  </si>
  <si>
    <t>გევორქიანი</t>
  </si>
  <si>
    <t>01015023110</t>
  </si>
  <si>
    <t>ანარ</t>
  </si>
  <si>
    <t>აბდულლაევ</t>
  </si>
  <si>
    <t>35001037450</t>
  </si>
  <si>
    <t>35001007782</t>
  </si>
  <si>
    <t>მილადა</t>
  </si>
  <si>
    <t>01015005412</t>
  </si>
  <si>
    <t>01002018179</t>
  </si>
  <si>
    <t>მაქსიმ</t>
  </si>
  <si>
    <t>ალლახვერდიევი</t>
  </si>
  <si>
    <t>15001026565</t>
  </si>
  <si>
    <t>ვილაიათ</t>
  </si>
  <si>
    <t>გურბანოვი</t>
  </si>
  <si>
    <t>15001004379</t>
  </si>
  <si>
    <t>გურბან</t>
  </si>
  <si>
    <t>ნოფიგოვი</t>
  </si>
  <si>
    <t>15001013397</t>
  </si>
  <si>
    <t>ჯამალ</t>
  </si>
  <si>
    <t>15001004966</t>
  </si>
  <si>
    <t>ელხან</t>
  </si>
  <si>
    <t>ფაშაევი</t>
  </si>
  <si>
    <t>15001010362</t>
  </si>
  <si>
    <t>ელნურ</t>
  </si>
  <si>
    <t>იმანოვი</t>
  </si>
  <si>
    <t>15001007535</t>
  </si>
  <si>
    <t>ალი</t>
  </si>
  <si>
    <t>15001021696</t>
  </si>
  <si>
    <t>ასკარ</t>
  </si>
  <si>
    <t>ასკეროვი</t>
  </si>
  <si>
    <t>15001006572</t>
  </si>
  <si>
    <t>გალამკარ</t>
  </si>
  <si>
    <t>გუსეინოვა</t>
  </si>
  <si>
    <t>15001014197</t>
  </si>
  <si>
    <t>ალიმ</t>
  </si>
  <si>
    <t>15001022772</t>
  </si>
  <si>
    <t>რასიმ</t>
  </si>
  <si>
    <t>ახმედოვი</t>
  </si>
  <si>
    <t>15001016359</t>
  </si>
  <si>
    <t>თელმან</t>
  </si>
  <si>
    <t>გუსეინოვი</t>
  </si>
  <si>
    <t>15001001867</t>
  </si>
  <si>
    <t>ალიხან</t>
  </si>
  <si>
    <t>მამიშევი</t>
  </si>
  <si>
    <t>15001006317</t>
  </si>
  <si>
    <t>თახირ</t>
  </si>
  <si>
    <t>კურბანოვი</t>
  </si>
  <si>
    <t>15001009008</t>
  </si>
  <si>
    <t>ამრახ</t>
  </si>
  <si>
    <t>15001002336</t>
  </si>
  <si>
    <t>ნიზამი</t>
  </si>
  <si>
    <t>15001001662</t>
  </si>
  <si>
    <t>აგილ</t>
  </si>
  <si>
    <t>15001026116</t>
  </si>
  <si>
    <t>კაკლიკ</t>
  </si>
  <si>
    <t>მუსაევა</t>
  </si>
  <si>
    <t>15001016537</t>
  </si>
  <si>
    <t>სულთან</t>
  </si>
  <si>
    <t>ალიევა</t>
  </si>
  <si>
    <t>15001011730</t>
  </si>
  <si>
    <t>ზიაფატ</t>
  </si>
  <si>
    <t>15001011326</t>
  </si>
  <si>
    <t>იმრან</t>
  </si>
  <si>
    <t>გიულმამედოვი</t>
  </si>
  <si>
    <t>15001022318</t>
  </si>
  <si>
    <t>ისა</t>
  </si>
  <si>
    <t>ისაევი</t>
  </si>
  <si>
    <t>15001023065</t>
  </si>
  <si>
    <t>ეინურ</t>
  </si>
  <si>
    <t>აგაკიშიევი</t>
  </si>
  <si>
    <t>15001021110</t>
  </si>
  <si>
    <t>არიფ</t>
  </si>
  <si>
    <t>ბინატოვი</t>
  </si>
  <si>
    <t>15001010888</t>
  </si>
  <si>
    <t>რამილ</t>
  </si>
  <si>
    <t>გაჯიევი</t>
  </si>
  <si>
    <t>15001026963</t>
  </si>
  <si>
    <t>ჯეირან</t>
  </si>
  <si>
    <t>კურბანოვა</t>
  </si>
  <si>
    <t>15001019558</t>
  </si>
  <si>
    <t>ნაზმირა</t>
  </si>
  <si>
    <t>ნაბიევა</t>
  </si>
  <si>
    <t>15001008581</t>
  </si>
  <si>
    <t>ანფიზა</t>
  </si>
  <si>
    <t>მანსიროვა</t>
  </si>
  <si>
    <t>15001021035</t>
  </si>
  <si>
    <t>ემინ</t>
  </si>
  <si>
    <t>მუსაევი</t>
  </si>
  <si>
    <t>15001026890</t>
  </si>
  <si>
    <t>იუსიფ</t>
  </si>
  <si>
    <t>მუსტაფაევი</t>
  </si>
  <si>
    <t>15001007415</t>
  </si>
  <si>
    <t>გულუ</t>
  </si>
  <si>
    <t>15001017901</t>
  </si>
  <si>
    <t>ქამალ</t>
  </si>
  <si>
    <t>ნაბიევი</t>
  </si>
  <si>
    <t>15001004608</t>
  </si>
  <si>
    <t>ელვარ</t>
  </si>
  <si>
    <t>15001015394</t>
  </si>
  <si>
    <t>დუნიამალი</t>
  </si>
  <si>
    <t>სულეიმანოვი</t>
  </si>
  <si>
    <t>15001024304</t>
  </si>
  <si>
    <t>სახმან</t>
  </si>
  <si>
    <t>15001024458</t>
  </si>
  <si>
    <t>შახნაზ</t>
  </si>
  <si>
    <t>მამედოვა</t>
  </si>
  <si>
    <t>15001016407</t>
  </si>
  <si>
    <t>გიზეთარ</t>
  </si>
  <si>
    <t>15001016426</t>
  </si>
  <si>
    <t>ვუგარ</t>
  </si>
  <si>
    <t>15001020246</t>
  </si>
  <si>
    <t>ფამილა</t>
  </si>
  <si>
    <t>გურბანოვა</t>
  </si>
  <si>
    <t>15001008778</t>
  </si>
  <si>
    <t>ვალი</t>
  </si>
  <si>
    <t>ვალიევი</t>
  </si>
  <si>
    <t>15001008786</t>
  </si>
  <si>
    <t>ჩინკიზ</t>
  </si>
  <si>
    <t>15001006332</t>
  </si>
  <si>
    <t>ტახირ</t>
  </si>
  <si>
    <t>ბაირამოვი</t>
  </si>
  <si>
    <t>15001026564</t>
  </si>
  <si>
    <t>ახლიმან</t>
  </si>
  <si>
    <t>საფაროვი</t>
  </si>
  <si>
    <t>საფარ</t>
  </si>
  <si>
    <t>გუგუტიშვილი</t>
  </si>
  <si>
    <t>01025014382</t>
  </si>
  <si>
    <t>გოგებაშვილი</t>
  </si>
  <si>
    <t>35001012333</t>
  </si>
  <si>
    <t>ელენე</t>
  </si>
  <si>
    <t>01027084347</t>
  </si>
  <si>
    <t>ცვარიანი</t>
  </si>
  <si>
    <t>01008061037</t>
  </si>
  <si>
    <t>ტუხაშვილი</t>
  </si>
  <si>
    <t>01011075818</t>
  </si>
  <si>
    <t>ბერელაშვილი</t>
  </si>
  <si>
    <t>57001054780</t>
  </si>
  <si>
    <t>ბადალაშვილი</t>
  </si>
  <si>
    <t>01019080373</t>
  </si>
  <si>
    <t>ჩაჩანიძე</t>
  </si>
  <si>
    <t>54001051837</t>
  </si>
  <si>
    <t>შეყილაძე</t>
  </si>
  <si>
    <t>54001050524</t>
  </si>
  <si>
    <t>დუაძე</t>
  </si>
  <si>
    <t>61001072013</t>
  </si>
  <si>
    <t>01624091681</t>
  </si>
  <si>
    <t>როზომაშვილი</t>
  </si>
  <si>
    <t>01012023302</t>
  </si>
  <si>
    <t>ღვანიძე</t>
  </si>
  <si>
    <t>01024079677</t>
  </si>
  <si>
    <t>01024081001</t>
  </si>
  <si>
    <t>ელგუჯა</t>
  </si>
  <si>
    <t>რთველიაშვილი</t>
  </si>
  <si>
    <t>01020006855</t>
  </si>
  <si>
    <t>ჟენია</t>
  </si>
  <si>
    <t>01020014546</t>
  </si>
  <si>
    <t>ლუბა</t>
  </si>
  <si>
    <t>ზახაროვი</t>
  </si>
  <si>
    <t>01030029456</t>
  </si>
  <si>
    <t>ივეტა</t>
  </si>
  <si>
    <t>პროხოროვა</t>
  </si>
  <si>
    <t>01022006739</t>
  </si>
  <si>
    <t>ტუღუში</t>
  </si>
  <si>
    <t>01001038150</t>
  </si>
  <si>
    <t>ცარიელაშვილი</t>
  </si>
  <si>
    <t>59001001982</t>
  </si>
  <si>
    <t>ჩიჩუა</t>
  </si>
  <si>
    <t>01011027430</t>
  </si>
  <si>
    <t>დავლაძე</t>
  </si>
  <si>
    <t>01027072473</t>
  </si>
  <si>
    <t>01027051094</t>
  </si>
  <si>
    <t>გულიზარ</t>
  </si>
  <si>
    <t>დემეტრაშვილი</t>
  </si>
  <si>
    <t>01011012732</t>
  </si>
  <si>
    <t>სისაური</t>
  </si>
  <si>
    <t>31001052910</t>
  </si>
  <si>
    <t>ხარებაშვილი</t>
  </si>
  <si>
    <t>01011032874</t>
  </si>
  <si>
    <t>მერაბი</t>
  </si>
  <si>
    <t>მანაგაძე</t>
  </si>
  <si>
    <t>60031004725</t>
  </si>
  <si>
    <t>01019080685</t>
  </si>
  <si>
    <t>ნაიბა</t>
  </si>
  <si>
    <t>ნოვრუზოვა</t>
  </si>
  <si>
    <t>ელმირა</t>
  </si>
  <si>
    <t>გიგილაშვილი</t>
  </si>
  <si>
    <t>01019046077</t>
  </si>
  <si>
    <t>01024057837</t>
  </si>
  <si>
    <t>01024057836</t>
  </si>
  <si>
    <t>65002007395</t>
  </si>
  <si>
    <t>კეკელიძე</t>
  </si>
  <si>
    <t>01026008901</t>
  </si>
  <si>
    <t>ნინიძე</t>
  </si>
  <si>
    <t>01009005221</t>
  </si>
  <si>
    <t>01005010169</t>
  </si>
  <si>
    <t>გუგა</t>
  </si>
  <si>
    <t>65002007267</t>
  </si>
  <si>
    <t>01013009673</t>
  </si>
  <si>
    <t>ზაზა</t>
  </si>
  <si>
    <t>ზავრაშვილი</t>
  </si>
  <si>
    <t>01030053016</t>
  </si>
  <si>
    <t>გიგაური</t>
  </si>
  <si>
    <t>01030028952</t>
  </si>
  <si>
    <t>01008046966</t>
  </si>
  <si>
    <t>01005034909</t>
  </si>
  <si>
    <t>01208065091</t>
  </si>
  <si>
    <t>01009007335</t>
  </si>
  <si>
    <t>აფციაური</t>
  </si>
  <si>
    <t>20001063668</t>
  </si>
  <si>
    <t>ია</t>
  </si>
  <si>
    <t>სალია</t>
  </si>
  <si>
    <t>01008037877</t>
  </si>
  <si>
    <t>სისოევა</t>
  </si>
  <si>
    <t>01023006204</t>
  </si>
  <si>
    <t>01011094485</t>
  </si>
  <si>
    <t>ბასიაშვილი</t>
  </si>
  <si>
    <t>01021003905</t>
  </si>
  <si>
    <t>ამირან</t>
  </si>
  <si>
    <t>დვალი</t>
  </si>
  <si>
    <t>04001011789</t>
  </si>
  <si>
    <t>შალვა</t>
  </si>
  <si>
    <t>01019079176</t>
  </si>
  <si>
    <t>სალუქვაძე</t>
  </si>
  <si>
    <t>01005007825</t>
  </si>
  <si>
    <t>ესართია</t>
  </si>
  <si>
    <t>01005009737</t>
  </si>
  <si>
    <t>ყურაშიძე</t>
  </si>
  <si>
    <t>20001018214</t>
  </si>
  <si>
    <t>მესაბლიშვილი</t>
  </si>
  <si>
    <t>20001048777</t>
  </si>
  <si>
    <t>20001057410</t>
  </si>
  <si>
    <t>ზაალიშვილი</t>
  </si>
  <si>
    <t>20001060576</t>
  </si>
  <si>
    <t>თამთა</t>
  </si>
  <si>
    <t>20001060578</t>
  </si>
  <si>
    <t>20001001824</t>
  </si>
  <si>
    <t>ბერაშვილი</t>
  </si>
  <si>
    <t>20001014192</t>
  </si>
  <si>
    <t>აბულაძე</t>
  </si>
  <si>
    <t>01015019709</t>
  </si>
  <si>
    <t>ოთარი</t>
  </si>
  <si>
    <t>თუშიშვილი</t>
  </si>
  <si>
    <t>20001046176</t>
  </si>
  <si>
    <t>გურამი</t>
  </si>
  <si>
    <t>ჯაშიაშვილი</t>
  </si>
  <si>
    <t>20001055635</t>
  </si>
  <si>
    <t>ქევხიშვილი</t>
  </si>
  <si>
    <t>20001052696</t>
  </si>
  <si>
    <t>20001060732</t>
  </si>
  <si>
    <t>ლევანი</t>
  </si>
  <si>
    <t>კარჭაული</t>
  </si>
  <si>
    <t>45001026700</t>
  </si>
  <si>
    <t>ჯულიეტა</t>
  </si>
  <si>
    <t>მარგალიტაშვილი</t>
  </si>
  <si>
    <t>20001012452</t>
  </si>
  <si>
    <t>ჭუაძე</t>
  </si>
  <si>
    <t>20001007231</t>
  </si>
  <si>
    <t>პაატა</t>
  </si>
  <si>
    <t>ამირანაშვილი</t>
  </si>
  <si>
    <t>20001067612</t>
  </si>
  <si>
    <t>თულიშვილი</t>
  </si>
  <si>
    <t>20901073986</t>
  </si>
  <si>
    <t>ლიკა</t>
  </si>
  <si>
    <t>ვარაზიშვილი</t>
  </si>
  <si>
    <t>36001049242</t>
  </si>
  <si>
    <t>შაჰინ</t>
  </si>
  <si>
    <t>20001013877</t>
  </si>
  <si>
    <t>ოქრიაშვილი</t>
  </si>
  <si>
    <t>35001109722</t>
  </si>
  <si>
    <t>ნუგზარ</t>
  </si>
  <si>
    <t>მჟავანაძე</t>
  </si>
  <si>
    <t>61010016134</t>
  </si>
  <si>
    <t>მესხიშვილი</t>
  </si>
  <si>
    <t>20001021758</t>
  </si>
  <si>
    <t>ხარბედია</t>
  </si>
  <si>
    <t>20001018374</t>
  </si>
  <si>
    <t>მსუქნიშვილი</t>
  </si>
  <si>
    <t>20001018798</t>
  </si>
  <si>
    <t>ვეფხიშვილი</t>
  </si>
  <si>
    <t>20001010205</t>
  </si>
  <si>
    <t>ქათიბაშვილი</t>
  </si>
  <si>
    <t>20001049998</t>
  </si>
  <si>
    <t>ნატალია</t>
  </si>
  <si>
    <t>20001045285</t>
  </si>
  <si>
    <t>ყველაშვილი</t>
  </si>
  <si>
    <t>20001044305</t>
  </si>
  <si>
    <t>ფოთოლაშვილი</t>
  </si>
  <si>
    <t>20001056241</t>
  </si>
  <si>
    <t>20001015219</t>
  </si>
  <si>
    <t>20001024546</t>
  </si>
  <si>
    <t>ჯემალი</t>
  </si>
  <si>
    <t>20001023293</t>
  </si>
  <si>
    <t>ვარდოშვილი</t>
  </si>
  <si>
    <t>20001032203</t>
  </si>
  <si>
    <t>გრიშკაშვილი</t>
  </si>
  <si>
    <t>20601070736</t>
  </si>
  <si>
    <t>20001021608</t>
  </si>
  <si>
    <t>ნიკოლოზი</t>
  </si>
  <si>
    <t>20001010946</t>
  </si>
  <si>
    <t>სანიშვილი</t>
  </si>
  <si>
    <t>20001064877</t>
  </si>
  <si>
    <t>45001004245</t>
  </si>
  <si>
    <t>ცატუროვი</t>
  </si>
  <si>
    <t>45001023039</t>
  </si>
  <si>
    <t>მახათაძე</t>
  </si>
  <si>
    <t>20001032064</t>
  </si>
  <si>
    <t>შუქური</t>
  </si>
  <si>
    <t>20001009224</t>
  </si>
  <si>
    <t>ვეფხია</t>
  </si>
  <si>
    <t>გაგუა</t>
  </si>
  <si>
    <t>20001005969</t>
  </si>
  <si>
    <t>ბახბახაშვილი</t>
  </si>
  <si>
    <t>20001065816</t>
  </si>
  <si>
    <t>ალიკა</t>
  </si>
  <si>
    <t>20001061553</t>
  </si>
  <si>
    <t>ყველიაშვილი</t>
  </si>
  <si>
    <t>20001060472</t>
  </si>
  <si>
    <t>ლალი</t>
  </si>
  <si>
    <t>20001049066</t>
  </si>
  <si>
    <t>ნათალიშვილი</t>
  </si>
  <si>
    <t>20001030400</t>
  </si>
  <si>
    <t>თენგიზი</t>
  </si>
  <si>
    <t>ბიჭოლაშვილი</t>
  </si>
  <si>
    <t>20001030399</t>
  </si>
  <si>
    <t>ფიცხელაური</t>
  </si>
  <si>
    <t>20001067007</t>
  </si>
  <si>
    <t>ლიქოკელი</t>
  </si>
  <si>
    <t>20001036391</t>
  </si>
  <si>
    <t>პაპაშვილი</t>
  </si>
  <si>
    <t>20001050019</t>
  </si>
  <si>
    <t>ირა</t>
  </si>
  <si>
    <t>20001050056</t>
  </si>
  <si>
    <t>ბასე</t>
  </si>
  <si>
    <t>ამზოევი</t>
  </si>
  <si>
    <t>20001058423</t>
  </si>
  <si>
    <t>დათო</t>
  </si>
  <si>
    <t>20001003773</t>
  </si>
  <si>
    <t>კნიაზ</t>
  </si>
  <si>
    <t>20001011444</t>
  </si>
  <si>
    <t>20001034758</t>
  </si>
  <si>
    <t>ავაზაშვილი</t>
  </si>
  <si>
    <t>01030008031</t>
  </si>
  <si>
    <t>მარიამი</t>
  </si>
  <si>
    <t>ებიტაშვილი</t>
  </si>
  <si>
    <t>20001008537</t>
  </si>
  <si>
    <t>მელიქიშვილი</t>
  </si>
  <si>
    <t>20001060656</t>
  </si>
  <si>
    <t>გაიოზ</t>
  </si>
  <si>
    <t>როსტომაშვილი</t>
  </si>
  <si>
    <t>20001008775</t>
  </si>
  <si>
    <t>20001037261</t>
  </si>
  <si>
    <t>20001011798</t>
  </si>
  <si>
    <t>ელდარი</t>
  </si>
  <si>
    <t>20001010588</t>
  </si>
  <si>
    <t>იზოლდა</t>
  </si>
  <si>
    <t>20001049340</t>
  </si>
  <si>
    <t>ცეზარი</t>
  </si>
  <si>
    <t>ქართლელიშვილი</t>
  </si>
  <si>
    <t>20001038897</t>
  </si>
  <si>
    <t>ბაკურ</t>
  </si>
  <si>
    <t>ხუციშვილი</t>
  </si>
  <si>
    <t>20001034051</t>
  </si>
  <si>
    <t>ცირა</t>
  </si>
  <si>
    <t>ჯინჭარაძე</t>
  </si>
  <si>
    <t>20001012806</t>
  </si>
  <si>
    <t>ღამბაშიძე</t>
  </si>
  <si>
    <t>20001012807</t>
  </si>
  <si>
    <t>ასმათი</t>
  </si>
  <si>
    <t>ფეტვიაშვილი</t>
  </si>
  <si>
    <t>20001051681</t>
  </si>
  <si>
    <t>ქათამაძე</t>
  </si>
  <si>
    <t>35001042775</t>
  </si>
  <si>
    <t>ბიბილაშვილი</t>
  </si>
  <si>
    <t>20001050817</t>
  </si>
  <si>
    <t>ბაინდურაშვილი</t>
  </si>
  <si>
    <t>20001016275</t>
  </si>
  <si>
    <t>20001052706</t>
  </si>
  <si>
    <t>კუპრავიშვილი</t>
  </si>
  <si>
    <t>20001005134</t>
  </si>
  <si>
    <t>20001031513</t>
  </si>
  <si>
    <t>მიკოლა</t>
  </si>
  <si>
    <t>ნოვიკოვი</t>
  </si>
  <si>
    <t>20001068670</t>
  </si>
  <si>
    <t>ნოვიკოვა</t>
  </si>
  <si>
    <t>20001068644</t>
  </si>
  <si>
    <t>პაპოშვილი</t>
  </si>
  <si>
    <t>20001040358</t>
  </si>
  <si>
    <t>ქეთევანი</t>
  </si>
  <si>
    <t>ჯავახიშვილი</t>
  </si>
  <si>
    <t>20001056699</t>
  </si>
  <si>
    <t>40001034176</t>
  </si>
  <si>
    <t>ამზაშვილი</t>
  </si>
  <si>
    <t>20001017583</t>
  </si>
  <si>
    <t>გერონტი</t>
  </si>
  <si>
    <t>20001042372</t>
  </si>
  <si>
    <t>კირვალიძე</t>
  </si>
  <si>
    <t>20001005112</t>
  </si>
  <si>
    <t>20001046719</t>
  </si>
  <si>
    <t>20001029300</t>
  </si>
  <si>
    <t>ბურნაძე</t>
  </si>
  <si>
    <t>20001022206</t>
  </si>
  <si>
    <t>20001025573</t>
  </si>
  <si>
    <t>შინჯიკაშვილი</t>
  </si>
  <si>
    <t>20001044164</t>
  </si>
  <si>
    <t>ლარისა</t>
  </si>
  <si>
    <t>ბაგაევა</t>
  </si>
  <si>
    <t>20001017976</t>
  </si>
  <si>
    <t>მარკოზაშვილი</t>
  </si>
  <si>
    <t>20001020355</t>
  </si>
  <si>
    <t>ჩარექიშვილი</t>
  </si>
  <si>
    <t>20001054259</t>
  </si>
  <si>
    <t>20001052551</t>
  </si>
  <si>
    <t>20001021036</t>
  </si>
  <si>
    <t>ბექაური</t>
  </si>
  <si>
    <t>20001059785</t>
  </si>
  <si>
    <t>ბიძინაშვილი</t>
  </si>
  <si>
    <t>20001024813</t>
  </si>
  <si>
    <t>კაპანაძე</t>
  </si>
  <si>
    <t>31001013678</t>
  </si>
  <si>
    <t>თურქოშვილი</t>
  </si>
  <si>
    <t>20001067056</t>
  </si>
  <si>
    <t>20001011018</t>
  </si>
  <si>
    <t>ბესიკი</t>
  </si>
  <si>
    <t>20001000796</t>
  </si>
  <si>
    <t>ალბერტი</t>
  </si>
  <si>
    <t>20001032868</t>
  </si>
  <si>
    <t>20001016864</t>
  </si>
  <si>
    <t>ბაღათრიშვილი</t>
  </si>
  <si>
    <t>20001065156</t>
  </si>
  <si>
    <t>ალექსი</t>
  </si>
  <si>
    <t>ასაბაშვილი</t>
  </si>
  <si>
    <t>45901037239</t>
  </si>
  <si>
    <t>ყარაულაშვილი</t>
  </si>
  <si>
    <t>20001019165</t>
  </si>
  <si>
    <t>20001016047</t>
  </si>
  <si>
    <t>20001060577</t>
  </si>
  <si>
    <t>სოზაშვილი</t>
  </si>
  <si>
    <t>20001052442</t>
  </si>
  <si>
    <t>გოგა</t>
  </si>
  <si>
    <t>ასპანაშვილი</t>
  </si>
  <si>
    <t>20001064879</t>
  </si>
  <si>
    <t>20001065462</t>
  </si>
  <si>
    <t>გაგა</t>
  </si>
  <si>
    <t>შოშიაშვილი</t>
  </si>
  <si>
    <t>20901070663</t>
  </si>
  <si>
    <t>შაშვიაშვილი</t>
  </si>
  <si>
    <t>20101070905</t>
  </si>
  <si>
    <t>თორნიკე</t>
  </si>
  <si>
    <t>ნაცვლიშვილი</t>
  </si>
  <si>
    <t>20001065295</t>
  </si>
  <si>
    <t>რუსუდანი</t>
  </si>
  <si>
    <t>20001065098</t>
  </si>
  <si>
    <t>ჭოტიაშვილი</t>
  </si>
  <si>
    <t>20001013193</t>
  </si>
  <si>
    <t>ნინა</t>
  </si>
  <si>
    <t>ძამუკაშვილი</t>
  </si>
  <si>
    <t>20901070813</t>
  </si>
  <si>
    <t>20001033556</t>
  </si>
  <si>
    <t>თემური</t>
  </si>
  <si>
    <t>20001063471</t>
  </si>
  <si>
    <t>20001031723</t>
  </si>
  <si>
    <t>20001017244</t>
  </si>
  <si>
    <t>20001046405</t>
  </si>
  <si>
    <t>კარენ</t>
  </si>
  <si>
    <t>კაზარიანი</t>
  </si>
  <si>
    <t>12001018148</t>
  </si>
  <si>
    <t>ნოდარი</t>
  </si>
  <si>
    <t>წამალაშვილი</t>
  </si>
  <si>
    <t>20001042382</t>
  </si>
  <si>
    <t>20001025045</t>
  </si>
  <si>
    <t>20001048581</t>
  </si>
  <si>
    <t>20001029581</t>
  </si>
  <si>
    <t>ქურციკიძე</t>
  </si>
  <si>
    <t>20001056044</t>
  </si>
  <si>
    <t>სიდამონიძე</t>
  </si>
  <si>
    <t>20001060709</t>
  </si>
  <si>
    <t>20001042331</t>
  </si>
  <si>
    <t>20001052909</t>
  </si>
  <si>
    <t>20001046085</t>
  </si>
  <si>
    <t>ნუსხელიძე</t>
  </si>
  <si>
    <t>20701071056</t>
  </si>
  <si>
    <t>ჯაფარიძე</t>
  </si>
  <si>
    <t>01015019694</t>
  </si>
  <si>
    <t>მარიკა</t>
  </si>
  <si>
    <t>ქუთელია</t>
  </si>
  <si>
    <t>62005030745</t>
  </si>
  <si>
    <t>20501072310</t>
  </si>
  <si>
    <t>გაფრინდაშვილი</t>
  </si>
  <si>
    <t>54001055712</t>
  </si>
  <si>
    <t>01001098871</t>
  </si>
  <si>
    <t>ზაქრო</t>
  </si>
  <si>
    <t>54001024645</t>
  </si>
  <si>
    <t>54001024646</t>
  </si>
  <si>
    <t>ბრეგვაძე</t>
  </si>
  <si>
    <t>54001033023</t>
  </si>
  <si>
    <t>54001014392</t>
  </si>
  <si>
    <t>სარალიძე</t>
  </si>
  <si>
    <t>54001006488</t>
  </si>
  <si>
    <t>54001001135</t>
  </si>
  <si>
    <t>54001051040</t>
  </si>
  <si>
    <t>იობაშვილი</t>
  </si>
  <si>
    <t>54001046640</t>
  </si>
  <si>
    <t>მერაბ</t>
  </si>
  <si>
    <t>54001015101</t>
  </si>
  <si>
    <t>38001037893</t>
  </si>
  <si>
    <t>ტყემალაძე</t>
  </si>
  <si>
    <t>54001052833</t>
  </si>
  <si>
    <t>ჯაჯანიძე</t>
  </si>
  <si>
    <t>54001019210</t>
  </si>
  <si>
    <t>54001022807</t>
  </si>
  <si>
    <t>მაჭარაშვილი</t>
  </si>
  <si>
    <t>54001048565</t>
  </si>
  <si>
    <t>ჩაფიჩაძე</t>
  </si>
  <si>
    <t>ნიკო</t>
  </si>
  <si>
    <t>ჩუბინიძე</t>
  </si>
  <si>
    <t>54001054056</t>
  </si>
  <si>
    <t>54001054077</t>
  </si>
  <si>
    <t>54001048339</t>
  </si>
  <si>
    <t>ელიზბარი</t>
  </si>
  <si>
    <t>სამაკაშვილი</t>
  </si>
  <si>
    <t>60001048482</t>
  </si>
  <si>
    <t>მარიეტა</t>
  </si>
  <si>
    <t>ხვედელიძე</t>
  </si>
  <si>
    <t>54001056952</t>
  </si>
  <si>
    <t>ანნა</t>
  </si>
  <si>
    <t>54001045658</t>
  </si>
  <si>
    <t>54001045343</t>
  </si>
  <si>
    <t>54001010382</t>
  </si>
  <si>
    <t>გულნაზი</t>
  </si>
  <si>
    <t>54001050085</t>
  </si>
  <si>
    <t>54001013959</t>
  </si>
  <si>
    <t>54001006871</t>
  </si>
  <si>
    <t>ჭიღლაძე</t>
  </si>
  <si>
    <t>54001004648</t>
  </si>
  <si>
    <t>მეცხოვრიშვილი</t>
  </si>
  <si>
    <t>54001039465</t>
  </si>
  <si>
    <t>ყიფშიძე</t>
  </si>
  <si>
    <t>54001044595</t>
  </si>
  <si>
    <t>იაკობიძე</t>
  </si>
  <si>
    <t>54001032168</t>
  </si>
  <si>
    <t>წიწილაშვილი</t>
  </si>
  <si>
    <t>54001052190</t>
  </si>
  <si>
    <t>ელგა</t>
  </si>
  <si>
    <t>54001026508</t>
  </si>
  <si>
    <t>54001019838</t>
  </si>
  <si>
    <t>54001014927</t>
  </si>
  <si>
    <t>01008050159</t>
  </si>
  <si>
    <t>გოგოლია</t>
  </si>
  <si>
    <t>54001029766</t>
  </si>
  <si>
    <t>შეყრილაძე</t>
  </si>
  <si>
    <t>54001016760</t>
  </si>
  <si>
    <t>ბიჭიკაშვილი</t>
  </si>
  <si>
    <t>54001042267</t>
  </si>
  <si>
    <t>54001041657</t>
  </si>
  <si>
    <t>54001032789</t>
  </si>
  <si>
    <t>ზვიად</t>
  </si>
  <si>
    <t>ცუცქირიძე</t>
  </si>
  <si>
    <t>54001018952</t>
  </si>
  <si>
    <t>60001119368</t>
  </si>
  <si>
    <t>01010018433</t>
  </si>
  <si>
    <t>54001023039</t>
  </si>
  <si>
    <t>ეზიაშვილი</t>
  </si>
  <si>
    <t>38001038959</t>
  </si>
  <si>
    <t>მანოლი</t>
  </si>
  <si>
    <t>54001042960</t>
  </si>
  <si>
    <t>ელენა</t>
  </si>
  <si>
    <t>უსოვა</t>
  </si>
  <si>
    <t>54001061575</t>
  </si>
  <si>
    <t>54001014524</t>
  </si>
  <si>
    <t>54001048265</t>
  </si>
  <si>
    <t>ჯემსონ</t>
  </si>
  <si>
    <t>54001013692</t>
  </si>
  <si>
    <t>მუმლაძე</t>
  </si>
  <si>
    <t>54001005314</t>
  </si>
  <si>
    <t>54001029933</t>
  </si>
  <si>
    <t>იუზი</t>
  </si>
  <si>
    <t>54001015119</t>
  </si>
  <si>
    <t>ფხალაძე</t>
  </si>
  <si>
    <t>54001013140</t>
  </si>
  <si>
    <t>54001059301</t>
  </si>
  <si>
    <t>ზვიადი</t>
  </si>
  <si>
    <t>54001036958</t>
  </si>
  <si>
    <t>54001036957</t>
  </si>
  <si>
    <t>ნინი</t>
  </si>
  <si>
    <t>38001047944</t>
  </si>
  <si>
    <t>თომაშვილი</t>
  </si>
  <si>
    <t>59001116144</t>
  </si>
  <si>
    <t>სვეტლანა</t>
  </si>
  <si>
    <t>ბეჭვაია</t>
  </si>
  <si>
    <t>62001008424</t>
  </si>
  <si>
    <t>38101049848</t>
  </si>
  <si>
    <t>სოფიკო</t>
  </si>
  <si>
    <t>01005044961</t>
  </si>
  <si>
    <t>54001055117</t>
  </si>
  <si>
    <t>54001024799</t>
  </si>
  <si>
    <t>54001037682</t>
  </si>
  <si>
    <t>ბარათაშვილი</t>
  </si>
  <si>
    <t>54001056367</t>
  </si>
  <si>
    <t>ბელა</t>
  </si>
  <si>
    <t>კოხრეიძე</t>
  </si>
  <si>
    <t>37001042460</t>
  </si>
  <si>
    <t>38001000010</t>
  </si>
  <si>
    <t>01030019314</t>
  </si>
  <si>
    <t>54001002577</t>
  </si>
  <si>
    <t>38001022351</t>
  </si>
  <si>
    <t>01027007847</t>
  </si>
  <si>
    <t>54001045896</t>
  </si>
  <si>
    <t>გველესიანი</t>
  </si>
  <si>
    <t>54001054961</t>
  </si>
  <si>
    <t>იმედა</t>
  </si>
  <si>
    <t>54001049299</t>
  </si>
  <si>
    <t>38001047982</t>
  </si>
  <si>
    <t>54001012979</t>
  </si>
  <si>
    <t>აზა</t>
  </si>
  <si>
    <t>გოგიაშვილი</t>
  </si>
  <si>
    <t>21001030000</t>
  </si>
  <si>
    <t>54001036412</t>
  </si>
  <si>
    <t>54001050238</t>
  </si>
  <si>
    <t>54001032628</t>
  </si>
  <si>
    <t>რაჟდენ</t>
  </si>
  <si>
    <t>54001005814</t>
  </si>
  <si>
    <t>მიხელიძე</t>
  </si>
  <si>
    <t>62006059985</t>
  </si>
  <si>
    <t>მარეხი</t>
  </si>
  <si>
    <t>56001004090</t>
  </si>
  <si>
    <t>54001015415</t>
  </si>
  <si>
    <t>ენუქიძე</t>
  </si>
  <si>
    <t>38001038475</t>
  </si>
  <si>
    <t>დოდო</t>
  </si>
  <si>
    <t>38001018800</t>
  </si>
  <si>
    <t>38001009668</t>
  </si>
  <si>
    <t>გაბაძე</t>
  </si>
  <si>
    <t>38001008687</t>
  </si>
  <si>
    <t>სიმონი</t>
  </si>
  <si>
    <t>54001006392</t>
  </si>
  <si>
    <t>54001050591</t>
  </si>
  <si>
    <t>ლევანოვა</t>
  </si>
  <si>
    <t>01007008994</t>
  </si>
  <si>
    <t>54001027067</t>
  </si>
  <si>
    <t>ღვალაძე</t>
  </si>
  <si>
    <t>54001008931</t>
  </si>
  <si>
    <t>ირინე</t>
  </si>
  <si>
    <t>54001056243</t>
  </si>
  <si>
    <t>ბაძგარაძე</t>
  </si>
  <si>
    <t>54001055623</t>
  </si>
  <si>
    <t>54001047745</t>
  </si>
  <si>
    <t>კენჭოშვილი</t>
  </si>
  <si>
    <t>54001041896</t>
  </si>
  <si>
    <t>მეგი</t>
  </si>
  <si>
    <t>იმერლიშვილი</t>
  </si>
  <si>
    <t>24001039978</t>
  </si>
  <si>
    <t>ნაზიკო</t>
  </si>
  <si>
    <t>54001035428</t>
  </si>
  <si>
    <t>რაინდი</t>
  </si>
  <si>
    <t>54001050140</t>
  </si>
  <si>
    <t>იამზე</t>
  </si>
  <si>
    <t>ველიჯანაშვილი</t>
  </si>
  <si>
    <t>03001002999</t>
  </si>
  <si>
    <t>54001052035</t>
  </si>
  <si>
    <t>ბედიანიძე</t>
  </si>
  <si>
    <t>38001037390</t>
  </si>
  <si>
    <t>ლიზა</t>
  </si>
  <si>
    <t>54001011458</t>
  </si>
  <si>
    <t>54001045897</t>
  </si>
  <si>
    <t>როზა</t>
  </si>
  <si>
    <t>ბოჭორიშვილი</t>
  </si>
  <si>
    <t>54001053480</t>
  </si>
  <si>
    <t>54001050750</t>
  </si>
  <si>
    <t>54001015973</t>
  </si>
  <si>
    <t>გოშუა</t>
  </si>
  <si>
    <t>62001036433</t>
  </si>
  <si>
    <t>54001051989</t>
  </si>
  <si>
    <t>54001050032</t>
  </si>
  <si>
    <t>გენრი</t>
  </si>
  <si>
    <t>01006018846</t>
  </si>
  <si>
    <t>ყაულაშვილი</t>
  </si>
  <si>
    <t>59004000089</t>
  </si>
  <si>
    <t>გვიმრაძე</t>
  </si>
  <si>
    <t>59002001516</t>
  </si>
  <si>
    <t>59001075198</t>
  </si>
  <si>
    <t>სრესელი</t>
  </si>
  <si>
    <t>59001031626</t>
  </si>
  <si>
    <t>ელიზბარაშვილი</t>
  </si>
  <si>
    <t>59001058927</t>
  </si>
  <si>
    <t>დვალიშვილი</t>
  </si>
  <si>
    <t>59001122585</t>
  </si>
  <si>
    <t>ვარძელაშვილი</t>
  </si>
  <si>
    <t>59001118969</t>
  </si>
  <si>
    <t>ავაზნელი</t>
  </si>
  <si>
    <t>59001031322</t>
  </si>
  <si>
    <t>ნადიბაიძე</t>
  </si>
  <si>
    <t>59001104099</t>
  </si>
  <si>
    <t>ლუკაშვილი</t>
  </si>
  <si>
    <t>59001015035</t>
  </si>
  <si>
    <t>59004000088</t>
  </si>
  <si>
    <t>59001086870</t>
  </si>
  <si>
    <t>59001022098</t>
  </si>
  <si>
    <t>ზანგალაძე</t>
  </si>
  <si>
    <t>50001000236</t>
  </si>
  <si>
    <t>ვალიდა</t>
  </si>
  <si>
    <t>ჭამპურიძე</t>
  </si>
  <si>
    <t>59002007679</t>
  </si>
  <si>
    <t>01001100657</t>
  </si>
  <si>
    <t>46001015532</t>
  </si>
  <si>
    <t>46001003168</t>
  </si>
  <si>
    <t>ჯიბუტი</t>
  </si>
  <si>
    <t>46001009306</t>
  </si>
  <si>
    <t>კახი</t>
  </si>
  <si>
    <t>კალანდაძე</t>
  </si>
  <si>
    <t>46001016534</t>
  </si>
  <si>
    <t>გოგიტაძე</t>
  </si>
  <si>
    <t>46001023807</t>
  </si>
  <si>
    <t>მირანდა</t>
  </si>
  <si>
    <t>აბუსერიძე</t>
  </si>
  <si>
    <t>26001012635</t>
  </si>
  <si>
    <t>სიხარულიძე</t>
  </si>
  <si>
    <t>46001015809</t>
  </si>
  <si>
    <t>01005023114</t>
  </si>
  <si>
    <t>დემური</t>
  </si>
  <si>
    <t>ვაჩეიშვილი</t>
  </si>
  <si>
    <t>46001002471</t>
  </si>
  <si>
    <t>მეფარიშვილი</t>
  </si>
  <si>
    <t>46001018593</t>
  </si>
  <si>
    <t>ზაქარეიშვილი</t>
  </si>
  <si>
    <t>46001021478</t>
  </si>
  <si>
    <t>სიმონია</t>
  </si>
  <si>
    <t>46001008944</t>
  </si>
  <si>
    <t>კვაჭანტირაძე</t>
  </si>
  <si>
    <t>46001009011</t>
  </si>
  <si>
    <t>მახარაძე</t>
  </si>
  <si>
    <t>46001002910</t>
  </si>
  <si>
    <t>46001021343</t>
  </si>
  <si>
    <t>46001019837</t>
  </si>
  <si>
    <t>46001007114</t>
  </si>
  <si>
    <t>46001001584</t>
  </si>
  <si>
    <t>ბარნაბი</t>
  </si>
  <si>
    <t>აცანელიძე</t>
  </si>
  <si>
    <t>01029006252</t>
  </si>
  <si>
    <t>ანანი</t>
  </si>
  <si>
    <t>01024058201</t>
  </si>
  <si>
    <t>თოდუა</t>
  </si>
  <si>
    <t>62004025972</t>
  </si>
  <si>
    <t>59001103433</t>
  </si>
  <si>
    <t>ტლაშაძე</t>
  </si>
  <si>
    <t>59001109030</t>
  </si>
  <si>
    <t>ქერდიყოშვილი</t>
  </si>
  <si>
    <t>59001097697</t>
  </si>
  <si>
    <t>ვათიაშვილი</t>
  </si>
  <si>
    <t>59001094635</t>
  </si>
  <si>
    <t>ბარჯაძე</t>
  </si>
  <si>
    <t>59001073333</t>
  </si>
  <si>
    <t>შაქარაშვილი</t>
  </si>
  <si>
    <t>59001075339</t>
  </si>
  <si>
    <t>59001104088</t>
  </si>
  <si>
    <t>59001118240</t>
  </si>
  <si>
    <t>24001000322</t>
  </si>
  <si>
    <t>რატიშვილი</t>
  </si>
  <si>
    <t>59001019792</t>
  </si>
  <si>
    <t>მორჩილაძე</t>
  </si>
  <si>
    <t>33001020460</t>
  </si>
  <si>
    <t>მარიანა</t>
  </si>
  <si>
    <t>გოგუაძე</t>
  </si>
  <si>
    <t>26001033745</t>
  </si>
  <si>
    <t>მარტენ</t>
  </si>
  <si>
    <t>01008048288</t>
  </si>
  <si>
    <t>სულიკო</t>
  </si>
  <si>
    <t>ჭანკოტაძე</t>
  </si>
  <si>
    <t>56001004510</t>
  </si>
  <si>
    <t>56001005449</t>
  </si>
  <si>
    <t>თამუნა</t>
  </si>
  <si>
    <t>ჭიპაშვილი</t>
  </si>
  <si>
    <t>56001021489</t>
  </si>
  <si>
    <t>ცხრაკბილაშვილი</t>
  </si>
  <si>
    <t>56001023940</t>
  </si>
  <si>
    <t>გურგენიძე</t>
  </si>
  <si>
    <t>56001011531</t>
  </si>
  <si>
    <t>გაგოშიძე</t>
  </si>
  <si>
    <t>56001026191</t>
  </si>
  <si>
    <t>56001023300</t>
  </si>
  <si>
    <t>შავიძე</t>
  </si>
  <si>
    <t>56001000877</t>
  </si>
  <si>
    <t>მაღრაძე</t>
  </si>
  <si>
    <t>01401101901</t>
  </si>
  <si>
    <t>როლანდ</t>
  </si>
  <si>
    <t>01001086610</t>
  </si>
  <si>
    <t>ქარდავა</t>
  </si>
  <si>
    <t>62002000348</t>
  </si>
  <si>
    <t>ფატმანი</t>
  </si>
  <si>
    <t>56001016767</t>
  </si>
  <si>
    <t>ქურასბედიანი</t>
  </si>
  <si>
    <t>01001075607</t>
  </si>
  <si>
    <t>01019018174</t>
  </si>
  <si>
    <t>შარიქაძე</t>
  </si>
  <si>
    <t>56001005187</t>
  </si>
  <si>
    <t>56001022411</t>
  </si>
  <si>
    <t>გიგა</t>
  </si>
  <si>
    <t>01024073694</t>
  </si>
  <si>
    <t>56001021964</t>
  </si>
  <si>
    <t>56001022410</t>
  </si>
  <si>
    <t>გუგუშვილი</t>
  </si>
  <si>
    <t>62004026253</t>
  </si>
  <si>
    <t>ხეცურიანი</t>
  </si>
  <si>
    <t>62005008284</t>
  </si>
  <si>
    <t>ნუგზარი</t>
  </si>
  <si>
    <t>56001013564</t>
  </si>
  <si>
    <t>ლამარა</t>
  </si>
  <si>
    <t>56001020729</t>
  </si>
  <si>
    <t>მაჩიტაძე</t>
  </si>
  <si>
    <t>56001005767</t>
  </si>
  <si>
    <t>ბირკაძე</t>
  </si>
  <si>
    <t>56001023651</t>
  </si>
  <si>
    <t>ლევიძე</t>
  </si>
  <si>
    <t>56001025786</t>
  </si>
  <si>
    <t>56001025531</t>
  </si>
  <si>
    <t>56001001332</t>
  </si>
  <si>
    <t>01019049485</t>
  </si>
  <si>
    <t>შავთვალაძე</t>
  </si>
  <si>
    <t>01013018546</t>
  </si>
  <si>
    <t>ოსიძე</t>
  </si>
  <si>
    <t>01013029328</t>
  </si>
  <si>
    <t>ფოცხიშვილი</t>
  </si>
  <si>
    <t>01013009149</t>
  </si>
  <si>
    <t>01013009148</t>
  </si>
  <si>
    <t>დანელია</t>
  </si>
  <si>
    <t>01013011635</t>
  </si>
  <si>
    <t>გაბელია</t>
  </si>
  <si>
    <t>62006005498</t>
  </si>
  <si>
    <t>მაღლაფერიძე</t>
  </si>
  <si>
    <t>01001100546</t>
  </si>
  <si>
    <t>სიფრაშვილი</t>
  </si>
  <si>
    <t>01011027977</t>
  </si>
  <si>
    <t>ჩხიროძე</t>
  </si>
  <si>
    <t>01027039780</t>
  </si>
  <si>
    <t>01027033284</t>
  </si>
  <si>
    <t>კლარა</t>
  </si>
  <si>
    <t>უგულავა</t>
  </si>
  <si>
    <t>01027059090</t>
  </si>
  <si>
    <t>მეურმიშვილი</t>
  </si>
  <si>
    <t>01011045267</t>
  </si>
  <si>
    <t>კურტანიძე</t>
  </si>
  <si>
    <t>01029017435</t>
  </si>
  <si>
    <t>01029011297</t>
  </si>
  <si>
    <t>გოგოხია</t>
  </si>
  <si>
    <t>62007002738</t>
  </si>
  <si>
    <t>კიკნაძე</t>
  </si>
  <si>
    <t>01033005124</t>
  </si>
  <si>
    <t>სიმონიშვილი</t>
  </si>
  <si>
    <t>01033006353</t>
  </si>
  <si>
    <t>01033004392</t>
  </si>
  <si>
    <t>ლებანიძე</t>
  </si>
  <si>
    <t>01033005537</t>
  </si>
  <si>
    <t>01033007216</t>
  </si>
  <si>
    <t>ავთანდილი</t>
  </si>
  <si>
    <t>წერეთელი</t>
  </si>
  <si>
    <t>01013012995</t>
  </si>
  <si>
    <t>01013017558</t>
  </si>
  <si>
    <t>ბერაძე</t>
  </si>
  <si>
    <t>56001003153</t>
  </si>
  <si>
    <t>ცინარ</t>
  </si>
  <si>
    <t>იოსელიანი</t>
  </si>
  <si>
    <t>62005002695</t>
  </si>
  <si>
    <t>კინწურაშვილი</t>
  </si>
  <si>
    <t>01012003782</t>
  </si>
  <si>
    <t>მეზვრიშვილი</t>
  </si>
  <si>
    <t>59001016954</t>
  </si>
  <si>
    <t>ცალქალამანიძე</t>
  </si>
  <si>
    <t>24001044155</t>
  </si>
  <si>
    <t>სამუშია</t>
  </si>
  <si>
    <t>01011083552</t>
  </si>
  <si>
    <t>ქადაგიძე</t>
  </si>
  <si>
    <t>01009017281</t>
  </si>
  <si>
    <t>მარხვაშვილი</t>
  </si>
  <si>
    <t>01011077494</t>
  </si>
  <si>
    <t>ჯენერა</t>
  </si>
  <si>
    <t>ქოქოშვილი</t>
  </si>
  <si>
    <t>01029018542</t>
  </si>
  <si>
    <t>01012025336</t>
  </si>
  <si>
    <t>01008012247</t>
  </si>
  <si>
    <t>ნარგიზი</t>
  </si>
  <si>
    <t>თუთარაშვილი</t>
  </si>
  <si>
    <t>01033006175</t>
  </si>
  <si>
    <t>ტალახაძე</t>
  </si>
  <si>
    <t>01027058907</t>
  </si>
  <si>
    <t>ჩხარტიშვილი</t>
  </si>
  <si>
    <t>33001002834</t>
  </si>
  <si>
    <t>ყურუა</t>
  </si>
  <si>
    <t>51001023301</t>
  </si>
  <si>
    <t>რიტა</t>
  </si>
  <si>
    <t>ნარსავიძე</t>
  </si>
  <si>
    <t>15001014006</t>
  </si>
  <si>
    <t>ბაქარი</t>
  </si>
  <si>
    <t>სეხნიაშვილი</t>
  </si>
  <si>
    <t>65027000058</t>
  </si>
  <si>
    <t>54001018807</t>
  </si>
  <si>
    <t>სესილი</t>
  </si>
  <si>
    <t>54001049184</t>
  </si>
  <si>
    <t>გაბათაშვილი</t>
  </si>
  <si>
    <t>01027079906</t>
  </si>
  <si>
    <t>შაიშმელაშვილი</t>
  </si>
  <si>
    <t>01027044054</t>
  </si>
  <si>
    <t>გეწაძე</t>
  </si>
  <si>
    <t>01411104970</t>
  </si>
  <si>
    <t>შპეტიშვილი</t>
  </si>
  <si>
    <t>01014002875</t>
  </si>
  <si>
    <t>კორძაძე</t>
  </si>
  <si>
    <t>01027041947</t>
  </si>
  <si>
    <t>01014004959</t>
  </si>
  <si>
    <t>გრიგორიანი</t>
  </si>
  <si>
    <t>01015010686</t>
  </si>
  <si>
    <t>არტურ</t>
  </si>
  <si>
    <t>სანამოვი</t>
  </si>
  <si>
    <t>01011082575</t>
  </si>
  <si>
    <t>ჯაფოშვილი</t>
  </si>
  <si>
    <t>01015005005</t>
  </si>
  <si>
    <t>არტემ</t>
  </si>
  <si>
    <t>01011095092</t>
  </si>
  <si>
    <t>შაინიძე</t>
  </si>
  <si>
    <t>61004058032</t>
  </si>
  <si>
    <t>ფილიშვილი</t>
  </si>
  <si>
    <t>59001086833</t>
  </si>
  <si>
    <t>თათევოსიანი</t>
  </si>
  <si>
    <t>01011030907</t>
  </si>
  <si>
    <t>გეორქ</t>
  </si>
  <si>
    <t>ბაგდასაროვი</t>
  </si>
  <si>
    <t>01011016778</t>
  </si>
  <si>
    <t>მენთეშაშვილი</t>
  </si>
  <si>
    <t>01014003959</t>
  </si>
  <si>
    <t>მეფარიძე</t>
  </si>
  <si>
    <t>01008061009</t>
  </si>
  <si>
    <t>მახარე</t>
  </si>
  <si>
    <t>01811101695</t>
  </si>
  <si>
    <t>სურმავა</t>
  </si>
  <si>
    <t>01014003974</t>
  </si>
  <si>
    <t>ფლორა</t>
  </si>
  <si>
    <t>მელიქიანი</t>
  </si>
  <si>
    <t>01011058928</t>
  </si>
  <si>
    <t>თამაზი</t>
  </si>
  <si>
    <t>კონსტანტინიდი</t>
  </si>
  <si>
    <t>01011076373</t>
  </si>
  <si>
    <t>01011097650</t>
  </si>
  <si>
    <t>პაპიაშვილი</t>
  </si>
  <si>
    <t>01011072503</t>
  </si>
  <si>
    <t>57001018009</t>
  </si>
  <si>
    <t>არუთინოვი</t>
  </si>
  <si>
    <t>01011097481</t>
  </si>
  <si>
    <t>ქიბროწაშვილი</t>
  </si>
  <si>
    <t>01011094050</t>
  </si>
  <si>
    <t>პავლე</t>
  </si>
  <si>
    <t>ნაზარიანი</t>
  </si>
  <si>
    <t>01015023359</t>
  </si>
  <si>
    <t>ბაღდასაროვი</t>
  </si>
  <si>
    <t>01011006073</t>
  </si>
  <si>
    <t>ანთაძე</t>
  </si>
  <si>
    <t>01011051988</t>
  </si>
  <si>
    <t>01011024230</t>
  </si>
  <si>
    <t>01011097686</t>
  </si>
  <si>
    <t>01026013366</t>
  </si>
  <si>
    <t>01019057379</t>
  </si>
  <si>
    <t>ფორაქიშვილი</t>
  </si>
  <si>
    <t>01009009718</t>
  </si>
  <si>
    <t>ნოსელიძე</t>
  </si>
  <si>
    <t>01008050887</t>
  </si>
  <si>
    <t>25001000676</t>
  </si>
  <si>
    <t>გიგაურიშვილი</t>
  </si>
  <si>
    <t>01010015473</t>
  </si>
  <si>
    <t>01010010528</t>
  </si>
  <si>
    <t>კვიცარიძე</t>
  </si>
  <si>
    <t>60001124878</t>
  </si>
  <si>
    <t>01019019563</t>
  </si>
  <si>
    <t>ნაცვალაძე</t>
  </si>
  <si>
    <t>33001000022</t>
  </si>
  <si>
    <t>01009023597</t>
  </si>
  <si>
    <t>რუსიშვილი</t>
  </si>
  <si>
    <t>01024028191</t>
  </si>
  <si>
    <t>ცერელიძე</t>
  </si>
  <si>
    <t>01024070679</t>
  </si>
  <si>
    <t>სილიბისტრო</t>
  </si>
  <si>
    <t>01019057459</t>
  </si>
  <si>
    <t>01026010050</t>
  </si>
  <si>
    <t>აიდან</t>
  </si>
  <si>
    <t>ზეინალოვა</t>
  </si>
  <si>
    <t>28001096428</t>
  </si>
  <si>
    <t>რამილა</t>
  </si>
  <si>
    <t>28001033723</t>
  </si>
  <si>
    <t>ულვია</t>
  </si>
  <si>
    <t>ჩერეშოვა</t>
  </si>
  <si>
    <t>ვიუსალა</t>
  </si>
  <si>
    <t>გასანოვა</t>
  </si>
  <si>
    <t>საბინა</t>
  </si>
  <si>
    <t>ნურიევა</t>
  </si>
  <si>
    <t>ილკინ</t>
  </si>
  <si>
    <t>მამედოვი</t>
  </si>
  <si>
    <t>ფახრი</t>
  </si>
  <si>
    <t>ტალიბლი</t>
  </si>
  <si>
    <t>რუბენ</t>
  </si>
  <si>
    <t>ამილ</t>
  </si>
  <si>
    <t>ახუნდოვი</t>
  </si>
  <si>
    <t>კარახმაზლი</t>
  </si>
  <si>
    <t>ფახრადდინ</t>
  </si>
  <si>
    <t>ფუად</t>
  </si>
  <si>
    <t>28001087539</t>
  </si>
  <si>
    <t>28001017406</t>
  </si>
  <si>
    <t>ალტაი</t>
  </si>
  <si>
    <t>ზეინალოვი</t>
  </si>
  <si>
    <t>28001096427</t>
  </si>
  <si>
    <t>კალაევა</t>
  </si>
  <si>
    <t>28001081325</t>
  </si>
  <si>
    <t>ელშან</t>
  </si>
  <si>
    <t>იუსიბოვი</t>
  </si>
  <si>
    <t>28001115432</t>
  </si>
  <si>
    <t>ფარმაილ</t>
  </si>
  <si>
    <t>ჰასანოვი</t>
  </si>
  <si>
    <t>28001048176</t>
  </si>
  <si>
    <t>ელნარა</t>
  </si>
  <si>
    <t>კარაევა</t>
  </si>
  <si>
    <t>28001039064</t>
  </si>
  <si>
    <t>შალალე</t>
  </si>
  <si>
    <t>რუსტამოვა</t>
  </si>
  <si>
    <t>28001048222</t>
  </si>
  <si>
    <t>კარაევი</t>
  </si>
  <si>
    <t>28001039063</t>
  </si>
  <si>
    <t>ნარკიზ</t>
  </si>
  <si>
    <t>28001080744</t>
  </si>
  <si>
    <t>ნაილა</t>
  </si>
  <si>
    <t>28001065723</t>
  </si>
  <si>
    <t>გაზანფარ</t>
  </si>
  <si>
    <t>რუსტამოვი</t>
  </si>
  <si>
    <t>28001048256</t>
  </si>
  <si>
    <t>ელშად</t>
  </si>
  <si>
    <t>28001033874</t>
  </si>
  <si>
    <t>ელმარ</t>
  </si>
  <si>
    <t>რუსთამოვი</t>
  </si>
  <si>
    <t>28001022785</t>
  </si>
  <si>
    <t>კაფია</t>
  </si>
  <si>
    <t>28001048220</t>
  </si>
  <si>
    <t>ელბრუს</t>
  </si>
  <si>
    <t>28001097059</t>
  </si>
  <si>
    <t>ელიურა</t>
  </si>
  <si>
    <t>კასუმოვა</t>
  </si>
  <si>
    <t>28001097007</t>
  </si>
  <si>
    <t>თამარა</t>
  </si>
  <si>
    <t>იბრაგიმოვა</t>
  </si>
  <si>
    <t>15001004683</t>
  </si>
  <si>
    <t>მამედ</t>
  </si>
  <si>
    <t>იბრაგიმოვი</t>
  </si>
  <si>
    <t>28001013228</t>
  </si>
  <si>
    <t>15001013460</t>
  </si>
  <si>
    <t>ხალიდა</t>
  </si>
  <si>
    <t>28001012138</t>
  </si>
  <si>
    <t>ფოლად</t>
  </si>
  <si>
    <t>სადიგოვი</t>
  </si>
  <si>
    <t>28001007615</t>
  </si>
  <si>
    <t>ნურია</t>
  </si>
  <si>
    <t>ალაზოვა</t>
  </si>
  <si>
    <t>რაია</t>
  </si>
  <si>
    <t>იუსუბოვა</t>
  </si>
  <si>
    <t>ტატიანა</t>
  </si>
  <si>
    <t>შუმკოვა</t>
  </si>
  <si>
    <t>აიდა</t>
  </si>
  <si>
    <t>ალმარა</t>
  </si>
  <si>
    <t>28001117622</t>
  </si>
  <si>
    <t>განირა</t>
  </si>
  <si>
    <t>რომან</t>
  </si>
  <si>
    <t>ომაროვი</t>
  </si>
  <si>
    <t>ხარუგა</t>
  </si>
  <si>
    <t>ნამაზოვა</t>
  </si>
  <si>
    <t>ახად</t>
  </si>
  <si>
    <t>ოჯაგოვი</t>
  </si>
  <si>
    <t>საიდ</t>
  </si>
  <si>
    <t>ისნარ</t>
  </si>
  <si>
    <t>ზამირ</t>
  </si>
  <si>
    <t>სულტანოვი</t>
  </si>
  <si>
    <t>სანან</t>
  </si>
  <si>
    <t>კარაბაღლი</t>
  </si>
  <si>
    <t>რავილ</t>
  </si>
  <si>
    <t>გასანოვი</t>
  </si>
  <si>
    <t>სონგიულ</t>
  </si>
  <si>
    <t>სამედოვა</t>
  </si>
  <si>
    <t>სევილ</t>
  </si>
  <si>
    <t>ისმაილოვი</t>
  </si>
  <si>
    <t>ჯალალ</t>
  </si>
  <si>
    <t>ჰუსეინოვი</t>
  </si>
  <si>
    <t>შაფაიატ</t>
  </si>
  <si>
    <t>ოსმანოვა</t>
  </si>
  <si>
    <t>ბადრადინ</t>
  </si>
  <si>
    <t>ოსმანოვი</t>
  </si>
  <si>
    <t>ელნაზ</t>
  </si>
  <si>
    <t>ვექილოვა</t>
  </si>
  <si>
    <t>ელჩინ</t>
  </si>
  <si>
    <t>მუფტიევი</t>
  </si>
  <si>
    <t>ინტიგამ</t>
  </si>
  <si>
    <t>კამრან</t>
  </si>
  <si>
    <t>ბახარ</t>
  </si>
  <si>
    <t>ალექბეროვი</t>
  </si>
  <si>
    <t>ნიაზი</t>
  </si>
  <si>
    <t>დარგალი</t>
  </si>
  <si>
    <t>ასიფ</t>
  </si>
  <si>
    <t>ილიაზოვი</t>
  </si>
  <si>
    <t>ქამილ</t>
  </si>
  <si>
    <t>გაბულოვი</t>
  </si>
  <si>
    <t>28001104386</t>
  </si>
  <si>
    <t>ამლეტ</t>
  </si>
  <si>
    <t>აიშა</t>
  </si>
  <si>
    <t>აბბას</t>
  </si>
  <si>
    <t>ალლაზოვი</t>
  </si>
  <si>
    <t>ბახტიარ</t>
  </si>
  <si>
    <t>მუსა</t>
  </si>
  <si>
    <t>ხალილოვი</t>
  </si>
  <si>
    <t>ნურან</t>
  </si>
  <si>
    <t>ისმაილოვა</t>
  </si>
  <si>
    <t>ბაირამ</t>
  </si>
  <si>
    <t>ორხან</t>
  </si>
  <si>
    <t>კულუზადე</t>
  </si>
  <si>
    <t>რამ</t>
  </si>
  <si>
    <t>მადატოვი</t>
  </si>
  <si>
    <t>ბაგდაგულ</t>
  </si>
  <si>
    <t>ოჯაგოვა</t>
  </si>
  <si>
    <t>ნამიგ</t>
  </si>
  <si>
    <t>28001005711</t>
  </si>
  <si>
    <t>ბაქირ</t>
  </si>
  <si>
    <t>დამირჩალოვი</t>
  </si>
  <si>
    <t>მახმუდ</t>
  </si>
  <si>
    <t>თემუროვი</t>
  </si>
  <si>
    <t>28001057128</t>
  </si>
  <si>
    <t>სევდა</t>
  </si>
  <si>
    <t>ამირხანოვა</t>
  </si>
  <si>
    <t>28001048984</t>
  </si>
  <si>
    <t>28001106409</t>
  </si>
  <si>
    <t>ქენან</t>
  </si>
  <si>
    <t>28001107646</t>
  </si>
  <si>
    <t>სეირან</t>
  </si>
  <si>
    <t>გოგიანი</t>
  </si>
  <si>
    <t>28001090248</t>
  </si>
  <si>
    <t>რაფიგა</t>
  </si>
  <si>
    <t>28001057264</t>
  </si>
  <si>
    <t>არიზ</t>
  </si>
  <si>
    <t>მურადოვი</t>
  </si>
  <si>
    <t>28001047041</t>
  </si>
  <si>
    <t>28001033703</t>
  </si>
  <si>
    <t>ავა</t>
  </si>
  <si>
    <t>ომაროვა</t>
  </si>
  <si>
    <t>28001059071</t>
  </si>
  <si>
    <t>დილარა</t>
  </si>
  <si>
    <t>28001009062</t>
  </si>
  <si>
    <t>დათაშვილი</t>
  </si>
  <si>
    <t>59001007308</t>
  </si>
  <si>
    <t>მთვარისა</t>
  </si>
  <si>
    <t>59001054247</t>
  </si>
  <si>
    <t>59001095070</t>
  </si>
  <si>
    <t>პავლიაშვილი</t>
  </si>
  <si>
    <t>59001002488</t>
  </si>
  <si>
    <t>ყაყიტაშვილი</t>
  </si>
  <si>
    <t>59001060942</t>
  </si>
  <si>
    <t>თედელური</t>
  </si>
  <si>
    <t>59001124111</t>
  </si>
  <si>
    <t>თვაური</t>
  </si>
  <si>
    <t>61006062884</t>
  </si>
  <si>
    <t>59001005763</t>
  </si>
  <si>
    <t>59001122308</t>
  </si>
  <si>
    <t>59001056357</t>
  </si>
  <si>
    <t>ნანსი</t>
  </si>
  <si>
    <t>მუშკუდიანი</t>
  </si>
  <si>
    <t>59001033562</t>
  </si>
  <si>
    <t>გულიმერ</t>
  </si>
  <si>
    <t>59001057001</t>
  </si>
  <si>
    <t>გორგიშელი</t>
  </si>
  <si>
    <t>59001014383</t>
  </si>
  <si>
    <t>ტეფნაძე</t>
  </si>
  <si>
    <t>საძაგლიშვილი</t>
  </si>
  <si>
    <t>59001001176</t>
  </si>
  <si>
    <t>პაპიტაშვილი</t>
  </si>
  <si>
    <t>59001109294</t>
  </si>
  <si>
    <t>59001017338</t>
  </si>
  <si>
    <t>ცეცხლაძე</t>
  </si>
  <si>
    <t>59001037078</t>
  </si>
  <si>
    <t>იორამაშვილი</t>
  </si>
  <si>
    <t>59001093052</t>
  </si>
  <si>
    <t>კეჩხუაშვილი</t>
  </si>
  <si>
    <t>59001007347</t>
  </si>
  <si>
    <t>ხათაშვილი</t>
  </si>
  <si>
    <t>59001113121</t>
  </si>
  <si>
    <t>გიგოლაშვილი</t>
  </si>
  <si>
    <t>59001122165</t>
  </si>
  <si>
    <t>59001113128</t>
  </si>
  <si>
    <t>კაჟაშვილი</t>
  </si>
  <si>
    <t>59004003187</t>
  </si>
  <si>
    <t>ბოღიშვილი</t>
  </si>
  <si>
    <t>59002007701</t>
  </si>
  <si>
    <t>კაიშაური</t>
  </si>
  <si>
    <t>59001004075</t>
  </si>
  <si>
    <t>ნაზარაშვილი</t>
  </si>
  <si>
    <t>59001012476</t>
  </si>
  <si>
    <t>59001052242</t>
  </si>
  <si>
    <t>59001117163</t>
  </si>
  <si>
    <t>59001111636</t>
  </si>
  <si>
    <t>ჯიოშვილი</t>
  </si>
  <si>
    <t>59001125189</t>
  </si>
  <si>
    <t>ლეკიშვილი</t>
  </si>
  <si>
    <t>59001122035</t>
  </si>
  <si>
    <t>კოპტონაშვილი</t>
  </si>
  <si>
    <t>01008057934</t>
  </si>
  <si>
    <t>59001082334</t>
  </si>
  <si>
    <t>თაყნიაშვილი</t>
  </si>
  <si>
    <t>59001100745</t>
  </si>
  <si>
    <t>რევაზაშვილი</t>
  </si>
  <si>
    <t>59001122718</t>
  </si>
  <si>
    <t>59001036550</t>
  </si>
  <si>
    <t>59001081374</t>
  </si>
  <si>
    <t>59001083108</t>
  </si>
  <si>
    <t>59001028725</t>
  </si>
  <si>
    <t>რატი</t>
  </si>
  <si>
    <t>რჩეულიშვილი</t>
  </si>
  <si>
    <t>59001109519</t>
  </si>
  <si>
    <t>ილია</t>
  </si>
  <si>
    <t>ოქრუაშვილი</t>
  </si>
  <si>
    <t>59001105216</t>
  </si>
  <si>
    <t>59001096523</t>
  </si>
  <si>
    <t>კონსტანტინე</t>
  </si>
  <si>
    <t>59001075163</t>
  </si>
  <si>
    <t>ფსუტური</t>
  </si>
  <si>
    <t>59001065316</t>
  </si>
  <si>
    <t>ქარელიშვილი</t>
  </si>
  <si>
    <t>59001046945</t>
  </si>
  <si>
    <t>ქართლოს</t>
  </si>
  <si>
    <t>59001006069</t>
  </si>
  <si>
    <t>59001106593</t>
  </si>
  <si>
    <t>59001120776</t>
  </si>
  <si>
    <t>59001037311</t>
  </si>
  <si>
    <t>ქეთო</t>
  </si>
  <si>
    <t>მამუკელაშვილი</t>
  </si>
  <si>
    <t>59001005983</t>
  </si>
  <si>
    <t>სოსიაშვილი</t>
  </si>
  <si>
    <t>59001080227</t>
  </si>
  <si>
    <t>ჯალაბაძე</t>
  </si>
  <si>
    <t>01013001164</t>
  </si>
  <si>
    <t>ემზარ</t>
  </si>
  <si>
    <t>მინდიაშვილი</t>
  </si>
  <si>
    <t>59001042173</t>
  </si>
  <si>
    <t>კოკაური</t>
  </si>
  <si>
    <t>59001024112</t>
  </si>
  <si>
    <t>59001073961</t>
  </si>
  <si>
    <t>ვეფხვია</t>
  </si>
  <si>
    <t>მდინარიძე</t>
  </si>
  <si>
    <t>59001086329</t>
  </si>
  <si>
    <t>მამუკაშვილი</t>
  </si>
  <si>
    <t>59001040223</t>
  </si>
  <si>
    <t>59001116670</t>
  </si>
  <si>
    <t>ბაბუნიშვილი</t>
  </si>
  <si>
    <t>59001081093</t>
  </si>
  <si>
    <t>59001056371</t>
  </si>
  <si>
    <t>მეტონიძე</t>
  </si>
  <si>
    <t>59001127803</t>
  </si>
  <si>
    <t>ხორბალაძე</t>
  </si>
  <si>
    <t>59001019910</t>
  </si>
  <si>
    <t>ბერიანიძე</t>
  </si>
  <si>
    <t>59001077061</t>
  </si>
  <si>
    <t>ცისანა</t>
  </si>
  <si>
    <t>59001083033</t>
  </si>
  <si>
    <t>თეო</t>
  </si>
  <si>
    <t>სუხიტაშვილი</t>
  </si>
  <si>
    <t>59001012472</t>
  </si>
  <si>
    <t>საათაშვილი</t>
  </si>
  <si>
    <t>ბაშარული</t>
  </si>
  <si>
    <t>59001035742</t>
  </si>
  <si>
    <t>არჩუაძე</t>
  </si>
  <si>
    <t>59001061953</t>
  </si>
  <si>
    <t>ადუაშვილი</t>
  </si>
  <si>
    <t>59001061807</t>
  </si>
  <si>
    <t>59001110284</t>
  </si>
  <si>
    <t>ბადრი</t>
  </si>
  <si>
    <t>ელიკაშვილი</t>
  </si>
  <si>
    <t>59001022956</t>
  </si>
  <si>
    <t>ხომიზური</t>
  </si>
  <si>
    <t>59001075934</t>
  </si>
  <si>
    <t>სანდუხაძე</t>
  </si>
  <si>
    <t>59701129338</t>
  </si>
  <si>
    <t>59001098166</t>
  </si>
  <si>
    <t>59001093466</t>
  </si>
  <si>
    <t>თაკვარელია</t>
  </si>
  <si>
    <t>59001007139</t>
  </si>
  <si>
    <t>ერგემლიძე</t>
  </si>
  <si>
    <t>59002001830</t>
  </si>
  <si>
    <t>ბალახაძე</t>
  </si>
  <si>
    <t>59001035933</t>
  </si>
  <si>
    <t>59001032175</t>
  </si>
  <si>
    <t>59001024077</t>
  </si>
  <si>
    <t>დიდებელი</t>
  </si>
  <si>
    <t>ღვინიაშვილი</t>
  </si>
  <si>
    <t>59001087546</t>
  </si>
  <si>
    <t>გიგუაშვილი</t>
  </si>
  <si>
    <t>59001114235</t>
  </si>
  <si>
    <t>თემურ</t>
  </si>
  <si>
    <t>ინასარიძე</t>
  </si>
  <si>
    <t>59001029801</t>
  </si>
  <si>
    <t>ვასილ</t>
  </si>
  <si>
    <t>59001043831</t>
  </si>
  <si>
    <t>განძიელი</t>
  </si>
  <si>
    <t>59001074864</t>
  </si>
  <si>
    <t>თაკო</t>
  </si>
  <si>
    <t>59501128786</t>
  </si>
  <si>
    <t>ქანაშვილი</t>
  </si>
  <si>
    <t>59001115768</t>
  </si>
  <si>
    <t>59001052222</t>
  </si>
  <si>
    <t>ლიდვია</t>
  </si>
  <si>
    <t>მარღიევი</t>
  </si>
  <si>
    <t>59001059393</t>
  </si>
  <si>
    <t>59101130949</t>
  </si>
  <si>
    <t>59001112939</t>
  </si>
  <si>
    <t>ტარიელი</t>
  </si>
  <si>
    <t>ბეროზაშვილი</t>
  </si>
  <si>
    <t>59001000445</t>
  </si>
  <si>
    <t>მადლენა</t>
  </si>
  <si>
    <t>ბასილიძე</t>
  </si>
  <si>
    <t>01019021796</t>
  </si>
  <si>
    <t>01019021795</t>
  </si>
  <si>
    <t>მაკრახიძე</t>
  </si>
  <si>
    <t>59001037281</t>
  </si>
  <si>
    <t>სარქისიანი</t>
  </si>
  <si>
    <t>59001109799</t>
  </si>
  <si>
    <t>ბაშინჯაღელი</t>
  </si>
  <si>
    <t>59001040460</t>
  </si>
  <si>
    <t>გულიშვილი</t>
  </si>
  <si>
    <t>59001116987</t>
  </si>
  <si>
    <t>59001122069</t>
  </si>
  <si>
    <t>24001040564</t>
  </si>
  <si>
    <t>ელდარ</t>
  </si>
  <si>
    <t>გელიაშვილი</t>
  </si>
  <si>
    <t>59001109117</t>
  </si>
  <si>
    <t>ურჯუმელაშვილი</t>
  </si>
  <si>
    <t>59001119308</t>
  </si>
  <si>
    <t>59001065644</t>
  </si>
  <si>
    <t>გუნდიშვილი</t>
  </si>
  <si>
    <t>01005023167</t>
  </si>
  <si>
    <t>გოცირიძე</t>
  </si>
  <si>
    <t>01007008064</t>
  </si>
  <si>
    <t>გოცაძე</t>
  </si>
  <si>
    <t>59004002045</t>
  </si>
  <si>
    <t>კალოიანი</t>
  </si>
  <si>
    <t>26001037233</t>
  </si>
  <si>
    <t>59001115668</t>
  </si>
  <si>
    <t>ბერუაშვილი</t>
  </si>
  <si>
    <t>59004000723</t>
  </si>
  <si>
    <t>59001070165</t>
  </si>
  <si>
    <t>59001006513</t>
  </si>
  <si>
    <t>59001113700</t>
  </si>
  <si>
    <t>იური</t>
  </si>
  <si>
    <t>ბეგიაშვილი</t>
  </si>
  <si>
    <t>59001073784</t>
  </si>
  <si>
    <t>59001034108</t>
  </si>
  <si>
    <t>სამადაშვილი</t>
  </si>
  <si>
    <t>01019048507</t>
  </si>
  <si>
    <t>ვენერა</t>
  </si>
  <si>
    <t>59001127220</t>
  </si>
  <si>
    <t>მარეხ</t>
  </si>
  <si>
    <t>59001002844</t>
  </si>
  <si>
    <t>ალავერდაშვილი</t>
  </si>
  <si>
    <t>59001020987</t>
  </si>
  <si>
    <t>59301129670</t>
  </si>
  <si>
    <t>არაბაშვილი</t>
  </si>
  <si>
    <t>18001000286</t>
  </si>
  <si>
    <t>ელიაშვილი</t>
  </si>
  <si>
    <t>43001024141</t>
  </si>
  <si>
    <t>01002028044</t>
  </si>
  <si>
    <t>01001100271</t>
  </si>
  <si>
    <t>ჩუხრუკიძე</t>
  </si>
  <si>
    <t>59001059599</t>
  </si>
  <si>
    <t>ხარიბეგაშვილი</t>
  </si>
  <si>
    <t>59001112191</t>
  </si>
  <si>
    <t>ღაზაძე</t>
  </si>
  <si>
    <t>59001116536</t>
  </si>
  <si>
    <t>59004002836</t>
  </si>
  <si>
    <t>დარბაიძე</t>
  </si>
  <si>
    <t>59001017728</t>
  </si>
  <si>
    <t>ქველიძე</t>
  </si>
  <si>
    <t>მარანელი</t>
  </si>
  <si>
    <t>ჯილავდარი</t>
  </si>
  <si>
    <t>59001102477</t>
  </si>
  <si>
    <t>59001027617</t>
  </si>
  <si>
    <t>ბაბუციძე</t>
  </si>
  <si>
    <t>59004002703</t>
  </si>
  <si>
    <t>მურაზი</t>
  </si>
  <si>
    <t>ტერაშვილი</t>
  </si>
  <si>
    <t>59003000583</t>
  </si>
  <si>
    <t>წიწიკაშვილი</t>
  </si>
  <si>
    <t>59001123113</t>
  </si>
  <si>
    <t>სადაღაშვილი</t>
  </si>
  <si>
    <t>59001107506</t>
  </si>
  <si>
    <t>წკრიალაშვილი</t>
  </si>
  <si>
    <t>59001038239</t>
  </si>
  <si>
    <t>ედიშერაშვილი</t>
  </si>
  <si>
    <t>01024000096</t>
  </si>
  <si>
    <t>დარეჯანი</t>
  </si>
  <si>
    <t>გოგნაძე</t>
  </si>
  <si>
    <t>01019007022</t>
  </si>
  <si>
    <t>ჩარაშვილი</t>
  </si>
  <si>
    <t>01015006178</t>
  </si>
  <si>
    <t>01011010840</t>
  </si>
  <si>
    <t>მგალობლიშვილი</t>
  </si>
  <si>
    <t>01015004726</t>
  </si>
  <si>
    <t>ელიზბარ</t>
  </si>
  <si>
    <t>01010001525</t>
  </si>
  <si>
    <t>01011057596</t>
  </si>
  <si>
    <t>01027007321</t>
  </si>
  <si>
    <t>სახოკია</t>
  </si>
  <si>
    <t>01011070293</t>
  </si>
  <si>
    <t>01029018387</t>
  </si>
  <si>
    <t>სალაძე</t>
  </si>
  <si>
    <t>01011008976</t>
  </si>
  <si>
    <t>გელოვანი</t>
  </si>
  <si>
    <t>01011047459</t>
  </si>
  <si>
    <t>თურმანიძე</t>
  </si>
  <si>
    <t>01011068691</t>
  </si>
  <si>
    <t>01027049150</t>
  </si>
  <si>
    <t>გულიაშვილი</t>
  </si>
  <si>
    <t>38001003213</t>
  </si>
  <si>
    <t>დანდურიშვილი</t>
  </si>
  <si>
    <t>01011017810</t>
  </si>
  <si>
    <t>ჭკადუა</t>
  </si>
  <si>
    <t>01011016937</t>
  </si>
  <si>
    <t>01011019298</t>
  </si>
  <si>
    <t>01011016381</t>
  </si>
  <si>
    <t>მექვაბიძე</t>
  </si>
  <si>
    <t>01011020774</t>
  </si>
  <si>
    <t>გაბედავა</t>
  </si>
  <si>
    <t>26001006668</t>
  </si>
  <si>
    <t>60001112866</t>
  </si>
  <si>
    <t>01011078808</t>
  </si>
  <si>
    <t>თოლორდავა</t>
  </si>
  <si>
    <t>09001017997</t>
  </si>
  <si>
    <t>48001003507</t>
  </si>
  <si>
    <t>ანჟელიკა</t>
  </si>
  <si>
    <t>01028000454</t>
  </si>
  <si>
    <t>ელისო</t>
  </si>
  <si>
    <t>01014004822</t>
  </si>
  <si>
    <t>არსენ</t>
  </si>
  <si>
    <t>01011051603</t>
  </si>
  <si>
    <t>მეძმარიაშვილი</t>
  </si>
  <si>
    <t>01011034146</t>
  </si>
  <si>
    <t>01011051604</t>
  </si>
  <si>
    <t>ქელდიშვილი</t>
  </si>
  <si>
    <t>01014005597</t>
  </si>
  <si>
    <t>გოგილაშვილი</t>
  </si>
  <si>
    <t>14001002780</t>
  </si>
  <si>
    <t>გიორგაძე</t>
  </si>
  <si>
    <t>01011073852</t>
  </si>
  <si>
    <t>11101033414</t>
  </si>
  <si>
    <t>01013014803</t>
  </si>
  <si>
    <t>დევდარიძე</t>
  </si>
  <si>
    <t>01011077802</t>
  </si>
  <si>
    <t>ბაქანიძე</t>
  </si>
  <si>
    <t>01027046578</t>
  </si>
  <si>
    <t>თორაძე</t>
  </si>
  <si>
    <t>59001001983</t>
  </si>
  <si>
    <t>01011018642</t>
  </si>
  <si>
    <t>01011085907</t>
  </si>
  <si>
    <t>ყოლანდარია</t>
  </si>
  <si>
    <t>62007002492</t>
  </si>
  <si>
    <t>01011097158</t>
  </si>
  <si>
    <t>ბაქრაძე-წერეთელი</t>
  </si>
  <si>
    <t>01011066702</t>
  </si>
  <si>
    <t>ლაზარიშვილი</t>
  </si>
  <si>
    <t>01017047384</t>
  </si>
  <si>
    <t>ნერგაძე</t>
  </si>
  <si>
    <t>01011002371</t>
  </si>
  <si>
    <t>პოპიაშვილი</t>
  </si>
  <si>
    <t>01011007562</t>
  </si>
  <si>
    <t>01024069800</t>
  </si>
  <si>
    <t>01005002027</t>
  </si>
  <si>
    <t>01024062027</t>
  </si>
  <si>
    <t>ქრისტინე</t>
  </si>
  <si>
    <t>01024072870</t>
  </si>
  <si>
    <t>01024049308</t>
  </si>
  <si>
    <t>ზარნაძე</t>
  </si>
  <si>
    <t>37001043910</t>
  </si>
  <si>
    <t>ხუფენია</t>
  </si>
  <si>
    <t>62006064652</t>
  </si>
  <si>
    <t>მედეა</t>
  </si>
  <si>
    <t>ბახტაძე</t>
  </si>
  <si>
    <t>01017003207</t>
  </si>
  <si>
    <t>01036000884</t>
  </si>
  <si>
    <t>01019048444</t>
  </si>
  <si>
    <t>ისმაილ</t>
  </si>
  <si>
    <t>თეთრაძე</t>
  </si>
  <si>
    <t>01020000427</t>
  </si>
  <si>
    <t>01020008708</t>
  </si>
  <si>
    <t>ეფრემი</t>
  </si>
  <si>
    <t>კაშმაძე</t>
  </si>
  <si>
    <t>01019042691</t>
  </si>
  <si>
    <t>ჭიაბრიშვილი</t>
  </si>
  <si>
    <t>01036002656</t>
  </si>
  <si>
    <t>01401106249</t>
  </si>
  <si>
    <t>დომენტი</t>
  </si>
  <si>
    <t>ციხისელი</t>
  </si>
  <si>
    <t>01036005128</t>
  </si>
  <si>
    <t>თათრიშვილი</t>
  </si>
  <si>
    <t>01019054491</t>
  </si>
  <si>
    <t>მხეიძე</t>
  </si>
  <si>
    <t>01015026174</t>
  </si>
  <si>
    <t>ნიჟარაძე</t>
  </si>
  <si>
    <t>01019000312</t>
  </si>
  <si>
    <t>ბრაჭული</t>
  </si>
  <si>
    <t>16001026522</t>
  </si>
  <si>
    <t>ვარდიშვილი</t>
  </si>
  <si>
    <t>01019018005</t>
  </si>
  <si>
    <t>ყაჯრიშვილი</t>
  </si>
  <si>
    <t>01019029484</t>
  </si>
  <si>
    <t>01019009729</t>
  </si>
  <si>
    <t>59001022731</t>
  </si>
  <si>
    <t>კალმახელიძე</t>
  </si>
  <si>
    <t>01019008070</t>
  </si>
  <si>
    <t>გაბისონია</t>
  </si>
  <si>
    <t>01023005946</t>
  </si>
  <si>
    <t>აფრიდონიძე</t>
  </si>
  <si>
    <t>60003007264</t>
  </si>
  <si>
    <t>ბესელია</t>
  </si>
  <si>
    <t>62001031023</t>
  </si>
  <si>
    <t>01019083999</t>
  </si>
  <si>
    <t>01019017648</t>
  </si>
  <si>
    <t>ისიდორე</t>
  </si>
  <si>
    <t>მღებრიშვილი</t>
  </si>
  <si>
    <t>01019032466</t>
  </si>
  <si>
    <t>01022013579</t>
  </si>
  <si>
    <t>რობაქიძე</t>
  </si>
  <si>
    <t>01022011004</t>
  </si>
  <si>
    <t>01021000089</t>
  </si>
  <si>
    <t>ხიზანეიშვილი</t>
  </si>
  <si>
    <t>46001002425</t>
  </si>
  <si>
    <t>გაზდელიანი</t>
  </si>
  <si>
    <t>01019080253</t>
  </si>
  <si>
    <t>ჭანტურია</t>
  </si>
  <si>
    <t>01021010912</t>
  </si>
  <si>
    <t>01019079182</t>
  </si>
  <si>
    <t>01022010261</t>
  </si>
  <si>
    <t>ნიკოლავა</t>
  </si>
  <si>
    <t>62002000860</t>
  </si>
  <si>
    <t>01020006968</t>
  </si>
  <si>
    <t>34001001533</t>
  </si>
  <si>
    <t>01019037634</t>
  </si>
  <si>
    <t>კირთაძე</t>
  </si>
  <si>
    <t>01019037630</t>
  </si>
  <si>
    <t>01019076592</t>
  </si>
  <si>
    <t>01019080465</t>
  </si>
  <si>
    <t>56001009426</t>
  </si>
  <si>
    <t>01019062629</t>
  </si>
  <si>
    <t>მენაბდიშვილი</t>
  </si>
  <si>
    <t>01021009280</t>
  </si>
  <si>
    <t>ელყანიშვილი</t>
  </si>
  <si>
    <t>01021005774</t>
  </si>
  <si>
    <t>01021010075</t>
  </si>
  <si>
    <t>ლუიზა</t>
  </si>
  <si>
    <t>01019007140</t>
  </si>
  <si>
    <t>01017028154</t>
  </si>
  <si>
    <t>01017023555</t>
  </si>
  <si>
    <t>ბაზერაშვილი</t>
  </si>
  <si>
    <t>01022012883</t>
  </si>
  <si>
    <t>01017027224</t>
  </si>
  <si>
    <t>ჩიღვინაძე</t>
  </si>
  <si>
    <t>01024042695</t>
  </si>
  <si>
    <t>57001023471</t>
  </si>
  <si>
    <t>ანანო</t>
  </si>
  <si>
    <t>01008064061</t>
  </si>
  <si>
    <t>01019066788</t>
  </si>
  <si>
    <t>01019059500</t>
  </si>
  <si>
    <t>რომანი</t>
  </si>
  <si>
    <t>01019035310</t>
  </si>
  <si>
    <t>01019032878</t>
  </si>
  <si>
    <t>57001008131</t>
  </si>
  <si>
    <t>მახარობლიშვილი</t>
  </si>
  <si>
    <t>01010011853</t>
  </si>
  <si>
    <t>01010011852</t>
  </si>
  <si>
    <t>ქვარცხავა</t>
  </si>
  <si>
    <t>01009008009</t>
  </si>
  <si>
    <t>შოღიკ</t>
  </si>
  <si>
    <t>01010002520</t>
  </si>
  <si>
    <t>ალექსანდროვი</t>
  </si>
  <si>
    <t>01012012390</t>
  </si>
  <si>
    <t>ჟანა</t>
  </si>
  <si>
    <t>01011039891</t>
  </si>
  <si>
    <t>სტელა</t>
  </si>
  <si>
    <t>01015012940</t>
  </si>
  <si>
    <t>ბროკიშვილი</t>
  </si>
  <si>
    <t>01008042914</t>
  </si>
  <si>
    <t>დავლიანიძე</t>
  </si>
  <si>
    <t>01024032221</t>
  </si>
  <si>
    <t>მელაშვილი</t>
  </si>
  <si>
    <t>01013031672</t>
  </si>
  <si>
    <t>მარჯანიძე</t>
  </si>
  <si>
    <t>01030029792</t>
  </si>
  <si>
    <t>ლომსაძე</t>
  </si>
  <si>
    <t>01030019456</t>
  </si>
  <si>
    <t>ქელბაქიანი</t>
  </si>
  <si>
    <t>01017005107</t>
  </si>
  <si>
    <t>რამიშვილი</t>
  </si>
  <si>
    <t>01017010145</t>
  </si>
  <si>
    <t>ხატიაშვილი</t>
  </si>
  <si>
    <t>01017001080</t>
  </si>
  <si>
    <t>ორაგველიძე</t>
  </si>
  <si>
    <t>01017035446</t>
  </si>
  <si>
    <t>ქადაგიშვილი</t>
  </si>
  <si>
    <t>01017018236</t>
  </si>
  <si>
    <t>01017033235</t>
  </si>
  <si>
    <t>ლაზაშვილი</t>
  </si>
  <si>
    <t>01017024768</t>
  </si>
  <si>
    <t>01006014949</t>
  </si>
  <si>
    <t>ბუაძე</t>
  </si>
  <si>
    <t>01017033363</t>
  </si>
  <si>
    <t>ქავთარაძე</t>
  </si>
  <si>
    <t>01006014668</t>
  </si>
  <si>
    <t>01001007052</t>
  </si>
  <si>
    <t>როზმარი</t>
  </si>
  <si>
    <t>გახელაძე</t>
  </si>
  <si>
    <t>01001021867</t>
  </si>
  <si>
    <t>01001010773</t>
  </si>
  <si>
    <t>ხუზაურაშვილი</t>
  </si>
  <si>
    <t>14001005610</t>
  </si>
  <si>
    <t>სულამანიძე</t>
  </si>
  <si>
    <t>01013002119</t>
  </si>
  <si>
    <t>მზისო</t>
  </si>
  <si>
    <t>ყიფიანი</t>
  </si>
  <si>
    <t>01017025550</t>
  </si>
  <si>
    <t>35001089192</t>
  </si>
  <si>
    <t>ლექსო</t>
  </si>
  <si>
    <t>01005025061</t>
  </si>
  <si>
    <t>01009005874</t>
  </si>
  <si>
    <t>ხორავა</t>
  </si>
  <si>
    <t>62001017082</t>
  </si>
  <si>
    <t>ლეჟავა</t>
  </si>
  <si>
    <t>01008025069</t>
  </si>
  <si>
    <t>დარინე</t>
  </si>
  <si>
    <t>26001030409</t>
  </si>
  <si>
    <t>01024023095</t>
  </si>
  <si>
    <t>ჯაჯანაშვილი</t>
  </si>
  <si>
    <t>01024025109</t>
  </si>
  <si>
    <t>01024033694</t>
  </si>
  <si>
    <t>01009005026</t>
  </si>
  <si>
    <t>მანგოშვილი</t>
  </si>
  <si>
    <t>24001001662</t>
  </si>
  <si>
    <t>01008034438</t>
  </si>
  <si>
    <t>01026013118</t>
  </si>
  <si>
    <t>ბოხუა</t>
  </si>
  <si>
    <t>01008021799</t>
  </si>
  <si>
    <t>აბაშიძე</t>
  </si>
  <si>
    <t>01024019257</t>
  </si>
  <si>
    <t>კვიციანი</t>
  </si>
  <si>
    <t>01008017378</t>
  </si>
  <si>
    <t>62005017236</t>
  </si>
  <si>
    <t>01026015261</t>
  </si>
  <si>
    <t>ბერია</t>
  </si>
  <si>
    <t>62004000810</t>
  </si>
  <si>
    <t>შანიძე</t>
  </si>
  <si>
    <t>01009020544</t>
  </si>
  <si>
    <t>ქორიძე</t>
  </si>
  <si>
    <t>01010006192</t>
  </si>
  <si>
    <t>01008039523</t>
  </si>
  <si>
    <t>ნადირაძე</t>
  </si>
  <si>
    <t>01020003247</t>
  </si>
  <si>
    <t>01024016194</t>
  </si>
  <si>
    <t>01008024808</t>
  </si>
  <si>
    <t>დილარ</t>
  </si>
  <si>
    <t>19001040357</t>
  </si>
  <si>
    <t>კობახიძე</t>
  </si>
  <si>
    <t>01030002042</t>
  </si>
  <si>
    <t>კეთილაძე</t>
  </si>
  <si>
    <t>62003005648</t>
  </si>
  <si>
    <t>01010000141</t>
  </si>
  <si>
    <t>ბერიკელაშვილი</t>
  </si>
  <si>
    <t>01010000143</t>
  </si>
  <si>
    <t>01009003225</t>
  </si>
  <si>
    <t>ფარცხალაძე</t>
  </si>
  <si>
    <t>01008025689</t>
  </si>
  <si>
    <t>ნადია</t>
  </si>
  <si>
    <t>ზურაბიშვილი</t>
  </si>
  <si>
    <t>01008023379</t>
  </si>
  <si>
    <t>01008047111</t>
  </si>
  <si>
    <t>ნუცუბიძე</t>
  </si>
  <si>
    <t>01027049312</t>
  </si>
  <si>
    <t>01008000119</t>
  </si>
  <si>
    <t>გოროზია</t>
  </si>
  <si>
    <t>62007014490</t>
  </si>
  <si>
    <t>40001003755</t>
  </si>
  <si>
    <t>01009004082</t>
  </si>
  <si>
    <t>ქარელი</t>
  </si>
  <si>
    <t>50001001730</t>
  </si>
  <si>
    <t>40001005707</t>
  </si>
  <si>
    <t>62003014879</t>
  </si>
  <si>
    <t>კილაძე</t>
  </si>
  <si>
    <t>01008026339</t>
  </si>
  <si>
    <t>შავლაყაძე</t>
  </si>
  <si>
    <t>01010012172</t>
  </si>
  <si>
    <t>01009006347</t>
  </si>
  <si>
    <t>50001002642</t>
  </si>
  <si>
    <t>01010013436</t>
  </si>
  <si>
    <t>გულნარ</t>
  </si>
  <si>
    <t>01009000553</t>
  </si>
  <si>
    <t>01008009310</t>
  </si>
  <si>
    <t>ლანჩავა</t>
  </si>
  <si>
    <t>01017007757</t>
  </si>
  <si>
    <t>გოგაშვილი</t>
  </si>
  <si>
    <t>01009016916</t>
  </si>
  <si>
    <t>გოგიშვილი</t>
  </si>
  <si>
    <t>59001072094</t>
  </si>
  <si>
    <t>შავდათუაშვილი</t>
  </si>
  <si>
    <t>59001006815</t>
  </si>
  <si>
    <t>ქურდაძე</t>
  </si>
  <si>
    <t>01009019524</t>
  </si>
  <si>
    <t>ხეჩინაშვილი</t>
  </si>
  <si>
    <t>01008012939</t>
  </si>
  <si>
    <t>დათუნა</t>
  </si>
  <si>
    <t>დოღონაძე</t>
  </si>
  <si>
    <t>01024032924</t>
  </si>
  <si>
    <t>01015000293</t>
  </si>
  <si>
    <t>01017010352</t>
  </si>
  <si>
    <t>01008058203</t>
  </si>
  <si>
    <t>01010003771</t>
  </si>
  <si>
    <t>მათიაშვილი</t>
  </si>
  <si>
    <t>01008062717</t>
  </si>
  <si>
    <t>01008063408</t>
  </si>
  <si>
    <t>59002004873</t>
  </si>
  <si>
    <t>ნოღაიდელი</t>
  </si>
  <si>
    <t>01015021621</t>
  </si>
  <si>
    <t>01024065548</t>
  </si>
  <si>
    <t>ქემოკლიძე</t>
  </si>
  <si>
    <t>01026007511</t>
  </si>
  <si>
    <t>გოგიჩაიშვილი</t>
  </si>
  <si>
    <t>01026000982</t>
  </si>
  <si>
    <t>01026011593</t>
  </si>
  <si>
    <t>01026004647</t>
  </si>
  <si>
    <t>კრიჭაშვილი</t>
  </si>
  <si>
    <t>24001010458</t>
  </si>
  <si>
    <t>01024073000</t>
  </si>
  <si>
    <t>ჯიჯიეშვილი</t>
  </si>
  <si>
    <t>01009021943</t>
  </si>
  <si>
    <t>01024064239</t>
  </si>
  <si>
    <t>01024070685</t>
  </si>
  <si>
    <t>01024010161</t>
  </si>
  <si>
    <t>მიქიაშვილი</t>
  </si>
  <si>
    <t>01024008885</t>
  </si>
  <si>
    <t>01024068390</t>
  </si>
  <si>
    <t>ვაჩნაძე</t>
  </si>
  <si>
    <t>01009018564</t>
  </si>
  <si>
    <t>გიგინეიშვილი</t>
  </si>
  <si>
    <t>01026013004</t>
  </si>
  <si>
    <t>დოკაძე</t>
  </si>
  <si>
    <t>59001016562</t>
  </si>
  <si>
    <t>გუშარაშვილი</t>
  </si>
  <si>
    <t>01026006765</t>
  </si>
  <si>
    <t>ნადეჟდა</t>
  </si>
  <si>
    <t>იორაიშვილი</t>
  </si>
  <si>
    <t>01026000572</t>
  </si>
  <si>
    <t>ზენაიშვილი</t>
  </si>
  <si>
    <t>26001030908</t>
  </si>
  <si>
    <t>ხარაზიშვილი</t>
  </si>
  <si>
    <t>01019021937</t>
  </si>
  <si>
    <t>ბორის</t>
  </si>
  <si>
    <t>მირცხულავა</t>
  </si>
  <si>
    <t>01024068567</t>
  </si>
  <si>
    <t>01009015607</t>
  </si>
  <si>
    <t>01024007658</t>
  </si>
  <si>
    <t>01026014834</t>
  </si>
  <si>
    <t>ბორძიკული</t>
  </si>
  <si>
    <t>01026012673</t>
  </si>
  <si>
    <t>01009019649</t>
  </si>
  <si>
    <t>60001056963</t>
  </si>
  <si>
    <t>ჩარკვიანი</t>
  </si>
  <si>
    <t>01026012029</t>
  </si>
  <si>
    <t>ვიოლეტა</t>
  </si>
  <si>
    <t>01024066312</t>
  </si>
  <si>
    <t>01024039141</t>
  </si>
  <si>
    <t>გულუა</t>
  </si>
  <si>
    <t>48001013402</t>
  </si>
  <si>
    <t>დევდარიანი</t>
  </si>
  <si>
    <t>01024038975</t>
  </si>
  <si>
    <t>თეკლა</t>
  </si>
  <si>
    <t>01024085869</t>
  </si>
  <si>
    <t>რატიანი</t>
  </si>
  <si>
    <t>01024086368</t>
  </si>
  <si>
    <t>ალავერდოვა</t>
  </si>
  <si>
    <t>01010014494</t>
  </si>
  <si>
    <t>იაშვილი</t>
  </si>
  <si>
    <t>01024000698</t>
  </si>
  <si>
    <t>ქარაული</t>
  </si>
  <si>
    <t>01026007232</t>
  </si>
  <si>
    <t>01024033163</t>
  </si>
  <si>
    <t>ლომაძე</t>
  </si>
  <si>
    <t>01024022230</t>
  </si>
  <si>
    <t>ლუკა</t>
  </si>
  <si>
    <t>შალიკაშვილი</t>
  </si>
  <si>
    <t>01024050408</t>
  </si>
  <si>
    <t>01024022743</t>
  </si>
  <si>
    <t>ჟვანია</t>
  </si>
  <si>
    <t>42001037540</t>
  </si>
  <si>
    <t>01019060025</t>
  </si>
  <si>
    <t>01024013976</t>
  </si>
  <si>
    <t>გარუჩავა</t>
  </si>
  <si>
    <t>42001038308</t>
  </si>
  <si>
    <t>გიგიბერია</t>
  </si>
  <si>
    <t>42001039576</t>
  </si>
  <si>
    <t>ნუცა</t>
  </si>
  <si>
    <t>გვაზავა</t>
  </si>
  <si>
    <t>01024085688</t>
  </si>
  <si>
    <t>01024055985</t>
  </si>
  <si>
    <t>53001019807</t>
  </si>
  <si>
    <t>აფრიამაშვილი</t>
  </si>
  <si>
    <t>01024075180</t>
  </si>
  <si>
    <t>შადური</t>
  </si>
  <si>
    <t>01024027208</t>
  </si>
  <si>
    <t>ლომთათიძე</t>
  </si>
  <si>
    <t>01024042701</t>
  </si>
  <si>
    <t>01024005633</t>
  </si>
  <si>
    <t>03001000237</t>
  </si>
  <si>
    <t>კვირტია</t>
  </si>
  <si>
    <t>42001035964</t>
  </si>
  <si>
    <t>ვაშაკიძე</t>
  </si>
  <si>
    <t>42001036528</t>
  </si>
  <si>
    <t>პაქსაშვილი</t>
  </si>
  <si>
    <t>42001039722</t>
  </si>
  <si>
    <t>26001002447</t>
  </si>
  <si>
    <t>12001032721</t>
  </si>
  <si>
    <t>წურწუმია</t>
  </si>
  <si>
    <t>48001022625</t>
  </si>
  <si>
    <t>მირაშვილი</t>
  </si>
  <si>
    <t>01006016873</t>
  </si>
  <si>
    <t>ბაჩილავა</t>
  </si>
  <si>
    <t>01001022887</t>
  </si>
  <si>
    <t>კორახაშვილი</t>
  </si>
  <si>
    <t>01025008132</t>
  </si>
  <si>
    <t>აზმაიფარაშვილი</t>
  </si>
  <si>
    <t>01025006839</t>
  </si>
  <si>
    <t>01024067269</t>
  </si>
  <si>
    <t>ბერძენიშვილი</t>
  </si>
  <si>
    <t>01024041064</t>
  </si>
  <si>
    <t>01025021911</t>
  </si>
  <si>
    <t>ერისთავი</t>
  </si>
  <si>
    <t>01024050851</t>
  </si>
  <si>
    <t>18001014815</t>
  </si>
  <si>
    <t>61001005295</t>
  </si>
  <si>
    <t>ბიჭაშვილი</t>
  </si>
  <si>
    <t>34001002230</t>
  </si>
  <si>
    <t>ოქროპირი</t>
  </si>
  <si>
    <t>01025021905</t>
  </si>
  <si>
    <t>შველიძე</t>
  </si>
  <si>
    <t>01025019424</t>
  </si>
  <si>
    <t>გამახარია</t>
  </si>
  <si>
    <t>62006002644</t>
  </si>
  <si>
    <t>მამასახლისი</t>
  </si>
  <si>
    <t>01025000412</t>
  </si>
  <si>
    <t>ეფროსინე</t>
  </si>
  <si>
    <t>თათოშვილი</t>
  </si>
  <si>
    <t>01025010913</t>
  </si>
  <si>
    <t>ადამაშვილი</t>
  </si>
  <si>
    <t>01008041896</t>
  </si>
  <si>
    <t>01010020202</t>
  </si>
  <si>
    <t>01019087189</t>
  </si>
  <si>
    <t>კვაჭაძე</t>
  </si>
  <si>
    <t>61002021729</t>
  </si>
  <si>
    <t>შეყლაშვილი</t>
  </si>
  <si>
    <t>38001005525</t>
  </si>
  <si>
    <t>კულუხაშვილი</t>
  </si>
  <si>
    <t>11001022752</t>
  </si>
  <si>
    <t>23001001298</t>
  </si>
  <si>
    <t>წაქაძე</t>
  </si>
  <si>
    <t>60001115252</t>
  </si>
  <si>
    <t>01025022148</t>
  </si>
  <si>
    <t>54001000572</t>
  </si>
  <si>
    <t>კავთიაშვილი</t>
  </si>
  <si>
    <t>01025000082</t>
  </si>
  <si>
    <t>01025003944</t>
  </si>
  <si>
    <t>ხოტენაშვილი</t>
  </si>
  <si>
    <t>01025011287</t>
  </si>
  <si>
    <t>ბალახაშვილი</t>
  </si>
  <si>
    <t>47001017404</t>
  </si>
  <si>
    <t>სიხუაშვილი</t>
  </si>
  <si>
    <t>01017037823</t>
  </si>
  <si>
    <t>ჯენარი</t>
  </si>
  <si>
    <t>მაგრაფ</t>
  </si>
  <si>
    <t>ბიჭიაშვილი</t>
  </si>
  <si>
    <t>01024004461</t>
  </si>
  <si>
    <t>ერნა</t>
  </si>
  <si>
    <t>01015010125</t>
  </si>
  <si>
    <t>წულაია</t>
  </si>
  <si>
    <t>ჩიმაკაძე</t>
  </si>
  <si>
    <t>01026003627</t>
  </si>
  <si>
    <t>ხითარიშვილი</t>
  </si>
  <si>
    <t>01015017717</t>
  </si>
  <si>
    <t>01015015776</t>
  </si>
  <si>
    <t>01017046607</t>
  </si>
  <si>
    <t>ხაჩიური</t>
  </si>
  <si>
    <t>01015018511</t>
  </si>
  <si>
    <t>შელია</t>
  </si>
  <si>
    <t>01015010904</t>
  </si>
  <si>
    <t>ფუტკარაძე</t>
  </si>
  <si>
    <t>01015001820</t>
  </si>
  <si>
    <t>მატუა</t>
  </si>
  <si>
    <t>62004027790</t>
  </si>
  <si>
    <t>მურცხვალაძე</t>
  </si>
  <si>
    <t>01016001240</t>
  </si>
  <si>
    <t>აბესაძე</t>
  </si>
  <si>
    <t>18001000315</t>
  </si>
  <si>
    <t>თვალავაძე</t>
  </si>
  <si>
    <t>01015021694</t>
  </si>
  <si>
    <t>18001049890</t>
  </si>
  <si>
    <t>სანიკიძე</t>
  </si>
  <si>
    <t>46001023909</t>
  </si>
  <si>
    <t>01016010858</t>
  </si>
  <si>
    <t>01017048548</t>
  </si>
  <si>
    <t>მიქაბერიძე</t>
  </si>
  <si>
    <t>01017049926</t>
  </si>
  <si>
    <t>01017050668</t>
  </si>
  <si>
    <t>დიაკონიძე</t>
  </si>
  <si>
    <t>01016009705</t>
  </si>
  <si>
    <t>54001059646</t>
  </si>
  <si>
    <t>01019027824</t>
  </si>
  <si>
    <t>38001041625</t>
  </si>
  <si>
    <t>01016008792</t>
  </si>
  <si>
    <t>ნიქაბაძე</t>
  </si>
  <si>
    <t>33001021092</t>
  </si>
  <si>
    <t>ლობჟანიძე</t>
  </si>
  <si>
    <t>20001018284</t>
  </si>
  <si>
    <t>ქამუშაძე</t>
  </si>
  <si>
    <t>01005026675</t>
  </si>
  <si>
    <t>01024056405</t>
  </si>
  <si>
    <t>რუსია</t>
  </si>
  <si>
    <t>01012004493</t>
  </si>
  <si>
    <t>რეხვიაშვილი</t>
  </si>
  <si>
    <t>01005042548</t>
  </si>
  <si>
    <t>01030021984</t>
  </si>
  <si>
    <t>ბენდელიანი</t>
  </si>
  <si>
    <t>უსენაშვილი</t>
  </si>
  <si>
    <t>01027085699</t>
  </si>
  <si>
    <t>ხოსრიაშვილი</t>
  </si>
  <si>
    <t>01030031242</t>
  </si>
  <si>
    <t>ბათლომე</t>
  </si>
  <si>
    <t>გულორდავა</t>
  </si>
  <si>
    <t>ჭიღვარია</t>
  </si>
  <si>
    <t>01019067184</t>
  </si>
  <si>
    <t>ბურკაძე</t>
  </si>
  <si>
    <t>01009001376</t>
  </si>
  <si>
    <t>01024060358</t>
  </si>
  <si>
    <t>01030053119</t>
  </si>
  <si>
    <t>მწითური</t>
  </si>
  <si>
    <t>ჯუდუ</t>
  </si>
  <si>
    <t>ხუბულური</t>
  </si>
  <si>
    <t>01034002454</t>
  </si>
  <si>
    <t>ქოჩიშვილი</t>
  </si>
  <si>
    <t>01023006779</t>
  </si>
  <si>
    <t>13001062631</t>
  </si>
  <si>
    <t>01034002220</t>
  </si>
  <si>
    <t>მამულაძე</t>
  </si>
  <si>
    <t>35001000973</t>
  </si>
  <si>
    <t>მედეია</t>
  </si>
  <si>
    <t>01030044527</t>
  </si>
  <si>
    <t>მაჩიტიძე</t>
  </si>
  <si>
    <t>01034005278</t>
  </si>
  <si>
    <t>01019081812</t>
  </si>
  <si>
    <t>01024000696</t>
  </si>
  <si>
    <t>უნგიაძე</t>
  </si>
  <si>
    <t>01005032325</t>
  </si>
  <si>
    <t>აჭარაძე</t>
  </si>
  <si>
    <t>01030024722</t>
  </si>
  <si>
    <t>01030044526</t>
  </si>
  <si>
    <t>01005029742</t>
  </si>
  <si>
    <t>მანველიძე</t>
  </si>
  <si>
    <t>01013007034</t>
  </si>
  <si>
    <t>მანჩხავა</t>
  </si>
  <si>
    <t>01005028731</t>
  </si>
  <si>
    <t>01030052719</t>
  </si>
  <si>
    <t>აზარიაშვილი</t>
  </si>
  <si>
    <t>01030022323</t>
  </si>
  <si>
    <t>ერეკლე</t>
  </si>
  <si>
    <t>მამუჩიშვილი</t>
  </si>
  <si>
    <t>01005045241</t>
  </si>
  <si>
    <t>01030044357</t>
  </si>
  <si>
    <t>გორდიაშვილი</t>
  </si>
  <si>
    <t>14001023552</t>
  </si>
  <si>
    <t>ელისაბედ</t>
  </si>
  <si>
    <t>01030015086</t>
  </si>
  <si>
    <t>01030012511</t>
  </si>
  <si>
    <t>01019014015</t>
  </si>
  <si>
    <t>ერბელიძე</t>
  </si>
  <si>
    <t>01034002597</t>
  </si>
  <si>
    <t>01034003390</t>
  </si>
  <si>
    <t>ბელქანია</t>
  </si>
  <si>
    <t>01017003491</t>
  </si>
  <si>
    <t>არჩვაძე</t>
  </si>
  <si>
    <t>34001004370</t>
  </si>
  <si>
    <t>31001001992</t>
  </si>
  <si>
    <t>შუშანიკ</t>
  </si>
  <si>
    <t>ხოდელი</t>
  </si>
  <si>
    <t>31001047305</t>
  </si>
  <si>
    <t>ფერხული</t>
  </si>
  <si>
    <t>31001016379</t>
  </si>
  <si>
    <t>34001001793</t>
  </si>
  <si>
    <t>ჟიჟიაშვილი</t>
  </si>
  <si>
    <t>01001086738</t>
  </si>
  <si>
    <t>31001036874</t>
  </si>
  <si>
    <t>ჩხუტიაშვილი</t>
  </si>
  <si>
    <t>01020002952</t>
  </si>
  <si>
    <t>01004012885</t>
  </si>
  <si>
    <t>01019021521</t>
  </si>
  <si>
    <t>ვაჟიკაშვილი</t>
  </si>
  <si>
    <t>01004012629</t>
  </si>
  <si>
    <t>ქარქაშაძე</t>
  </si>
  <si>
    <t>01015009052</t>
  </si>
  <si>
    <t>იობიძე</t>
  </si>
  <si>
    <t>01006007915</t>
  </si>
  <si>
    <t>ზვიადაძე</t>
  </si>
  <si>
    <t>01001080460</t>
  </si>
  <si>
    <t>01004005807</t>
  </si>
  <si>
    <t>01001080606</t>
  </si>
  <si>
    <t>01004005806</t>
  </si>
  <si>
    <t>ხუჭუა</t>
  </si>
  <si>
    <t>01019060037</t>
  </si>
  <si>
    <t>37001044776</t>
  </si>
  <si>
    <t>ნიკურაძე</t>
  </si>
  <si>
    <t>01001036149</t>
  </si>
  <si>
    <t>ხატრიშვილი</t>
  </si>
  <si>
    <t>01001079544</t>
  </si>
  <si>
    <t>მნათობიშვილი</t>
  </si>
  <si>
    <t>01002015697</t>
  </si>
  <si>
    <t>ფადიურაშვილი</t>
  </si>
  <si>
    <t>01001068671</t>
  </si>
  <si>
    <t>ვახტანგიშვილი</t>
  </si>
  <si>
    <t>50001001789</t>
  </si>
  <si>
    <t>01001079798</t>
  </si>
  <si>
    <t>მზევინარ</t>
  </si>
  <si>
    <t>ბელთაძე</t>
  </si>
  <si>
    <t>01001014232</t>
  </si>
  <si>
    <t>01001079671</t>
  </si>
  <si>
    <t>01001083816</t>
  </si>
  <si>
    <t>01004012640</t>
  </si>
  <si>
    <t>ყაზბეგ</t>
  </si>
  <si>
    <t>22001003082</t>
  </si>
  <si>
    <t>მარიჯან</t>
  </si>
  <si>
    <t>ლოლიშვილი</t>
  </si>
  <si>
    <t>22001005559</t>
  </si>
  <si>
    <t>ბუჯიაშვილი</t>
  </si>
  <si>
    <t>31001021493</t>
  </si>
  <si>
    <t>01002014811</t>
  </si>
  <si>
    <t>01003019002</t>
  </si>
  <si>
    <t>გოლოვატი</t>
  </si>
  <si>
    <t>01001054276</t>
  </si>
  <si>
    <t>01003012479</t>
  </si>
  <si>
    <t>01003001351</t>
  </si>
  <si>
    <t>მაგრაქველიძე</t>
  </si>
  <si>
    <t>01007005021</t>
  </si>
  <si>
    <t>მინაშვილი</t>
  </si>
  <si>
    <t>01022004989</t>
  </si>
  <si>
    <t>კვირკველია</t>
  </si>
  <si>
    <t>51001006270</t>
  </si>
  <si>
    <t>ცირეკიძე</t>
  </si>
  <si>
    <t>01005036774</t>
  </si>
  <si>
    <t>45001036812</t>
  </si>
  <si>
    <t>მალიძე</t>
  </si>
  <si>
    <t>57001057168</t>
  </si>
  <si>
    <t>ბეჟან</t>
  </si>
  <si>
    <t>ქებაძე</t>
  </si>
  <si>
    <t>01001019211</t>
  </si>
  <si>
    <t>ხაბულიანი</t>
  </si>
  <si>
    <t>01001094754</t>
  </si>
  <si>
    <t>01001055419</t>
  </si>
  <si>
    <t>01001086708</t>
  </si>
  <si>
    <t>01003007032</t>
  </si>
  <si>
    <t>ინანიაშვილი</t>
  </si>
  <si>
    <t>01001006700</t>
  </si>
  <si>
    <t>01001083857</t>
  </si>
  <si>
    <t>01001086254</t>
  </si>
  <si>
    <t>ბათუ</t>
  </si>
  <si>
    <t>კოღოშვილი</t>
  </si>
  <si>
    <t>01001064603</t>
  </si>
  <si>
    <t>რუზანა</t>
  </si>
  <si>
    <t>01002027991</t>
  </si>
  <si>
    <t>ფილაური</t>
  </si>
  <si>
    <t>01001021125</t>
  </si>
  <si>
    <t>01004009705</t>
  </si>
  <si>
    <t>57001009162</t>
  </si>
  <si>
    <t>ბურჯანაძე</t>
  </si>
  <si>
    <t>54001001045</t>
  </si>
  <si>
    <t>რავა</t>
  </si>
  <si>
    <t>როდონაია</t>
  </si>
  <si>
    <t>62006039559</t>
  </si>
  <si>
    <t>01002003507</t>
  </si>
  <si>
    <t>ჩაგელიშვილი</t>
  </si>
  <si>
    <t>60002013240</t>
  </si>
  <si>
    <t>კენკაძე</t>
  </si>
  <si>
    <t>01002012426</t>
  </si>
  <si>
    <t>01001025769</t>
  </si>
  <si>
    <t>ჩალიგავა</t>
  </si>
  <si>
    <t>01004001627</t>
  </si>
  <si>
    <t>ექვთიმიშვილი</t>
  </si>
  <si>
    <t>01001092699</t>
  </si>
  <si>
    <t>სავინი</t>
  </si>
  <si>
    <t>62013002112</t>
  </si>
  <si>
    <t>01002002142</t>
  </si>
  <si>
    <t>31001013761</t>
  </si>
  <si>
    <t>01001054134</t>
  </si>
  <si>
    <t>25001007455</t>
  </si>
  <si>
    <t>ცოტნე</t>
  </si>
  <si>
    <t>01001088034</t>
  </si>
  <si>
    <t>01004012641</t>
  </si>
  <si>
    <t>01004008428</t>
  </si>
  <si>
    <t>მზიურ</t>
  </si>
  <si>
    <t>გულბანი</t>
  </si>
  <si>
    <t>62007004500</t>
  </si>
  <si>
    <t>თათარაძე</t>
  </si>
  <si>
    <t>62007012009</t>
  </si>
  <si>
    <t>ძაგნიძე</t>
  </si>
  <si>
    <t>01001051627</t>
  </si>
  <si>
    <t>01001059706</t>
  </si>
  <si>
    <t>01001011499</t>
  </si>
  <si>
    <t>01001017751</t>
  </si>
  <si>
    <t>შარაშიძე</t>
  </si>
  <si>
    <t>01001093137</t>
  </si>
  <si>
    <t>01001035900</t>
  </si>
  <si>
    <t>მირაზანაშვილი</t>
  </si>
  <si>
    <t>01001001302</t>
  </si>
  <si>
    <t>01001093274</t>
  </si>
  <si>
    <t>01027048685</t>
  </si>
  <si>
    <t>01017006578</t>
  </si>
  <si>
    <t>გაბუნია</t>
  </si>
  <si>
    <t>01017044621</t>
  </si>
  <si>
    <t>01017006577</t>
  </si>
  <si>
    <t>კეჭეღმაძე</t>
  </si>
  <si>
    <t>01017050158</t>
  </si>
  <si>
    <t>01017049596</t>
  </si>
  <si>
    <t>01027048507</t>
  </si>
  <si>
    <t>01015000723</t>
  </si>
  <si>
    <t>01015000720</t>
  </si>
  <si>
    <t>01020013149</t>
  </si>
  <si>
    <t>62005031438</t>
  </si>
  <si>
    <t>62005031437</t>
  </si>
  <si>
    <t>ანთიძე</t>
  </si>
  <si>
    <t>01029013179</t>
  </si>
  <si>
    <t>01028000026</t>
  </si>
  <si>
    <t>01022003678</t>
  </si>
  <si>
    <t>01005023543</t>
  </si>
  <si>
    <t>ჩერქეზიშვილი</t>
  </si>
  <si>
    <t>01011059464</t>
  </si>
  <si>
    <t>41001005693</t>
  </si>
  <si>
    <t>გოგოლაშვილი</t>
  </si>
  <si>
    <t>01005035826</t>
  </si>
  <si>
    <t>01005018382</t>
  </si>
  <si>
    <t>ცხვედიანი</t>
  </si>
  <si>
    <t>01005010189</t>
  </si>
  <si>
    <t>01030042339</t>
  </si>
  <si>
    <t>ბოლქვაძე</t>
  </si>
  <si>
    <t>01007012062</t>
  </si>
  <si>
    <t>01005024599</t>
  </si>
  <si>
    <t>ნაროუშვილი</t>
  </si>
  <si>
    <t>62007016574</t>
  </si>
  <si>
    <t>გუმბერიძე</t>
  </si>
  <si>
    <t>11001032603</t>
  </si>
  <si>
    <t>01007009465</t>
  </si>
  <si>
    <t>ჟამუტაშვილი</t>
  </si>
  <si>
    <t>45001029455</t>
  </si>
  <si>
    <t>გოგია</t>
  </si>
  <si>
    <t>01007012833</t>
  </si>
  <si>
    <t>გიგი</t>
  </si>
  <si>
    <t>ოქროპირიძე</t>
  </si>
  <si>
    <t>01005031811</t>
  </si>
  <si>
    <t>ოდიკაძე</t>
  </si>
  <si>
    <t>59005000169</t>
  </si>
  <si>
    <t>კარტოზია</t>
  </si>
  <si>
    <t>01005015488</t>
  </si>
  <si>
    <t>ხუციძე</t>
  </si>
  <si>
    <t>01005008427</t>
  </si>
  <si>
    <t>ბაშინჯაყელი</t>
  </si>
  <si>
    <t>01005030617</t>
  </si>
  <si>
    <t>სიჭინავა</t>
  </si>
  <si>
    <t>01024028311</t>
  </si>
  <si>
    <t>01007014796</t>
  </si>
  <si>
    <t>ფშეშინი</t>
  </si>
  <si>
    <t>01026001382</t>
  </si>
  <si>
    <t>01030042340</t>
  </si>
  <si>
    <t>01001029929</t>
  </si>
  <si>
    <t>დომნიკა</t>
  </si>
  <si>
    <t>შენგელია</t>
  </si>
  <si>
    <t>01007014297</t>
  </si>
  <si>
    <t>ფანცხავა</t>
  </si>
  <si>
    <t>კრასინსკი</t>
  </si>
  <si>
    <t>08001007295</t>
  </si>
  <si>
    <t>ნადირაშვილი</t>
  </si>
  <si>
    <t>01005045117</t>
  </si>
  <si>
    <t>გულაშვილი</t>
  </si>
  <si>
    <t>01006001875</t>
  </si>
  <si>
    <t>თვალიაშვილი</t>
  </si>
  <si>
    <t>01006012454</t>
  </si>
  <si>
    <t>ბასილაშვილი</t>
  </si>
  <si>
    <t>01019005948</t>
  </si>
  <si>
    <t>ტუგულაშვილი</t>
  </si>
  <si>
    <t>01005028114</t>
  </si>
  <si>
    <t>08001006213</t>
  </si>
  <si>
    <t>01005021593</t>
  </si>
  <si>
    <t>ასათაშვილი</t>
  </si>
  <si>
    <t>01006014411</t>
  </si>
  <si>
    <t>შიოლაშვილი</t>
  </si>
  <si>
    <t>01006003581</t>
  </si>
  <si>
    <t>01006012990</t>
  </si>
  <si>
    <t>გომიაშვილი</t>
  </si>
  <si>
    <t>01005016014</t>
  </si>
  <si>
    <t>ერაძე</t>
  </si>
  <si>
    <t>01605048857</t>
  </si>
  <si>
    <t>ლაშხი</t>
  </si>
  <si>
    <t>01006005266</t>
  </si>
  <si>
    <t>01001093100</t>
  </si>
  <si>
    <t>გურანდა</t>
  </si>
  <si>
    <t>ჯალაღონია</t>
  </si>
  <si>
    <t>01030046145</t>
  </si>
  <si>
    <t>01005000193</t>
  </si>
  <si>
    <t>ბაკაშვილი</t>
  </si>
  <si>
    <t>40001006078</t>
  </si>
  <si>
    <t>თეკლე</t>
  </si>
  <si>
    <t>ბაგალიშვილი</t>
  </si>
  <si>
    <t>01017049178</t>
  </si>
  <si>
    <t>ზაური</t>
  </si>
  <si>
    <t>40001014365</t>
  </si>
  <si>
    <t>40001002452</t>
  </si>
  <si>
    <t>მურველაშვილი</t>
  </si>
  <si>
    <t>20001066292</t>
  </si>
  <si>
    <t>20001046900</t>
  </si>
  <si>
    <t>01009020766</t>
  </si>
  <si>
    <t>01008051546</t>
  </si>
  <si>
    <t>65002003542</t>
  </si>
  <si>
    <t>01020012450</t>
  </si>
  <si>
    <t>01408064687</t>
  </si>
  <si>
    <t>ფიქრია</t>
  </si>
  <si>
    <t>გოლეთიანი</t>
  </si>
  <si>
    <t>20001019781</t>
  </si>
  <si>
    <t>01008034171</t>
  </si>
  <si>
    <t>კვარაცხელია</t>
  </si>
  <si>
    <t>62005028709</t>
  </si>
  <si>
    <t>ხუბაშვილი</t>
  </si>
  <si>
    <t>01006018693</t>
  </si>
  <si>
    <t>62005026583</t>
  </si>
  <si>
    <t>01008041893</t>
  </si>
  <si>
    <t>ნონიაშვილი</t>
  </si>
  <si>
    <t>01019066170</t>
  </si>
  <si>
    <t>ჯანელიძე</t>
  </si>
  <si>
    <t>60001015764</t>
  </si>
  <si>
    <t>14001001478</t>
  </si>
  <si>
    <t>01024064311</t>
  </si>
  <si>
    <t>ალაფიშვილი</t>
  </si>
  <si>
    <t>01024081318</t>
  </si>
  <si>
    <t>ჯიმშელაძე</t>
  </si>
  <si>
    <t>01025016511</t>
  </si>
  <si>
    <t>01024073594</t>
  </si>
  <si>
    <t>ფოჩხუა</t>
  </si>
  <si>
    <t>01024065197</t>
  </si>
  <si>
    <t>01015005410</t>
  </si>
  <si>
    <t>01024056569</t>
  </si>
  <si>
    <t>გოჩაშვილი</t>
  </si>
  <si>
    <t>01025018150</t>
  </si>
  <si>
    <t>ნატაშა</t>
  </si>
  <si>
    <t>ბაკინა</t>
  </si>
  <si>
    <t>01024058370</t>
  </si>
  <si>
    <t>სანათა</t>
  </si>
  <si>
    <t>ბურდული</t>
  </si>
  <si>
    <t>01017039369</t>
  </si>
  <si>
    <t>ვალერი</t>
  </si>
  <si>
    <t>01025006018</t>
  </si>
  <si>
    <t>ჩილინგარაშვილი</t>
  </si>
  <si>
    <t>01025014707</t>
  </si>
  <si>
    <t>ჰამლეტი</t>
  </si>
  <si>
    <t>ბლუაშვილი</t>
  </si>
  <si>
    <t>01010004861</t>
  </si>
  <si>
    <t>01024060153</t>
  </si>
  <si>
    <t>პეტრე</t>
  </si>
  <si>
    <t>ჩიკვილაძე</t>
  </si>
  <si>
    <t>01006015665</t>
  </si>
  <si>
    <t>ოქრომჭედლიძე</t>
  </si>
  <si>
    <t>01024057350</t>
  </si>
  <si>
    <t>კლდიაშვილი</t>
  </si>
  <si>
    <t>01024084673</t>
  </si>
  <si>
    <t>უნდილაშვილი</t>
  </si>
  <si>
    <t>01024082054</t>
  </si>
  <si>
    <t>ცინაძე</t>
  </si>
  <si>
    <t>61004062881</t>
  </si>
  <si>
    <t>01024081847</t>
  </si>
  <si>
    <t>01024087606</t>
  </si>
  <si>
    <t>01001016691</t>
  </si>
  <si>
    <t>მოთიაშვილი</t>
  </si>
  <si>
    <t>01025018521</t>
  </si>
  <si>
    <t>გირგვლიანი</t>
  </si>
  <si>
    <t>31001005973</t>
  </si>
  <si>
    <t>მაგდანა</t>
  </si>
  <si>
    <t>54001009766</t>
  </si>
  <si>
    <t>33001016627</t>
  </si>
  <si>
    <t>54001008088</t>
  </si>
  <si>
    <t>11001010671</t>
  </si>
  <si>
    <t>ასლამაზიშვილი</t>
  </si>
  <si>
    <t>22001008428</t>
  </si>
  <si>
    <t>ლაცაბიძე</t>
  </si>
  <si>
    <t>01011016836</t>
  </si>
  <si>
    <t>ეთერ</t>
  </si>
  <si>
    <t>01008042410</t>
  </si>
  <si>
    <t>01025015281</t>
  </si>
  <si>
    <t>56001001979</t>
  </si>
  <si>
    <t>56001004678</t>
  </si>
  <si>
    <t>56001023050</t>
  </si>
  <si>
    <t>ზუმბაძე</t>
  </si>
  <si>
    <t>56001020866</t>
  </si>
  <si>
    <t>56001015646</t>
  </si>
  <si>
    <t>სახვაძე</t>
  </si>
  <si>
    <t>56001025552</t>
  </si>
  <si>
    <t>56001000518</t>
  </si>
  <si>
    <t>ფანქველაშვილი</t>
  </si>
  <si>
    <t>56001006767</t>
  </si>
  <si>
    <t>56001008085</t>
  </si>
  <si>
    <t>56001006427</t>
  </si>
  <si>
    <t>კვირიკაშვილი</t>
  </si>
  <si>
    <t>57001017891</t>
  </si>
  <si>
    <t>ბარამია</t>
  </si>
  <si>
    <t>48001024420</t>
  </si>
  <si>
    <t>56001020495</t>
  </si>
  <si>
    <t>56001021949</t>
  </si>
  <si>
    <t>56001011013</t>
  </si>
  <si>
    <t>ცისკაძე</t>
  </si>
  <si>
    <t>56001018018</t>
  </si>
  <si>
    <t>56001021818</t>
  </si>
  <si>
    <t>გურიელი</t>
  </si>
  <si>
    <t>56001007290</t>
  </si>
  <si>
    <t>კალენიკე</t>
  </si>
  <si>
    <t>ლურსმანაშვილი</t>
  </si>
  <si>
    <t>56001006205</t>
  </si>
  <si>
    <t>ბუაჩიძე</t>
  </si>
  <si>
    <t>კიკნაველიძე</t>
  </si>
  <si>
    <t>56001005499</t>
  </si>
  <si>
    <t>56001025553</t>
  </si>
  <si>
    <t>ბანცაძე</t>
  </si>
  <si>
    <t>56001014870</t>
  </si>
  <si>
    <t>ხიჯაკაძე</t>
  </si>
  <si>
    <t>56001025057</t>
  </si>
  <si>
    <t>სოსო</t>
  </si>
  <si>
    <t>56001003177</t>
  </si>
  <si>
    <t>56001023885</t>
  </si>
  <si>
    <t>56001015856</t>
  </si>
  <si>
    <t>18001072940</t>
  </si>
  <si>
    <t>56001000532</t>
  </si>
  <si>
    <t>ჩადუნელი</t>
  </si>
  <si>
    <t>56001019936</t>
  </si>
  <si>
    <t>ჩხიკვაძე</t>
  </si>
  <si>
    <t>56001002595</t>
  </si>
  <si>
    <t>ქაშაკაშვილი</t>
  </si>
  <si>
    <t>01019059455</t>
  </si>
  <si>
    <t>შათირიშვილი</t>
  </si>
  <si>
    <t>01027055403</t>
  </si>
  <si>
    <t>01019048558</t>
  </si>
  <si>
    <t>ხიდაშელი</t>
  </si>
  <si>
    <t>18001046696</t>
  </si>
  <si>
    <t>40001032451</t>
  </si>
  <si>
    <t>40001005701</t>
  </si>
  <si>
    <t>ქეთი</t>
  </si>
  <si>
    <t>40650000382</t>
  </si>
  <si>
    <t>62004004379</t>
  </si>
  <si>
    <t>ზეინაბ</t>
  </si>
  <si>
    <t>მიქავა</t>
  </si>
  <si>
    <t>51001004948</t>
  </si>
  <si>
    <t>01017018098</t>
  </si>
  <si>
    <t>გეთიაშვილი</t>
  </si>
  <si>
    <t>01007014357</t>
  </si>
  <si>
    <t>01001087283</t>
  </si>
  <si>
    <t>ანდრია</t>
  </si>
  <si>
    <t>33001026240</t>
  </si>
  <si>
    <t>61002014484</t>
  </si>
  <si>
    <t>არლი</t>
  </si>
  <si>
    <t>გოგელია</t>
  </si>
  <si>
    <t>33001006226</t>
  </si>
  <si>
    <t>33001014710</t>
  </si>
  <si>
    <t>კიკორია</t>
  </si>
  <si>
    <t>33001015249</t>
  </si>
  <si>
    <t>დიდია</t>
  </si>
  <si>
    <t>33001073908</t>
  </si>
  <si>
    <t>ნინიკო</t>
  </si>
  <si>
    <t>ტრაპაიძე</t>
  </si>
  <si>
    <t>33001073190</t>
  </si>
  <si>
    <t>ფირუზ</t>
  </si>
  <si>
    <t>33001000991</t>
  </si>
  <si>
    <t>61004066245</t>
  </si>
  <si>
    <t>ქათამიძე</t>
  </si>
  <si>
    <t>33001019818</t>
  </si>
  <si>
    <t>თაფლაძე</t>
  </si>
  <si>
    <t>01015021150</t>
  </si>
  <si>
    <t>29001002507</t>
  </si>
  <si>
    <t>61006079089</t>
  </si>
  <si>
    <t>გიზო</t>
  </si>
  <si>
    <t>მგელაძე</t>
  </si>
  <si>
    <t>33001055155</t>
  </si>
  <si>
    <t>ვერიკო</t>
  </si>
  <si>
    <t>რუსიძე</t>
  </si>
  <si>
    <t>33001025019</t>
  </si>
  <si>
    <t>33001062208</t>
  </si>
  <si>
    <t>33001022100</t>
  </si>
  <si>
    <t>33001008930</t>
  </si>
  <si>
    <t>ალიონა</t>
  </si>
  <si>
    <t>თათარაშვილი</t>
  </si>
  <si>
    <t>42950002369</t>
  </si>
  <si>
    <t>42001009307</t>
  </si>
  <si>
    <t>საჯაია</t>
  </si>
  <si>
    <t>42001007668</t>
  </si>
  <si>
    <t>ფიფია</t>
  </si>
  <si>
    <t>42101041140</t>
  </si>
  <si>
    <t>გვასალია</t>
  </si>
  <si>
    <t>42001028473</t>
  </si>
  <si>
    <t>ედუარდი</t>
  </si>
  <si>
    <t>კოკაია</t>
  </si>
  <si>
    <t>42001007874</t>
  </si>
  <si>
    <t>მზეონა</t>
  </si>
  <si>
    <t>სორდია</t>
  </si>
  <si>
    <t>48001005863</t>
  </si>
  <si>
    <t>ლაბარტყავა</t>
  </si>
  <si>
    <t>62001029755</t>
  </si>
  <si>
    <t>სნეჟანა</t>
  </si>
  <si>
    <t>42001008508</t>
  </si>
  <si>
    <t>დაგმარა</t>
  </si>
  <si>
    <t>ბუკია</t>
  </si>
  <si>
    <t>რიაბოვა</t>
  </si>
  <si>
    <t>42001038053</t>
  </si>
  <si>
    <t>წოწორია</t>
  </si>
  <si>
    <t>42001026749</t>
  </si>
  <si>
    <t>ქორქია</t>
  </si>
  <si>
    <t>42001021198</t>
  </si>
  <si>
    <t>ლაგირვანიძე</t>
  </si>
  <si>
    <t>62006016572</t>
  </si>
  <si>
    <t>42701042971</t>
  </si>
  <si>
    <t>სოლომონია</t>
  </si>
  <si>
    <t>42001022007</t>
  </si>
  <si>
    <t>ჯიქია</t>
  </si>
  <si>
    <t>01019035899</t>
  </si>
  <si>
    <t>მარღანია</t>
  </si>
  <si>
    <t>01005024117</t>
  </si>
  <si>
    <t>42001028278</t>
  </si>
  <si>
    <t>42001037114</t>
  </si>
  <si>
    <t>გელენიძე</t>
  </si>
  <si>
    <t>62001038808</t>
  </si>
  <si>
    <t>მეტაქსა</t>
  </si>
  <si>
    <t>42001000358</t>
  </si>
  <si>
    <t>ჩაგანავა</t>
  </si>
  <si>
    <t>42001030107</t>
  </si>
  <si>
    <t>გედენიძე</t>
  </si>
  <si>
    <t>42001014216</t>
  </si>
  <si>
    <t>42001008036</t>
  </si>
  <si>
    <t>ქობალავა</t>
  </si>
  <si>
    <t>42001016017</t>
  </si>
  <si>
    <t>ჩოფლიანი</t>
  </si>
  <si>
    <t>62006005416</t>
  </si>
  <si>
    <t>იკა</t>
  </si>
  <si>
    <t>გრიგოლაია</t>
  </si>
  <si>
    <t>58001032779</t>
  </si>
  <si>
    <t>სანაძე</t>
  </si>
  <si>
    <t>42001026112</t>
  </si>
  <si>
    <t>თოფურია</t>
  </si>
  <si>
    <t>01006004919</t>
  </si>
  <si>
    <t>კოსტავა</t>
  </si>
  <si>
    <t>42001025033</t>
  </si>
  <si>
    <t>სახეიშვილი</t>
  </si>
  <si>
    <t>42001020382</t>
  </si>
  <si>
    <t>ციცხვაია</t>
  </si>
  <si>
    <t>01019069040</t>
  </si>
  <si>
    <t>01019069039</t>
  </si>
  <si>
    <t>43001034956</t>
  </si>
  <si>
    <t>გიგო</t>
  </si>
  <si>
    <t>ბერაია</t>
  </si>
  <si>
    <t>39001000713</t>
  </si>
  <si>
    <t>ყაზაიშვილი</t>
  </si>
  <si>
    <t>21001034205</t>
  </si>
  <si>
    <t>ფაჩულია</t>
  </si>
  <si>
    <t>39001006933</t>
  </si>
  <si>
    <t>იუზა</t>
  </si>
  <si>
    <t>ალანია</t>
  </si>
  <si>
    <t>39001015905</t>
  </si>
  <si>
    <t>სილაგავა</t>
  </si>
  <si>
    <t>39001015663</t>
  </si>
  <si>
    <t>39001016451</t>
  </si>
  <si>
    <t>წიწუაშვილი</t>
  </si>
  <si>
    <t>39001033057</t>
  </si>
  <si>
    <t>ყურაშვილი</t>
  </si>
  <si>
    <t>39001022186</t>
  </si>
  <si>
    <t>39001032676</t>
  </si>
  <si>
    <t>სპარტაკი</t>
  </si>
  <si>
    <t>კუპრეიშვილი</t>
  </si>
  <si>
    <t>39001009744</t>
  </si>
  <si>
    <t>კორთხონჯია</t>
  </si>
  <si>
    <t>39001009812</t>
  </si>
  <si>
    <t>გოგოლი</t>
  </si>
  <si>
    <t>39001018275</t>
  </si>
  <si>
    <t>ნორაკიძე</t>
  </si>
  <si>
    <t>39001025782</t>
  </si>
  <si>
    <t>39001011340</t>
  </si>
  <si>
    <t>ჯობავა</t>
  </si>
  <si>
    <t>39001011920</t>
  </si>
  <si>
    <t>შავგულიძე</t>
  </si>
  <si>
    <t>01006008760</t>
  </si>
  <si>
    <t>პაპუნა</t>
  </si>
  <si>
    <t>ღურწკაია</t>
  </si>
  <si>
    <t>19001004699</t>
  </si>
  <si>
    <t>ქორთუა</t>
  </si>
  <si>
    <t>19001083210</t>
  </si>
  <si>
    <t>ძიგუა</t>
  </si>
  <si>
    <t>19001035304</t>
  </si>
  <si>
    <t>ლიპარტია</t>
  </si>
  <si>
    <t>62005004249</t>
  </si>
  <si>
    <t>ლაგვილავა</t>
  </si>
  <si>
    <t>19001101789</t>
  </si>
  <si>
    <t>19001106966</t>
  </si>
  <si>
    <t>იზორია</t>
  </si>
  <si>
    <t>19001024354</t>
  </si>
  <si>
    <t>თაკალანძე</t>
  </si>
  <si>
    <t>62009006542</t>
  </si>
  <si>
    <t>19001099668</t>
  </si>
  <si>
    <t>ტაბაღუა</t>
  </si>
  <si>
    <t>19001091046</t>
  </si>
  <si>
    <t>როგავა</t>
  </si>
  <si>
    <t>19001037490</t>
  </si>
  <si>
    <t>ახალაია</t>
  </si>
  <si>
    <t>19001020980</t>
  </si>
  <si>
    <t>60001119462</t>
  </si>
  <si>
    <t>19001108967</t>
  </si>
  <si>
    <t>შენგელაია</t>
  </si>
  <si>
    <t>19001054981</t>
  </si>
  <si>
    <t>გოდერძი</t>
  </si>
  <si>
    <t>19001082476</t>
  </si>
  <si>
    <t>ჩახაია</t>
  </si>
  <si>
    <t>19001082666</t>
  </si>
  <si>
    <t>დარიკო</t>
  </si>
  <si>
    <t>19001102306</t>
  </si>
  <si>
    <t>ვინარი</t>
  </si>
  <si>
    <t>19001102286</t>
  </si>
  <si>
    <t>62009004270</t>
  </si>
  <si>
    <t>ჭურღულია</t>
  </si>
  <si>
    <t>19001095295</t>
  </si>
  <si>
    <t>19001083836</t>
  </si>
  <si>
    <t>ვალერიანე</t>
  </si>
  <si>
    <t>19001096554</t>
  </si>
  <si>
    <t>ფაცურია</t>
  </si>
  <si>
    <t>19001102612</t>
  </si>
  <si>
    <t>გუგუჩია</t>
  </si>
  <si>
    <t>ჯიბლაძე</t>
  </si>
  <si>
    <t>42001011494</t>
  </si>
  <si>
    <t>42001023299</t>
  </si>
  <si>
    <t>42001033261</t>
  </si>
  <si>
    <t>გორგოძე</t>
  </si>
  <si>
    <t>42001011976</t>
  </si>
  <si>
    <t>42001012408</t>
  </si>
  <si>
    <t>გრიგოლი</t>
  </si>
  <si>
    <t>42001001800</t>
  </si>
  <si>
    <t>ჟღენტი</t>
  </si>
  <si>
    <t>42001024650</t>
  </si>
  <si>
    <t>42001022679</t>
  </si>
  <si>
    <t>შიშნიაშვილი</t>
  </si>
  <si>
    <t>გენო</t>
  </si>
  <si>
    <t>26001009913</t>
  </si>
  <si>
    <t>42001027021</t>
  </si>
  <si>
    <t>01019080285</t>
  </si>
  <si>
    <t>61001084875</t>
  </si>
  <si>
    <t>61001083836</t>
  </si>
  <si>
    <t>ხრიკული</t>
  </si>
  <si>
    <t>01001036597</t>
  </si>
  <si>
    <t>01027088161</t>
  </si>
  <si>
    <t>01030035304</t>
  </si>
  <si>
    <t>01024073960</t>
  </si>
  <si>
    <t>01024069686</t>
  </si>
  <si>
    <t>კარაჯიშვილი</t>
  </si>
  <si>
    <t>01030039757</t>
  </si>
  <si>
    <t>01013014033</t>
  </si>
  <si>
    <t>ბიჭიკო</t>
  </si>
  <si>
    <t>48001006376</t>
  </si>
  <si>
    <t>ყალიჩავა</t>
  </si>
  <si>
    <t>48001006304</t>
  </si>
  <si>
    <t>48001000890</t>
  </si>
  <si>
    <t>48001002680</t>
  </si>
  <si>
    <t>დემურ</t>
  </si>
  <si>
    <t>48001010874</t>
  </si>
  <si>
    <t>48001001589</t>
  </si>
  <si>
    <t>მარკოზია</t>
  </si>
  <si>
    <t>48001008928</t>
  </si>
  <si>
    <t>ქუჩუჩი</t>
  </si>
  <si>
    <t>48001013773</t>
  </si>
  <si>
    <t>48001006161</t>
  </si>
  <si>
    <t>48001013360</t>
  </si>
  <si>
    <t>48001013955</t>
  </si>
  <si>
    <t>48001004473</t>
  </si>
  <si>
    <t>დარსაძე</t>
  </si>
  <si>
    <t>01006002789</t>
  </si>
  <si>
    <t>ლიპარტაშვილი</t>
  </si>
  <si>
    <t>13001033632</t>
  </si>
  <si>
    <t>20001009245</t>
  </si>
  <si>
    <t>20350000686</t>
  </si>
  <si>
    <t>20001029778</t>
  </si>
  <si>
    <t>უჩა</t>
  </si>
  <si>
    <t>ბორძიკიძე</t>
  </si>
  <si>
    <t>20001059358</t>
  </si>
  <si>
    <t>სუმბაძე</t>
  </si>
  <si>
    <t>20001067432</t>
  </si>
  <si>
    <t>ზალიკო</t>
  </si>
  <si>
    <t>ლეგაშვილი</t>
  </si>
  <si>
    <t>20001051089</t>
  </si>
  <si>
    <t>თინათინი</t>
  </si>
  <si>
    <t>ქურდაშვილი</t>
  </si>
  <si>
    <t>25001010061</t>
  </si>
  <si>
    <t>20001003858</t>
  </si>
  <si>
    <t>ზეინაბი</t>
  </si>
  <si>
    <t>ბერიკაული</t>
  </si>
  <si>
    <t>20001033561</t>
  </si>
  <si>
    <t>20001033873</t>
  </si>
  <si>
    <t>ქურციკაშვილი</t>
  </si>
  <si>
    <t>20001037618</t>
  </si>
  <si>
    <t>20001061098</t>
  </si>
  <si>
    <t>01027043011</t>
  </si>
  <si>
    <t>ბრუნჯაძე</t>
  </si>
  <si>
    <t>61001072654</t>
  </si>
  <si>
    <t>ჩალათაშვილი</t>
  </si>
  <si>
    <t>20001011334</t>
  </si>
  <si>
    <t>ჭიკაძე</t>
  </si>
  <si>
    <t>20001011719</t>
  </si>
  <si>
    <t>20201075566</t>
  </si>
  <si>
    <t>20001010039</t>
  </si>
  <si>
    <t>ბახსოლიანი</t>
  </si>
  <si>
    <t>20001055022</t>
  </si>
  <si>
    <t>20001057833</t>
  </si>
  <si>
    <t>გაბაშვილი</t>
  </si>
  <si>
    <t>20001012453</t>
  </si>
  <si>
    <t>20001061879</t>
  </si>
  <si>
    <t>არმიაკოვა</t>
  </si>
  <si>
    <t>20001040214</t>
  </si>
  <si>
    <t>ალბინა</t>
  </si>
  <si>
    <t>20001024489</t>
  </si>
  <si>
    <t>20001052479</t>
  </si>
  <si>
    <t>ჭარელიშვილი</t>
  </si>
  <si>
    <t>20001058933</t>
  </si>
  <si>
    <t>01019046250</t>
  </si>
  <si>
    <t>20001048771</t>
  </si>
  <si>
    <t>20001056039</t>
  </si>
  <si>
    <t>20001006799</t>
  </si>
  <si>
    <t>20001063406</t>
  </si>
  <si>
    <t>პატარაშვილი</t>
  </si>
  <si>
    <t>01019004586</t>
  </si>
  <si>
    <t>ონიკაშვილი</t>
  </si>
  <si>
    <t>20001015270</t>
  </si>
  <si>
    <t>გოგიტიძე</t>
  </si>
  <si>
    <t>61006002160</t>
  </si>
  <si>
    <t>01024032626</t>
  </si>
  <si>
    <t>01009009719</t>
  </si>
  <si>
    <t>01024025022</t>
  </si>
  <si>
    <t>გუდაძე</t>
  </si>
  <si>
    <t>01016010931</t>
  </si>
  <si>
    <t>ჯირკველიშვილი</t>
  </si>
  <si>
    <t>01017012586</t>
  </si>
  <si>
    <t>სონიშვილი</t>
  </si>
  <si>
    <t>01011014008</t>
  </si>
  <si>
    <t>ზალინა</t>
  </si>
  <si>
    <t>ჯიოევა</t>
  </si>
  <si>
    <t>სუსანა</t>
  </si>
  <si>
    <t>მიქოიანი</t>
  </si>
  <si>
    <t>01015016492</t>
  </si>
  <si>
    <t>01016002446</t>
  </si>
  <si>
    <t>20001038780</t>
  </si>
  <si>
    <t>აჩოაშვილი</t>
  </si>
  <si>
    <t>20001021609</t>
  </si>
  <si>
    <t>20001064913</t>
  </si>
  <si>
    <t>20001067486</t>
  </si>
  <si>
    <t>მრელაშვილი</t>
  </si>
  <si>
    <t>შაშიაშვილი</t>
  </si>
  <si>
    <t>01024025938</t>
  </si>
  <si>
    <t>არჩილი</t>
  </si>
  <si>
    <t>20001060478</t>
  </si>
  <si>
    <t>ტაბაროკიშვილი</t>
  </si>
  <si>
    <t>20001047313</t>
  </si>
  <si>
    <t>ზუროშვილი</t>
  </si>
  <si>
    <t>20001013692</t>
  </si>
  <si>
    <t>ლილი</t>
  </si>
  <si>
    <t>ლაზარიაშვილი</t>
  </si>
  <si>
    <t>20001032639</t>
  </si>
  <si>
    <t>გენადი</t>
  </si>
  <si>
    <t>წიგნაძე</t>
  </si>
  <si>
    <t>20001047590</t>
  </si>
  <si>
    <t>ჯიმშიტაშვილი</t>
  </si>
  <si>
    <t>20001021548</t>
  </si>
  <si>
    <t>კიცვაიძე</t>
  </si>
  <si>
    <t>20001019692</t>
  </si>
  <si>
    <t>მამალაშვილი</t>
  </si>
  <si>
    <t>კბილაშვილი</t>
  </si>
  <si>
    <t>20001027118</t>
  </si>
  <si>
    <t>20001039405</t>
  </si>
  <si>
    <t>იზაბელა</t>
  </si>
  <si>
    <t>ყავალაშვილი</t>
  </si>
  <si>
    <t>20001062293</t>
  </si>
  <si>
    <t>20001055061</t>
  </si>
  <si>
    <t>იაგორ</t>
  </si>
  <si>
    <t>ენგიბარიანი</t>
  </si>
  <si>
    <t>20001065120</t>
  </si>
  <si>
    <t>იგრიაშვილი</t>
  </si>
  <si>
    <t>20001004519</t>
  </si>
  <si>
    <t>20001017856</t>
  </si>
  <si>
    <t>გაუარაშვილი</t>
  </si>
  <si>
    <t>კობიაშვილი</t>
  </si>
  <si>
    <t>20001058344</t>
  </si>
  <si>
    <t>20001023118</t>
  </si>
  <si>
    <t>ავბეწაშვილი</t>
  </si>
  <si>
    <t>20001061255</t>
  </si>
  <si>
    <t>01019030152</t>
  </si>
  <si>
    <t>აბელა</t>
  </si>
  <si>
    <t>ბახტურიძე</t>
  </si>
  <si>
    <t>20001015578</t>
  </si>
  <si>
    <t>ხანდოლიშვილი</t>
  </si>
  <si>
    <t>20001050645</t>
  </si>
  <si>
    <t>01027024278</t>
  </si>
  <si>
    <t>თანდილაშვილი</t>
  </si>
  <si>
    <t>ამალია</t>
  </si>
  <si>
    <t>20001029124</t>
  </si>
  <si>
    <t>20001028739</t>
  </si>
  <si>
    <t>20001051325</t>
  </si>
  <si>
    <t>ჭუნაშვილი</t>
  </si>
  <si>
    <t>20001064123</t>
  </si>
  <si>
    <t>20001030966</t>
  </si>
  <si>
    <t>თადიაშვილი</t>
  </si>
  <si>
    <t>13001040282</t>
  </si>
  <si>
    <t>ბერძენაშვილი</t>
  </si>
  <si>
    <t>20901070233</t>
  </si>
  <si>
    <t>ჯაყელი</t>
  </si>
  <si>
    <t>20001050304</t>
  </si>
  <si>
    <t>20001064946</t>
  </si>
  <si>
    <t>ნორა</t>
  </si>
  <si>
    <t>კუხიანიძე</t>
  </si>
  <si>
    <t>53001033373</t>
  </si>
  <si>
    <t>ცქიფურიშვილი</t>
  </si>
  <si>
    <t>60001093673</t>
  </si>
  <si>
    <t>60001150085</t>
  </si>
  <si>
    <t>60001147132</t>
  </si>
  <si>
    <t>თევდორაძე</t>
  </si>
  <si>
    <t>60001021457</t>
  </si>
  <si>
    <t>ბოგვერაძე</t>
  </si>
  <si>
    <t>გოგლიჩიძე</t>
  </si>
  <si>
    <t>არაბიძე</t>
  </si>
  <si>
    <t>60002018998</t>
  </si>
  <si>
    <t>60001042076</t>
  </si>
  <si>
    <t>იმედაძე</t>
  </si>
  <si>
    <t>60001142851</t>
  </si>
  <si>
    <t>60001142852</t>
  </si>
  <si>
    <t>ურთმელიძე</t>
  </si>
  <si>
    <t>60003000779</t>
  </si>
  <si>
    <t>კახიძე</t>
  </si>
  <si>
    <t>60001036223</t>
  </si>
  <si>
    <t>შონია</t>
  </si>
  <si>
    <t>62006040477</t>
  </si>
  <si>
    <t>კეკუსაძე</t>
  </si>
  <si>
    <t>ალლა</t>
  </si>
  <si>
    <t>ჭირაქაძე</t>
  </si>
  <si>
    <t>60001026882</t>
  </si>
  <si>
    <t>60001067125</t>
  </si>
  <si>
    <t>ფრუიძე</t>
  </si>
  <si>
    <t>60001002795</t>
  </si>
  <si>
    <t>ბრეგაძე</t>
  </si>
  <si>
    <t>60901160584</t>
  </si>
  <si>
    <t>60001148950</t>
  </si>
  <si>
    <t>09001027217</t>
  </si>
  <si>
    <t>21001000685</t>
  </si>
  <si>
    <t>ჩინჩალაძე</t>
  </si>
  <si>
    <t>60002018142</t>
  </si>
  <si>
    <t>გამთენაძე-მაჭარაშვილი</t>
  </si>
  <si>
    <t>60001119789</t>
  </si>
  <si>
    <t>მოსეშვილი</t>
  </si>
  <si>
    <t>60001016631</t>
  </si>
  <si>
    <t>აბჟანდაძე</t>
  </si>
  <si>
    <t>60001012643</t>
  </si>
  <si>
    <t>62006044133</t>
  </si>
  <si>
    <t>60001056512</t>
  </si>
  <si>
    <t>60001093895</t>
  </si>
  <si>
    <t>60001150967</t>
  </si>
  <si>
    <t>კვენეტაძე</t>
  </si>
  <si>
    <t>60001156603</t>
  </si>
  <si>
    <t>ხაჭაპურიძე</t>
  </si>
  <si>
    <t>60001134783</t>
  </si>
  <si>
    <t>ფილია</t>
  </si>
  <si>
    <t>60001111035</t>
  </si>
  <si>
    <t>ხურციძე</t>
  </si>
  <si>
    <t>60001018103</t>
  </si>
  <si>
    <t>თაბუკაშვილი</t>
  </si>
  <si>
    <t>60001124225</t>
  </si>
  <si>
    <t>ნარიმანიშვილი</t>
  </si>
  <si>
    <t>60001112303</t>
  </si>
  <si>
    <t>ქიმაძე</t>
  </si>
  <si>
    <t>60001104337</t>
  </si>
  <si>
    <t>ტყეშელაშვილი</t>
  </si>
  <si>
    <t>60001024170</t>
  </si>
  <si>
    <t>60001152609</t>
  </si>
  <si>
    <t>60001142116</t>
  </si>
  <si>
    <t>ნატა</t>
  </si>
  <si>
    <t>60001139292</t>
  </si>
  <si>
    <t>ვერონიკა</t>
  </si>
  <si>
    <t>ყუბანეიშვილი</t>
  </si>
  <si>
    <t>60001138311</t>
  </si>
  <si>
    <t>60001067234</t>
  </si>
  <si>
    <t>09001027199</t>
  </si>
  <si>
    <t>თავხელიძე</t>
  </si>
  <si>
    <t>60002007988</t>
  </si>
  <si>
    <t>60001015388</t>
  </si>
  <si>
    <t>ჩოგოვაძე</t>
  </si>
  <si>
    <t>60001144372</t>
  </si>
  <si>
    <t>60001045096</t>
  </si>
  <si>
    <t>ბაჯაძე</t>
  </si>
  <si>
    <t>60001036972</t>
  </si>
  <si>
    <t>60001062537</t>
  </si>
  <si>
    <t>ბიბიჩაძე</t>
  </si>
  <si>
    <t>60001148052</t>
  </si>
  <si>
    <t>შალამბერიძე</t>
  </si>
  <si>
    <t>60001006866</t>
  </si>
  <si>
    <t>ცეკვავა</t>
  </si>
  <si>
    <t>39001033365</t>
  </si>
  <si>
    <t>სოფია</t>
  </si>
  <si>
    <t>ქეცბაია</t>
  </si>
  <si>
    <t>62006037594</t>
  </si>
  <si>
    <t>60001050615</t>
  </si>
  <si>
    <t>60001070039</t>
  </si>
  <si>
    <t>49001011257</t>
  </si>
  <si>
    <t>60001094140</t>
  </si>
  <si>
    <t>60003001044</t>
  </si>
  <si>
    <t>რუხაძე</t>
  </si>
  <si>
    <t>53001052105</t>
  </si>
  <si>
    <t>შიშინაშვილი</t>
  </si>
  <si>
    <t>60001040312</t>
  </si>
  <si>
    <t>ჯიხვაძე</t>
  </si>
  <si>
    <t>60001071872</t>
  </si>
  <si>
    <t>ლილუაშვილი</t>
  </si>
  <si>
    <t>60001047321</t>
  </si>
  <si>
    <t>39001034421</t>
  </si>
  <si>
    <t>არზიანი</t>
  </si>
  <si>
    <t>62001016860</t>
  </si>
  <si>
    <t>60003004222</t>
  </si>
  <si>
    <t>გოგელიძე</t>
  </si>
  <si>
    <t>60001126677</t>
  </si>
  <si>
    <t>კიკვიძე</t>
  </si>
  <si>
    <t>55001009907</t>
  </si>
  <si>
    <t>მარდალეიშვილი</t>
  </si>
  <si>
    <t>60001040749</t>
  </si>
  <si>
    <t>გვენეტაძე</t>
  </si>
  <si>
    <t>60001046119</t>
  </si>
  <si>
    <t>60001091166</t>
  </si>
  <si>
    <t>60001079595</t>
  </si>
  <si>
    <t>ბურჯალიანი</t>
  </si>
  <si>
    <t>60001139653</t>
  </si>
  <si>
    <t>60001113790</t>
  </si>
  <si>
    <t>ჟორჟოლიანი</t>
  </si>
  <si>
    <t>53001015265</t>
  </si>
  <si>
    <t>გიგლა</t>
  </si>
  <si>
    <t>53001052100</t>
  </si>
  <si>
    <t>60001090834</t>
  </si>
  <si>
    <t>ფორჩხიძე</t>
  </si>
  <si>
    <t>60001028654</t>
  </si>
  <si>
    <t>სულაკაძე</t>
  </si>
  <si>
    <t>60001075243</t>
  </si>
  <si>
    <t>ნაილი</t>
  </si>
  <si>
    <t>60001067749</t>
  </si>
  <si>
    <t>53001028440</t>
  </si>
  <si>
    <t>ენდელაძე</t>
  </si>
  <si>
    <t>60001106283</t>
  </si>
  <si>
    <t>ოქროპილაშვილი</t>
  </si>
  <si>
    <t>60001039937</t>
  </si>
  <si>
    <t>ლილე</t>
  </si>
  <si>
    <t>60001151119</t>
  </si>
  <si>
    <t>ადეიშვილი</t>
  </si>
  <si>
    <t>17301033368</t>
  </si>
  <si>
    <t>შალიკიანი</t>
  </si>
  <si>
    <t>60002001938</t>
  </si>
  <si>
    <t>ვერულაშვილი</t>
  </si>
  <si>
    <t>თალაკვაძე</t>
  </si>
  <si>
    <t>33001056732</t>
  </si>
  <si>
    <t>კვატაშიძე</t>
  </si>
  <si>
    <t>60001114379</t>
  </si>
  <si>
    <t>სიმონგულოვი</t>
  </si>
  <si>
    <t>60001099721</t>
  </si>
  <si>
    <t>ნანატა</t>
  </si>
  <si>
    <t>60001151971</t>
  </si>
  <si>
    <t>60001078444</t>
  </si>
  <si>
    <t>ცნობილაძე</t>
  </si>
  <si>
    <t>60002010164</t>
  </si>
  <si>
    <t>ლეკვეიშვილი</t>
  </si>
  <si>
    <t>62001017273</t>
  </si>
  <si>
    <t>60001009835</t>
  </si>
  <si>
    <t>ქობულაძე</t>
  </si>
  <si>
    <t>60001074474</t>
  </si>
  <si>
    <t>სვანიძე</t>
  </si>
  <si>
    <t>60001035177</t>
  </si>
  <si>
    <t>მამარდაშვილი</t>
  </si>
  <si>
    <t>39001000206</t>
  </si>
  <si>
    <t>18001040070</t>
  </si>
  <si>
    <t>60001077783</t>
  </si>
  <si>
    <t>ჟორა</t>
  </si>
  <si>
    <t>გოგიჩაძე</t>
  </si>
  <si>
    <t>60001005548</t>
  </si>
  <si>
    <t>60002004631</t>
  </si>
  <si>
    <t>60001048111</t>
  </si>
  <si>
    <t>ნესტანი</t>
  </si>
  <si>
    <t>ნაცვლიშვილი-გუბელაძე</t>
  </si>
  <si>
    <t>60001047025</t>
  </si>
  <si>
    <t>მედიკო</t>
  </si>
  <si>
    <t>60001050764</t>
  </si>
  <si>
    <t>60001030649</t>
  </si>
  <si>
    <t>ზირაქაძე</t>
  </si>
  <si>
    <t>მებურიშვილი</t>
  </si>
  <si>
    <t>60001004721</t>
  </si>
  <si>
    <t>ბენიძე</t>
  </si>
  <si>
    <t>60002005412</t>
  </si>
  <si>
    <t>60003004591</t>
  </si>
  <si>
    <t>სარდანაშვილი</t>
  </si>
  <si>
    <t>60001088451</t>
  </si>
  <si>
    <t>62005021141</t>
  </si>
  <si>
    <t>გოჩელაშვილი</t>
  </si>
  <si>
    <t>60001016417</t>
  </si>
  <si>
    <t>ბუცხრიკიძე</t>
  </si>
  <si>
    <t>41001029388</t>
  </si>
  <si>
    <t>ბუბაშვილი</t>
  </si>
  <si>
    <t>60001052626</t>
  </si>
  <si>
    <t>46001022376</t>
  </si>
  <si>
    <t>თავართქილაძე</t>
  </si>
  <si>
    <t>46001000796</t>
  </si>
  <si>
    <t>46001000556</t>
  </si>
  <si>
    <t>დურმიშხან</t>
  </si>
  <si>
    <t>46001017253</t>
  </si>
  <si>
    <t>46001003676</t>
  </si>
  <si>
    <t>46001015207</t>
  </si>
  <si>
    <t>46001022941</t>
  </si>
  <si>
    <t>ბიძინა</t>
  </si>
  <si>
    <t>ბარამიძე</t>
  </si>
  <si>
    <t>46001015611</t>
  </si>
  <si>
    <t>46001001623</t>
  </si>
  <si>
    <t>46001017613</t>
  </si>
  <si>
    <t>46001014997</t>
  </si>
  <si>
    <t>46001022304</t>
  </si>
  <si>
    <t>46001003367</t>
  </si>
  <si>
    <t>ნიკოლაიშვილი</t>
  </si>
  <si>
    <t>46001002119</t>
  </si>
  <si>
    <t>მანუჩარ</t>
  </si>
  <si>
    <t>46001016903</t>
  </si>
  <si>
    <t>ლოლა</t>
  </si>
  <si>
    <t>თავაძე</t>
  </si>
  <si>
    <t>46001008216</t>
  </si>
  <si>
    <t>ფრიდონ</t>
  </si>
  <si>
    <t>უჯმაჯურიძე</t>
  </si>
  <si>
    <t>46001019465</t>
  </si>
  <si>
    <t>ახალაძე</t>
  </si>
  <si>
    <t>46001004683</t>
  </si>
  <si>
    <t>ძნელაძე</t>
  </si>
  <si>
    <t>ანდღულაძე</t>
  </si>
  <si>
    <t>46001014196</t>
  </si>
  <si>
    <t>თედორაძე</t>
  </si>
  <si>
    <t>46001002431</t>
  </si>
  <si>
    <t>46001015814</t>
  </si>
  <si>
    <t>ვანო</t>
  </si>
  <si>
    <t>დუდუჩავა</t>
  </si>
  <si>
    <t>46001003523</t>
  </si>
  <si>
    <t>მირზაშვილი</t>
  </si>
  <si>
    <t>46001011266</t>
  </si>
  <si>
    <t>46001005718</t>
  </si>
  <si>
    <t>ამირანი</t>
  </si>
  <si>
    <t>გოგიბერიძე</t>
  </si>
  <si>
    <t>46001002400</t>
  </si>
  <si>
    <t>ასტამბურგი</t>
  </si>
  <si>
    <t>ჯაში</t>
  </si>
  <si>
    <t>46001005289</t>
  </si>
  <si>
    <t>46001014658</t>
  </si>
  <si>
    <t>ოლია</t>
  </si>
  <si>
    <t>ბედინეიშვილი</t>
  </si>
  <si>
    <t>46001018891</t>
  </si>
  <si>
    <t>მინდაძე</t>
  </si>
  <si>
    <t>46001015310</t>
  </si>
  <si>
    <t>პაიჭაძე</t>
  </si>
  <si>
    <t>46001003832</t>
  </si>
  <si>
    <t>ბაშიაჩუკი</t>
  </si>
  <si>
    <t>46001015091</t>
  </si>
  <si>
    <t>46001011859</t>
  </si>
  <si>
    <t>46001015099</t>
  </si>
  <si>
    <t>46001010634</t>
  </si>
  <si>
    <t>ტოგო</t>
  </si>
  <si>
    <t>46001005136</t>
  </si>
  <si>
    <t>ბერიშვილი</t>
  </si>
  <si>
    <t>34001000070</t>
  </si>
  <si>
    <t>გავაშელი</t>
  </si>
  <si>
    <t>34801009399</t>
  </si>
  <si>
    <t>მევლუდი</t>
  </si>
  <si>
    <t>35001028595</t>
  </si>
  <si>
    <t>ბელაშვილი</t>
  </si>
  <si>
    <t>ლობჯანიძე</t>
  </si>
  <si>
    <t>34001006647</t>
  </si>
  <si>
    <t>სხირტლაძე</t>
  </si>
  <si>
    <t>34001003305</t>
  </si>
  <si>
    <t>ცარო</t>
  </si>
  <si>
    <t>გობეჯიშვილი</t>
  </si>
  <si>
    <t>34001004418</t>
  </si>
  <si>
    <t>ბერელიძე</t>
  </si>
  <si>
    <t>34001002079</t>
  </si>
  <si>
    <t>ნარგიზ</t>
  </si>
  <si>
    <t>როსნაძე</t>
  </si>
  <si>
    <t>34001006871</t>
  </si>
  <si>
    <t>უშანგი</t>
  </si>
  <si>
    <t>34001008751</t>
  </si>
  <si>
    <t>34001003330</t>
  </si>
  <si>
    <t>მღვდელაძე</t>
  </si>
  <si>
    <t>34001003317</t>
  </si>
  <si>
    <t>34001006192</t>
  </si>
  <si>
    <t>ყავლაშვილი</t>
  </si>
  <si>
    <t>34001003289</t>
  </si>
  <si>
    <t>გავაშელიშვილი</t>
  </si>
  <si>
    <t>01027030801</t>
  </si>
  <si>
    <t>ხვედელიანი</t>
  </si>
  <si>
    <t>11001025191</t>
  </si>
  <si>
    <t>დაუშვილი</t>
  </si>
  <si>
    <t>34001005025</t>
  </si>
  <si>
    <t>01012014454</t>
  </si>
  <si>
    <t>საბა</t>
  </si>
  <si>
    <t>ჩიხრაძე</t>
  </si>
  <si>
    <t>ლაფაჩი</t>
  </si>
  <si>
    <t>59004000741</t>
  </si>
  <si>
    <t>34001005894</t>
  </si>
  <si>
    <t>39001032773</t>
  </si>
  <si>
    <t>შანავა</t>
  </si>
  <si>
    <t>კუჭავა</t>
  </si>
  <si>
    <t>39001017052</t>
  </si>
  <si>
    <t>ხურცია</t>
  </si>
  <si>
    <t>39001035397</t>
  </si>
  <si>
    <t>მურღულია</t>
  </si>
  <si>
    <t>39001019954</t>
  </si>
  <si>
    <t>39001006773</t>
  </si>
  <si>
    <t>გაბეჩავა</t>
  </si>
  <si>
    <t>39001012166</t>
  </si>
  <si>
    <t>კუჭავა-ცაავა</t>
  </si>
  <si>
    <t>39001022799</t>
  </si>
  <si>
    <t>მზისადარი</t>
  </si>
  <si>
    <t>გადელია</t>
  </si>
  <si>
    <t>39001003840</t>
  </si>
  <si>
    <t>39001006406</t>
  </si>
  <si>
    <t>აბშილავა</t>
  </si>
  <si>
    <t>39001009532</t>
  </si>
  <si>
    <t>62004016171</t>
  </si>
  <si>
    <t>ემილი</t>
  </si>
  <si>
    <t>გეგენავა</t>
  </si>
  <si>
    <t>39001002041</t>
  </si>
  <si>
    <t>რომეო</t>
  </si>
  <si>
    <t>39001032772</t>
  </si>
  <si>
    <t>ნიმერა</t>
  </si>
  <si>
    <t>39001000566</t>
  </si>
  <si>
    <t>62013002458</t>
  </si>
  <si>
    <t>კვარჭაია</t>
  </si>
  <si>
    <t>39001032276</t>
  </si>
  <si>
    <t>აფხაზავა</t>
  </si>
  <si>
    <t>39001044399</t>
  </si>
  <si>
    <t>ესმა</t>
  </si>
  <si>
    <t>გრიგოლია</t>
  </si>
  <si>
    <t>39001039440</t>
  </si>
  <si>
    <t>როინ</t>
  </si>
  <si>
    <t>62005015082</t>
  </si>
  <si>
    <t>რამაზი</t>
  </si>
  <si>
    <t>ჩაჩიბაია</t>
  </si>
  <si>
    <t>ანტონი</t>
  </si>
  <si>
    <t>39001029516</t>
  </si>
  <si>
    <t>დიანოზი</t>
  </si>
  <si>
    <t>ვახანია</t>
  </si>
  <si>
    <t>39001027593</t>
  </si>
  <si>
    <t>მაშავა</t>
  </si>
  <si>
    <t>39001005633</t>
  </si>
  <si>
    <t>62013000912</t>
  </si>
  <si>
    <t>შამათავა</t>
  </si>
  <si>
    <t>62004015805</t>
  </si>
  <si>
    <t>39001034834</t>
  </si>
  <si>
    <t>მამფორია</t>
  </si>
  <si>
    <t>62001020776</t>
  </si>
  <si>
    <t>ერნიკო</t>
  </si>
  <si>
    <t>კოტაშვილი</t>
  </si>
  <si>
    <t>ფარულავა</t>
  </si>
  <si>
    <t>კორშია</t>
  </si>
  <si>
    <t>ღვინჯილია</t>
  </si>
  <si>
    <t>რეუმერი</t>
  </si>
  <si>
    <t>გერმოილი</t>
  </si>
  <si>
    <t>ბაკარაძე</t>
  </si>
  <si>
    <t>ანზორი</t>
  </si>
  <si>
    <t>კირცხალია</t>
  </si>
  <si>
    <t>39001044724</t>
  </si>
  <si>
    <t>კაშიბაძე</t>
  </si>
  <si>
    <t>39201046714</t>
  </si>
  <si>
    <t>62013002580</t>
  </si>
  <si>
    <t>თენგელა</t>
  </si>
  <si>
    <t>ორბელაძე</t>
  </si>
  <si>
    <t>39001026369</t>
  </si>
  <si>
    <t>58001005533</t>
  </si>
  <si>
    <t>15001004152</t>
  </si>
  <si>
    <t>21001038937</t>
  </si>
  <si>
    <t>შაკირ</t>
  </si>
  <si>
    <t>15001020304</t>
  </si>
  <si>
    <t>სახიბ</t>
  </si>
  <si>
    <t>15001002269</t>
  </si>
  <si>
    <t>აჯი</t>
  </si>
  <si>
    <t>15001017200</t>
  </si>
  <si>
    <t>15001018632</t>
  </si>
  <si>
    <t>ხუდავერდი</t>
  </si>
  <si>
    <t>აგაქიშიევი</t>
  </si>
  <si>
    <t>15001012287</t>
  </si>
  <si>
    <t>ქართველიშვილი</t>
  </si>
  <si>
    <t>ზაალი</t>
  </si>
  <si>
    <t>01020006891</t>
  </si>
  <si>
    <t>ქრისტინა</t>
  </si>
  <si>
    <t>ასლამაძე</t>
  </si>
  <si>
    <t>15001005186</t>
  </si>
  <si>
    <t>ხიზანაშვილი</t>
  </si>
  <si>
    <t>15001018564</t>
  </si>
  <si>
    <t>თამრიკო</t>
  </si>
  <si>
    <t>15001008527</t>
  </si>
  <si>
    <t>15001000951</t>
  </si>
  <si>
    <t>შარაბიძე</t>
  </si>
  <si>
    <t>15001010777</t>
  </si>
  <si>
    <t>ბახვა</t>
  </si>
  <si>
    <t>ყულიაშვილი</t>
  </si>
  <si>
    <t>15001002967</t>
  </si>
  <si>
    <t>ურუმაშვილი</t>
  </si>
  <si>
    <t>15001018162</t>
  </si>
  <si>
    <t>ზახიდ</t>
  </si>
  <si>
    <t>15001008506</t>
  </si>
  <si>
    <t>თათა</t>
  </si>
  <si>
    <t>ზვიადაური</t>
  </si>
  <si>
    <t>10001050466</t>
  </si>
  <si>
    <t>15001018263</t>
  </si>
  <si>
    <t>კავლელაშვილი</t>
  </si>
  <si>
    <t>15001019568</t>
  </si>
  <si>
    <t>ალასკარ</t>
  </si>
  <si>
    <t>15001018504</t>
  </si>
  <si>
    <t>ტაჯირ</t>
  </si>
  <si>
    <t>ოვჩიევი</t>
  </si>
  <si>
    <t>15001008205</t>
  </si>
  <si>
    <t>ჭინჭარაული</t>
  </si>
  <si>
    <t>15401029749</t>
  </si>
  <si>
    <t>01028002450</t>
  </si>
  <si>
    <t>რათხან</t>
  </si>
  <si>
    <t>15001008168</t>
  </si>
  <si>
    <t>16001020873</t>
  </si>
  <si>
    <t>ზაზაძე</t>
  </si>
  <si>
    <t>12001023755</t>
  </si>
  <si>
    <t>ბაკა</t>
  </si>
  <si>
    <t>ვიბლიანი</t>
  </si>
  <si>
    <t>15001025233</t>
  </si>
  <si>
    <t>15001014347</t>
  </si>
  <si>
    <t>15001014461</t>
  </si>
  <si>
    <t>ფახრად</t>
  </si>
  <si>
    <t>15001020635</t>
  </si>
  <si>
    <t>გუგუსიანი</t>
  </si>
  <si>
    <t>15001018425</t>
  </si>
  <si>
    <t>გადრანი</t>
  </si>
  <si>
    <t>15801030283</t>
  </si>
  <si>
    <t>62004021438</t>
  </si>
  <si>
    <t>ანსიანი</t>
  </si>
  <si>
    <t>15001023772</t>
  </si>
  <si>
    <t>მუბარიზ</t>
  </si>
  <si>
    <t>15001026112</t>
  </si>
  <si>
    <t>01015014876</t>
  </si>
  <si>
    <t>15001017728</t>
  </si>
  <si>
    <t>36001044246</t>
  </si>
  <si>
    <t>65023000601</t>
  </si>
  <si>
    <t>01015024189</t>
  </si>
  <si>
    <t>01101127190</t>
  </si>
  <si>
    <t>01011017825</t>
  </si>
  <si>
    <t>ბოჩიკაშვილი</t>
  </si>
  <si>
    <t>03001000142</t>
  </si>
  <si>
    <t>01012002068</t>
  </si>
  <si>
    <t>მელქაძე</t>
  </si>
  <si>
    <t>01011010518</t>
  </si>
  <si>
    <t>მოსესოვი</t>
  </si>
  <si>
    <t>01016006737</t>
  </si>
  <si>
    <t>01016010375</t>
  </si>
  <si>
    <t>მარაბიანი</t>
  </si>
  <si>
    <t>01013006291</t>
  </si>
  <si>
    <t>მეთაფლიშვილი</t>
  </si>
  <si>
    <t>01015025064</t>
  </si>
  <si>
    <t>ვარდიაშვილი</t>
  </si>
  <si>
    <t>01015020162</t>
  </si>
  <si>
    <t>01001040910</t>
  </si>
  <si>
    <t>მიქელთაძე</t>
  </si>
  <si>
    <t>01018000627</t>
  </si>
  <si>
    <t>ჩეჩელაშვილი</t>
  </si>
  <si>
    <t>01018001495</t>
  </si>
  <si>
    <t>60001001031</t>
  </si>
  <si>
    <t>ბანძელაძე</t>
  </si>
  <si>
    <t>49001002971</t>
  </si>
  <si>
    <t>ახვლედიანი</t>
  </si>
  <si>
    <t>42001014652</t>
  </si>
  <si>
    <t>42001011725</t>
  </si>
  <si>
    <t>51001007445</t>
  </si>
  <si>
    <t>01008007075</t>
  </si>
  <si>
    <t>01508064290</t>
  </si>
  <si>
    <t>ბურდილაძე</t>
  </si>
  <si>
    <t>01023000751</t>
  </si>
  <si>
    <t>01004000825</t>
  </si>
  <si>
    <t>35001099390</t>
  </si>
  <si>
    <t>არნოლდ</t>
  </si>
  <si>
    <t>01016004048</t>
  </si>
  <si>
    <t>01006015546</t>
  </si>
  <si>
    <t>გაჩეჩილაძე</t>
  </si>
  <si>
    <t>54001000693</t>
  </si>
  <si>
    <t>01015017271</t>
  </si>
  <si>
    <t>ჯინჭარაშვილი</t>
  </si>
  <si>
    <t>01031004393</t>
  </si>
  <si>
    <t>57001021952</t>
  </si>
  <si>
    <t>57001027495</t>
  </si>
  <si>
    <t>57001001939</t>
  </si>
  <si>
    <t>61008008253</t>
  </si>
  <si>
    <t>არდურ</t>
  </si>
  <si>
    <t>მურადიანი</t>
  </si>
  <si>
    <t>57001007811</t>
  </si>
  <si>
    <t>57001044660</t>
  </si>
  <si>
    <t>57601064749</t>
  </si>
  <si>
    <t>ჯაჯვანი</t>
  </si>
  <si>
    <t>62004023609</t>
  </si>
  <si>
    <t>სტრიჟაკი</t>
  </si>
  <si>
    <t>01029018855</t>
  </si>
  <si>
    <t>ხუმარაშვილი</t>
  </si>
  <si>
    <t>12001041582</t>
  </si>
  <si>
    <t>20001002980</t>
  </si>
  <si>
    <t>სურმანიძე</t>
  </si>
  <si>
    <t>61006010942</t>
  </si>
  <si>
    <t>ჯიჯავაძე</t>
  </si>
  <si>
    <t>61001038716</t>
  </si>
  <si>
    <t>61006025300</t>
  </si>
  <si>
    <t>ოლეგ</t>
  </si>
  <si>
    <t>გაბაიძე</t>
  </si>
  <si>
    <t>61001033103</t>
  </si>
  <si>
    <t>ზოიძე</t>
  </si>
  <si>
    <t>61010003695</t>
  </si>
  <si>
    <t>61001051483</t>
  </si>
  <si>
    <t>ხალვაში</t>
  </si>
  <si>
    <t>61002005409</t>
  </si>
  <si>
    <t>61002007673</t>
  </si>
  <si>
    <t>ქაჯაია</t>
  </si>
  <si>
    <t>61001023730</t>
  </si>
  <si>
    <t>პატარაია</t>
  </si>
  <si>
    <t>61001031216</t>
  </si>
  <si>
    <t>61006037318</t>
  </si>
  <si>
    <t>კახაძე</t>
  </si>
  <si>
    <t>61002003985</t>
  </si>
  <si>
    <t>მინდია</t>
  </si>
  <si>
    <t>გვიანიძე</t>
  </si>
  <si>
    <t>61006028707</t>
  </si>
  <si>
    <t>გამრეკელიძე</t>
  </si>
  <si>
    <t>მალაყმაძე</t>
  </si>
  <si>
    <t>თებიძე</t>
  </si>
  <si>
    <t>61006009735</t>
  </si>
  <si>
    <t>61006044732</t>
  </si>
  <si>
    <t>მარგველაშვილი</t>
  </si>
  <si>
    <t>თავბერიძე</t>
  </si>
  <si>
    <t>მირიან</t>
  </si>
  <si>
    <t>61002008144</t>
  </si>
  <si>
    <t>61002013163</t>
  </si>
  <si>
    <t>61010019829</t>
  </si>
  <si>
    <t>გულთამზე</t>
  </si>
  <si>
    <t>ამაღლობელი</t>
  </si>
  <si>
    <t>61010017183</t>
  </si>
  <si>
    <t>დუმბაძე</t>
  </si>
  <si>
    <t>61010003465</t>
  </si>
  <si>
    <t>61010014657</t>
  </si>
  <si>
    <t>თავდგირიძე</t>
  </si>
  <si>
    <t>61010012131</t>
  </si>
  <si>
    <t>61010011600</t>
  </si>
  <si>
    <t>ხარაბაძე</t>
  </si>
  <si>
    <t>61006058444</t>
  </si>
  <si>
    <t>დიასამიძე</t>
  </si>
  <si>
    <t>61005004932</t>
  </si>
  <si>
    <t>61005003978</t>
  </si>
  <si>
    <t>მუხამედ</t>
  </si>
  <si>
    <t>61006029163</t>
  </si>
  <si>
    <t>61006079048</t>
  </si>
  <si>
    <t>ლასტაკანიძე</t>
  </si>
  <si>
    <t>61006035001</t>
  </si>
  <si>
    <t>61006058287</t>
  </si>
  <si>
    <t>ზუხბაია</t>
  </si>
  <si>
    <t>62006052106</t>
  </si>
  <si>
    <t>61008013947</t>
  </si>
  <si>
    <t>61008005040</t>
  </si>
  <si>
    <t>ოსანაძე</t>
  </si>
  <si>
    <t>61006060338</t>
  </si>
  <si>
    <t>61009007852</t>
  </si>
  <si>
    <t>61006048277</t>
  </si>
  <si>
    <t>მაკარაძე</t>
  </si>
  <si>
    <t>61006006193</t>
  </si>
  <si>
    <t>61006041355</t>
  </si>
  <si>
    <t>ასლან</t>
  </si>
  <si>
    <t>61006039170</t>
  </si>
  <si>
    <t>ინდირა</t>
  </si>
  <si>
    <t>ტაკიძე</t>
  </si>
  <si>
    <t>61010018996</t>
  </si>
  <si>
    <t>61010014560</t>
  </si>
  <si>
    <t>61010011476</t>
  </si>
  <si>
    <t>ტარიელაძე</t>
  </si>
  <si>
    <t>61010013324</t>
  </si>
  <si>
    <t>61010019006</t>
  </si>
  <si>
    <t>მირზა</t>
  </si>
  <si>
    <t>61010008387</t>
  </si>
  <si>
    <t>გოგრაჭაძე</t>
  </si>
  <si>
    <t>61004011896</t>
  </si>
  <si>
    <t>რამინი</t>
  </si>
  <si>
    <t>61010004993</t>
  </si>
  <si>
    <t>61010002548</t>
  </si>
  <si>
    <t>61010012930</t>
  </si>
  <si>
    <t>ბაუჟაძე</t>
  </si>
  <si>
    <t>61001076338</t>
  </si>
  <si>
    <t>61010019022</t>
  </si>
  <si>
    <t>გულიკო</t>
  </si>
  <si>
    <t>61010019023</t>
  </si>
  <si>
    <t>61010011989</t>
  </si>
  <si>
    <t>ალეკო</t>
  </si>
  <si>
    <t>61010008358</t>
  </si>
  <si>
    <t>ჯიმშერ</t>
  </si>
  <si>
    <t>გვარიშვილი</t>
  </si>
  <si>
    <t>61001030884</t>
  </si>
  <si>
    <t>61006039241</t>
  </si>
  <si>
    <t>მიქელაძე</t>
  </si>
  <si>
    <t>61006071560</t>
  </si>
  <si>
    <t>61006001703</t>
  </si>
  <si>
    <t>მალვინა</t>
  </si>
  <si>
    <t>ვარშანიძე</t>
  </si>
  <si>
    <t>26001009333</t>
  </si>
  <si>
    <t>მონიკა</t>
  </si>
  <si>
    <t>51901031329</t>
  </si>
  <si>
    <t>61006050180</t>
  </si>
  <si>
    <t>კუტიბაშვილი</t>
  </si>
  <si>
    <t>40001039467</t>
  </si>
  <si>
    <t>ნაკაშიძე</t>
  </si>
  <si>
    <t>61006042732</t>
  </si>
  <si>
    <t>61006070401</t>
  </si>
  <si>
    <t>61006063327</t>
  </si>
  <si>
    <t>ანზორ</t>
  </si>
  <si>
    <t>კვირიკაძე</t>
  </si>
  <si>
    <t>61007008406</t>
  </si>
  <si>
    <t>61006045137</t>
  </si>
  <si>
    <t>ზანაქიძე</t>
  </si>
  <si>
    <t>61001043845</t>
  </si>
  <si>
    <t>თოფურიძე</t>
  </si>
  <si>
    <t>61001041656</t>
  </si>
  <si>
    <t>ზანდა</t>
  </si>
  <si>
    <t>61006066420</t>
  </si>
  <si>
    <t>61001022519</t>
  </si>
  <si>
    <t>61001053136</t>
  </si>
  <si>
    <t>ჭაღალიძე</t>
  </si>
  <si>
    <t>61001034116</t>
  </si>
  <si>
    <t>ფარტენაძე</t>
  </si>
  <si>
    <t>ბაჩანა</t>
  </si>
  <si>
    <t>მელანო</t>
  </si>
  <si>
    <t>61006011686</t>
  </si>
  <si>
    <t>61002021414</t>
  </si>
  <si>
    <t>61006069019</t>
  </si>
  <si>
    <t>მარიტა</t>
  </si>
  <si>
    <t>61006075894</t>
  </si>
  <si>
    <t>ციმნარიძე</t>
  </si>
  <si>
    <t>მსხალაძე</t>
  </si>
  <si>
    <t>61006074511</t>
  </si>
  <si>
    <t>ევგენიძე</t>
  </si>
  <si>
    <t>61006079173</t>
  </si>
  <si>
    <t>წითელაძე</t>
  </si>
  <si>
    <t>61006064924</t>
  </si>
  <si>
    <t>61006057887</t>
  </si>
  <si>
    <t>ხოზრევანიძე</t>
  </si>
  <si>
    <t>დიდმანიძე</t>
  </si>
  <si>
    <t>61001075371</t>
  </si>
  <si>
    <t>61009011064</t>
  </si>
  <si>
    <t>ძირკვაძე</t>
  </si>
  <si>
    <t>61009026564</t>
  </si>
  <si>
    <t>შანთაძე</t>
  </si>
  <si>
    <t>61009007813</t>
  </si>
  <si>
    <t>61009007646</t>
  </si>
  <si>
    <t>დეკანაძე</t>
  </si>
  <si>
    <t>61009001025</t>
  </si>
  <si>
    <t>07001002842</t>
  </si>
  <si>
    <t>ჯოყილაძე</t>
  </si>
  <si>
    <t>61009007439</t>
  </si>
  <si>
    <t>61009007654</t>
  </si>
  <si>
    <t>61009031592</t>
  </si>
  <si>
    <t>61009014648</t>
  </si>
  <si>
    <t>61009000539</t>
  </si>
  <si>
    <t>ართმელაძე</t>
  </si>
  <si>
    <t>61009000240</t>
  </si>
  <si>
    <t>61009031371</t>
  </si>
  <si>
    <t>რეზო</t>
  </si>
  <si>
    <t>61009022877</t>
  </si>
  <si>
    <t>საგინაძე</t>
  </si>
  <si>
    <t>61009028393</t>
  </si>
  <si>
    <t>ღორჯომელაძე</t>
  </si>
  <si>
    <t>61009002663</t>
  </si>
  <si>
    <t>იაკობაძე</t>
  </si>
  <si>
    <t>61009030782</t>
  </si>
  <si>
    <t>61009008751</t>
  </si>
  <si>
    <t>61009011304</t>
  </si>
  <si>
    <t>61009028996</t>
  </si>
  <si>
    <t>61009005094</t>
  </si>
  <si>
    <t>61009031649</t>
  </si>
  <si>
    <t>61009002506</t>
  </si>
  <si>
    <t>61009028395</t>
  </si>
  <si>
    <t>პაქსაძე</t>
  </si>
  <si>
    <t>61009021126</t>
  </si>
  <si>
    <t>61009003178</t>
  </si>
  <si>
    <t>61009021593</t>
  </si>
  <si>
    <t>61009027750</t>
  </si>
  <si>
    <t>61009007827</t>
  </si>
  <si>
    <t>61009028439</t>
  </si>
  <si>
    <t>61009022751</t>
  </si>
  <si>
    <t>მურად</t>
  </si>
  <si>
    <t>61009033108</t>
  </si>
  <si>
    <t>61009028636</t>
  </si>
  <si>
    <t>სოლომონიძე</t>
  </si>
  <si>
    <t>61009016229</t>
  </si>
  <si>
    <t>მეკეიძე</t>
  </si>
  <si>
    <t>61009024196</t>
  </si>
  <si>
    <t>61009033201</t>
  </si>
  <si>
    <t>ვანაძე</t>
  </si>
  <si>
    <t>61009007400</t>
  </si>
  <si>
    <t>61006064093</t>
  </si>
  <si>
    <t>61009010212</t>
  </si>
  <si>
    <t>61009009939</t>
  </si>
  <si>
    <t>მურმან</t>
  </si>
  <si>
    <t>61009006933</t>
  </si>
  <si>
    <t>კოჩალიძე</t>
  </si>
  <si>
    <t>61009009717</t>
  </si>
  <si>
    <t>ქამადაძე</t>
  </si>
  <si>
    <t>61009020137</t>
  </si>
  <si>
    <t>61009019783</t>
  </si>
  <si>
    <t>61009011571</t>
  </si>
  <si>
    <t>61009005846</t>
  </si>
  <si>
    <t>61009024963</t>
  </si>
  <si>
    <t>61009012573</t>
  </si>
  <si>
    <t>61009023001</t>
  </si>
  <si>
    <t>შავაძე</t>
  </si>
  <si>
    <t>61009027239</t>
  </si>
  <si>
    <t>52001014081</t>
  </si>
  <si>
    <t>61009009093</t>
  </si>
  <si>
    <t>61009002029</t>
  </si>
  <si>
    <t>ჯილდა</t>
  </si>
  <si>
    <t>ჯანგველაძე</t>
  </si>
  <si>
    <t>42001014118</t>
  </si>
  <si>
    <t>ჭოჭუა</t>
  </si>
  <si>
    <t>42001037222</t>
  </si>
  <si>
    <t>42001020471</t>
  </si>
  <si>
    <t>42001008703</t>
  </si>
  <si>
    <t>42001021295</t>
  </si>
  <si>
    <t>დარჯანია</t>
  </si>
  <si>
    <t>62001029846</t>
  </si>
  <si>
    <t>42001007961</t>
  </si>
  <si>
    <t>ცირამუა</t>
  </si>
  <si>
    <t>62013002278</t>
  </si>
  <si>
    <t>შომახია</t>
  </si>
  <si>
    <t>42001006899</t>
  </si>
  <si>
    <t>კვახაძე</t>
  </si>
  <si>
    <t>42001007306</t>
  </si>
  <si>
    <t>42001013549</t>
  </si>
  <si>
    <t>სადა</t>
  </si>
  <si>
    <t>42001038932</t>
  </si>
  <si>
    <t>გოგავა</t>
  </si>
  <si>
    <t>42001020085</t>
  </si>
  <si>
    <t>42001005038</t>
  </si>
  <si>
    <t>მზიური</t>
  </si>
  <si>
    <t>კაკულია</t>
  </si>
  <si>
    <t>42001032297</t>
  </si>
  <si>
    <t>42001038553</t>
  </si>
  <si>
    <t>ჯავახია</t>
  </si>
  <si>
    <t>42001012841</t>
  </si>
  <si>
    <t>42001021791</t>
  </si>
  <si>
    <t>ლატავრა</t>
  </si>
  <si>
    <t>42001031400</t>
  </si>
  <si>
    <t>კალაძე</t>
  </si>
  <si>
    <t>42001014128</t>
  </si>
  <si>
    <t>გვალია</t>
  </si>
  <si>
    <t>62006045212</t>
  </si>
  <si>
    <t>მირგატია</t>
  </si>
  <si>
    <t>42001013679</t>
  </si>
  <si>
    <t>სარდიონ</t>
  </si>
  <si>
    <t>42001025622</t>
  </si>
  <si>
    <t>42001020356</t>
  </si>
  <si>
    <t>სიჭინავა-ოკუჯავა</t>
  </si>
  <si>
    <t>42001007969</t>
  </si>
  <si>
    <t>42001013921</t>
  </si>
  <si>
    <t>აშორტია</t>
  </si>
  <si>
    <t>62004011015</t>
  </si>
  <si>
    <t>62001011177</t>
  </si>
  <si>
    <t>42001025625</t>
  </si>
  <si>
    <t>42001032752</t>
  </si>
  <si>
    <t>62002007744</t>
  </si>
  <si>
    <t>42001014137</t>
  </si>
  <si>
    <t>42001032219</t>
  </si>
  <si>
    <t>48001024284</t>
  </si>
  <si>
    <t>ინდიანა</t>
  </si>
  <si>
    <t>48001001342</t>
  </si>
  <si>
    <t>48001001036</t>
  </si>
  <si>
    <t>ფიჩხაია</t>
  </si>
  <si>
    <t>ქებურია</t>
  </si>
  <si>
    <t>48001008831</t>
  </si>
  <si>
    <t>ფატიმა</t>
  </si>
  <si>
    <t>48001010959</t>
  </si>
  <si>
    <t>48001004041</t>
  </si>
  <si>
    <t>მიქაია</t>
  </si>
  <si>
    <t>48101028345</t>
  </si>
  <si>
    <t>აპალონ</t>
  </si>
  <si>
    <t>48001000879</t>
  </si>
  <si>
    <t>48001025627</t>
  </si>
  <si>
    <t>01024074330</t>
  </si>
  <si>
    <t>48001022222</t>
  </si>
  <si>
    <t>დონარა</t>
  </si>
  <si>
    <t>მორგოშია</t>
  </si>
  <si>
    <t>48001023051</t>
  </si>
  <si>
    <t>ქარჩავა</t>
  </si>
  <si>
    <t>48001025672</t>
  </si>
  <si>
    <t>მიტუშა</t>
  </si>
  <si>
    <t>48001014878</t>
  </si>
  <si>
    <t>თევაზი</t>
  </si>
  <si>
    <t>ჩოკორაია</t>
  </si>
  <si>
    <t>48001015204</t>
  </si>
  <si>
    <t>გულადი</t>
  </si>
  <si>
    <t>48001021660</t>
  </si>
  <si>
    <t>ანეტა</t>
  </si>
  <si>
    <t>48001021243</t>
  </si>
  <si>
    <t>48001024489</t>
  </si>
  <si>
    <t>ბენო</t>
  </si>
  <si>
    <t>პაპავა</t>
  </si>
  <si>
    <t>48001023426</t>
  </si>
  <si>
    <t>ლემონჯავა</t>
  </si>
  <si>
    <t>48001012821</t>
  </si>
  <si>
    <t>48001024537</t>
  </si>
  <si>
    <t>ხუბუნაია</t>
  </si>
  <si>
    <t>48001014471</t>
  </si>
  <si>
    <t>48001023882</t>
  </si>
  <si>
    <t>ჯომიდავა</t>
  </si>
  <si>
    <t>48001021834</t>
  </si>
  <si>
    <t>დიმა</t>
  </si>
  <si>
    <t>არახამია</t>
  </si>
  <si>
    <t>გუგული</t>
  </si>
  <si>
    <t>48001020672</t>
  </si>
  <si>
    <t>ოთხოზორია</t>
  </si>
  <si>
    <t>შოგირაძე</t>
  </si>
  <si>
    <t>48001004276</t>
  </si>
  <si>
    <t>ლატარია</t>
  </si>
  <si>
    <t>58001033898</t>
  </si>
  <si>
    <t>58001002774</t>
  </si>
  <si>
    <t>58001032800</t>
  </si>
  <si>
    <t>ჭითაშვილი</t>
  </si>
  <si>
    <t>58001029504</t>
  </si>
  <si>
    <t>58001006976</t>
  </si>
  <si>
    <t>გოგატიშვილი</t>
  </si>
  <si>
    <t>60001027135</t>
  </si>
  <si>
    <t>ვეკუა</t>
  </si>
  <si>
    <t>58001016563</t>
  </si>
  <si>
    <t>ალექსანდრია</t>
  </si>
  <si>
    <t>58001000530</t>
  </si>
  <si>
    <t>58001007754</t>
  </si>
  <si>
    <t>აბელი</t>
  </si>
  <si>
    <t>58001009554</t>
  </si>
  <si>
    <t>58001024031</t>
  </si>
  <si>
    <t>ჯანსუხ</t>
  </si>
  <si>
    <t>58001015995</t>
  </si>
  <si>
    <t>62005029116</t>
  </si>
  <si>
    <t>მანელა</t>
  </si>
  <si>
    <t>62006039080</t>
  </si>
  <si>
    <t>ძანძავა</t>
  </si>
  <si>
    <t>62009006726</t>
  </si>
  <si>
    <t>ცაგარეიშვილი</t>
  </si>
  <si>
    <t>17001030173</t>
  </si>
  <si>
    <t>შუშანია</t>
  </si>
  <si>
    <t>ბეგლარ</t>
  </si>
  <si>
    <t>58001010658</t>
  </si>
  <si>
    <t>ლატარია-წოწერია</t>
  </si>
  <si>
    <t>58001008638</t>
  </si>
  <si>
    <t>მარია</t>
  </si>
  <si>
    <t>გერგაია</t>
  </si>
  <si>
    <t>ბორისი</t>
  </si>
  <si>
    <t>ქარცხია</t>
  </si>
  <si>
    <t>ბაძაღუა</t>
  </si>
  <si>
    <t>58001004854</t>
  </si>
  <si>
    <t>20001034333</t>
  </si>
  <si>
    <t>კაჭკაჭიშვილი</t>
  </si>
  <si>
    <t>01016003649</t>
  </si>
  <si>
    <t>01016010247</t>
  </si>
  <si>
    <t>ჩულაშვილი</t>
  </si>
  <si>
    <t>01015026204</t>
  </si>
  <si>
    <t>01017044418</t>
  </si>
  <si>
    <t>01022009619</t>
  </si>
  <si>
    <t>გოგეიშვილი</t>
  </si>
  <si>
    <t>37001000791</t>
  </si>
  <si>
    <t>01011035961</t>
  </si>
  <si>
    <t>მათიკაშვილი</t>
  </si>
  <si>
    <t>45001002821</t>
  </si>
  <si>
    <t>ცაავა</t>
  </si>
  <si>
    <t>29901040940</t>
  </si>
  <si>
    <t>01011019946</t>
  </si>
  <si>
    <t>გუძუაძე</t>
  </si>
  <si>
    <t>01008036439</t>
  </si>
  <si>
    <t>01008047853</t>
  </si>
  <si>
    <t>ბოკერია</t>
  </si>
  <si>
    <t>01024089290</t>
  </si>
  <si>
    <t>01012013904</t>
  </si>
  <si>
    <t>იმნაიშვილი</t>
  </si>
  <si>
    <t>01024039318</t>
  </si>
  <si>
    <t>ხასია</t>
  </si>
  <si>
    <t>01010010608</t>
  </si>
  <si>
    <t>01008042389</t>
  </si>
  <si>
    <t>შახნაზაროვი</t>
  </si>
  <si>
    <t>01009009373</t>
  </si>
  <si>
    <t>01025014571</t>
  </si>
  <si>
    <t>ჯოხაძე</t>
  </si>
  <si>
    <t>01009010879</t>
  </si>
  <si>
    <t>01009006654</t>
  </si>
  <si>
    <t>01024006327</t>
  </si>
  <si>
    <t>ონიანი</t>
  </si>
  <si>
    <t>27001003544</t>
  </si>
  <si>
    <t>ჯანინა</t>
  </si>
  <si>
    <t>ნარმანია</t>
  </si>
  <si>
    <t>62006063071</t>
  </si>
  <si>
    <t>სოყურაშვილი</t>
  </si>
  <si>
    <t>01027040996</t>
  </si>
  <si>
    <t>ვარდო</t>
  </si>
  <si>
    <t>თურქიშვილი</t>
  </si>
  <si>
    <t>12001065241</t>
  </si>
  <si>
    <t>01011080408</t>
  </si>
  <si>
    <t>01016007819</t>
  </si>
  <si>
    <t>ხანიაშვილი</t>
  </si>
  <si>
    <t>01007012171</t>
  </si>
  <si>
    <t>ბონდო</t>
  </si>
  <si>
    <t>გუნჯუა</t>
  </si>
  <si>
    <t>62006028592</t>
  </si>
  <si>
    <t>01009019850</t>
  </si>
  <si>
    <t>გოგსაძე</t>
  </si>
  <si>
    <t>18001069467</t>
  </si>
  <si>
    <t>დარსაველიძე</t>
  </si>
  <si>
    <t>37001003550</t>
  </si>
  <si>
    <t>ხარებავა</t>
  </si>
  <si>
    <t>37001026138</t>
  </si>
  <si>
    <t>ლუარა</t>
  </si>
  <si>
    <t>იობაძე</t>
  </si>
  <si>
    <t>37001026731</t>
  </si>
  <si>
    <t>37401061955</t>
  </si>
  <si>
    <t>ტალიკაძე</t>
  </si>
  <si>
    <t>37001048368</t>
  </si>
  <si>
    <t>ჯოჯუა</t>
  </si>
  <si>
    <t>37001041841</t>
  </si>
  <si>
    <t>37001054940</t>
  </si>
  <si>
    <t>37001016836</t>
  </si>
  <si>
    <t>ზინა</t>
  </si>
  <si>
    <t>ჯულაყიძე</t>
  </si>
  <si>
    <t>37001006971</t>
  </si>
  <si>
    <t>ვალია</t>
  </si>
  <si>
    <t>სტუპენკო</t>
  </si>
  <si>
    <t>37001011828</t>
  </si>
  <si>
    <t>ორმოცაძე</t>
  </si>
  <si>
    <t>37001051038</t>
  </si>
  <si>
    <t>ბოცვაძე</t>
  </si>
  <si>
    <t>37001006720</t>
  </si>
  <si>
    <t>მაჭარაძე</t>
  </si>
  <si>
    <t>55001020212</t>
  </si>
  <si>
    <t>სართანია</t>
  </si>
  <si>
    <t>37001016618</t>
  </si>
  <si>
    <t>ჩიტეიშვილი</t>
  </si>
  <si>
    <t>01003017617</t>
  </si>
  <si>
    <t>გელეიშვილი</t>
  </si>
  <si>
    <t>37001034623</t>
  </si>
  <si>
    <t>ჩახუნაშვილი</t>
  </si>
  <si>
    <t>37001030203</t>
  </si>
  <si>
    <t>ფანცულაია</t>
  </si>
  <si>
    <t>37001004653</t>
  </si>
  <si>
    <t>37001053112</t>
  </si>
  <si>
    <t>ვაშალომიძე</t>
  </si>
  <si>
    <t>37001036203</t>
  </si>
  <si>
    <t>37001005141</t>
  </si>
  <si>
    <t>შევარდნაძე</t>
  </si>
  <si>
    <t>01024048775</t>
  </si>
  <si>
    <t>37001048139</t>
  </si>
  <si>
    <t>37001017852</t>
  </si>
  <si>
    <t>ფრანგიშვილი</t>
  </si>
  <si>
    <t>37001048936</t>
  </si>
  <si>
    <t>37001054105</t>
  </si>
  <si>
    <t>ფოცხვერია</t>
  </si>
  <si>
    <t>მანჯგალაძე</t>
  </si>
  <si>
    <t>37001039914</t>
  </si>
  <si>
    <t>37001011870</t>
  </si>
  <si>
    <t>არველაძე</t>
  </si>
  <si>
    <t>37001052947</t>
  </si>
  <si>
    <t>აბესალომ</t>
  </si>
  <si>
    <t>37001030013</t>
  </si>
  <si>
    <t>37001009659</t>
  </si>
  <si>
    <t>ფესვიანიძე</t>
  </si>
  <si>
    <t>37001014781</t>
  </si>
  <si>
    <t>პაიკიძე</t>
  </si>
  <si>
    <t>37001043535</t>
  </si>
  <si>
    <t>გელაზონია</t>
  </si>
  <si>
    <t>37001034475</t>
  </si>
  <si>
    <t>ფარსადანოვა-რუხაძე</t>
  </si>
  <si>
    <t>37001042755</t>
  </si>
  <si>
    <t>37001055563</t>
  </si>
  <si>
    <t>ფხაკაძე</t>
  </si>
  <si>
    <t>მიტროფანე</t>
  </si>
  <si>
    <t>გეფერიძე</t>
  </si>
  <si>
    <t>37001038087</t>
  </si>
  <si>
    <t>37001032682</t>
  </si>
  <si>
    <t>37001049900</t>
  </si>
  <si>
    <t>37001019483</t>
  </si>
  <si>
    <t>ნინიკაშვილი</t>
  </si>
  <si>
    <t>18001067136</t>
  </si>
  <si>
    <t>ჟულინა</t>
  </si>
  <si>
    <t>37001012322</t>
  </si>
  <si>
    <t>37001000509</t>
  </si>
  <si>
    <t>სულაქველიძე</t>
  </si>
  <si>
    <t>60003005019</t>
  </si>
  <si>
    <t>ტოიძე</t>
  </si>
  <si>
    <t>37001045073</t>
  </si>
  <si>
    <t>გათენაშვილი</t>
  </si>
  <si>
    <t>06001007095</t>
  </si>
  <si>
    <t>ლორთქიფანიძე</t>
  </si>
  <si>
    <t>37001013447</t>
  </si>
  <si>
    <t>37001049153</t>
  </si>
  <si>
    <t>ლორია</t>
  </si>
  <si>
    <t>37001012233</t>
  </si>
  <si>
    <t>ანდრიაძე</t>
  </si>
  <si>
    <t>37001014838</t>
  </si>
  <si>
    <t>რემი</t>
  </si>
  <si>
    <t>55001014522</t>
  </si>
  <si>
    <t>37001008784</t>
  </si>
  <si>
    <t>37001018176</t>
  </si>
  <si>
    <t>ფახურიძე</t>
  </si>
  <si>
    <t>37001034017</t>
  </si>
  <si>
    <t>37001046142</t>
  </si>
  <si>
    <t>მსხილაძე</t>
  </si>
  <si>
    <t>37001044936</t>
  </si>
  <si>
    <t>37001008953</t>
  </si>
  <si>
    <t>ალფაიძე</t>
  </si>
  <si>
    <t>37001009265</t>
  </si>
  <si>
    <t>რაფაელოვი</t>
  </si>
  <si>
    <t>37001007459</t>
  </si>
  <si>
    <t>37301061083</t>
  </si>
  <si>
    <t>არსენაძე</t>
  </si>
  <si>
    <t>60001006773</t>
  </si>
  <si>
    <t>ჯაბბარ</t>
  </si>
  <si>
    <t>კამალოვ</t>
  </si>
  <si>
    <t>ვაშაყმაძე</t>
  </si>
  <si>
    <t>ტორონჯაძე</t>
  </si>
  <si>
    <t>37001046236</t>
  </si>
  <si>
    <t>37001007496</t>
  </si>
  <si>
    <t>თელია</t>
  </si>
  <si>
    <t>37001046893</t>
  </si>
  <si>
    <t>09001007685</t>
  </si>
  <si>
    <t>09001018153</t>
  </si>
  <si>
    <t>09001026136</t>
  </si>
  <si>
    <t>ლიპარტელიანი</t>
  </si>
  <si>
    <t>09001022600</t>
  </si>
  <si>
    <t>09001023746</t>
  </si>
  <si>
    <t>41001015627</t>
  </si>
  <si>
    <t>ამბროსი</t>
  </si>
  <si>
    <t>დევიძე</t>
  </si>
  <si>
    <t>09001008376</t>
  </si>
  <si>
    <t>ლელაძე</t>
  </si>
  <si>
    <t>09001020040</t>
  </si>
  <si>
    <t>09001027909</t>
  </si>
  <si>
    <t>ბექარი</t>
  </si>
  <si>
    <t>09001024091</t>
  </si>
  <si>
    <t>09001015032</t>
  </si>
  <si>
    <t>მსხვილიძე</t>
  </si>
  <si>
    <t>09001027214</t>
  </si>
  <si>
    <t>შოთაძე</t>
  </si>
  <si>
    <t>09001018072</t>
  </si>
  <si>
    <t>მილერინა</t>
  </si>
  <si>
    <t>09001010353</t>
  </si>
  <si>
    <t>ეგუტიძე</t>
  </si>
  <si>
    <t>09001028767</t>
  </si>
  <si>
    <t>კანდელაკი</t>
  </si>
  <si>
    <t>09001002642</t>
  </si>
  <si>
    <t>წიქორიძე</t>
  </si>
  <si>
    <t>09001025914</t>
  </si>
  <si>
    <t>09001009587</t>
  </si>
  <si>
    <t>გიგაშვილი</t>
  </si>
  <si>
    <t>62002005464</t>
  </si>
  <si>
    <t>09001020244</t>
  </si>
  <si>
    <t>სიორდია</t>
  </si>
  <si>
    <t>ფურცელაძე</t>
  </si>
  <si>
    <t>09001026237</t>
  </si>
  <si>
    <t>ოქროჭელიძე</t>
  </si>
  <si>
    <t>01001044357</t>
  </si>
  <si>
    <t>09001021666</t>
  </si>
  <si>
    <t>ფოფხაძე</t>
  </si>
  <si>
    <t>09001008654</t>
  </si>
  <si>
    <t>60001110532</t>
  </si>
  <si>
    <t>კვინიხიძე</t>
  </si>
  <si>
    <t>09001026918</t>
  </si>
  <si>
    <t>60001141163</t>
  </si>
  <si>
    <t>კოხოძე</t>
  </si>
  <si>
    <t>09001017608</t>
  </si>
  <si>
    <t>09001003767</t>
  </si>
  <si>
    <t>60001137942</t>
  </si>
  <si>
    <t>ტაბეშაძე</t>
  </si>
  <si>
    <t>09001022666</t>
  </si>
  <si>
    <t>09001024434</t>
  </si>
  <si>
    <t>09001002183</t>
  </si>
  <si>
    <t>ვლადიმერი</t>
  </si>
  <si>
    <t>09701029299</t>
  </si>
  <si>
    <t>09001003134</t>
  </si>
  <si>
    <t>09001011238</t>
  </si>
  <si>
    <t>ლომსიანიძე</t>
  </si>
  <si>
    <t>09001004076</t>
  </si>
  <si>
    <t>09001025388</t>
  </si>
  <si>
    <t>გუბელაძე</t>
  </si>
  <si>
    <t>09001019428</t>
  </si>
  <si>
    <t>გეგეშიძე</t>
  </si>
  <si>
    <t>09001015556</t>
  </si>
  <si>
    <t>იოსები</t>
  </si>
  <si>
    <t>09001026375</t>
  </si>
  <si>
    <t>09001025125</t>
  </si>
  <si>
    <t>09001027465</t>
  </si>
  <si>
    <t>მინაძე</t>
  </si>
  <si>
    <t>09001023340</t>
  </si>
  <si>
    <t>09001018157</t>
  </si>
  <si>
    <t>ბუხულეიშვილი</t>
  </si>
  <si>
    <t>09001024411</t>
  </si>
  <si>
    <t>გონერი</t>
  </si>
  <si>
    <t>09001007889</t>
  </si>
  <si>
    <t>09001026269</t>
  </si>
  <si>
    <t>09001001340</t>
  </si>
  <si>
    <t>09001008446</t>
  </si>
  <si>
    <t>09001020208</t>
  </si>
  <si>
    <t>09001006003</t>
  </si>
  <si>
    <t>09001022380</t>
  </si>
  <si>
    <t>09001001186</t>
  </si>
  <si>
    <t>ვიტალი</t>
  </si>
  <si>
    <t>ანაკიძე</t>
  </si>
  <si>
    <t>09001011049</t>
  </si>
  <si>
    <t>09001026434</t>
  </si>
  <si>
    <t>ფურცხვანიძე</t>
  </si>
  <si>
    <t>60002016064</t>
  </si>
  <si>
    <t>09001025603</t>
  </si>
  <si>
    <t>09001012898</t>
  </si>
  <si>
    <t>09001023147</t>
  </si>
  <si>
    <t>01001074874</t>
  </si>
  <si>
    <t>გიგუა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</si>
</sst>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;@"/>
    <numFmt numFmtId="165" formatCode="\ს\ა\ტ\ე\ლ\ე\ვ\ი\ზ\ი\ო\ \რ\ე\კ\ლ\ა\მ\ა"/>
    <numFmt numFmtId="166" formatCode="#,##0.0"/>
    <numFmt numFmtId="167" formatCode="#,##0.000"/>
    <numFmt numFmtId="168" formatCode="#,##0.0000"/>
  </numFmts>
  <fonts count="4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9"/>
      <name val="Times New Roman"/>
      <family val="1"/>
    </font>
    <font>
      <b/>
      <sz val="8"/>
      <name val="Sylfaen"/>
      <family val="1"/>
    </font>
    <font>
      <b/>
      <sz val="9"/>
      <name val="Sylfaen"/>
      <family val="1"/>
    </font>
    <font>
      <sz val="10"/>
      <name val="Sulfaen"/>
    </font>
    <font>
      <sz val="10"/>
      <color theme="1"/>
      <name val="Sulfaen"/>
    </font>
    <font>
      <b/>
      <sz val="10"/>
      <name val="Sulfaen"/>
    </font>
    <font>
      <sz val="9"/>
      <color theme="1"/>
      <name val="Sulfaen"/>
    </font>
    <font>
      <b/>
      <sz val="9"/>
      <name val="Sulfaen"/>
    </font>
    <font>
      <sz val="10"/>
      <name val="AcadNusx"/>
    </font>
    <font>
      <sz val="11"/>
      <name val="Sylfaen"/>
      <family val="1"/>
    </font>
    <font>
      <sz val="12"/>
      <name val="Sylfaen"/>
      <family val="1"/>
    </font>
    <font>
      <b/>
      <sz val="10"/>
      <color rgb="FF716F72"/>
      <name val="Trebuchet MS"/>
      <family val="2"/>
    </font>
    <font>
      <sz val="10"/>
      <color rgb="FF2B3D5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</cellStyleXfs>
  <cellXfs count="744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5" xfId="2" applyFont="1" applyFill="1" applyBorder="1" applyAlignment="1" applyProtection="1">
      <alignment horizontal="center" vertical="top" wrapText="1"/>
    </xf>
    <xf numFmtId="1" fontId="25" fillId="5" borderId="25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5" fillId="0" borderId="26" xfId="2" applyFont="1" applyFill="1" applyBorder="1" applyAlignment="1" applyProtection="1">
      <alignment horizontal="center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14" fontId="18" fillId="0" borderId="0" xfId="1" applyNumberFormat="1" applyFont="1" applyFill="1" applyBorder="1" applyAlignment="1" applyProtection="1">
      <alignment horizontal="right" vertical="center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8" xfId="2" applyFont="1" applyFill="1" applyBorder="1" applyAlignment="1" applyProtection="1">
      <alignment horizontal="left" vertical="top"/>
      <protection locked="0"/>
    </xf>
    <xf numFmtId="0" fontId="25" fillId="5" borderId="28" xfId="2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 wrapText="1"/>
      <protection locked="0"/>
    </xf>
    <xf numFmtId="1" fontId="25" fillId="5" borderId="29" xfId="2" applyNumberFormat="1" applyFont="1" applyFill="1" applyBorder="1" applyAlignment="1" applyProtection="1">
      <alignment horizontal="left" vertical="top" wrapText="1"/>
      <protection locked="0"/>
    </xf>
    <xf numFmtId="1" fontId="25" fillId="5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3" xfId="3" applyFont="1" applyBorder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0" fillId="0" borderId="2" xfId="4" applyFont="1" applyBorder="1" applyAlignment="1" applyProtection="1">
      <alignment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0" fontId="25" fillId="0" borderId="31" xfId="2" applyFont="1" applyFill="1" applyBorder="1" applyAlignment="1" applyProtection="1">
      <alignment horizontal="left" vertical="top" wrapText="1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3" fillId="0" borderId="35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2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14" fontId="33" fillId="0" borderId="21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1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4" xfId="9" applyFont="1" applyFill="1" applyBorder="1" applyAlignment="1" applyProtection="1">
      <alignment horizontal="center" vertical="center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0" xfId="9" applyFont="1" applyFill="1" applyBorder="1" applyAlignment="1" applyProtection="1">
      <alignment horizontal="center" vertical="center" wrapText="1"/>
    </xf>
    <xf numFmtId="0" fontId="30" fillId="4" borderId="15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4" borderId="12" xfId="9" applyFont="1" applyFill="1" applyBorder="1" applyAlignment="1" applyProtection="1">
      <alignment horizontal="center" vertical="center" wrapText="1"/>
    </xf>
    <xf numFmtId="0" fontId="30" fillId="3" borderId="15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49" fontId="30" fillId="3" borderId="13" xfId="9" applyNumberFormat="1" applyFont="1" applyFill="1" applyBorder="1" applyAlignment="1" applyProtection="1">
      <alignment horizontal="center" vertical="center" wrapText="1"/>
    </xf>
    <xf numFmtId="0" fontId="30" fillId="3" borderId="9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30" fillId="5" borderId="12" xfId="9" applyFont="1" applyFill="1" applyBorder="1" applyAlignment="1" applyProtection="1">
      <alignment horizontal="center" vertical="center" wrapText="1"/>
    </xf>
    <xf numFmtId="0" fontId="28" fillId="5" borderId="37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38" xfId="9" applyFont="1" applyFill="1" applyBorder="1" applyAlignment="1" applyProtection="1">
      <alignment vertical="center"/>
    </xf>
    <xf numFmtId="0" fontId="20" fillId="5" borderId="37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4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38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38" xfId="0" applyFont="1" applyFill="1" applyBorder="1" applyAlignment="1" applyProtection="1">
      <alignment vertical="center"/>
    </xf>
    <xf numFmtId="0" fontId="20" fillId="5" borderId="37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38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5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/>
    <xf numFmtId="0" fontId="23" fillId="5" borderId="1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8" xfId="0" applyFont="1" applyFill="1" applyBorder="1" applyAlignment="1">
      <alignment vertical="center"/>
    </xf>
    <xf numFmtId="2" fontId="25" fillId="0" borderId="24" xfId="2" applyNumberFormat="1" applyFont="1" applyFill="1" applyBorder="1" applyAlignment="1" applyProtection="1">
      <alignment horizontal="left" vertical="top" wrapText="1"/>
    </xf>
    <xf numFmtId="0" fontId="18" fillId="0" borderId="0" xfId="0" applyFont="1" applyAlignment="1" applyProtection="1">
      <alignment vertical="top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0" fillId="5" borderId="0" xfId="9" applyFont="1" applyFill="1" applyAlignment="1" applyProtection="1">
      <alignment vertical="center"/>
      <protection locked="0"/>
    </xf>
    <xf numFmtId="14" fontId="22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left" vertical="center"/>
    </xf>
    <xf numFmtId="0" fontId="32" fillId="5" borderId="0" xfId="0" applyFont="1" applyFill="1" applyProtection="1"/>
    <xf numFmtId="0" fontId="18" fillId="0" borderId="2" xfId="1" applyFont="1" applyFill="1" applyBorder="1" applyAlignment="1" applyProtection="1">
      <alignment horizontal="left" vertical="center" wrapText="1" indent="1"/>
    </xf>
    <xf numFmtId="0" fontId="23" fillId="0" borderId="2" xfId="1" applyFont="1" applyFill="1" applyBorder="1" applyAlignment="1" applyProtection="1">
      <alignment horizontal="left" vertical="center" wrapText="1" indent="1"/>
    </xf>
    <xf numFmtId="0" fontId="18" fillId="5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5" borderId="0" xfId="3" applyFont="1" applyFill="1" applyProtection="1"/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1" fillId="0" borderId="0" xfId="15" applyFont="1" applyProtection="1"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18" fillId="5" borderId="0" xfId="3" applyFont="1" applyFill="1" applyAlignment="1" applyProtection="1">
      <alignment horizontal="left" vertical="center"/>
    </xf>
    <xf numFmtId="0" fontId="12" fillId="5" borderId="0" xfId="3" applyFill="1" applyBorder="1"/>
    <xf numFmtId="0" fontId="22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left" vertical="center"/>
    </xf>
    <xf numFmtId="0" fontId="20" fillId="0" borderId="1" xfId="3" applyFont="1" applyBorder="1"/>
    <xf numFmtId="0" fontId="20" fillId="2" borderId="1" xfId="3" applyFont="1" applyFill="1" applyBorder="1"/>
    <xf numFmtId="0" fontId="22" fillId="0" borderId="1" xfId="3" applyFont="1" applyBorder="1" applyAlignment="1">
      <alignment horizontal="center"/>
    </xf>
    <xf numFmtId="0" fontId="20" fillId="0" borderId="1" xfId="3" applyFont="1" applyBorder="1" applyAlignment="1">
      <alignment horizontal="right"/>
    </xf>
    <xf numFmtId="0" fontId="22" fillId="0" borderId="1" xfId="3" applyFont="1" applyBorder="1" applyAlignment="1">
      <alignment horizontal="center" vertical="center"/>
    </xf>
    <xf numFmtId="0" fontId="20" fillId="5" borderId="1" xfId="3" applyFont="1" applyFill="1" applyBorder="1"/>
    <xf numFmtId="0" fontId="20" fillId="0" borderId="1" xfId="3" applyFont="1" applyBorder="1" applyAlignment="1">
      <alignment horizontal="left" vertical="center"/>
    </xf>
    <xf numFmtId="0" fontId="12" fillId="0" borderId="0" xfId="3" applyFill="1"/>
    <xf numFmtId="0" fontId="17" fillId="0" borderId="0" xfId="3" applyFont="1"/>
    <xf numFmtId="0" fontId="18" fillId="0" borderId="0" xfId="3" applyFont="1" applyFill="1" applyBorder="1" applyProtection="1">
      <protection locked="0"/>
    </xf>
    <xf numFmtId="0" fontId="18" fillId="0" borderId="0" xfId="3" applyFont="1" applyFill="1" applyProtection="1">
      <protection locked="0"/>
    </xf>
    <xf numFmtId="0" fontId="20" fillId="0" borderId="0" xfId="3" applyFont="1" applyBorder="1"/>
    <xf numFmtId="0" fontId="20" fillId="0" borderId="0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18" fillId="2" borderId="0" xfId="0" applyFont="1" applyFill="1" applyBorder="1" applyAlignment="1" applyProtection="1">
      <alignment horizontal="left"/>
    </xf>
    <xf numFmtId="3" fontId="20" fillId="2" borderId="1" xfId="3" applyNumberFormat="1" applyFont="1" applyFill="1" applyBorder="1"/>
    <xf numFmtId="3" fontId="20" fillId="0" borderId="1" xfId="3" applyNumberFormat="1" applyFont="1" applyBorder="1"/>
    <xf numFmtId="0" fontId="12" fillId="0" borderId="0" xfId="3" applyFill="1" applyProtection="1"/>
    <xf numFmtId="0" fontId="12" fillId="0" borderId="0" xfId="3" applyFill="1" applyBorder="1" applyProtection="1"/>
    <xf numFmtId="0" fontId="20" fillId="0" borderId="17" xfId="9" applyFont="1" applyBorder="1" applyAlignment="1" applyProtection="1">
      <alignment horizontal="center" vertical="center"/>
      <protection locked="0"/>
    </xf>
    <xf numFmtId="0" fontId="20" fillId="0" borderId="18" xfId="9" applyFont="1" applyBorder="1" applyAlignment="1" applyProtection="1">
      <alignment horizontal="center" vertical="center"/>
      <protection locked="0"/>
    </xf>
    <xf numFmtId="49" fontId="20" fillId="0" borderId="1" xfId="9" applyNumberFormat="1" applyFont="1" applyBorder="1" applyAlignment="1" applyProtection="1">
      <alignment horizontal="center" vertical="center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0" fontId="33" fillId="4" borderId="39" xfId="9" applyFont="1" applyFill="1" applyBorder="1" applyAlignment="1" applyProtection="1">
      <alignment horizontal="center" vertical="center" wrapText="1"/>
      <protection locked="0"/>
    </xf>
    <xf numFmtId="0" fontId="20" fillId="4" borderId="39" xfId="9" applyFont="1" applyFill="1" applyBorder="1" applyAlignment="1" applyProtection="1">
      <alignment horizontal="center" vertical="center" wrapText="1"/>
      <protection locked="0"/>
    </xf>
    <xf numFmtId="0" fontId="20" fillId="4" borderId="40" xfId="9" applyFont="1" applyFill="1" applyBorder="1" applyAlignment="1" applyProtection="1">
      <protection locked="0"/>
    </xf>
    <xf numFmtId="14" fontId="18" fillId="0" borderId="1" xfId="3" applyNumberFormat="1" applyFont="1" applyBorder="1" applyAlignment="1" applyProtection="1">
      <alignment horizontal="center" vertical="center"/>
      <protection locked="0"/>
    </xf>
    <xf numFmtId="0" fontId="33" fillId="4" borderId="17" xfId="9" applyFont="1" applyFill="1" applyBorder="1" applyAlignment="1" applyProtection="1">
      <alignment horizontal="center" vertical="center" wrapText="1"/>
      <protection locked="0"/>
    </xf>
    <xf numFmtId="0" fontId="20" fillId="4" borderId="17" xfId="9" applyFont="1" applyFill="1" applyBorder="1" applyAlignment="1" applyProtection="1">
      <alignment horizontal="center" vertical="center" wrapText="1"/>
      <protection locked="0"/>
    </xf>
    <xf numFmtId="0" fontId="20" fillId="4" borderId="41" xfId="9" applyFont="1" applyFill="1" applyBorder="1" applyAlignment="1" applyProtection="1">
      <protection locked="0"/>
    </xf>
    <xf numFmtId="0" fontId="20" fillId="0" borderId="41" xfId="9" applyFont="1" applyFill="1" applyBorder="1" applyAlignment="1" applyProtection="1">
      <alignment horizontal="center" vertical="center"/>
      <protection locked="0"/>
    </xf>
    <xf numFmtId="0" fontId="20" fillId="4" borderId="42" xfId="9" applyFont="1" applyFill="1" applyBorder="1" applyAlignment="1" applyProtection="1">
      <alignment horizontal="center" vertical="center" wrapText="1"/>
      <protection locked="0"/>
    </xf>
    <xf numFmtId="0" fontId="20" fillId="0" borderId="43" xfId="9" applyFont="1" applyBorder="1" applyAlignment="1" applyProtection="1">
      <alignment horizontal="center" vertical="center"/>
      <protection locked="0"/>
    </xf>
    <xf numFmtId="49" fontId="20" fillId="0" borderId="44" xfId="9" applyNumberFormat="1" applyFont="1" applyBorder="1" applyAlignment="1" applyProtection="1">
      <alignment horizontal="center" vertical="center"/>
      <protection locked="0"/>
    </xf>
    <xf numFmtId="0" fontId="32" fillId="0" borderId="19" xfId="3" applyFont="1" applyBorder="1" applyAlignment="1" applyProtection="1">
      <alignment horizontal="left" vertical="center" wrapText="1"/>
      <protection locked="0"/>
    </xf>
    <xf numFmtId="0" fontId="20" fillId="4" borderId="44" xfId="9" applyFont="1" applyFill="1" applyBorder="1" applyAlignment="1" applyProtection="1">
      <alignment horizontal="center" vertical="center" wrapText="1"/>
      <protection locked="0"/>
    </xf>
    <xf numFmtId="49" fontId="20" fillId="0" borderId="44" xfId="9" applyNumberFormat="1" applyFont="1" applyFill="1" applyBorder="1" applyAlignment="1" applyProtection="1">
      <alignment horizontal="center" vertical="center"/>
      <protection locked="0"/>
    </xf>
    <xf numFmtId="0" fontId="18" fillId="0" borderId="44" xfId="3" applyFont="1" applyBorder="1" applyAlignment="1" applyProtection="1">
      <alignment horizontal="center" vertical="center" wrapText="1"/>
      <protection locked="0"/>
    </xf>
    <xf numFmtId="0" fontId="33" fillId="4" borderId="19" xfId="9" applyFont="1" applyFill="1" applyBorder="1" applyAlignment="1" applyProtection="1">
      <alignment horizontal="center" vertical="center" wrapText="1"/>
      <protection locked="0"/>
    </xf>
    <xf numFmtId="0" fontId="20" fillId="4" borderId="41" xfId="9" applyFont="1" applyFill="1" applyBorder="1" applyAlignment="1" applyProtection="1">
      <alignment horizontal="center" wrapText="1"/>
      <protection locked="0"/>
    </xf>
    <xf numFmtId="0" fontId="33" fillId="0" borderId="17" xfId="9" applyFont="1" applyFill="1" applyBorder="1" applyAlignment="1" applyProtection="1">
      <alignment horizontal="left" vertical="center" wrapText="1"/>
      <protection locked="0"/>
    </xf>
    <xf numFmtId="0" fontId="1" fillId="0" borderId="44" xfId="16" applyBorder="1" applyAlignment="1">
      <alignment horizontal="center" vertical="center"/>
    </xf>
    <xf numFmtId="0" fontId="32" fillId="0" borderId="44" xfId="0" applyFont="1" applyBorder="1" applyAlignment="1">
      <alignment wrapText="1"/>
    </xf>
    <xf numFmtId="0" fontId="32" fillId="0" borderId="44" xfId="0" applyFont="1" applyBorder="1" applyAlignment="1">
      <alignment vertical="center" wrapText="1"/>
    </xf>
    <xf numFmtId="0" fontId="20" fillId="0" borderId="44" xfId="9" applyFont="1" applyBorder="1" applyAlignment="1" applyProtection="1">
      <alignment horizontal="center" vertical="center"/>
      <protection locked="0"/>
    </xf>
    <xf numFmtId="49" fontId="20" fillId="0" borderId="44" xfId="15" applyNumberFormat="1" applyFont="1" applyBorder="1" applyAlignment="1" applyProtection="1">
      <alignment horizontal="center" vertical="center" wrapText="1"/>
      <protection locked="0"/>
    </xf>
    <xf numFmtId="0" fontId="32" fillId="0" borderId="44" xfId="0" applyFont="1" applyBorder="1" applyAlignment="1">
      <alignment horizontal="left" vertical="center" wrapText="1"/>
    </xf>
    <xf numFmtId="0" fontId="18" fillId="0" borderId="2" xfId="3" applyFont="1" applyBorder="1" applyAlignment="1" applyProtection="1">
      <alignment horizontal="center"/>
      <protection locked="0"/>
    </xf>
    <xf numFmtId="49" fontId="20" fillId="0" borderId="2" xfId="16" applyNumberFormat="1" applyFont="1" applyBorder="1" applyAlignment="1">
      <alignment horizontal="center" vertical="center"/>
    </xf>
    <xf numFmtId="0" fontId="33" fillId="4" borderId="41" xfId="9" applyFont="1" applyFill="1" applyBorder="1" applyAlignment="1" applyProtection="1">
      <alignment horizontal="center" wrapText="1"/>
      <protection locked="0"/>
    </xf>
    <xf numFmtId="0" fontId="18" fillId="0" borderId="44" xfId="3" applyFont="1" applyBorder="1" applyAlignment="1" applyProtection="1">
      <alignment horizontal="center"/>
      <protection locked="0"/>
    </xf>
    <xf numFmtId="49" fontId="18" fillId="0" borderId="44" xfId="0" applyNumberFormat="1" applyFont="1" applyBorder="1" applyAlignment="1">
      <alignment horizontal="center" vertical="center"/>
    </xf>
    <xf numFmtId="49" fontId="20" fillId="0" borderId="44" xfId="16" applyNumberFormat="1" applyFont="1" applyBorder="1" applyAlignment="1">
      <alignment horizontal="center" vertical="center"/>
    </xf>
    <xf numFmtId="49" fontId="12" fillId="0" borderId="44" xfId="0" applyNumberFormat="1" applyFont="1" applyBorder="1" applyAlignment="1">
      <alignment horizontal="center" vertical="center"/>
    </xf>
    <xf numFmtId="0" fontId="12" fillId="0" borderId="45" xfId="3" applyFont="1" applyBorder="1" applyAlignment="1" applyProtection="1">
      <alignment horizontal="center" vertical="center" wrapText="1"/>
      <protection locked="0"/>
    </xf>
    <xf numFmtId="0" fontId="20" fillId="0" borderId="45" xfId="9" applyFont="1" applyFill="1" applyBorder="1" applyAlignment="1" applyProtection="1">
      <alignment horizontal="center" vertical="center"/>
      <protection locked="0"/>
    </xf>
    <xf numFmtId="0" fontId="18" fillId="0" borderId="44" xfId="3" applyFont="1" applyBorder="1" applyAlignment="1" applyProtection="1">
      <alignment horizontal="center" vertical="center"/>
      <protection locked="0"/>
    </xf>
    <xf numFmtId="0" fontId="18" fillId="0" borderId="46" xfId="3" applyFont="1" applyBorder="1" applyAlignment="1" applyProtection="1">
      <alignment horizontal="center" vertical="center"/>
      <protection locked="0"/>
    </xf>
    <xf numFmtId="49" fontId="18" fillId="0" borderId="46" xfId="0" applyNumberFormat="1" applyFont="1" applyBorder="1" applyAlignment="1">
      <alignment horizontal="center" vertical="center"/>
    </xf>
    <xf numFmtId="0" fontId="20" fillId="0" borderId="17" xfId="9" applyFont="1" applyBorder="1" applyAlignment="1" applyProtection="1">
      <alignment horizontal="left" vertical="center" wrapText="1"/>
      <protection locked="0"/>
    </xf>
    <xf numFmtId="0" fontId="20" fillId="0" borderId="19" xfId="9" applyFont="1" applyBorder="1" applyAlignment="1" applyProtection="1">
      <alignment horizontal="left" vertical="center" wrapText="1"/>
      <protection locked="0"/>
    </xf>
    <xf numFmtId="0" fontId="12" fillId="0" borderId="44" xfId="3" applyBorder="1" applyAlignment="1" applyProtection="1">
      <alignment horizontal="left" vertical="center" wrapText="1"/>
      <protection locked="0"/>
    </xf>
    <xf numFmtId="0" fontId="20" fillId="0" borderId="44" xfId="9" applyFont="1" applyBorder="1" applyAlignment="1" applyProtection="1">
      <alignment horizontal="left" vertical="center" wrapText="1"/>
      <protection locked="0"/>
    </xf>
    <xf numFmtId="0" fontId="12" fillId="0" borderId="44" xfId="3" applyBorder="1" applyAlignment="1" applyProtection="1">
      <alignment horizontal="left" vertical="center"/>
      <protection locked="0"/>
    </xf>
    <xf numFmtId="0" fontId="18" fillId="0" borderId="2" xfId="3" applyFont="1" applyBorder="1" applyAlignment="1" applyProtection="1">
      <alignment horizontal="left" vertical="center" wrapText="1"/>
      <protection locked="0"/>
    </xf>
    <xf numFmtId="0" fontId="18" fillId="0" borderId="44" xfId="3" applyFont="1" applyBorder="1" applyAlignment="1" applyProtection="1">
      <alignment horizontal="left" vertical="center" wrapText="1"/>
      <protection locked="0"/>
    </xf>
    <xf numFmtId="0" fontId="18" fillId="0" borderId="46" xfId="3" applyFont="1" applyBorder="1" applyAlignment="1" applyProtection="1">
      <alignment horizontal="left" vertical="center" wrapText="1"/>
      <protection locked="0"/>
    </xf>
    <xf numFmtId="0" fontId="20" fillId="0" borderId="2" xfId="9" applyFont="1" applyBorder="1" applyAlignment="1" applyProtection="1">
      <alignment horizontal="left" vertical="center" wrapText="1"/>
      <protection locked="0"/>
    </xf>
    <xf numFmtId="0" fontId="20" fillId="0" borderId="2" xfId="9" applyFont="1" applyBorder="1" applyAlignment="1" applyProtection="1">
      <alignment horizontal="left" wrapText="1"/>
      <protection locked="0"/>
    </xf>
    <xf numFmtId="0" fontId="20" fillId="0" borderId="44" xfId="9" applyFont="1" applyBorder="1" applyAlignment="1" applyProtection="1">
      <alignment horizontal="left" wrapText="1"/>
      <protection locked="0"/>
    </xf>
    <xf numFmtId="14" fontId="20" fillId="0" borderId="2" xfId="9" applyNumberFormat="1" applyFont="1" applyBorder="1" applyAlignment="1" applyProtection="1">
      <alignment horizontal="left" vertical="center" wrapText="1"/>
      <protection locked="0"/>
    </xf>
    <xf numFmtId="14" fontId="18" fillId="0" borderId="1" xfId="3" applyNumberFormat="1" applyFont="1" applyBorder="1" applyAlignment="1" applyProtection="1">
      <alignment horizontal="left" vertical="center"/>
      <protection locked="0"/>
    </xf>
    <xf numFmtId="14" fontId="18" fillId="0" borderId="2" xfId="3" applyNumberFormat="1" applyFont="1" applyBorder="1" applyAlignment="1" applyProtection="1">
      <alignment horizontal="left"/>
      <protection locked="0"/>
    </xf>
    <xf numFmtId="14" fontId="18" fillId="0" borderId="44" xfId="3" applyNumberFormat="1" applyFont="1" applyBorder="1" applyAlignment="1" applyProtection="1">
      <alignment horizontal="left"/>
      <protection locked="0"/>
    </xf>
    <xf numFmtId="14" fontId="18" fillId="0" borderId="44" xfId="3" applyNumberFormat="1" applyFont="1" applyBorder="1" applyAlignment="1" applyProtection="1">
      <alignment horizontal="left" vertical="center"/>
      <protection locked="0"/>
    </xf>
    <xf numFmtId="14" fontId="18" fillId="0" borderId="46" xfId="3" applyNumberFormat="1" applyFont="1" applyBorder="1" applyAlignment="1" applyProtection="1">
      <alignment horizontal="left" vertical="center"/>
      <protection locked="0"/>
    </xf>
    <xf numFmtId="0" fontId="18" fillId="0" borderId="1" xfId="3" applyFont="1" applyBorder="1" applyAlignment="1" applyProtection="1">
      <alignment horizontal="left" vertical="center" wrapText="1"/>
      <protection locked="0"/>
    </xf>
    <xf numFmtId="0" fontId="20" fillId="0" borderId="18" xfId="11" applyFont="1" applyBorder="1" applyAlignment="1" applyProtection="1">
      <alignment horizontal="left" vertical="center" wrapText="1"/>
      <protection locked="0"/>
    </xf>
    <xf numFmtId="49" fontId="20" fillId="0" borderId="2" xfId="9" applyNumberFormat="1" applyFont="1" applyBorder="1" applyAlignment="1" applyProtection="1">
      <alignment horizontal="left" vertical="center"/>
      <protection locked="0"/>
    </xf>
    <xf numFmtId="49" fontId="20" fillId="0" borderId="18" xfId="9" applyNumberFormat="1" applyFont="1" applyBorder="1" applyAlignment="1" applyProtection="1">
      <alignment horizontal="left" vertical="center"/>
      <protection locked="0"/>
    </xf>
    <xf numFmtId="49" fontId="20" fillId="0" borderId="44" xfId="9" applyNumberFormat="1" applyFont="1" applyBorder="1" applyAlignment="1" applyProtection="1">
      <alignment horizontal="left" vertical="center"/>
      <protection locked="0"/>
    </xf>
    <xf numFmtId="49" fontId="20" fillId="0" borderId="43" xfId="9" applyNumberFormat="1" applyFont="1" applyBorder="1" applyAlignment="1" applyProtection="1">
      <alignment horizontal="left" vertical="center"/>
      <protection locked="0"/>
    </xf>
    <xf numFmtId="49" fontId="20" fillId="0" borderId="2" xfId="9" applyNumberFormat="1" applyFont="1" applyBorder="1" applyAlignment="1" applyProtection="1">
      <alignment horizontal="left" vertical="center" wrapText="1"/>
      <protection locked="0"/>
    </xf>
    <xf numFmtId="0" fontId="20" fillId="0" borderId="43" xfId="11" applyFont="1" applyBorder="1" applyAlignment="1" applyProtection="1">
      <alignment horizontal="left" vertical="center" wrapText="1"/>
      <protection locked="0"/>
    </xf>
    <xf numFmtId="0" fontId="20" fillId="0" borderId="47" xfId="11" applyFont="1" applyBorder="1" applyAlignment="1" applyProtection="1">
      <alignment horizontal="left" vertical="center" wrapText="1"/>
      <protection locked="0"/>
    </xf>
    <xf numFmtId="0" fontId="23" fillId="0" borderId="44" xfId="1" applyFont="1" applyFill="1" applyBorder="1" applyAlignment="1" applyProtection="1">
      <alignment horizontal="left" vertical="center" wrapText="1"/>
    </xf>
    <xf numFmtId="4" fontId="23" fillId="5" borderId="44" xfId="0" applyNumberFormat="1" applyFont="1" applyFill="1" applyBorder="1" applyProtection="1"/>
    <xf numFmtId="0" fontId="23" fillId="0" borderId="44" xfId="1" applyFont="1" applyFill="1" applyBorder="1" applyAlignment="1" applyProtection="1">
      <alignment horizontal="left" vertical="center" wrapText="1" indent="1"/>
    </xf>
    <xf numFmtId="0" fontId="18" fillId="0" borderId="44" xfId="1" applyFont="1" applyFill="1" applyBorder="1" applyAlignment="1" applyProtection="1">
      <alignment horizontal="left" vertical="center" wrapText="1" indent="2"/>
    </xf>
    <xf numFmtId="4" fontId="18" fillId="0" borderId="44" xfId="0" applyNumberFormat="1" applyFont="1" applyBorder="1" applyProtection="1">
      <protection locked="0"/>
    </xf>
    <xf numFmtId="4" fontId="18" fillId="5" borderId="44" xfId="0" applyNumberFormat="1" applyFont="1" applyFill="1" applyBorder="1" applyProtection="1"/>
    <xf numFmtId="0" fontId="18" fillId="0" borderId="44" xfId="1" applyFont="1" applyFill="1" applyBorder="1" applyAlignment="1" applyProtection="1">
      <alignment horizontal="left" vertical="center" wrapText="1" indent="3"/>
    </xf>
    <xf numFmtId="4" fontId="18" fillId="5" borderId="44" xfId="0" applyNumberFormat="1" applyFont="1" applyFill="1" applyBorder="1" applyProtection="1">
      <protection locked="0"/>
    </xf>
    <xf numFmtId="0" fontId="18" fillId="0" borderId="44" xfId="1" applyFont="1" applyFill="1" applyBorder="1" applyAlignment="1" applyProtection="1">
      <alignment horizontal="left" vertical="center" wrapText="1" indent="4"/>
    </xf>
    <xf numFmtId="0" fontId="18" fillId="0" borderId="44" xfId="0" applyFont="1" applyFill="1" applyBorder="1" applyAlignment="1" applyProtection="1">
      <alignment horizontal="left" vertical="center" wrapText="1" indent="2"/>
    </xf>
    <xf numFmtId="0" fontId="23" fillId="2" borderId="44" xfId="1" applyFont="1" applyFill="1" applyBorder="1" applyAlignment="1" applyProtection="1">
      <alignment horizontal="left" vertical="center" wrapText="1"/>
    </xf>
    <xf numFmtId="4" fontId="23" fillId="5" borderId="44" xfId="1" applyNumberFormat="1" applyFont="1" applyFill="1" applyBorder="1" applyAlignment="1" applyProtection="1">
      <alignment horizontal="right" vertical="center"/>
    </xf>
    <xf numFmtId="0" fontId="23" fillId="2" borderId="44" xfId="1" applyFont="1" applyFill="1" applyBorder="1" applyAlignment="1" applyProtection="1">
      <alignment horizontal="left" vertical="center" wrapText="1" indent="1"/>
    </xf>
    <xf numFmtId="4" fontId="23" fillId="5" borderId="44" xfId="1" applyNumberFormat="1" applyFont="1" applyFill="1" applyBorder="1" applyAlignment="1" applyProtection="1">
      <alignment horizontal="right" vertical="center" wrapText="1"/>
    </xf>
    <xf numFmtId="0" fontId="18" fillId="2" borderId="44" xfId="1" applyFont="1" applyFill="1" applyBorder="1" applyAlignment="1" applyProtection="1">
      <alignment horizontal="left" vertical="center" wrapText="1" indent="2"/>
    </xf>
    <xf numFmtId="4" fontId="23" fillId="2" borderId="44" xfId="1" applyNumberFormat="1" applyFont="1" applyFill="1" applyBorder="1" applyAlignment="1" applyProtection="1">
      <alignment horizontal="right" vertical="center" wrapText="1"/>
      <protection locked="0"/>
    </xf>
    <xf numFmtId="4" fontId="23" fillId="2" borderId="44" xfId="1" applyNumberFormat="1" applyFont="1" applyFill="1" applyBorder="1" applyAlignment="1" applyProtection="1">
      <alignment horizontal="right" vertical="center"/>
      <protection locked="0"/>
    </xf>
    <xf numFmtId="0" fontId="18" fillId="0" borderId="44" xfId="1" applyFont="1" applyBorder="1" applyAlignment="1">
      <alignment horizontal="left" vertical="center" wrapText="1"/>
    </xf>
    <xf numFmtId="0" fontId="18" fillId="0" borderId="44" xfId="3" applyFont="1" applyBorder="1" applyProtection="1">
      <protection locked="0"/>
    </xf>
    <xf numFmtId="4" fontId="18" fillId="5" borderId="44" xfId="1" applyNumberFormat="1" applyFont="1" applyFill="1" applyBorder="1" applyAlignment="1" applyProtection="1">
      <alignment horizontal="right" vertical="center" wrapText="1"/>
    </xf>
    <xf numFmtId="0" fontId="18" fillId="2" borderId="44" xfId="1" applyFont="1" applyFill="1" applyBorder="1" applyAlignment="1" applyProtection="1">
      <alignment horizontal="left" vertical="center" wrapText="1" indent="3"/>
    </xf>
    <xf numFmtId="4" fontId="18" fillId="2" borderId="44" xfId="1" applyNumberFormat="1" applyFont="1" applyFill="1" applyBorder="1" applyAlignment="1" applyProtection="1">
      <alignment horizontal="right" vertical="center" wrapText="1"/>
      <protection locked="0"/>
    </xf>
    <xf numFmtId="4" fontId="18" fillId="2" borderId="44" xfId="1" applyNumberFormat="1" applyFont="1" applyFill="1" applyBorder="1" applyAlignment="1" applyProtection="1">
      <alignment horizontal="right" vertical="center"/>
      <protection locked="0"/>
    </xf>
    <xf numFmtId="4" fontId="18" fillId="0" borderId="44" xfId="2" applyNumberFormat="1" applyFont="1" applyFill="1" applyBorder="1" applyAlignment="1" applyProtection="1">
      <alignment horizontal="right" vertical="center"/>
      <protection locked="0"/>
    </xf>
    <xf numFmtId="4" fontId="18" fillId="0" borderId="44" xfId="2" applyNumberFormat="1" applyFont="1" applyFill="1" applyBorder="1" applyAlignment="1" applyProtection="1">
      <alignment horizontal="right" vertical="top"/>
      <protection locked="0"/>
    </xf>
    <xf numFmtId="4" fontId="18" fillId="5" borderId="44" xfId="2" applyNumberFormat="1" applyFont="1" applyFill="1" applyBorder="1" applyAlignment="1" applyProtection="1">
      <alignment horizontal="right" vertical="top"/>
    </xf>
    <xf numFmtId="0" fontId="18" fillId="2" borderId="44" xfId="1" applyFont="1" applyFill="1" applyBorder="1" applyAlignment="1" applyProtection="1">
      <alignment horizontal="left" vertical="center" wrapText="1" indent="4"/>
    </xf>
    <xf numFmtId="4" fontId="23" fillId="7" borderId="44" xfId="1" applyNumberFormat="1" applyFont="1" applyFill="1" applyBorder="1" applyAlignment="1" applyProtection="1">
      <alignment horizontal="right" vertical="center" wrapText="1"/>
      <protection locked="0"/>
    </xf>
    <xf numFmtId="0" fontId="23" fillId="0" borderId="44" xfId="2" applyFont="1" applyFill="1" applyBorder="1" applyAlignment="1" applyProtection="1">
      <alignment horizontal="left" vertical="top" indent="1"/>
    </xf>
    <xf numFmtId="0" fontId="18" fillId="0" borderId="44" xfId="2" applyFont="1" applyFill="1" applyBorder="1" applyAlignment="1" applyProtection="1">
      <alignment horizontal="left" vertical="center" wrapText="1" indent="2"/>
    </xf>
    <xf numFmtId="0" fontId="18" fillId="0" borderId="43" xfId="2" applyFont="1" applyFill="1" applyBorder="1" applyAlignment="1" applyProtection="1">
      <alignment horizontal="left" vertical="center" wrapText="1" indent="2"/>
    </xf>
    <xf numFmtId="4" fontId="18" fillId="0" borderId="48" xfId="2" applyNumberFormat="1" applyFont="1" applyFill="1" applyBorder="1" applyAlignment="1" applyProtection="1">
      <alignment horizontal="right" vertical="center"/>
      <protection locked="0"/>
    </xf>
    <xf numFmtId="0" fontId="23" fillId="2" borderId="43" xfId="1" applyFont="1" applyFill="1" applyBorder="1" applyAlignment="1" applyProtection="1">
      <alignment horizontal="left" vertical="center" wrapText="1"/>
    </xf>
    <xf numFmtId="4" fontId="18" fillId="5" borderId="46" xfId="1" applyNumberFormat="1" applyFont="1" applyFill="1" applyBorder="1" applyAlignment="1" applyProtection="1">
      <alignment horizontal="right" vertical="center" wrapText="1"/>
    </xf>
    <xf numFmtId="4" fontId="23" fillId="5" borderId="48" xfId="3" applyNumberFormat="1" applyFont="1" applyFill="1" applyBorder="1" applyAlignment="1" applyProtection="1">
      <alignment horizontal="right"/>
    </xf>
    <xf numFmtId="0" fontId="18" fillId="2" borderId="44" xfId="1" applyFont="1" applyFill="1" applyBorder="1" applyAlignment="1" applyProtection="1">
      <alignment horizontal="left" vertical="center" wrapText="1" indent="1"/>
    </xf>
    <xf numFmtId="0" fontId="18" fillId="0" borderId="43" xfId="3" applyFont="1" applyBorder="1" applyAlignment="1" applyProtection="1">
      <alignment horizontal="left" vertical="center" indent="1"/>
    </xf>
    <xf numFmtId="4" fontId="18" fillId="0" borderId="48" xfId="3" applyNumberFormat="1" applyFont="1" applyFill="1" applyBorder="1" applyAlignment="1" applyProtection="1">
      <alignment horizontal="right"/>
      <protection locked="0"/>
    </xf>
    <xf numFmtId="4" fontId="18" fillId="5" borderId="32" xfId="1" applyNumberFormat="1" applyFont="1" applyFill="1" applyBorder="1" applyAlignment="1" applyProtection="1">
      <alignment horizontal="right" vertical="center" wrapText="1"/>
    </xf>
    <xf numFmtId="4" fontId="18" fillId="0" borderId="48" xfId="3" applyNumberFormat="1" applyFont="1" applyBorder="1" applyAlignment="1" applyProtection="1">
      <alignment horizontal="right"/>
      <protection locked="0"/>
    </xf>
    <xf numFmtId="0" fontId="23" fillId="0" borderId="43" xfId="1" applyFont="1" applyFill="1" applyBorder="1" applyAlignment="1" applyProtection="1">
      <alignment horizontal="left" vertical="center" wrapText="1"/>
    </xf>
    <xf numFmtId="4" fontId="23" fillId="5" borderId="2" xfId="0" applyNumberFormat="1" applyFont="1" applyFill="1" applyBorder="1" applyProtection="1"/>
    <xf numFmtId="4" fontId="23" fillId="2" borderId="48" xfId="0" applyNumberFormat="1" applyFont="1" applyFill="1" applyBorder="1" applyProtection="1"/>
    <xf numFmtId="0" fontId="23" fillId="2" borderId="44" xfId="1" applyFont="1" applyFill="1" applyBorder="1" applyAlignment="1" applyProtection="1">
      <alignment vertical="center" wrapText="1"/>
    </xf>
    <xf numFmtId="0" fontId="18" fillId="0" borderId="44" xfId="1" applyFont="1" applyFill="1" applyBorder="1" applyAlignment="1" applyProtection="1">
      <alignment horizontal="left" vertical="center" wrapText="1" indent="1"/>
    </xf>
    <xf numFmtId="4" fontId="23" fillId="2" borderId="44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44" xfId="1" applyFont="1" applyFill="1" applyBorder="1" applyAlignment="1" applyProtection="1">
      <alignment horizontal="left" vertical="center" wrapText="1"/>
    </xf>
    <xf numFmtId="49" fontId="18" fillId="0" borderId="44" xfId="1" applyNumberFormat="1" applyFont="1" applyFill="1" applyBorder="1" applyAlignment="1" applyProtection="1">
      <alignment horizontal="left" vertical="center" wrapText="1"/>
    </xf>
    <xf numFmtId="0" fontId="18" fillId="0" borderId="44" xfId="1" applyFont="1" applyFill="1" applyBorder="1" applyAlignment="1" applyProtection="1">
      <alignment vertical="center" wrapText="1"/>
    </xf>
    <xf numFmtId="0" fontId="18" fillId="0" borderId="44" xfId="1" applyFont="1" applyFill="1" applyBorder="1" applyAlignment="1" applyProtection="1">
      <alignment horizontal="center" vertical="center" wrapText="1"/>
    </xf>
    <xf numFmtId="4" fontId="18" fillId="0" borderId="44" xfId="1" applyNumberFormat="1" applyFont="1" applyFill="1" applyBorder="1" applyAlignment="1" applyProtection="1">
      <alignment horizontal="center" vertical="center" wrapText="1"/>
    </xf>
    <xf numFmtId="3" fontId="23" fillId="0" borderId="44" xfId="1" applyNumberFormat="1" applyFont="1" applyFill="1" applyBorder="1" applyAlignment="1" applyProtection="1">
      <alignment horizontal="center" vertical="center" wrapText="1"/>
      <protection locked="0"/>
    </xf>
    <xf numFmtId="49" fontId="18" fillId="0" borderId="44" xfId="0" applyNumberFormat="1" applyFont="1" applyFill="1" applyBorder="1" applyAlignment="1">
      <alignment horizontal="left" vertical="center"/>
    </xf>
    <xf numFmtId="0" fontId="18" fillId="0" borderId="46" xfId="1" applyFont="1" applyFill="1" applyBorder="1" applyAlignment="1" applyProtection="1">
      <alignment horizontal="left" vertical="center" wrapText="1"/>
    </xf>
    <xf numFmtId="49" fontId="18" fillId="0" borderId="46" xfId="1" applyNumberFormat="1" applyFont="1" applyFill="1" applyBorder="1" applyAlignment="1" applyProtection="1">
      <alignment horizontal="left" vertical="center" wrapText="1"/>
    </xf>
    <xf numFmtId="0" fontId="18" fillId="0" borderId="46" xfId="1" applyFont="1" applyFill="1" applyBorder="1" applyAlignment="1" applyProtection="1">
      <alignment vertical="center" wrapText="1"/>
    </xf>
    <xf numFmtId="0" fontId="18" fillId="0" borderId="46" xfId="1" applyFont="1" applyFill="1" applyBorder="1" applyAlignment="1" applyProtection="1">
      <alignment horizontal="center" vertical="center" wrapText="1"/>
    </xf>
    <xf numFmtId="4" fontId="18" fillId="0" borderId="46" xfId="1" applyNumberFormat="1" applyFont="1" applyFill="1" applyBorder="1" applyAlignment="1" applyProtection="1">
      <alignment horizontal="center" vertical="center" wrapText="1"/>
    </xf>
    <xf numFmtId="3" fontId="23" fillId="0" borderId="46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44" xfId="0" applyFont="1" applyFill="1" applyBorder="1" applyAlignment="1">
      <alignment horizontal="center" vertical="center"/>
    </xf>
    <xf numFmtId="49" fontId="18" fillId="0" borderId="44" xfId="0" applyNumberFormat="1" applyFont="1" applyFill="1" applyBorder="1" applyAlignment="1">
      <alignment horizontal="center" vertical="center"/>
    </xf>
    <xf numFmtId="0" fontId="37" fillId="0" borderId="46" xfId="1" applyFont="1" applyFill="1" applyBorder="1" applyAlignment="1" applyProtection="1">
      <alignment horizontal="center" vertical="center" wrapText="1"/>
    </xf>
    <xf numFmtId="3" fontId="23" fillId="0" borderId="44" xfId="1" applyNumberFormat="1" applyFont="1" applyFill="1" applyBorder="1" applyAlignment="1" applyProtection="1">
      <alignment horizontal="center" vertical="center" wrapText="1"/>
    </xf>
    <xf numFmtId="49" fontId="18" fillId="0" borderId="44" xfId="1" applyNumberFormat="1" applyFont="1" applyFill="1" applyBorder="1" applyAlignment="1" applyProtection="1">
      <alignment horizontal="center" vertical="center" wrapText="1"/>
    </xf>
    <xf numFmtId="49" fontId="18" fillId="0" borderId="0" xfId="0" applyNumberFormat="1" applyFont="1" applyFill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49" fontId="20" fillId="0" borderId="44" xfId="0" applyNumberFormat="1" applyFont="1" applyFill="1" applyBorder="1" applyAlignment="1">
      <alignment horizontal="center" vertical="center" wrapText="1"/>
    </xf>
    <xf numFmtId="0" fontId="37" fillId="0" borderId="44" xfId="1" applyFont="1" applyFill="1" applyBorder="1" applyAlignment="1" applyProtection="1">
      <alignment horizontal="left" vertical="center" wrapText="1"/>
    </xf>
    <xf numFmtId="3" fontId="37" fillId="0" borderId="44" xfId="1" applyNumberFormat="1" applyFont="1" applyFill="1" applyBorder="1" applyAlignment="1" applyProtection="1">
      <alignment horizontal="left" vertical="center" wrapText="1"/>
    </xf>
    <xf numFmtId="3" fontId="38" fillId="0" borderId="44" xfId="1" applyNumberFormat="1" applyFont="1" applyFill="1" applyBorder="1" applyAlignment="1" applyProtection="1">
      <alignment horizontal="center" vertical="center" wrapText="1"/>
    </xf>
    <xf numFmtId="49" fontId="18" fillId="0" borderId="44" xfId="2" applyNumberFormat="1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38" fillId="0" borderId="44" xfId="1" applyFont="1" applyFill="1" applyBorder="1" applyAlignment="1" applyProtection="1">
      <alignment horizontal="left" vertical="center" wrapText="1"/>
    </xf>
    <xf numFmtId="0" fontId="23" fillId="0" borderId="44" xfId="0" applyFont="1" applyFill="1" applyBorder="1" applyAlignment="1">
      <alignment horizontal="left" vertical="center" wrapText="1"/>
    </xf>
    <xf numFmtId="0" fontId="23" fillId="0" borderId="44" xfId="1" applyFont="1" applyFill="1" applyBorder="1" applyAlignment="1" applyProtection="1">
      <alignment horizontal="center" vertical="center" wrapText="1"/>
    </xf>
    <xf numFmtId="0" fontId="23" fillId="0" borderId="44" xfId="0" applyFont="1" applyFill="1" applyBorder="1" applyAlignment="1">
      <alignment horizontal="center" vertical="center"/>
    </xf>
    <xf numFmtId="49" fontId="20" fillId="0" borderId="44" xfId="16" applyNumberFormat="1" applyFont="1" applyFill="1" applyBorder="1" applyAlignment="1">
      <alignment horizontal="center" vertical="center"/>
    </xf>
    <xf numFmtId="3" fontId="23" fillId="0" borderId="44" xfId="1" applyNumberFormat="1" applyFont="1" applyFill="1" applyBorder="1" applyAlignment="1" applyProtection="1">
      <alignment horizontal="left" vertical="center" wrapText="1"/>
    </xf>
    <xf numFmtId="0" fontId="23" fillId="0" borderId="44" xfId="0" applyFont="1" applyFill="1" applyBorder="1" applyAlignment="1">
      <alignment horizontal="left" vertical="center"/>
    </xf>
    <xf numFmtId="0" fontId="39" fillId="0" borderId="44" xfId="1" applyFont="1" applyFill="1" applyBorder="1" applyAlignment="1" applyProtection="1">
      <alignment horizontal="left" vertical="center" wrapText="1" indent="1"/>
    </xf>
    <xf numFmtId="0" fontId="39" fillId="2" borderId="44" xfId="0" applyFont="1" applyFill="1" applyBorder="1" applyAlignment="1">
      <alignment horizontal="center" vertical="center"/>
    </xf>
    <xf numFmtId="165" fontId="40" fillId="2" borderId="44" xfId="10" applyNumberFormat="1" applyFont="1" applyFill="1" applyBorder="1" applyAlignment="1" applyProtection="1">
      <alignment horizontal="left" vertical="center" wrapText="1"/>
      <protection locked="0"/>
    </xf>
    <xf numFmtId="0" fontId="39" fillId="0" borderId="44" xfId="1" applyFont="1" applyFill="1" applyBorder="1" applyAlignment="1" applyProtection="1">
      <alignment vertical="center" wrapText="1"/>
    </xf>
    <xf numFmtId="0" fontId="39" fillId="0" borderId="44" xfId="1" applyFont="1" applyFill="1" applyBorder="1" applyAlignment="1" applyProtection="1">
      <alignment horizontal="left" vertical="center" wrapText="1"/>
    </xf>
    <xf numFmtId="0" fontId="39" fillId="0" borderId="44" xfId="1" applyFont="1" applyFill="1" applyBorder="1" applyAlignment="1" applyProtection="1">
      <alignment horizontal="center" vertical="center" wrapText="1"/>
    </xf>
    <xf numFmtId="0" fontId="41" fillId="0" borderId="44" xfId="1" applyFont="1" applyFill="1" applyBorder="1" applyAlignment="1" applyProtection="1">
      <alignment vertical="center" wrapText="1"/>
    </xf>
    <xf numFmtId="4" fontId="41" fillId="2" borderId="44" xfId="1" applyNumberFormat="1" applyFont="1" applyFill="1" applyBorder="1" applyAlignment="1" applyProtection="1">
      <alignment horizontal="center" vertical="center" wrapText="1"/>
      <protection locked="0"/>
    </xf>
    <xf numFmtId="166" fontId="41" fillId="2" borderId="44" xfId="1" applyNumberFormat="1" applyFont="1" applyFill="1" applyBorder="1" applyAlignment="1" applyProtection="1">
      <alignment horizontal="center" vertical="center" wrapText="1"/>
      <protection locked="0"/>
    </xf>
    <xf numFmtId="3" fontId="41" fillId="0" borderId="44" xfId="1" applyNumberFormat="1" applyFont="1" applyFill="1" applyBorder="1" applyAlignment="1" applyProtection="1">
      <alignment horizontal="center" vertical="center" wrapText="1"/>
    </xf>
    <xf numFmtId="14" fontId="39" fillId="2" borderId="44" xfId="0" applyNumberFormat="1" applyFont="1" applyFill="1" applyBorder="1" applyAlignment="1">
      <alignment horizontal="center" vertical="center"/>
    </xf>
    <xf numFmtId="3" fontId="41" fillId="2" borderId="44" xfId="1" applyNumberFormat="1" applyFont="1" applyFill="1" applyBorder="1" applyAlignment="1" applyProtection="1">
      <alignment horizontal="center" vertical="center" wrapText="1"/>
      <protection locked="0"/>
    </xf>
    <xf numFmtId="0" fontId="41" fillId="0" borderId="44" xfId="1" applyFont="1" applyFill="1" applyBorder="1" applyAlignment="1" applyProtection="1">
      <alignment horizontal="center" vertical="center" wrapText="1"/>
    </xf>
    <xf numFmtId="0" fontId="41" fillId="0" borderId="44" xfId="1" applyFont="1" applyFill="1" applyBorder="1" applyAlignment="1" applyProtection="1">
      <alignment horizontal="left" vertical="center" wrapText="1" indent="1"/>
    </xf>
    <xf numFmtId="167" fontId="41" fillId="2" borderId="44" xfId="1" applyNumberFormat="1" applyFont="1" applyFill="1" applyBorder="1" applyAlignment="1" applyProtection="1">
      <alignment horizontal="center" vertical="center" wrapText="1"/>
      <protection locked="0"/>
    </xf>
    <xf numFmtId="165" fontId="40" fillId="0" borderId="44" xfId="10" applyNumberFormat="1" applyFont="1" applyFill="1" applyBorder="1" applyAlignment="1" applyProtection="1">
      <alignment horizontal="left" vertical="center" wrapText="1"/>
      <protection locked="0"/>
    </xf>
    <xf numFmtId="167" fontId="41" fillId="0" borderId="44" xfId="1" applyNumberFormat="1" applyFont="1" applyFill="1" applyBorder="1" applyAlignment="1" applyProtection="1">
      <alignment horizontal="center" vertical="center" wrapText="1"/>
      <protection locked="0"/>
    </xf>
    <xf numFmtId="166" fontId="41" fillId="0" borderId="44" xfId="1" applyNumberFormat="1" applyFont="1" applyFill="1" applyBorder="1" applyAlignment="1" applyProtection="1">
      <alignment horizontal="center" vertical="center" wrapText="1"/>
      <protection locked="0"/>
    </xf>
    <xf numFmtId="4" fontId="41" fillId="0" borderId="44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44" xfId="0" applyFont="1" applyFill="1" applyBorder="1" applyAlignment="1">
      <alignment horizontal="center" vertical="center"/>
    </xf>
    <xf numFmtId="165" fontId="42" fillId="0" borderId="2" xfId="10" applyNumberFormat="1" applyFont="1" applyFill="1" applyBorder="1" applyAlignment="1" applyProtection="1">
      <alignment horizontal="left" vertical="center" wrapText="1"/>
      <protection locked="0"/>
    </xf>
    <xf numFmtId="3" fontId="41" fillId="0" borderId="44" xfId="1" applyNumberFormat="1" applyFont="1" applyFill="1" applyBorder="1" applyAlignment="1" applyProtection="1">
      <alignment horizontal="center" vertical="center" wrapText="1"/>
      <protection locked="0"/>
    </xf>
    <xf numFmtId="0" fontId="43" fillId="0" borderId="44" xfId="1" applyFont="1" applyFill="1" applyBorder="1" applyAlignment="1" applyProtection="1">
      <alignment vertical="center" wrapText="1"/>
    </xf>
    <xf numFmtId="3" fontId="41" fillId="0" borderId="44" xfId="1" applyNumberFormat="1" applyFont="1" applyFill="1" applyBorder="1" applyAlignment="1" applyProtection="1">
      <alignment vertical="center" wrapText="1"/>
    </xf>
    <xf numFmtId="4" fontId="41" fillId="0" borderId="44" xfId="1" applyNumberFormat="1" applyFont="1" applyFill="1" applyBorder="1" applyAlignment="1" applyProtection="1">
      <alignment horizontal="center" vertical="center" wrapText="1"/>
    </xf>
    <xf numFmtId="168" fontId="41" fillId="0" borderId="44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44" xfId="0" applyFont="1" applyFill="1" applyBorder="1" applyAlignment="1" applyProtection="1">
      <alignment wrapText="1"/>
    </xf>
    <xf numFmtId="0" fontId="39" fillId="0" borderId="44" xfId="0" applyFont="1" applyFill="1" applyBorder="1" applyAlignment="1" applyProtection="1">
      <alignment horizontal="left" vertical="center"/>
    </xf>
    <xf numFmtId="0" fontId="41" fillId="0" borderId="44" xfId="0" applyFont="1" applyFill="1" applyBorder="1" applyAlignment="1" applyProtection="1">
      <alignment horizontal="center" vertical="center"/>
    </xf>
    <xf numFmtId="0" fontId="41" fillId="0" borderId="44" xfId="0" applyFont="1" applyFill="1" applyBorder="1" applyAlignment="1" applyProtection="1">
      <alignment vertical="center"/>
    </xf>
    <xf numFmtId="0" fontId="39" fillId="0" borderId="44" xfId="0" applyFont="1" applyFill="1" applyBorder="1" applyAlignment="1" applyProtection="1">
      <alignment horizontal="center" vertical="center"/>
    </xf>
    <xf numFmtId="0" fontId="41" fillId="0" borderId="44" xfId="0" applyFont="1" applyFill="1" applyBorder="1" applyAlignment="1">
      <alignment horizontal="center" vertical="center"/>
    </xf>
    <xf numFmtId="166" fontId="41" fillId="0" borderId="44" xfId="0" applyNumberFormat="1" applyFont="1" applyFill="1" applyBorder="1" applyAlignment="1" applyProtection="1">
      <alignment horizontal="center" vertical="center"/>
    </xf>
    <xf numFmtId="0" fontId="20" fillId="0" borderId="44" xfId="15" applyFont="1" applyBorder="1" applyAlignment="1" applyProtection="1">
      <alignment horizontal="center" vertical="center" wrapText="1"/>
      <protection locked="0"/>
    </xf>
    <xf numFmtId="4" fontId="28" fillId="0" borderId="44" xfId="0" applyNumberFormat="1" applyFont="1" applyBorder="1" applyAlignment="1">
      <alignment horizontal="center" vertical="center" wrapText="1"/>
    </xf>
    <xf numFmtId="14" fontId="20" fillId="0" borderId="44" xfId="15" applyNumberFormat="1" applyFont="1" applyBorder="1" applyAlignment="1" applyProtection="1">
      <alignment horizontal="center" vertical="center" wrapText="1"/>
      <protection locked="0"/>
    </xf>
    <xf numFmtId="0" fontId="18" fillId="0" borderId="46" xfId="15" applyFont="1" applyFill="1" applyBorder="1" applyAlignment="1" applyProtection="1">
      <alignment horizontal="center" vertical="center" wrapText="1"/>
      <protection locked="0"/>
    </xf>
    <xf numFmtId="4" fontId="28" fillId="0" borderId="46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14" fontId="12" fillId="0" borderId="1" xfId="3" applyNumberFormat="1" applyFont="1" applyFill="1" applyBorder="1" applyAlignment="1" applyProtection="1">
      <alignment horizontal="center" vertical="center"/>
      <protection locked="0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1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4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14" fontId="12" fillId="0" borderId="33" xfId="3" applyNumberFormat="1" applyFont="1" applyFill="1" applyBorder="1" applyAlignment="1" applyProtection="1">
      <alignment horizontal="center" vertical="center"/>
      <protection locked="0"/>
    </xf>
    <xf numFmtId="0" fontId="25" fillId="0" borderId="1" xfId="2" applyFont="1" applyFill="1" applyBorder="1" applyAlignment="1" applyProtection="1">
      <alignment horizontal="center" vertical="center" wrapText="1"/>
      <protection locked="0"/>
    </xf>
    <xf numFmtId="49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5" fillId="0" borderId="6" xfId="2" applyNumberFormat="1" applyFont="1" applyFill="1" applyBorder="1" applyAlignment="1" applyProtection="1">
      <alignment horizontal="left" vertical="center" wrapText="1"/>
      <protection locked="0"/>
    </xf>
    <xf numFmtId="1" fontId="25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6" xfId="2" applyFont="1" applyFill="1" applyBorder="1" applyAlignment="1" applyProtection="1">
      <alignment horizontal="left" vertical="center" wrapText="1"/>
      <protection locked="0"/>
    </xf>
    <xf numFmtId="0" fontId="20" fillId="0" borderId="1" xfId="9" applyFont="1" applyBorder="1" applyAlignment="1" applyProtection="1">
      <alignment horizontal="left" vertical="center" wrapText="1"/>
      <protection locked="0"/>
    </xf>
    <xf numFmtId="0" fontId="18" fillId="0" borderId="1" xfId="3" applyFont="1" applyBorder="1" applyAlignment="1" applyProtection="1">
      <alignment horizontal="center" vertical="center"/>
      <protection locked="0"/>
    </xf>
    <xf numFmtId="0" fontId="20" fillId="0" borderId="1" xfId="11" applyFont="1" applyBorder="1" applyAlignment="1" applyProtection="1">
      <alignment horizontal="center" vertical="center" wrapText="1"/>
      <protection locked="0"/>
    </xf>
    <xf numFmtId="0" fontId="28" fillId="0" borderId="18" xfId="1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>
      <alignment horizontal="center" vertical="center"/>
    </xf>
    <xf numFmtId="14" fontId="28" fillId="0" borderId="2" xfId="35" applyNumberFormat="1" applyFont="1" applyBorder="1" applyAlignment="1" applyProtection="1">
      <alignment horizontal="left" vertical="center" wrapText="1"/>
      <protection locked="0"/>
    </xf>
    <xf numFmtId="0" fontId="47" fillId="0" borderId="0" xfId="0" applyFont="1" applyAlignment="1">
      <alignment horizontal="left" wrapText="1"/>
    </xf>
    <xf numFmtId="14" fontId="18" fillId="0" borderId="1" xfId="3" applyNumberFormat="1" applyFont="1" applyFill="1" applyBorder="1" applyAlignment="1" applyProtection="1">
      <alignment horizontal="center" vertical="center"/>
      <protection locked="0"/>
    </xf>
    <xf numFmtId="14" fontId="18" fillId="0" borderId="1" xfId="3" applyNumberFormat="1" applyFont="1" applyBorder="1" applyAlignment="1" applyProtection="1">
      <alignment horizontal="center" vertical="center"/>
      <protection locked="0"/>
    </xf>
    <xf numFmtId="0" fontId="28" fillId="0" borderId="18" xfId="24" applyFont="1" applyBorder="1" applyAlignment="1" applyProtection="1">
      <alignment horizontal="center" vertical="center" wrapText="1"/>
      <protection locked="0"/>
    </xf>
    <xf numFmtId="0" fontId="28" fillId="0" borderId="18" xfId="35" applyFont="1" applyBorder="1" applyAlignment="1" applyProtection="1">
      <alignment horizontal="center" vertical="center" wrapText="1"/>
      <protection locked="0"/>
    </xf>
    <xf numFmtId="0" fontId="25" fillId="0" borderId="50" xfId="2" applyFont="1" applyFill="1" applyBorder="1" applyAlignment="1" applyProtection="1">
      <alignment horizontal="left" vertical="top" wrapText="1"/>
      <protection locked="0"/>
    </xf>
    <xf numFmtId="0" fontId="20" fillId="0" borderId="1" xfId="35" applyFont="1" applyFill="1" applyBorder="1" applyAlignment="1" applyProtection="1">
      <alignment horizontal="center" vertical="center" wrapText="1"/>
      <protection locked="0"/>
    </xf>
    <xf numFmtId="0" fontId="28" fillId="0" borderId="1" xfId="35" applyFont="1" applyFill="1" applyBorder="1" applyAlignment="1" applyProtection="1">
      <alignment horizontal="center" vertical="center" wrapText="1"/>
      <protection locked="0"/>
    </xf>
    <xf numFmtId="0" fontId="18" fillId="0" borderId="1" xfId="3" applyFont="1" applyBorder="1" applyAlignment="1" applyProtection="1">
      <alignment vertical="center" wrapText="1"/>
      <protection locked="0"/>
    </xf>
    <xf numFmtId="1" fontId="25" fillId="0" borderId="49" xfId="2" applyNumberFormat="1" applyFont="1" applyFill="1" applyBorder="1" applyAlignment="1" applyProtection="1">
      <alignment horizontal="left" vertical="top" wrapText="1"/>
      <protection locked="0"/>
    </xf>
    <xf numFmtId="0" fontId="25" fillId="0" borderId="49" xfId="2" applyFont="1" applyFill="1" applyBorder="1" applyAlignment="1" applyProtection="1">
      <alignment horizontal="left" vertical="top" wrapText="1"/>
      <protection locked="0"/>
    </xf>
    <xf numFmtId="0" fontId="18" fillId="0" borderId="1" xfId="3" applyFont="1" applyFill="1" applyBorder="1" applyAlignment="1" applyProtection="1">
      <alignment horizontal="center" vertical="center"/>
      <protection locked="0"/>
    </xf>
    <xf numFmtId="49" fontId="12" fillId="0" borderId="1" xfId="0" applyNumberFormat="1" applyFont="1" applyBorder="1" applyAlignment="1">
      <alignment horizontal="center" vertical="center"/>
    </xf>
    <xf numFmtId="0" fontId="18" fillId="0" borderId="1" xfId="3" applyFont="1" applyFill="1" applyBorder="1" applyAlignment="1" applyProtection="1">
      <alignment vertical="center" wrapText="1"/>
      <protection locked="0"/>
    </xf>
    <xf numFmtId="0" fontId="18" fillId="0" borderId="1" xfId="3" applyFont="1" applyFill="1" applyBorder="1" applyAlignment="1" applyProtection="1">
      <alignment horizontal="left" vertical="center" wrapText="1"/>
      <protection locked="0"/>
    </xf>
    <xf numFmtId="49" fontId="18" fillId="0" borderId="1" xfId="0" applyNumberFormat="1" applyFont="1" applyFill="1" applyBorder="1" applyAlignment="1">
      <alignment horizontal="center" vertical="center"/>
    </xf>
    <xf numFmtId="49" fontId="20" fillId="0" borderId="1" xfId="16" applyNumberFormat="1" applyFont="1" applyFill="1" applyBorder="1" applyAlignment="1">
      <alignment horizontal="center" vertical="center"/>
    </xf>
    <xf numFmtId="2" fontId="25" fillId="0" borderId="49" xfId="2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3" applyFont="1" applyBorder="1" applyAlignment="1" applyProtection="1">
      <alignment horizontal="center" vertical="center"/>
      <protection locked="0"/>
    </xf>
    <xf numFmtId="49" fontId="12" fillId="0" borderId="1" xfId="3" applyNumberFormat="1" applyFont="1" applyBorder="1" applyAlignment="1">
      <alignment horizontal="center" vertical="center"/>
    </xf>
    <xf numFmtId="49" fontId="18" fillId="0" borderId="1" xfId="3" applyNumberFormat="1" applyFont="1" applyBorder="1" applyAlignment="1">
      <alignment horizontal="center" vertical="center"/>
    </xf>
    <xf numFmtId="0" fontId="18" fillId="0" borderId="1" xfId="3" applyFont="1" applyBorder="1" applyAlignment="1" applyProtection="1">
      <alignment horizontal="center" vertical="center"/>
      <protection locked="0"/>
    </xf>
    <xf numFmtId="14" fontId="18" fillId="0" borderId="1" xfId="3" applyNumberFormat="1" applyFont="1" applyBorder="1" applyAlignment="1" applyProtection="1">
      <alignment horizontal="center" vertical="center"/>
      <protection locked="0"/>
    </xf>
    <xf numFmtId="0" fontId="18" fillId="0" borderId="1" xfId="3" applyFont="1" applyBorder="1" applyAlignment="1" applyProtection="1">
      <alignment horizontal="left" vertical="center" wrapText="1"/>
      <protection locked="0"/>
    </xf>
    <xf numFmtId="0" fontId="28" fillId="0" borderId="18" xfId="35" applyFont="1" applyBorder="1" applyAlignment="1" applyProtection="1">
      <alignment horizontal="center" vertical="center" wrapText="1"/>
      <protection locked="0"/>
    </xf>
    <xf numFmtId="2" fontId="25" fillId="0" borderId="50" xfId="2" applyNumberFormat="1" applyFont="1" applyFill="1" applyBorder="1" applyAlignment="1" applyProtection="1">
      <alignment horizontal="left" vertical="center" wrapText="1"/>
      <protection locked="0"/>
    </xf>
    <xf numFmtId="0" fontId="20" fillId="5" borderId="1" xfId="28" applyFont="1" applyFill="1" applyBorder="1" applyAlignment="1" applyProtection="1">
      <alignment vertical="center" wrapText="1"/>
    </xf>
    <xf numFmtId="0" fontId="20" fillId="0" borderId="1" xfId="28" applyFont="1" applyBorder="1" applyAlignment="1" applyProtection="1">
      <alignment vertical="center" wrapText="1"/>
      <protection locked="0"/>
    </xf>
    <xf numFmtId="0" fontId="20" fillId="0" borderId="1" xfId="28" applyFont="1" applyFill="1" applyBorder="1" applyAlignment="1" applyProtection="1">
      <alignment vertical="center" wrapText="1"/>
      <protection locked="0"/>
    </xf>
    <xf numFmtId="3" fontId="23" fillId="0" borderId="1" xfId="1" applyNumberFormat="1" applyFont="1" applyFill="1" applyBorder="1" applyAlignment="1" applyProtection="1">
      <alignment horizontal="right" vertical="center"/>
    </xf>
    <xf numFmtId="4" fontId="20" fillId="0" borderId="1" xfId="28" applyNumberFormat="1" applyFont="1" applyFill="1" applyBorder="1" applyAlignment="1" applyProtection="1">
      <alignment vertical="center" wrapText="1"/>
      <protection locked="0"/>
    </xf>
    <xf numFmtId="4" fontId="20" fillId="0" borderId="1" xfId="28" applyNumberFormat="1" applyFont="1" applyBorder="1" applyAlignment="1" applyProtection="1">
      <alignment vertical="center" wrapText="1"/>
      <protection locked="0"/>
    </xf>
    <xf numFmtId="3" fontId="23" fillId="2" borderId="44" xfId="1" applyNumberFormat="1" applyFont="1" applyFill="1" applyBorder="1" applyAlignment="1" applyProtection="1">
      <alignment horizontal="center" vertical="center" wrapText="1"/>
      <protection locked="0"/>
    </xf>
    <xf numFmtId="49" fontId="18" fillId="0" borderId="44" xfId="1" applyNumberFormat="1" applyFont="1" applyFill="1" applyBorder="1" applyAlignment="1" applyProtection="1">
      <alignment vertical="center" wrapText="1"/>
    </xf>
    <xf numFmtId="4" fontId="18" fillId="0" borderId="44" xfId="1" applyNumberFormat="1" applyFont="1" applyFill="1" applyBorder="1" applyAlignment="1" applyProtection="1">
      <alignment vertical="center" wrapText="1"/>
    </xf>
    <xf numFmtId="3" fontId="23" fillId="0" borderId="44" xfId="1" applyNumberFormat="1" applyFont="1" applyFill="1" applyBorder="1" applyAlignment="1" applyProtection="1">
      <alignment vertical="center" wrapText="1"/>
      <protection locked="0"/>
    </xf>
    <xf numFmtId="49" fontId="18" fillId="0" borderId="44" xfId="0" applyNumberFormat="1" applyFont="1" applyFill="1" applyBorder="1" applyAlignment="1">
      <alignment vertical="center"/>
    </xf>
    <xf numFmtId="49" fontId="18" fillId="0" borderId="46" xfId="1" applyNumberFormat="1" applyFont="1" applyFill="1" applyBorder="1" applyAlignment="1" applyProtection="1">
      <alignment vertical="center" wrapText="1"/>
    </xf>
    <xf numFmtId="3" fontId="23" fillId="0" borderId="46" xfId="1" applyNumberFormat="1" applyFont="1" applyFill="1" applyBorder="1" applyAlignment="1" applyProtection="1">
      <alignment vertical="center" wrapText="1"/>
      <protection locked="0"/>
    </xf>
    <xf numFmtId="0" fontId="23" fillId="5" borderId="44" xfId="1" applyFont="1" applyFill="1" applyBorder="1" applyAlignment="1" applyProtection="1">
      <alignment horizontal="left" vertical="center" wrapText="1" indent="1"/>
    </xf>
    <xf numFmtId="0" fontId="32" fillId="0" borderId="44" xfId="1" applyFont="1" applyFill="1" applyBorder="1" applyAlignment="1" applyProtection="1">
      <alignment vertical="center" wrapText="1"/>
    </xf>
    <xf numFmtId="49" fontId="25" fillId="0" borderId="44" xfId="0" applyNumberFormat="1" applyFont="1" applyFill="1" applyBorder="1" applyAlignment="1">
      <alignment horizontal="center" vertical="center"/>
    </xf>
    <xf numFmtId="4" fontId="18" fillId="0" borderId="44" xfId="0" applyNumberFormat="1" applyFont="1" applyFill="1" applyBorder="1" applyAlignment="1">
      <alignment horizontal="center" vertical="center" wrapText="1"/>
    </xf>
    <xf numFmtId="49" fontId="25" fillId="0" borderId="44" xfId="12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 applyProtection="1"/>
    <xf numFmtId="0" fontId="18" fillId="5" borderId="0" xfId="0" applyFont="1" applyFill="1" applyAlignment="1" applyProtection="1"/>
    <xf numFmtId="0" fontId="18" fillId="2" borderId="0" xfId="0" applyFont="1" applyFill="1" applyBorder="1" applyAlignment="1" applyProtection="1"/>
    <xf numFmtId="0" fontId="0" fillId="0" borderId="0" xfId="0" applyAlignment="1"/>
    <xf numFmtId="0" fontId="23" fillId="2" borderId="0" xfId="0" applyFont="1" applyFill="1" applyAlignment="1" applyProtection="1">
      <protection locked="0"/>
    </xf>
    <xf numFmtId="0" fontId="18" fillId="2" borderId="0" xfId="0" applyFont="1" applyFill="1" applyAlignment="1" applyProtection="1">
      <protection locked="0"/>
    </xf>
    <xf numFmtId="0" fontId="0" fillId="2" borderId="0" xfId="0" applyFill="1" applyAlignment="1" applyProtection="1">
      <protection locked="0"/>
    </xf>
    <xf numFmtId="0" fontId="17" fillId="2" borderId="0" xfId="0" applyFont="1" applyFill="1" applyAlignment="1"/>
    <xf numFmtId="0" fontId="28" fillId="0" borderId="2" xfId="11" applyFont="1" applyFill="1" applyBorder="1" applyAlignment="1" applyProtection="1">
      <alignment vertical="center" wrapText="1"/>
      <protection locked="0"/>
    </xf>
    <xf numFmtId="1" fontId="25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5" fillId="0" borderId="27" xfId="2" applyNumberFormat="1" applyFont="1" applyFill="1" applyBorder="1" applyAlignment="1" applyProtection="1">
      <alignment horizontal="left" vertical="center" wrapText="1"/>
      <protection locked="0"/>
    </xf>
    <xf numFmtId="14" fontId="28" fillId="0" borderId="2" xfId="11" applyNumberFormat="1" applyFont="1" applyFill="1" applyBorder="1" applyAlignment="1" applyProtection="1">
      <alignment vertical="center" wrapText="1"/>
      <protection locked="0"/>
    </xf>
    <xf numFmtId="0" fontId="26" fillId="0" borderId="49" xfId="2" applyFont="1" applyFill="1" applyBorder="1" applyAlignment="1" applyProtection="1">
      <alignment horizontal="center" vertical="center" wrapText="1"/>
      <protection locked="0"/>
    </xf>
    <xf numFmtId="0" fontId="26" fillId="0" borderId="49" xfId="2" applyFont="1" applyFill="1" applyBorder="1" applyAlignment="1" applyProtection="1">
      <alignment horizontal="right" vertical="top" wrapText="1"/>
      <protection locked="0"/>
    </xf>
    <xf numFmtId="3" fontId="23" fillId="5" borderId="44" xfId="1" applyNumberFormat="1" applyFont="1" applyFill="1" applyBorder="1" applyAlignment="1" applyProtection="1">
      <alignment horizontal="left" vertical="center" wrapText="1"/>
    </xf>
    <xf numFmtId="3" fontId="23" fillId="5" borderId="44" xfId="1" applyNumberFormat="1" applyFont="1" applyFill="1" applyBorder="1" applyAlignment="1" applyProtection="1">
      <alignment horizontal="center" vertical="center" wrapText="1"/>
    </xf>
    <xf numFmtId="4" fontId="18" fillId="5" borderId="51" xfId="1" applyNumberFormat="1" applyFont="1" applyFill="1" applyBorder="1" applyAlignment="1" applyProtection="1">
      <alignment horizontal="right" vertical="center" wrapText="1"/>
    </xf>
    <xf numFmtId="0" fontId="18" fillId="0" borderId="43" xfId="0" applyFont="1" applyFill="1" applyBorder="1" applyAlignment="1" applyProtection="1">
      <alignment horizontal="left" vertical="center" indent="1"/>
    </xf>
    <xf numFmtId="4" fontId="18" fillId="0" borderId="0" xfId="0" applyNumberFormat="1" applyFont="1" applyProtection="1">
      <protection locked="0"/>
    </xf>
    <xf numFmtId="0" fontId="23" fillId="0" borderId="44" xfId="0" applyFont="1" applyFill="1" applyBorder="1" applyAlignment="1" applyProtection="1">
      <alignment horizontal="left"/>
    </xf>
    <xf numFmtId="0" fontId="23" fillId="0" borderId="44" xfId="0" applyFont="1" applyBorder="1" applyAlignment="1" applyProtection="1">
      <alignment horizontal="center" vertical="center" wrapText="1"/>
    </xf>
    <xf numFmtId="4" fontId="23" fillId="5" borderId="44" xfId="0" applyNumberFormat="1" applyFont="1" applyFill="1" applyBorder="1" applyAlignment="1" applyProtection="1">
      <alignment horizontal="right" vertical="center" wrapText="1"/>
    </xf>
    <xf numFmtId="0" fontId="23" fillId="0" borderId="44" xfId="0" applyFont="1" applyFill="1" applyBorder="1" applyAlignment="1" applyProtection="1">
      <alignment horizontal="left" indent="1"/>
    </xf>
    <xf numFmtId="0" fontId="18" fillId="0" borderId="44" xfId="0" applyFont="1" applyBorder="1" applyAlignment="1" applyProtection="1">
      <alignment wrapText="1"/>
    </xf>
    <xf numFmtId="0" fontId="18" fillId="0" borderId="44" xfId="0" applyFont="1" applyFill="1" applyBorder="1" applyAlignment="1" applyProtection="1">
      <alignment horizontal="left" vertical="center"/>
    </xf>
    <xf numFmtId="0" fontId="18" fillId="0" borderId="44" xfId="0" applyFont="1" applyFill="1" applyBorder="1" applyAlignment="1" applyProtection="1">
      <alignment horizontal="left" wrapText="1"/>
    </xf>
    <xf numFmtId="0" fontId="23" fillId="0" borderId="44" xfId="0" applyFont="1" applyFill="1" applyBorder="1" applyAlignment="1" applyProtection="1">
      <alignment horizontal="left" vertical="center" indent="1"/>
    </xf>
    <xf numFmtId="0" fontId="23" fillId="0" borderId="44" xfId="0" applyFont="1" applyFill="1" applyBorder="1" applyAlignment="1" applyProtection="1">
      <alignment horizontal="left" vertical="center"/>
    </xf>
    <xf numFmtId="0" fontId="18" fillId="0" borderId="44" xfId="0" applyFont="1" applyBorder="1" applyProtection="1">
      <protection locked="0"/>
    </xf>
    <xf numFmtId="4" fontId="24" fillId="0" borderId="0" xfId="1" applyNumberFormat="1" applyFont="1" applyAlignment="1" applyProtection="1">
      <alignment horizontal="center" vertical="center" wrapText="1"/>
      <protection locked="0"/>
    </xf>
    <xf numFmtId="3" fontId="23" fillId="6" borderId="44" xfId="1" applyNumberFormat="1" applyFont="1" applyFill="1" applyBorder="1" applyAlignment="1" applyProtection="1">
      <alignment horizontal="center" vertical="center" wrapText="1"/>
    </xf>
    <xf numFmtId="0" fontId="20" fillId="0" borderId="44" xfId="15" applyFont="1" applyFill="1" applyBorder="1" applyAlignment="1" applyProtection="1">
      <alignment horizontal="center" vertical="center" wrapText="1"/>
      <protection locked="0"/>
    </xf>
    <xf numFmtId="0" fontId="20" fillId="0" borderId="44" xfId="15" applyFont="1" applyFill="1" applyBorder="1" applyAlignment="1" applyProtection="1">
      <alignment horizontal="left" vertical="center" wrapText="1"/>
      <protection locked="0"/>
    </xf>
    <xf numFmtId="0" fontId="12" fillId="0" borderId="44" xfId="0" applyFont="1" applyFill="1" applyBorder="1" applyAlignment="1">
      <alignment horizontal="left" vertical="center"/>
    </xf>
    <xf numFmtId="0" fontId="20" fillId="0" borderId="44" xfId="15" applyFont="1" applyFill="1" applyBorder="1" applyAlignment="1" applyProtection="1">
      <alignment vertical="center" wrapText="1"/>
      <protection locked="0"/>
    </xf>
    <xf numFmtId="49" fontId="20" fillId="0" borderId="44" xfId="15" applyNumberFormat="1" applyFont="1" applyFill="1" applyBorder="1" applyAlignment="1" applyProtection="1">
      <alignment horizontal="center" vertical="center" wrapText="1"/>
      <protection locked="0"/>
    </xf>
    <xf numFmtId="0" fontId="20" fillId="0" borderId="44" xfId="0" applyFont="1" applyFill="1" applyBorder="1" applyAlignment="1">
      <alignment horizontal="left" vertical="center" wrapText="1"/>
    </xf>
    <xf numFmtId="0" fontId="12" fillId="0" borderId="44" xfId="0" applyFont="1" applyFill="1" applyBorder="1" applyAlignment="1">
      <alignment horizontal="center" vertical="center"/>
    </xf>
    <xf numFmtId="0" fontId="44" fillId="0" borderId="44" xfId="0" applyFont="1" applyFill="1" applyBorder="1" applyAlignment="1">
      <alignment horizontal="left" wrapText="1"/>
    </xf>
    <xf numFmtId="0" fontId="32" fillId="0" borderId="44" xfId="0" applyFont="1" applyFill="1" applyBorder="1" applyAlignment="1">
      <alignment horizontal="center" vertical="center" wrapText="1"/>
    </xf>
    <xf numFmtId="0" fontId="18" fillId="0" borderId="44" xfId="0" applyFont="1" applyFill="1" applyBorder="1" applyAlignment="1">
      <alignment horizontal="left" wrapText="1"/>
    </xf>
    <xf numFmtId="0" fontId="44" fillId="0" borderId="44" xfId="0" applyFont="1" applyFill="1" applyBorder="1" applyAlignment="1">
      <alignment horizontal="left" vertical="center"/>
    </xf>
    <xf numFmtId="0" fontId="20" fillId="0" borderId="46" xfId="15" applyFont="1" applyFill="1" applyBorder="1" applyAlignment="1" applyProtection="1">
      <alignment horizontal="center" vertical="center" wrapText="1"/>
      <protection locked="0"/>
    </xf>
    <xf numFmtId="0" fontId="18" fillId="0" borderId="46" xfId="0" applyFont="1" applyFill="1" applyBorder="1" applyAlignment="1">
      <alignment horizontal="left" wrapText="1"/>
    </xf>
    <xf numFmtId="0" fontId="18" fillId="0" borderId="0" xfId="0" applyFont="1" applyFill="1" applyAlignment="1">
      <alignment horizontal="left" vertical="center" wrapText="1"/>
    </xf>
    <xf numFmtId="0" fontId="20" fillId="0" borderId="46" xfId="15" applyFont="1" applyFill="1" applyBorder="1" applyAlignment="1" applyProtection="1">
      <alignment horizontal="left" vertical="center" wrapText="1"/>
      <protection locked="0"/>
    </xf>
    <xf numFmtId="49" fontId="20" fillId="0" borderId="46" xfId="15" applyNumberFormat="1" applyFont="1" applyFill="1" applyBorder="1" applyAlignment="1" applyProtection="1">
      <alignment horizontal="center" vertical="center" wrapText="1"/>
      <protection locked="0"/>
    </xf>
    <xf numFmtId="0" fontId="18" fillId="0" borderId="44" xfId="0" applyFont="1" applyFill="1" applyBorder="1" applyAlignment="1">
      <alignment horizontal="left" vertical="center" wrapText="1"/>
    </xf>
    <xf numFmtId="0" fontId="45" fillId="0" borderId="44" xfId="0" applyFont="1" applyFill="1" applyBorder="1" applyAlignment="1">
      <alignment horizontal="left" vertical="center"/>
    </xf>
    <xf numFmtId="4" fontId="23" fillId="0" borderId="44" xfId="1" applyNumberFormat="1" applyFont="1" applyFill="1" applyBorder="1" applyAlignment="1" applyProtection="1">
      <alignment horizontal="right" vertical="center" wrapText="1"/>
      <protection locked="0"/>
    </xf>
    <xf numFmtId="4" fontId="23" fillId="0" borderId="44" xfId="1" applyNumberFormat="1" applyFont="1" applyFill="1" applyBorder="1" applyAlignment="1" applyProtection="1">
      <alignment horizontal="right" vertical="center"/>
      <protection locked="0"/>
    </xf>
    <xf numFmtId="4" fontId="25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5" fillId="0" borderId="1" xfId="2" applyFont="1" applyFill="1" applyBorder="1" applyAlignment="1" applyProtection="1">
      <alignment horizontal="right" vertical="top" wrapText="1"/>
      <protection locked="0"/>
    </xf>
    <xf numFmtId="4" fontId="25" fillId="0" borderId="1" xfId="2" applyNumberFormat="1" applyFont="1" applyFill="1" applyBorder="1" applyAlignment="1" applyProtection="1">
      <alignment horizontal="right" vertical="top" wrapText="1"/>
      <protection locked="0"/>
    </xf>
    <xf numFmtId="0" fontId="25" fillId="0" borderId="6" xfId="2" applyFont="1" applyFill="1" applyBorder="1" applyAlignment="1" applyProtection="1">
      <alignment horizontal="right"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vertical="center"/>
    </xf>
    <xf numFmtId="0" fontId="18" fillId="5" borderId="0" xfId="0" applyFont="1" applyFill="1" applyBorder="1" applyAlignment="1" applyProtection="1">
      <alignment horizontal="center" vertical="center"/>
    </xf>
    <xf numFmtId="0" fontId="18" fillId="5" borderId="0" xfId="0" applyFont="1" applyFill="1" applyAlignment="1" applyProtection="1">
      <alignment vertical="center"/>
    </xf>
    <xf numFmtId="0" fontId="18" fillId="5" borderId="0" xfId="0" applyFont="1" applyFill="1" applyBorder="1" applyAlignment="1" applyProtection="1">
      <alignment horizontal="left" vertical="center"/>
    </xf>
    <xf numFmtId="0" fontId="18" fillId="2" borderId="0" xfId="0" applyFont="1" applyFill="1" applyBorder="1" applyAlignment="1" applyProtection="1">
      <alignment horizontal="center" vertical="center"/>
    </xf>
    <xf numFmtId="0" fontId="17" fillId="5" borderId="44" xfId="0" applyFont="1" applyFill="1" applyBorder="1" applyAlignment="1">
      <alignment horizontal="center" vertical="center"/>
    </xf>
    <xf numFmtId="3" fontId="23" fillId="6" borderId="44" xfId="1" applyNumberFormat="1" applyFont="1" applyFill="1" applyBorder="1" applyAlignment="1" applyProtection="1">
      <alignment vertical="center" wrapText="1"/>
    </xf>
    <xf numFmtId="49" fontId="18" fillId="0" borderId="44" xfId="3" applyNumberFormat="1" applyFont="1" applyFill="1" applyBorder="1" applyAlignment="1" applyProtection="1">
      <alignment horizontal="center" vertical="center"/>
      <protection locked="0"/>
    </xf>
    <xf numFmtId="0" fontId="18" fillId="0" borderId="44" xfId="0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vertical="center" wrapText="1"/>
    </xf>
    <xf numFmtId="0" fontId="23" fillId="5" borderId="44" xfId="0" applyFont="1" applyFill="1" applyBorder="1" applyProtection="1">
      <protection locked="0"/>
    </xf>
    <xf numFmtId="0" fontId="23" fillId="0" borderId="44" xfId="0" applyFont="1" applyFill="1" applyBorder="1" applyProtection="1">
      <protection locked="0"/>
    </xf>
    <xf numFmtId="0" fontId="23" fillId="0" borderId="44" xfId="0" applyFont="1" applyFill="1" applyBorder="1" applyAlignment="1" applyProtection="1">
      <alignment horizontal="center" vertical="center"/>
      <protection locked="0"/>
    </xf>
    <xf numFmtId="0" fontId="23" fillId="0" borderId="44" xfId="0" applyFont="1" applyFill="1" applyBorder="1" applyAlignment="1" applyProtection="1">
      <protection locked="0"/>
    </xf>
    <xf numFmtId="3" fontId="23" fillId="5" borderId="44" xfId="0" applyNumberFormat="1" applyFont="1" applyFill="1" applyBorder="1" applyProtection="1"/>
    <xf numFmtId="0" fontId="23" fillId="5" borderId="0" xfId="0" applyFont="1" applyFill="1" applyAlignment="1" applyProtection="1">
      <alignment horizontal="left" vertical="center"/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0" fontId="18" fillId="5" borderId="0" xfId="0" applyFont="1" applyFill="1" applyAlignment="1" applyProtection="1">
      <alignment horizontal="left" vertical="center"/>
      <protection locked="0"/>
    </xf>
    <xf numFmtId="0" fontId="0" fillId="5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3" fillId="5" borderId="0" xfId="0" applyFont="1" applyFill="1" applyAlignment="1" applyProtection="1">
      <alignment vertical="center"/>
      <protection locked="0"/>
    </xf>
    <xf numFmtId="0" fontId="18" fillId="5" borderId="0" xfId="0" applyFont="1" applyFill="1" applyAlignment="1" applyProtection="1">
      <alignment vertical="center"/>
      <protection locked="0"/>
    </xf>
    <xf numFmtId="0" fontId="17" fillId="5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8" fillId="0" borderId="52" xfId="1" applyFont="1" applyFill="1" applyBorder="1" applyAlignment="1" applyProtection="1">
      <alignment horizontal="left" vertical="center" wrapText="1"/>
    </xf>
    <xf numFmtId="0" fontId="18" fillId="0" borderId="52" xfId="1" applyFont="1" applyFill="1" applyBorder="1" applyAlignment="1" applyProtection="1">
      <alignment horizontal="center" vertical="center" wrapText="1"/>
    </xf>
    <xf numFmtId="0" fontId="48" fillId="0" borderId="52" xfId="0" applyFont="1" applyFill="1" applyBorder="1" applyAlignment="1">
      <alignment horizontal="left" vertical="center" wrapText="1"/>
    </xf>
    <xf numFmtId="49" fontId="25" fillId="0" borderId="52" xfId="0" applyNumberFormat="1" applyFont="1" applyFill="1" applyBorder="1" applyAlignment="1">
      <alignment horizontal="left" vertical="center" wrapText="1"/>
    </xf>
    <xf numFmtId="4" fontId="20" fillId="0" borderId="52" xfId="0" applyNumberFormat="1" applyFont="1" applyFill="1" applyBorder="1" applyAlignment="1">
      <alignment vertical="center" wrapText="1"/>
    </xf>
    <xf numFmtId="4" fontId="18" fillId="0" borderId="52" xfId="1" applyNumberFormat="1" applyFont="1" applyFill="1" applyBorder="1" applyAlignment="1" applyProtection="1">
      <alignment horizontal="center" vertical="center" wrapText="1"/>
    </xf>
    <xf numFmtId="3" fontId="23" fillId="0" borderId="52" xfId="1" applyNumberFormat="1" applyFont="1" applyFill="1" applyBorder="1" applyAlignment="1" applyProtection="1">
      <alignment horizontal="center" vertical="center" wrapText="1"/>
      <protection locked="0"/>
    </xf>
    <xf numFmtId="0" fontId="48" fillId="0" borderId="52" xfId="0" applyFont="1" applyFill="1" applyBorder="1" applyAlignment="1">
      <alignment vertical="center" wrapText="1"/>
    </xf>
    <xf numFmtId="0" fontId="25" fillId="0" borderId="52" xfId="0" applyFont="1" applyFill="1" applyBorder="1" applyAlignment="1">
      <alignment vertical="center" wrapText="1"/>
    </xf>
    <xf numFmtId="0" fontId="25" fillId="0" borderId="52" xfId="0" applyFont="1" applyFill="1" applyBorder="1" applyAlignment="1">
      <alignment horizontal="left" vertical="center" wrapText="1"/>
    </xf>
    <xf numFmtId="49" fontId="25" fillId="0" borderId="52" xfId="0" applyNumberFormat="1" applyFont="1" applyFill="1" applyBorder="1" applyAlignment="1">
      <alignment vertical="center"/>
    </xf>
    <xf numFmtId="49" fontId="25" fillId="0" borderId="52" xfId="0" applyNumberFormat="1" applyFont="1" applyFill="1" applyBorder="1" applyAlignment="1">
      <alignment horizontal="left" vertical="center"/>
    </xf>
    <xf numFmtId="0" fontId="20" fillId="0" borderId="52" xfId="0" applyFont="1" applyFill="1" applyBorder="1" applyAlignment="1"/>
    <xf numFmtId="0" fontId="20" fillId="0" borderId="52" xfId="0" applyFont="1" applyFill="1" applyBorder="1" applyAlignment="1">
      <alignment vertical="center"/>
    </xf>
    <xf numFmtId="0" fontId="25" fillId="0" borderId="52" xfId="0" applyFont="1" applyFill="1" applyBorder="1" applyAlignment="1">
      <alignment vertical="center"/>
    </xf>
    <xf numFmtId="0" fontId="25" fillId="0" borderId="52" xfId="0" applyFont="1" applyFill="1" applyBorder="1" applyAlignment="1">
      <alignment horizontal="left" vertical="center"/>
    </xf>
    <xf numFmtId="4" fontId="25" fillId="0" borderId="52" xfId="0" applyNumberFormat="1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vertical="center" wrapText="1"/>
    </xf>
    <xf numFmtId="49" fontId="18" fillId="0" borderId="52" xfId="0" applyNumberFormat="1" applyFont="1" applyFill="1" applyBorder="1" applyAlignment="1">
      <alignment horizontal="left" vertical="center" wrapText="1"/>
    </xf>
    <xf numFmtId="0" fontId="18" fillId="0" borderId="52" xfId="0" applyFont="1" applyFill="1" applyBorder="1" applyAlignment="1">
      <alignment horizontal="left" vertical="center" wrapText="1"/>
    </xf>
    <xf numFmtId="4" fontId="20" fillId="0" borderId="52" xfId="0" applyNumberFormat="1" applyFont="1" applyFill="1" applyBorder="1" applyAlignment="1">
      <alignment horizontal="center" vertical="center" wrapText="1"/>
    </xf>
    <xf numFmtId="0" fontId="18" fillId="0" borderId="52" xfId="0" applyFont="1" applyFill="1" applyBorder="1" applyAlignment="1"/>
    <xf numFmtId="0" fontId="18" fillId="0" borderId="52" xfId="0" applyFont="1" applyFill="1" applyBorder="1" applyAlignment="1">
      <alignment vertical="center"/>
    </xf>
    <xf numFmtId="0" fontId="23" fillId="5" borderId="0" xfId="0" applyFont="1" applyFill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0" fontId="23" fillId="0" borderId="1" xfId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 vertical="center"/>
    </xf>
    <xf numFmtId="14" fontId="18" fillId="0" borderId="0" xfId="1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9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0" fontId="30" fillId="4" borderId="10" xfId="9" applyFont="1" applyFill="1" applyBorder="1" applyAlignment="1" applyProtection="1">
      <alignment horizontal="center" vertical="center"/>
    </xf>
    <xf numFmtId="14" fontId="22" fillId="2" borderId="34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0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14" fontId="18" fillId="0" borderId="0" xfId="1" applyNumberFormat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4" xfId="10" applyNumberFormat="1" applyFont="1" applyFill="1" applyBorder="1" applyAlignment="1" applyProtection="1">
      <alignment horizontal="center" vertical="center"/>
    </xf>
    <xf numFmtId="14" fontId="22" fillId="2" borderId="34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34" xfId="3" applyFont="1" applyBorder="1" applyAlignment="1" applyProtection="1">
      <alignment horizontal="center" vertical="center"/>
      <protection locked="0"/>
    </xf>
    <xf numFmtId="0" fontId="18" fillId="0" borderId="34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20" fillId="0" borderId="29" xfId="3" applyFont="1" applyBorder="1" applyAlignment="1">
      <alignment horizontal="center" vertical="center"/>
    </xf>
    <xf numFmtId="0" fontId="35" fillId="5" borderId="0" xfId="3" applyFont="1" applyFill="1" applyBorder="1" applyAlignment="1">
      <alignment horizontal="left" vertical="center" wrapText="1"/>
    </xf>
    <xf numFmtId="0" fontId="18" fillId="5" borderId="0" xfId="3" applyFont="1" applyFill="1" applyBorder="1" applyAlignment="1" applyProtection="1">
      <alignment horizontal="left" vertical="center"/>
    </xf>
    <xf numFmtId="0" fontId="23" fillId="0" borderId="0" xfId="3" applyFont="1" applyBorder="1" applyAlignment="1" applyProtection="1">
      <alignment horizontal="left" vertical="center"/>
    </xf>
  </cellXfs>
  <cellStyles count="39">
    <cellStyle name="Normal" xfId="0" builtinId="0"/>
    <cellStyle name="Normal 2" xfId="2"/>
    <cellStyle name="Normal 3" xfId="3"/>
    <cellStyle name="Normal 4" xfId="4"/>
    <cellStyle name="Normal 4 2" xfId="15"/>
    <cellStyle name="Normal 4 2 2" xfId="28"/>
    <cellStyle name="Normal 4 3" xfId="17"/>
    <cellStyle name="Normal 5" xfId="5"/>
    <cellStyle name="Normal 5 2" xfId="6"/>
    <cellStyle name="Normal 5 2 2" xfId="7"/>
    <cellStyle name="Normal 5 2 2 2" xfId="14"/>
    <cellStyle name="Normal 5 2 2 2 2" xfId="38"/>
    <cellStyle name="Normal 5 2 2 2 3" xfId="27"/>
    <cellStyle name="Normal 5 2 2 3" xfId="31"/>
    <cellStyle name="Normal 5 2 2 4" xfId="20"/>
    <cellStyle name="Normal 5 2 3" xfId="8"/>
    <cellStyle name="Normal 5 2 3 2" xfId="11"/>
    <cellStyle name="Normal 5 2 3 2 2" xfId="35"/>
    <cellStyle name="Normal 5 2 3 2 3" xfId="24"/>
    <cellStyle name="Normal 5 2 3 3" xfId="32"/>
    <cellStyle name="Normal 5 2 3 4" xfId="21"/>
    <cellStyle name="Normal 5 2 4" xfId="30"/>
    <cellStyle name="Normal 5 2 5" xfId="19"/>
    <cellStyle name="Normal 5 3" xfId="9"/>
    <cellStyle name="Normal 5 3 2" xfId="10"/>
    <cellStyle name="Normal 5 3 2 2" xfId="34"/>
    <cellStyle name="Normal 5 3 2 3" xfId="23"/>
    <cellStyle name="Normal 5 3 3" xfId="33"/>
    <cellStyle name="Normal 5 3 4" xfId="22"/>
    <cellStyle name="Normal 5 4" xfId="29"/>
    <cellStyle name="Normal 5 5" xfId="18"/>
    <cellStyle name="Normal 6" xfId="12"/>
    <cellStyle name="Normal 6 2" xfId="36"/>
    <cellStyle name="Normal 6 3" xfId="25"/>
    <cellStyle name="Normal 7" xfId="13"/>
    <cellStyle name="Normal 7 2" xfId="37"/>
    <cellStyle name="Normal 7 3" xfId="26"/>
    <cellStyle name="Normal 8" xfId="1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96</xdr:row>
      <xdr:rowOff>171450</xdr:rowOff>
    </xdr:from>
    <xdr:to>
      <xdr:col>1</xdr:col>
      <xdr:colOff>1495425</xdr:colOff>
      <xdr:row>96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96</xdr:row>
      <xdr:rowOff>180975</xdr:rowOff>
    </xdr:from>
    <xdr:to>
      <xdr:col>6</xdr:col>
      <xdr:colOff>219075</xdr:colOff>
      <xdr:row>96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171450</xdr:rowOff>
    </xdr:from>
    <xdr:to>
      <xdr:col>2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171450</xdr:rowOff>
    </xdr:from>
    <xdr:to>
      <xdr:col>1</xdr:col>
      <xdr:colOff>1495425</xdr:colOff>
      <xdr:row>268</xdr:row>
      <xdr:rowOff>171450</xdr:rowOff>
    </xdr:to>
    <xdr:cxnSp macro="">
      <xdr:nvCxnSpPr>
        <xdr:cNvPr id="4" name="Straight Connector 3"/>
        <xdr:cNvCxnSpPr/>
      </xdr:nvCxnSpPr>
      <xdr:spPr>
        <a:xfrm>
          <a:off x="333375" y="150714075"/>
          <a:ext cx="1314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269</xdr:row>
      <xdr:rowOff>4082</xdr:rowOff>
    </xdr:from>
    <xdr:to>
      <xdr:col>5</xdr:col>
      <xdr:colOff>110219</xdr:colOff>
      <xdr:row>269</xdr:row>
      <xdr:rowOff>4082</xdr:rowOff>
    </xdr:to>
    <xdr:cxnSp macro="">
      <xdr:nvCxnSpPr>
        <xdr:cNvPr id="5" name="Straight Connector 4"/>
        <xdr:cNvCxnSpPr/>
      </xdr:nvCxnSpPr>
      <xdr:spPr>
        <a:xfrm>
          <a:off x="2717347" y="150737207"/>
          <a:ext cx="26887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83</xdr:row>
      <xdr:rowOff>171450</xdr:rowOff>
    </xdr:from>
    <xdr:to>
      <xdr:col>1</xdr:col>
      <xdr:colOff>1318532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83</xdr:row>
      <xdr:rowOff>180975</xdr:rowOff>
    </xdr:from>
    <xdr:to>
      <xdr:col>1</xdr:col>
      <xdr:colOff>4827200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%20weli/cliuri_deklaraciis_formebi%20%2001.01.2017-12.31.2017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samushao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>
        <row r="2">
          <cell r="K2" t="str">
            <v>01.01.2017-12.31.2017</v>
          </cell>
        </row>
        <row r="5">
          <cell r="A5" t="str">
            <v>მოქალაქეთა  პოლიტიკური გაერთიანება "ეროვნული ფორუმი"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showGridLines="0" tabSelected="1" view="pageBreakPreview" zoomScale="85" zoomScaleNormal="100" zoomScaleSheetLayoutView="85" workbookViewId="0">
      <selection activeCell="S14" sqref="S14"/>
    </sheetView>
  </sheetViews>
  <sheetFormatPr defaultRowHeight="15"/>
  <cols>
    <col min="1" max="1" width="6.28515625" style="206" bestFit="1" customWidth="1"/>
    <col min="2" max="2" width="13.140625" style="206" customWidth="1"/>
    <col min="3" max="3" width="17.85546875" style="206" customWidth="1"/>
    <col min="4" max="4" width="13" style="206" customWidth="1"/>
    <col min="5" max="5" width="24.5703125" style="206" customWidth="1"/>
    <col min="6" max="7" width="19.140625" style="207" customWidth="1"/>
    <col min="8" max="8" width="15.85546875" style="207" customWidth="1"/>
    <col min="9" max="9" width="20.140625" style="206" customWidth="1"/>
    <col min="10" max="10" width="17.42578125" style="206" customWidth="1"/>
    <col min="11" max="11" width="11.28515625" style="206" customWidth="1"/>
    <col min="12" max="12" width="15.28515625" style="206" customWidth="1"/>
    <col min="13" max="16384" width="9.140625" style="206"/>
  </cols>
  <sheetData>
    <row r="1" spans="1:12" s="217" customFormat="1">
      <c r="A1" s="265" t="s">
        <v>301</v>
      </c>
      <c r="B1" s="254"/>
      <c r="C1" s="254"/>
      <c r="D1" s="254"/>
      <c r="E1" s="255"/>
      <c r="F1" s="249"/>
      <c r="G1" s="255"/>
      <c r="H1" s="264"/>
      <c r="I1" s="254"/>
      <c r="J1" s="255"/>
      <c r="K1" s="255"/>
      <c r="L1" s="263" t="s">
        <v>109</v>
      </c>
    </row>
    <row r="2" spans="1:12" s="217" customFormat="1">
      <c r="A2" s="262" t="s">
        <v>140</v>
      </c>
      <c r="B2" s="254"/>
      <c r="C2" s="254"/>
      <c r="D2" s="254"/>
      <c r="E2" s="255"/>
      <c r="F2" s="249"/>
      <c r="G2" s="255"/>
      <c r="H2" s="261"/>
      <c r="I2" s="254"/>
      <c r="J2" s="255"/>
      <c r="K2" s="709" t="s">
        <v>509</v>
      </c>
      <c r="L2" s="709"/>
    </row>
    <row r="3" spans="1:12" s="217" customFormat="1">
      <c r="A3" s="260"/>
      <c r="B3" s="254"/>
      <c r="C3" s="259"/>
      <c r="D3" s="258"/>
      <c r="E3" s="255"/>
      <c r="F3" s="257"/>
      <c r="G3" s="255"/>
      <c r="H3" s="255"/>
      <c r="I3" s="249"/>
      <c r="J3" s="254"/>
      <c r="K3" s="254"/>
      <c r="L3" s="253"/>
    </row>
    <row r="4" spans="1:12" s="217" customFormat="1">
      <c r="A4" s="291" t="s">
        <v>269</v>
      </c>
      <c r="B4" s="249"/>
      <c r="C4" s="249"/>
      <c r="D4" s="298"/>
      <c r="E4" s="299"/>
      <c r="F4" s="256"/>
      <c r="G4" s="255"/>
      <c r="H4" s="300"/>
      <c r="I4" s="299"/>
      <c r="J4" s="254"/>
      <c r="K4" s="255"/>
      <c r="L4" s="253"/>
    </row>
    <row r="5" spans="1:12" s="217" customFormat="1" ht="15.75" thickBot="1">
      <c r="A5" s="22" t="s">
        <v>508</v>
      </c>
      <c r="B5" s="350"/>
      <c r="C5" s="350"/>
      <c r="D5" s="351"/>
      <c r="E5" s="351"/>
      <c r="F5" s="351"/>
      <c r="G5" s="256"/>
      <c r="H5" s="256"/>
      <c r="I5" s="255"/>
      <c r="J5" s="254"/>
      <c r="K5" s="254"/>
      <c r="L5" s="253"/>
    </row>
    <row r="6" spans="1:12" ht="15.75" thickBot="1">
      <c r="A6" s="252"/>
      <c r="B6" s="251"/>
      <c r="C6" s="250"/>
      <c r="D6" s="250"/>
      <c r="E6" s="250"/>
      <c r="F6" s="249"/>
      <c r="G6" s="249"/>
      <c r="H6" s="249"/>
      <c r="I6" s="712" t="s">
        <v>434</v>
      </c>
      <c r="J6" s="713"/>
      <c r="K6" s="714"/>
      <c r="L6" s="248"/>
    </row>
    <row r="7" spans="1:12" s="236" customFormat="1" ht="51.75" thickBot="1">
      <c r="A7" s="247" t="s">
        <v>64</v>
      </c>
      <c r="B7" s="246" t="s">
        <v>141</v>
      </c>
      <c r="C7" s="246" t="s">
        <v>433</v>
      </c>
      <c r="D7" s="245" t="s">
        <v>275</v>
      </c>
      <c r="E7" s="244" t="s">
        <v>432</v>
      </c>
      <c r="F7" s="243" t="s">
        <v>431</v>
      </c>
      <c r="G7" s="242" t="s">
        <v>228</v>
      </c>
      <c r="H7" s="241" t="s">
        <v>225</v>
      </c>
      <c r="I7" s="240" t="s">
        <v>430</v>
      </c>
      <c r="J7" s="239" t="s">
        <v>272</v>
      </c>
      <c r="K7" s="238" t="s">
        <v>229</v>
      </c>
      <c r="L7" s="237" t="s">
        <v>230</v>
      </c>
    </row>
    <row r="8" spans="1:12" s="230" customFormat="1" ht="15.75" thickBot="1">
      <c r="A8" s="234">
        <v>1</v>
      </c>
      <c r="B8" s="233">
        <v>2</v>
      </c>
      <c r="C8" s="235">
        <v>3</v>
      </c>
      <c r="D8" s="235">
        <v>4</v>
      </c>
      <c r="E8" s="234">
        <v>5</v>
      </c>
      <c r="F8" s="233">
        <v>6</v>
      </c>
      <c r="G8" s="235">
        <v>7</v>
      </c>
      <c r="H8" s="233">
        <v>8</v>
      </c>
      <c r="I8" s="234">
        <v>9</v>
      </c>
      <c r="J8" s="233">
        <v>10</v>
      </c>
      <c r="K8" s="232">
        <v>11</v>
      </c>
      <c r="L8" s="231">
        <v>12</v>
      </c>
    </row>
    <row r="9" spans="1:12" ht="30.75" thickTop="1">
      <c r="A9" s="352">
        <v>1</v>
      </c>
      <c r="B9" s="403">
        <v>42976</v>
      </c>
      <c r="C9" s="400" t="s">
        <v>510</v>
      </c>
      <c r="D9" s="353">
        <v>2415</v>
      </c>
      <c r="E9" s="392" t="s">
        <v>511</v>
      </c>
      <c r="F9" s="354" t="s">
        <v>512</v>
      </c>
      <c r="G9" s="409" t="s">
        <v>513</v>
      </c>
      <c r="H9" s="410" t="s">
        <v>514</v>
      </c>
      <c r="I9" s="356"/>
      <c r="J9" s="357"/>
      <c r="K9" s="358"/>
      <c r="L9" s="229"/>
    </row>
    <row r="10" spans="1:12" ht="30">
      <c r="A10" s="352">
        <v>2</v>
      </c>
      <c r="B10" s="404">
        <v>42982</v>
      </c>
      <c r="C10" s="400" t="s">
        <v>510</v>
      </c>
      <c r="D10" s="353">
        <v>1000</v>
      </c>
      <c r="E10" s="392" t="s">
        <v>515</v>
      </c>
      <c r="F10" s="354" t="s">
        <v>516</v>
      </c>
      <c r="G10" s="409" t="s">
        <v>517</v>
      </c>
      <c r="H10" s="410" t="s">
        <v>514</v>
      </c>
      <c r="I10" s="360"/>
      <c r="J10" s="361"/>
      <c r="K10" s="362"/>
      <c r="L10" s="229"/>
    </row>
    <row r="11" spans="1:12" ht="30">
      <c r="A11" s="352">
        <v>3</v>
      </c>
      <c r="B11" s="404">
        <v>42982</v>
      </c>
      <c r="C11" s="400" t="s">
        <v>510</v>
      </c>
      <c r="D11" s="353">
        <v>600</v>
      </c>
      <c r="E11" s="392" t="s">
        <v>518</v>
      </c>
      <c r="F11" s="354" t="s">
        <v>519</v>
      </c>
      <c r="G11" s="409" t="s">
        <v>520</v>
      </c>
      <c r="H11" s="410" t="s">
        <v>514</v>
      </c>
      <c r="I11" s="360"/>
      <c r="J11" s="361"/>
      <c r="K11" s="362"/>
      <c r="L11" s="229"/>
    </row>
    <row r="12" spans="1:12" ht="30">
      <c r="A12" s="352">
        <v>4</v>
      </c>
      <c r="B12" s="404">
        <v>42982</v>
      </c>
      <c r="C12" s="400" t="s">
        <v>510</v>
      </c>
      <c r="D12" s="353">
        <v>600</v>
      </c>
      <c r="E12" s="392" t="s">
        <v>521</v>
      </c>
      <c r="F12" s="354" t="s">
        <v>522</v>
      </c>
      <c r="G12" s="409" t="s">
        <v>523</v>
      </c>
      <c r="H12" s="410" t="s">
        <v>514</v>
      </c>
      <c r="I12" s="360"/>
      <c r="J12" s="361"/>
      <c r="K12" s="362"/>
      <c r="L12" s="229"/>
    </row>
    <row r="13" spans="1:12" ht="60">
      <c r="A13" s="352">
        <v>5</v>
      </c>
      <c r="B13" s="403">
        <v>42983</v>
      </c>
      <c r="C13" s="400" t="s">
        <v>524</v>
      </c>
      <c r="D13" s="353">
        <v>600</v>
      </c>
      <c r="E13" s="392" t="s">
        <v>525</v>
      </c>
      <c r="F13" s="354" t="s">
        <v>526</v>
      </c>
      <c r="G13" s="411"/>
      <c r="H13" s="412"/>
      <c r="I13" s="360"/>
      <c r="J13" s="355" t="s">
        <v>527</v>
      </c>
      <c r="K13" s="363" t="s">
        <v>528</v>
      </c>
      <c r="L13" s="229"/>
    </row>
    <row r="14" spans="1:12" ht="30">
      <c r="A14" s="352">
        <v>6</v>
      </c>
      <c r="B14" s="403">
        <v>42984</v>
      </c>
      <c r="C14" s="400" t="s">
        <v>510</v>
      </c>
      <c r="D14" s="353">
        <v>1500</v>
      </c>
      <c r="E14" s="392" t="s">
        <v>529</v>
      </c>
      <c r="F14" s="354" t="s">
        <v>530</v>
      </c>
      <c r="G14" s="409" t="s">
        <v>531</v>
      </c>
      <c r="H14" s="410" t="s">
        <v>514</v>
      </c>
      <c r="I14" s="360"/>
      <c r="J14" s="364"/>
      <c r="K14" s="362"/>
      <c r="L14" s="229"/>
    </row>
    <row r="15" spans="1:12" ht="30">
      <c r="A15" s="352">
        <v>7</v>
      </c>
      <c r="B15" s="403">
        <v>42985</v>
      </c>
      <c r="C15" s="400" t="s">
        <v>510</v>
      </c>
      <c r="D15" s="353">
        <v>1000</v>
      </c>
      <c r="E15" s="392" t="s">
        <v>532</v>
      </c>
      <c r="F15" s="354" t="s">
        <v>533</v>
      </c>
      <c r="G15" s="409" t="s">
        <v>534</v>
      </c>
      <c r="H15" s="410" t="s">
        <v>514</v>
      </c>
      <c r="I15" s="360"/>
      <c r="J15" s="364"/>
      <c r="K15" s="362"/>
      <c r="L15" s="229"/>
    </row>
    <row r="16" spans="1:12" ht="30">
      <c r="A16" s="352">
        <v>8</v>
      </c>
      <c r="B16" s="403">
        <v>42985</v>
      </c>
      <c r="C16" s="400" t="s">
        <v>510</v>
      </c>
      <c r="D16" s="353">
        <v>1000</v>
      </c>
      <c r="E16" s="392" t="s">
        <v>535</v>
      </c>
      <c r="F16" s="354" t="s">
        <v>536</v>
      </c>
      <c r="G16" s="409" t="s">
        <v>537</v>
      </c>
      <c r="H16" s="410" t="s">
        <v>514</v>
      </c>
      <c r="I16" s="360"/>
      <c r="J16" s="364"/>
      <c r="K16" s="362"/>
      <c r="L16" s="229"/>
    </row>
    <row r="17" spans="1:12" ht="30">
      <c r="A17" s="352">
        <v>9</v>
      </c>
      <c r="B17" s="403">
        <v>42985</v>
      </c>
      <c r="C17" s="400" t="s">
        <v>510</v>
      </c>
      <c r="D17" s="353">
        <v>500</v>
      </c>
      <c r="E17" s="392" t="s">
        <v>538</v>
      </c>
      <c r="F17" s="354" t="s">
        <v>539</v>
      </c>
      <c r="G17" s="409" t="s">
        <v>540</v>
      </c>
      <c r="H17" s="410" t="s">
        <v>514</v>
      </c>
      <c r="I17" s="360"/>
      <c r="J17" s="364"/>
      <c r="K17" s="362"/>
      <c r="L17" s="229"/>
    </row>
    <row r="18" spans="1:12" ht="124.5" customHeight="1">
      <c r="A18" s="352">
        <v>10</v>
      </c>
      <c r="B18" s="403">
        <v>42989</v>
      </c>
      <c r="C18" s="400" t="s">
        <v>524</v>
      </c>
      <c r="D18" s="365">
        <v>400</v>
      </c>
      <c r="E18" s="393" t="s">
        <v>541</v>
      </c>
      <c r="F18" s="366" t="s">
        <v>542</v>
      </c>
      <c r="G18" s="413"/>
      <c r="H18" s="414"/>
      <c r="I18" s="367" t="s">
        <v>543</v>
      </c>
      <c r="J18" s="368"/>
      <c r="K18" s="362"/>
      <c r="L18" s="229"/>
    </row>
    <row r="19" spans="1:12" ht="30">
      <c r="A19" s="352">
        <v>11</v>
      </c>
      <c r="B19" s="403">
        <v>42989</v>
      </c>
      <c r="C19" s="400" t="s">
        <v>510</v>
      </c>
      <c r="D19" s="365">
        <v>4000</v>
      </c>
      <c r="E19" s="393" t="s">
        <v>544</v>
      </c>
      <c r="F19" s="369" t="s">
        <v>545</v>
      </c>
      <c r="G19" s="398" t="s">
        <v>546</v>
      </c>
      <c r="H19" s="410" t="s">
        <v>547</v>
      </c>
      <c r="I19" s="371"/>
      <c r="J19" s="368"/>
      <c r="K19" s="362"/>
      <c r="L19" s="229"/>
    </row>
    <row r="20" spans="1:12" ht="96.75" customHeight="1">
      <c r="A20" s="352">
        <v>12</v>
      </c>
      <c r="B20" s="403">
        <v>42994</v>
      </c>
      <c r="C20" s="400" t="s">
        <v>524</v>
      </c>
      <c r="D20" s="353">
        <v>400</v>
      </c>
      <c r="E20" s="392" t="s">
        <v>548</v>
      </c>
      <c r="F20" s="366" t="s">
        <v>549</v>
      </c>
      <c r="G20" s="398"/>
      <c r="H20" s="410"/>
      <c r="I20" s="367" t="s">
        <v>550</v>
      </c>
      <c r="J20" s="372"/>
      <c r="K20" s="362"/>
      <c r="L20" s="229"/>
    </row>
    <row r="21" spans="1:12" ht="119.25" customHeight="1">
      <c r="A21" s="352">
        <v>13</v>
      </c>
      <c r="B21" s="403">
        <v>42994</v>
      </c>
      <c r="C21" s="400" t="s">
        <v>524</v>
      </c>
      <c r="D21" s="353">
        <v>375</v>
      </c>
      <c r="E21" s="392" t="s">
        <v>551</v>
      </c>
      <c r="F21" s="366" t="s">
        <v>552</v>
      </c>
      <c r="G21" s="398"/>
      <c r="H21" s="410"/>
      <c r="I21" s="367" t="s">
        <v>553</v>
      </c>
      <c r="J21" s="372"/>
      <c r="K21" s="362"/>
      <c r="L21" s="229"/>
    </row>
    <row r="22" spans="1:12" ht="140.25">
      <c r="A22" s="352">
        <v>14</v>
      </c>
      <c r="B22" s="403">
        <v>42996</v>
      </c>
      <c r="C22" s="400" t="s">
        <v>524</v>
      </c>
      <c r="D22" s="353">
        <v>600</v>
      </c>
      <c r="E22" s="392" t="s">
        <v>554</v>
      </c>
      <c r="F22" s="366" t="s">
        <v>555</v>
      </c>
      <c r="G22" s="398"/>
      <c r="H22" s="410"/>
      <c r="I22" s="367" t="s">
        <v>556</v>
      </c>
      <c r="J22" s="372"/>
      <c r="K22" s="362"/>
      <c r="L22" s="229"/>
    </row>
    <row r="23" spans="1:12" ht="165" customHeight="1">
      <c r="A23" s="352">
        <v>15</v>
      </c>
      <c r="B23" s="403">
        <v>43000</v>
      </c>
      <c r="C23" s="400" t="s">
        <v>524</v>
      </c>
      <c r="D23" s="353">
        <v>500</v>
      </c>
      <c r="E23" s="392" t="s">
        <v>557</v>
      </c>
      <c r="F23" s="366" t="s">
        <v>558</v>
      </c>
      <c r="G23" s="398"/>
      <c r="H23" s="410"/>
      <c r="I23" s="373" t="s">
        <v>559</v>
      </c>
      <c r="J23" s="372"/>
      <c r="K23" s="362"/>
      <c r="L23" s="229"/>
    </row>
    <row r="24" spans="1:12" ht="30">
      <c r="A24" s="352">
        <v>16</v>
      </c>
      <c r="B24" s="403">
        <v>43000</v>
      </c>
      <c r="C24" s="400" t="s">
        <v>510</v>
      </c>
      <c r="D24" s="353">
        <v>500</v>
      </c>
      <c r="E24" s="392" t="s">
        <v>515</v>
      </c>
      <c r="F24" s="366" t="s">
        <v>516</v>
      </c>
      <c r="G24" s="398" t="s">
        <v>517</v>
      </c>
      <c r="H24" s="410" t="s">
        <v>514</v>
      </c>
      <c r="I24" s="360"/>
      <c r="J24" s="372"/>
      <c r="K24" s="362"/>
      <c r="L24" s="229"/>
    </row>
    <row r="25" spans="1:12" ht="102">
      <c r="A25" s="352">
        <v>17</v>
      </c>
      <c r="B25" s="403">
        <v>43001</v>
      </c>
      <c r="C25" s="400" t="s">
        <v>524</v>
      </c>
      <c r="D25" s="353">
        <v>3721.2</v>
      </c>
      <c r="E25" s="394" t="s">
        <v>560</v>
      </c>
      <c r="F25" s="374">
        <v>211752021</v>
      </c>
      <c r="G25" s="411"/>
      <c r="H25" s="410"/>
      <c r="I25" s="373" t="s">
        <v>561</v>
      </c>
      <c r="J25" s="372"/>
      <c r="K25" s="362"/>
      <c r="L25" s="229"/>
    </row>
    <row r="26" spans="1:12" ht="30">
      <c r="A26" s="352">
        <v>18</v>
      </c>
      <c r="B26" s="403">
        <v>43003</v>
      </c>
      <c r="C26" s="400" t="s">
        <v>510</v>
      </c>
      <c r="D26" s="353">
        <v>1000</v>
      </c>
      <c r="E26" s="392" t="s">
        <v>562</v>
      </c>
      <c r="F26" s="366" t="s">
        <v>539</v>
      </c>
      <c r="G26" s="415" t="s">
        <v>540</v>
      </c>
      <c r="H26" s="410" t="s">
        <v>514</v>
      </c>
      <c r="I26" s="360"/>
      <c r="J26" s="372"/>
      <c r="K26" s="362"/>
      <c r="L26" s="229"/>
    </row>
    <row r="27" spans="1:12" ht="30">
      <c r="A27" s="352">
        <v>19</v>
      </c>
      <c r="B27" s="403">
        <v>43004</v>
      </c>
      <c r="C27" s="400" t="s">
        <v>510</v>
      </c>
      <c r="D27" s="353">
        <v>1000</v>
      </c>
      <c r="E27" s="392" t="s">
        <v>563</v>
      </c>
      <c r="F27" s="366" t="s">
        <v>564</v>
      </c>
      <c r="G27" s="398" t="s">
        <v>565</v>
      </c>
      <c r="H27" s="410" t="s">
        <v>514</v>
      </c>
      <c r="I27" s="360"/>
      <c r="J27" s="372"/>
      <c r="K27" s="362"/>
      <c r="L27" s="229"/>
    </row>
    <row r="28" spans="1:12" ht="30">
      <c r="A28" s="352">
        <v>20</v>
      </c>
      <c r="B28" s="403">
        <v>43005</v>
      </c>
      <c r="C28" s="400" t="s">
        <v>510</v>
      </c>
      <c r="D28" s="353">
        <v>300</v>
      </c>
      <c r="E28" s="392" t="s">
        <v>566</v>
      </c>
      <c r="F28" s="366" t="s">
        <v>567</v>
      </c>
      <c r="G28" s="398" t="s">
        <v>568</v>
      </c>
      <c r="H28" s="410" t="s">
        <v>569</v>
      </c>
      <c r="I28" s="360"/>
      <c r="J28" s="372"/>
      <c r="K28" s="362"/>
      <c r="L28" s="229"/>
    </row>
    <row r="29" spans="1:12" ht="167.25" customHeight="1">
      <c r="A29" s="352">
        <v>21</v>
      </c>
      <c r="B29" s="403">
        <v>43005</v>
      </c>
      <c r="C29" s="400" t="s">
        <v>524</v>
      </c>
      <c r="D29" s="353">
        <v>700</v>
      </c>
      <c r="E29" s="392" t="s">
        <v>570</v>
      </c>
      <c r="F29" s="366" t="s">
        <v>571</v>
      </c>
      <c r="G29" s="411"/>
      <c r="H29" s="410"/>
      <c r="I29" s="375" t="s">
        <v>572</v>
      </c>
      <c r="J29" s="372"/>
      <c r="K29" s="362"/>
      <c r="L29" s="229"/>
    </row>
    <row r="30" spans="1:12" ht="178.5">
      <c r="A30" s="352">
        <v>22</v>
      </c>
      <c r="B30" s="403">
        <v>43005</v>
      </c>
      <c r="C30" s="400" t="s">
        <v>524</v>
      </c>
      <c r="D30" s="353">
        <v>200</v>
      </c>
      <c r="E30" s="392" t="s">
        <v>573</v>
      </c>
      <c r="F30" s="366" t="s">
        <v>574</v>
      </c>
      <c r="G30" s="411"/>
      <c r="H30" s="410"/>
      <c r="I30" s="376" t="s">
        <v>575</v>
      </c>
      <c r="J30" s="372"/>
      <c r="K30" s="362"/>
      <c r="L30" s="229"/>
    </row>
    <row r="31" spans="1:12" ht="30">
      <c r="A31" s="352">
        <v>23</v>
      </c>
      <c r="B31" s="403">
        <v>43006</v>
      </c>
      <c r="C31" s="400" t="s">
        <v>510</v>
      </c>
      <c r="D31" s="353">
        <v>999</v>
      </c>
      <c r="E31" s="392" t="s">
        <v>576</v>
      </c>
      <c r="F31" s="366" t="s">
        <v>577</v>
      </c>
      <c r="G31" s="398" t="s">
        <v>578</v>
      </c>
      <c r="H31" s="410" t="s">
        <v>547</v>
      </c>
      <c r="I31" s="360"/>
      <c r="J31" s="372"/>
      <c r="K31" s="362"/>
      <c r="L31" s="229"/>
    </row>
    <row r="32" spans="1:12" ht="30">
      <c r="A32" s="352">
        <v>24</v>
      </c>
      <c r="B32" s="403">
        <v>43007</v>
      </c>
      <c r="C32" s="400" t="s">
        <v>510</v>
      </c>
      <c r="D32" s="353">
        <v>175</v>
      </c>
      <c r="E32" s="392" t="s">
        <v>579</v>
      </c>
      <c r="F32" s="366" t="s">
        <v>580</v>
      </c>
      <c r="G32" s="398" t="s">
        <v>581</v>
      </c>
      <c r="H32" s="410" t="s">
        <v>514</v>
      </c>
      <c r="I32" s="360"/>
      <c r="J32" s="372"/>
      <c r="K32" s="362"/>
      <c r="L32" s="229"/>
    </row>
    <row r="33" spans="1:12" ht="30">
      <c r="A33" s="352">
        <v>25</v>
      </c>
      <c r="B33" s="403">
        <v>43007</v>
      </c>
      <c r="C33" s="400" t="s">
        <v>510</v>
      </c>
      <c r="D33" s="353">
        <v>800</v>
      </c>
      <c r="E33" s="392" t="s">
        <v>582</v>
      </c>
      <c r="F33" s="366" t="s">
        <v>583</v>
      </c>
      <c r="G33" s="398" t="s">
        <v>584</v>
      </c>
      <c r="H33" s="410" t="s">
        <v>547</v>
      </c>
      <c r="I33" s="360"/>
      <c r="J33" s="372"/>
      <c r="K33" s="362"/>
      <c r="L33" s="229"/>
    </row>
    <row r="34" spans="1:12" ht="147" customHeight="1">
      <c r="A34" s="352">
        <v>26</v>
      </c>
      <c r="B34" s="403">
        <v>43009</v>
      </c>
      <c r="C34" s="400" t="s">
        <v>524</v>
      </c>
      <c r="D34" s="377">
        <v>400</v>
      </c>
      <c r="E34" s="395" t="s">
        <v>585</v>
      </c>
      <c r="F34" s="366" t="s">
        <v>586</v>
      </c>
      <c r="G34" s="398"/>
      <c r="H34" s="410"/>
      <c r="I34" s="376" t="s">
        <v>587</v>
      </c>
      <c r="J34" s="372"/>
      <c r="K34" s="362"/>
      <c r="L34" s="229"/>
    </row>
    <row r="35" spans="1:12" ht="147" customHeight="1">
      <c r="A35" s="352">
        <v>27</v>
      </c>
      <c r="B35" s="403">
        <v>43010</v>
      </c>
      <c r="C35" s="400" t="s">
        <v>524</v>
      </c>
      <c r="D35" s="353">
        <v>300</v>
      </c>
      <c r="E35" s="396" t="s">
        <v>588</v>
      </c>
      <c r="F35" s="378" t="s">
        <v>589</v>
      </c>
      <c r="G35" s="411"/>
      <c r="H35" s="412"/>
      <c r="I35" s="379" t="s">
        <v>590</v>
      </c>
      <c r="J35" s="372"/>
      <c r="K35" s="362"/>
      <c r="L35" s="229"/>
    </row>
    <row r="36" spans="1:12" ht="38.25" customHeight="1">
      <c r="A36" s="352">
        <v>28</v>
      </c>
      <c r="B36" s="405">
        <v>43011</v>
      </c>
      <c r="C36" s="401" t="s">
        <v>510</v>
      </c>
      <c r="D36" s="380">
        <v>1000</v>
      </c>
      <c r="E36" s="397" t="s">
        <v>591</v>
      </c>
      <c r="F36" s="381" t="s">
        <v>592</v>
      </c>
      <c r="G36" s="397" t="s">
        <v>593</v>
      </c>
      <c r="H36" s="410" t="s">
        <v>547</v>
      </c>
      <c r="I36" s="382"/>
      <c r="J36" s="372"/>
      <c r="K36" s="362"/>
      <c r="L36" s="229"/>
    </row>
    <row r="37" spans="1:12" ht="38.25" customHeight="1">
      <c r="A37" s="352">
        <v>29</v>
      </c>
      <c r="B37" s="406">
        <v>43011</v>
      </c>
      <c r="C37" s="402" t="s">
        <v>510</v>
      </c>
      <c r="D37" s="383">
        <v>2000</v>
      </c>
      <c r="E37" s="398" t="s">
        <v>594</v>
      </c>
      <c r="F37" s="384" t="s">
        <v>595</v>
      </c>
      <c r="G37" s="398" t="s">
        <v>596</v>
      </c>
      <c r="H37" s="416" t="s">
        <v>547</v>
      </c>
      <c r="I37" s="382"/>
      <c r="J37" s="372"/>
      <c r="K37" s="362"/>
      <c r="L37" s="229"/>
    </row>
    <row r="38" spans="1:12" ht="38.25" customHeight="1">
      <c r="A38" s="352">
        <v>30</v>
      </c>
      <c r="B38" s="406">
        <v>43011</v>
      </c>
      <c r="C38" s="402" t="s">
        <v>510</v>
      </c>
      <c r="D38" s="383">
        <v>500</v>
      </c>
      <c r="E38" s="398" t="s">
        <v>597</v>
      </c>
      <c r="F38" s="384" t="s">
        <v>598</v>
      </c>
      <c r="G38" s="398" t="s">
        <v>599</v>
      </c>
      <c r="H38" s="416" t="s">
        <v>514</v>
      </c>
      <c r="I38" s="382"/>
      <c r="J38" s="372"/>
      <c r="K38" s="362"/>
      <c r="L38" s="229"/>
    </row>
    <row r="39" spans="1:12" ht="38.25" customHeight="1">
      <c r="A39" s="352">
        <v>31</v>
      </c>
      <c r="B39" s="406">
        <v>43011</v>
      </c>
      <c r="C39" s="402" t="s">
        <v>510</v>
      </c>
      <c r="D39" s="383">
        <v>392</v>
      </c>
      <c r="E39" s="398" t="s">
        <v>600</v>
      </c>
      <c r="F39" s="384" t="s">
        <v>601</v>
      </c>
      <c r="G39" s="398" t="s">
        <v>602</v>
      </c>
      <c r="H39" s="416" t="s">
        <v>569</v>
      </c>
      <c r="I39" s="382"/>
      <c r="J39" s="372"/>
      <c r="K39" s="362"/>
      <c r="L39" s="229"/>
    </row>
    <row r="40" spans="1:12" ht="38.25" customHeight="1">
      <c r="A40" s="352">
        <v>32</v>
      </c>
      <c r="B40" s="406">
        <v>43013</v>
      </c>
      <c r="C40" s="402" t="s">
        <v>510</v>
      </c>
      <c r="D40" s="383">
        <v>400</v>
      </c>
      <c r="E40" s="395" t="s">
        <v>603</v>
      </c>
      <c r="F40" s="370">
        <v>39001006309</v>
      </c>
      <c r="G40" s="398" t="s">
        <v>604</v>
      </c>
      <c r="H40" s="416" t="s">
        <v>547</v>
      </c>
      <c r="I40" s="382"/>
      <c r="J40" s="372"/>
      <c r="K40" s="362"/>
      <c r="L40" s="229"/>
    </row>
    <row r="41" spans="1:12" ht="38.25" customHeight="1">
      <c r="A41" s="352">
        <v>33</v>
      </c>
      <c r="B41" s="406">
        <v>43020</v>
      </c>
      <c r="C41" s="402" t="s">
        <v>510</v>
      </c>
      <c r="D41" s="383">
        <v>2000</v>
      </c>
      <c r="E41" s="398" t="s">
        <v>605</v>
      </c>
      <c r="F41" s="385" t="s">
        <v>606</v>
      </c>
      <c r="G41" s="398" t="s">
        <v>607</v>
      </c>
      <c r="H41" s="416" t="s">
        <v>547</v>
      </c>
      <c r="I41" s="382"/>
      <c r="J41" s="372"/>
      <c r="K41" s="362"/>
      <c r="L41" s="229"/>
    </row>
    <row r="42" spans="1:12" ht="38.25" customHeight="1">
      <c r="A42" s="352">
        <v>34</v>
      </c>
      <c r="B42" s="406">
        <v>43020</v>
      </c>
      <c r="C42" s="402" t="s">
        <v>510</v>
      </c>
      <c r="D42" s="383">
        <v>1610</v>
      </c>
      <c r="E42" s="398" t="s">
        <v>608</v>
      </c>
      <c r="F42" s="384" t="s">
        <v>609</v>
      </c>
      <c r="G42" s="398" t="s">
        <v>610</v>
      </c>
      <c r="H42" s="416" t="s">
        <v>547</v>
      </c>
      <c r="I42" s="382"/>
      <c r="J42" s="372"/>
      <c r="K42" s="362"/>
      <c r="L42" s="229"/>
    </row>
    <row r="43" spans="1:12" ht="38.25" customHeight="1">
      <c r="A43" s="352">
        <v>35</v>
      </c>
      <c r="B43" s="406">
        <v>43020</v>
      </c>
      <c r="C43" s="402" t="s">
        <v>510</v>
      </c>
      <c r="D43" s="383">
        <v>600</v>
      </c>
      <c r="E43" s="398" t="s">
        <v>611</v>
      </c>
      <c r="F43" s="384" t="s">
        <v>612</v>
      </c>
      <c r="G43" s="398" t="s">
        <v>613</v>
      </c>
      <c r="H43" s="416" t="s">
        <v>514</v>
      </c>
      <c r="I43" s="382"/>
      <c r="J43" s="372"/>
      <c r="K43" s="362"/>
      <c r="L43" s="229"/>
    </row>
    <row r="44" spans="1:12" ht="30">
      <c r="A44" s="352">
        <v>36</v>
      </c>
      <c r="B44" s="406">
        <v>43021</v>
      </c>
      <c r="C44" s="402" t="s">
        <v>510</v>
      </c>
      <c r="D44" s="383">
        <v>670</v>
      </c>
      <c r="E44" s="398" t="s">
        <v>614</v>
      </c>
      <c r="F44" s="384" t="s">
        <v>615</v>
      </c>
      <c r="G44" s="398" t="s">
        <v>616</v>
      </c>
      <c r="H44" s="416" t="s">
        <v>514</v>
      </c>
      <c r="I44" s="382"/>
      <c r="J44" s="372"/>
      <c r="K44" s="362"/>
      <c r="L44" s="229"/>
    </row>
    <row r="45" spans="1:12" ht="51">
      <c r="A45" s="352">
        <v>37</v>
      </c>
      <c r="B45" s="407">
        <v>43025</v>
      </c>
      <c r="C45" s="395" t="s">
        <v>524</v>
      </c>
      <c r="D45" s="377">
        <v>500</v>
      </c>
      <c r="E45" s="395" t="s">
        <v>525</v>
      </c>
      <c r="F45" s="386" t="s">
        <v>526</v>
      </c>
      <c r="G45" s="398"/>
      <c r="H45" s="416"/>
      <c r="I45" s="382"/>
      <c r="J45" s="387" t="s">
        <v>527</v>
      </c>
      <c r="K45" s="388" t="s">
        <v>617</v>
      </c>
      <c r="L45" s="229"/>
    </row>
    <row r="46" spans="1:12" ht="30.75" customHeight="1">
      <c r="A46" s="352">
        <v>38</v>
      </c>
      <c r="B46" s="407">
        <v>43026</v>
      </c>
      <c r="C46" s="395" t="s">
        <v>510</v>
      </c>
      <c r="D46" s="389">
        <v>300</v>
      </c>
      <c r="E46" s="398" t="s">
        <v>618</v>
      </c>
      <c r="F46" s="385" t="s">
        <v>619</v>
      </c>
      <c r="G46" s="398" t="s">
        <v>620</v>
      </c>
      <c r="H46" s="416" t="s">
        <v>514</v>
      </c>
      <c r="I46" s="382"/>
      <c r="J46" s="382"/>
      <c r="K46" s="382"/>
      <c r="L46" s="229"/>
    </row>
    <row r="47" spans="1:12" ht="30.75" customHeight="1">
      <c r="A47" s="352">
        <v>39</v>
      </c>
      <c r="B47" s="407">
        <v>43026</v>
      </c>
      <c r="C47" s="395" t="s">
        <v>510</v>
      </c>
      <c r="D47" s="389">
        <v>650</v>
      </c>
      <c r="E47" s="395" t="s">
        <v>621</v>
      </c>
      <c r="F47" s="385" t="s">
        <v>622</v>
      </c>
      <c r="G47" s="398" t="s">
        <v>623</v>
      </c>
      <c r="H47" s="416" t="s">
        <v>569</v>
      </c>
      <c r="I47" s="382"/>
      <c r="J47" s="382"/>
      <c r="K47" s="382"/>
      <c r="L47" s="229"/>
    </row>
    <row r="48" spans="1:12" ht="30.75" customHeight="1">
      <c r="A48" s="352">
        <v>40</v>
      </c>
      <c r="B48" s="403">
        <v>43032</v>
      </c>
      <c r="C48" s="400" t="s">
        <v>510</v>
      </c>
      <c r="D48" s="353">
        <v>175</v>
      </c>
      <c r="E48" s="392" t="s">
        <v>579</v>
      </c>
      <c r="F48" s="366" t="s">
        <v>580</v>
      </c>
      <c r="G48" s="398" t="s">
        <v>581</v>
      </c>
      <c r="H48" s="410" t="s">
        <v>514</v>
      </c>
      <c r="I48" s="382"/>
      <c r="J48" s="382"/>
      <c r="K48" s="382"/>
      <c r="L48" s="229"/>
    </row>
    <row r="49" spans="1:12" ht="30.75" customHeight="1">
      <c r="A49" s="352">
        <v>41</v>
      </c>
      <c r="B49" s="408">
        <v>43035</v>
      </c>
      <c r="C49" s="548" t="s">
        <v>510</v>
      </c>
      <c r="D49" s="390">
        <v>2000</v>
      </c>
      <c r="E49" s="399" t="s">
        <v>594</v>
      </c>
      <c r="F49" s="391" t="s">
        <v>595</v>
      </c>
      <c r="G49" s="399" t="s">
        <v>596</v>
      </c>
      <c r="H49" s="417" t="s">
        <v>547</v>
      </c>
      <c r="I49" s="382"/>
      <c r="J49" s="382"/>
      <c r="K49" s="382"/>
      <c r="L49" s="229"/>
    </row>
    <row r="50" spans="1:12" ht="30.75" customHeight="1">
      <c r="A50" s="352">
        <v>42</v>
      </c>
      <c r="B50" s="359">
        <v>43075</v>
      </c>
      <c r="C50" s="548" t="s">
        <v>510</v>
      </c>
      <c r="D50" s="549">
        <v>1600</v>
      </c>
      <c r="E50" s="409" t="s">
        <v>1070</v>
      </c>
      <c r="F50" s="552" t="s">
        <v>1068</v>
      </c>
      <c r="G50" s="409" t="s">
        <v>1065</v>
      </c>
      <c r="H50" s="550" t="s">
        <v>547</v>
      </c>
      <c r="I50" s="382"/>
      <c r="J50" s="382"/>
      <c r="K50" s="382"/>
      <c r="L50" s="229"/>
    </row>
    <row r="51" spans="1:12" ht="30.75" customHeight="1">
      <c r="A51" s="352">
        <v>43</v>
      </c>
      <c r="B51" s="359">
        <v>43076</v>
      </c>
      <c r="C51" s="548" t="s">
        <v>510</v>
      </c>
      <c r="D51" s="549">
        <v>1400</v>
      </c>
      <c r="E51" s="409" t="s">
        <v>733</v>
      </c>
      <c r="F51" s="552" t="s">
        <v>1069</v>
      </c>
      <c r="G51" s="409" t="s">
        <v>1066</v>
      </c>
      <c r="H51" s="550" t="s">
        <v>514</v>
      </c>
      <c r="I51" s="382"/>
      <c r="J51" s="382"/>
      <c r="K51" s="382"/>
      <c r="L51" s="229"/>
    </row>
    <row r="52" spans="1:12" ht="30.75" customHeight="1">
      <c r="A52" s="352">
        <v>44</v>
      </c>
      <c r="B52" s="359">
        <v>43077</v>
      </c>
      <c r="C52" s="548" t="s">
        <v>510</v>
      </c>
      <c r="D52" s="549">
        <v>2015</v>
      </c>
      <c r="E52" s="409" t="s">
        <v>525</v>
      </c>
      <c r="F52" s="552" t="s">
        <v>526</v>
      </c>
      <c r="G52" s="409" t="s">
        <v>1067</v>
      </c>
      <c r="H52" s="550" t="s">
        <v>547</v>
      </c>
      <c r="I52" s="382"/>
      <c r="J52" s="382"/>
      <c r="K52" s="382"/>
      <c r="L52" s="229"/>
    </row>
    <row r="53" spans="1:12" ht="30.75" customHeight="1">
      <c r="A53" s="352">
        <v>45</v>
      </c>
      <c r="B53" s="359">
        <v>43080</v>
      </c>
      <c r="C53" s="548" t="s">
        <v>510</v>
      </c>
      <c r="D53" s="549">
        <v>500</v>
      </c>
      <c r="E53" s="409" t="s">
        <v>1071</v>
      </c>
      <c r="F53" s="552" t="s">
        <v>516</v>
      </c>
      <c r="G53" s="409" t="s">
        <v>517</v>
      </c>
      <c r="H53" s="551" t="s">
        <v>514</v>
      </c>
      <c r="I53" s="382"/>
      <c r="J53" s="382"/>
      <c r="K53" s="382"/>
      <c r="L53" s="229"/>
    </row>
    <row r="54" spans="1:12" ht="30.75" customHeight="1">
      <c r="A54" s="352">
        <v>46</v>
      </c>
      <c r="B54" s="556">
        <v>43090</v>
      </c>
      <c r="C54" s="548" t="s">
        <v>510</v>
      </c>
      <c r="D54" s="572">
        <v>600</v>
      </c>
      <c r="E54" s="562" t="s">
        <v>1073</v>
      </c>
      <c r="F54" s="573" t="s">
        <v>536</v>
      </c>
      <c r="G54" s="577" t="s">
        <v>1072</v>
      </c>
      <c r="H54" s="558" t="s">
        <v>514</v>
      </c>
      <c r="I54" s="382"/>
      <c r="J54" s="382"/>
      <c r="K54" s="382"/>
      <c r="L54" s="229"/>
    </row>
    <row r="55" spans="1:12" ht="24.75" customHeight="1">
      <c r="A55" s="352">
        <v>47</v>
      </c>
      <c r="B55" s="556">
        <v>43094</v>
      </c>
      <c r="C55" s="548" t="s">
        <v>510</v>
      </c>
      <c r="D55" s="572">
        <v>600</v>
      </c>
      <c r="E55" s="562" t="s">
        <v>1071</v>
      </c>
      <c r="F55" s="574" t="s">
        <v>516</v>
      </c>
      <c r="G55" s="577" t="s">
        <v>517</v>
      </c>
      <c r="H55" s="557" t="s">
        <v>514</v>
      </c>
      <c r="I55" s="382"/>
      <c r="J55" s="382"/>
      <c r="K55" s="382"/>
      <c r="L55" s="229"/>
    </row>
    <row r="56" spans="1:12" ht="24.75" customHeight="1">
      <c r="A56" s="352">
        <v>48</v>
      </c>
      <c r="B56" s="555">
        <v>43097</v>
      </c>
      <c r="C56" s="548" t="s">
        <v>510</v>
      </c>
      <c r="D56" s="565">
        <v>520</v>
      </c>
      <c r="E56" s="567" t="s">
        <v>1075</v>
      </c>
      <c r="F56" s="570" t="s">
        <v>539</v>
      </c>
      <c r="G56" s="568" t="s">
        <v>540</v>
      </c>
      <c r="H56" s="560" t="s">
        <v>514</v>
      </c>
      <c r="I56" s="382"/>
      <c r="J56" s="382"/>
      <c r="K56" s="382"/>
      <c r="L56" s="229"/>
    </row>
    <row r="57" spans="1:12" ht="24.75" customHeight="1">
      <c r="A57" s="352">
        <v>49</v>
      </c>
      <c r="B57" s="576">
        <v>43098</v>
      </c>
      <c r="C57" s="548" t="s">
        <v>510</v>
      </c>
      <c r="D57" s="565">
        <v>2500</v>
      </c>
      <c r="E57" s="567" t="s">
        <v>1076</v>
      </c>
      <c r="F57" s="569" t="s">
        <v>545</v>
      </c>
      <c r="G57" s="568" t="s">
        <v>546</v>
      </c>
      <c r="H57" s="561" t="s">
        <v>547</v>
      </c>
      <c r="I57" s="382"/>
      <c r="J57" s="382"/>
      <c r="K57" s="382"/>
      <c r="L57" s="229"/>
    </row>
    <row r="58" spans="1:12" ht="24.75" customHeight="1">
      <c r="A58" s="352">
        <v>50</v>
      </c>
      <c r="B58" s="576">
        <v>43098</v>
      </c>
      <c r="C58" s="548" t="s">
        <v>510</v>
      </c>
      <c r="D58" s="565">
        <v>1400</v>
      </c>
      <c r="E58" s="567" t="s">
        <v>1077</v>
      </c>
      <c r="F58" s="570" t="s">
        <v>606</v>
      </c>
      <c r="G58" s="554" t="s">
        <v>1074</v>
      </c>
      <c r="H58" s="560" t="s">
        <v>514</v>
      </c>
      <c r="I58" s="382"/>
      <c r="J58" s="382"/>
      <c r="K58" s="382"/>
      <c r="L58" s="229"/>
    </row>
    <row r="59" spans="1:12" ht="24.75" customHeight="1">
      <c r="A59" s="352">
        <v>51</v>
      </c>
      <c r="B59" s="576">
        <v>43098</v>
      </c>
      <c r="C59" s="548" t="s">
        <v>510</v>
      </c>
      <c r="D59" s="575">
        <v>600</v>
      </c>
      <c r="E59" s="562" t="s">
        <v>1071</v>
      </c>
      <c r="F59" s="566" t="s">
        <v>516</v>
      </c>
      <c r="G59" s="577" t="s">
        <v>517</v>
      </c>
      <c r="H59" s="578" t="s">
        <v>514</v>
      </c>
      <c r="I59" s="382"/>
      <c r="J59" s="382"/>
      <c r="K59" s="382"/>
      <c r="L59" s="229"/>
    </row>
    <row r="60" spans="1:12" ht="24.75" customHeight="1">
      <c r="A60" s="352">
        <v>52</v>
      </c>
      <c r="B60" s="576">
        <v>43098</v>
      </c>
      <c r="C60" s="548" t="s">
        <v>510</v>
      </c>
      <c r="D60" s="575">
        <v>350</v>
      </c>
      <c r="E60" s="562" t="s">
        <v>1078</v>
      </c>
      <c r="F60" s="566" t="s">
        <v>519</v>
      </c>
      <c r="G60" s="577" t="s">
        <v>520</v>
      </c>
      <c r="H60" s="578" t="s">
        <v>514</v>
      </c>
      <c r="I60" s="382"/>
      <c r="J60" s="382"/>
      <c r="K60" s="382"/>
      <c r="L60" s="229"/>
    </row>
    <row r="61" spans="1:12" ht="30">
      <c r="A61" s="352">
        <v>53</v>
      </c>
      <c r="B61" s="576">
        <v>43098</v>
      </c>
      <c r="C61" s="548" t="s">
        <v>510</v>
      </c>
      <c r="D61" s="575">
        <v>350</v>
      </c>
      <c r="E61" s="562" t="s">
        <v>1079</v>
      </c>
      <c r="F61" s="566" t="s">
        <v>522</v>
      </c>
      <c r="G61" s="577" t="s">
        <v>523</v>
      </c>
      <c r="H61" s="578" t="s">
        <v>514</v>
      </c>
      <c r="I61" s="382"/>
      <c r="J61" s="382"/>
      <c r="K61" s="382"/>
      <c r="L61" s="229"/>
    </row>
    <row r="62" spans="1:12" ht="15.75" thickBot="1">
      <c r="A62" s="228" t="s">
        <v>271</v>
      </c>
      <c r="B62" s="227"/>
      <c r="C62" s="226"/>
      <c r="D62" s="225">
        <f>SUM(D9:D61)</f>
        <v>50817.2</v>
      </c>
      <c r="E62" s="224"/>
      <c r="F62" s="223"/>
      <c r="G62" s="223"/>
      <c r="H62" s="223"/>
      <c r="I62" s="222"/>
      <c r="J62" s="221"/>
      <c r="K62" s="220"/>
      <c r="L62" s="219"/>
    </row>
    <row r="63" spans="1:12">
      <c r="A63" s="209"/>
      <c r="B63" s="210"/>
      <c r="C63" s="209"/>
      <c r="D63" s="210"/>
      <c r="E63" s="209"/>
      <c r="F63" s="210"/>
      <c r="G63" s="209"/>
      <c r="H63" s="210"/>
      <c r="I63" s="209"/>
      <c r="J63" s="210"/>
      <c r="K63" s="209"/>
      <c r="L63" s="210"/>
    </row>
    <row r="64" spans="1:12">
      <c r="A64" s="209"/>
      <c r="B64" s="216"/>
      <c r="C64" s="209"/>
      <c r="D64" s="216"/>
      <c r="E64" s="209"/>
      <c r="F64" s="216"/>
      <c r="G64" s="209"/>
      <c r="H64" s="216"/>
      <c r="I64" s="209"/>
      <c r="J64" s="216"/>
      <c r="K64" s="209"/>
      <c r="L64" s="216"/>
    </row>
    <row r="65" spans="1:12" s="217" customFormat="1">
      <c r="A65" s="711" t="s">
        <v>395</v>
      </c>
      <c r="B65" s="711"/>
      <c r="C65" s="711"/>
      <c r="D65" s="711"/>
      <c r="E65" s="711"/>
      <c r="F65" s="711"/>
      <c r="G65" s="711"/>
      <c r="H65" s="711"/>
      <c r="I65" s="711"/>
      <c r="J65" s="711"/>
      <c r="K65" s="711"/>
      <c r="L65" s="711"/>
    </row>
    <row r="66" spans="1:12" s="218" customFormat="1" ht="12.75">
      <c r="A66" s="711" t="s">
        <v>429</v>
      </c>
      <c r="B66" s="711"/>
      <c r="C66" s="711"/>
      <c r="D66" s="711"/>
      <c r="E66" s="711"/>
      <c r="F66" s="711"/>
      <c r="G66" s="711"/>
      <c r="H66" s="711"/>
      <c r="I66" s="711"/>
      <c r="J66" s="711"/>
      <c r="K66" s="711"/>
      <c r="L66" s="711"/>
    </row>
    <row r="67" spans="1:12" s="218" customFormat="1" ht="12.75">
      <c r="A67" s="711"/>
      <c r="B67" s="711"/>
      <c r="C67" s="711"/>
      <c r="D67" s="711"/>
      <c r="E67" s="711"/>
      <c r="F67" s="711"/>
      <c r="G67" s="711"/>
      <c r="H67" s="711"/>
      <c r="I67" s="711"/>
      <c r="J67" s="711"/>
      <c r="K67" s="711"/>
      <c r="L67" s="711"/>
    </row>
    <row r="68" spans="1:12" s="217" customFormat="1">
      <c r="A68" s="711" t="s">
        <v>428</v>
      </c>
      <c r="B68" s="711"/>
      <c r="C68" s="711"/>
      <c r="D68" s="711"/>
      <c r="E68" s="711"/>
      <c r="F68" s="711"/>
      <c r="G68" s="711"/>
      <c r="H68" s="711"/>
      <c r="I68" s="711"/>
      <c r="J68" s="711"/>
      <c r="K68" s="711"/>
      <c r="L68" s="711"/>
    </row>
    <row r="69" spans="1:12" s="217" customFormat="1">
      <c r="A69" s="711"/>
      <c r="B69" s="711"/>
      <c r="C69" s="711"/>
      <c r="D69" s="711"/>
      <c r="E69" s="711"/>
      <c r="F69" s="711"/>
      <c r="G69" s="711"/>
      <c r="H69" s="711"/>
      <c r="I69" s="711"/>
      <c r="J69" s="711"/>
      <c r="K69" s="711"/>
      <c r="L69" s="711"/>
    </row>
    <row r="70" spans="1:12" s="217" customFormat="1">
      <c r="A70" s="711" t="s">
        <v>427</v>
      </c>
      <c r="B70" s="711"/>
      <c r="C70" s="711"/>
      <c r="D70" s="711"/>
      <c r="E70" s="711"/>
      <c r="F70" s="711"/>
      <c r="G70" s="711"/>
      <c r="H70" s="711"/>
      <c r="I70" s="711"/>
      <c r="J70" s="711"/>
      <c r="K70" s="711"/>
      <c r="L70" s="711"/>
    </row>
    <row r="71" spans="1:12" s="217" customFormat="1">
      <c r="A71" s="209"/>
      <c r="B71" s="210"/>
      <c r="C71" s="209"/>
      <c r="D71" s="210"/>
      <c r="E71" s="209"/>
      <c r="F71" s="210"/>
      <c r="G71" s="209"/>
      <c r="H71" s="210"/>
      <c r="I71" s="209"/>
      <c r="J71" s="210"/>
      <c r="K71" s="209"/>
      <c r="L71" s="210"/>
    </row>
    <row r="72" spans="1:12" s="217" customFormat="1">
      <c r="A72" s="209"/>
      <c r="B72" s="216"/>
      <c r="C72" s="209"/>
      <c r="D72" s="216"/>
      <c r="E72" s="209"/>
      <c r="F72" s="216"/>
      <c r="G72" s="209"/>
      <c r="H72" s="216"/>
      <c r="I72" s="209"/>
      <c r="J72" s="216"/>
      <c r="K72" s="209"/>
      <c r="L72" s="216"/>
    </row>
    <row r="73" spans="1:12">
      <c r="A73" s="209"/>
      <c r="B73" s="216"/>
      <c r="C73" s="209"/>
      <c r="D73" s="216"/>
      <c r="E73" s="209"/>
      <c r="F73" s="216"/>
      <c r="G73" s="209"/>
      <c r="H73" s="216"/>
      <c r="I73" s="209"/>
      <c r="J73" s="216"/>
      <c r="K73" s="209"/>
      <c r="L73" s="216"/>
    </row>
    <row r="74" spans="1:12" s="211" customFormat="1">
      <c r="A74" s="717" t="s">
        <v>107</v>
      </c>
      <c r="B74" s="717"/>
      <c r="C74" s="210"/>
      <c r="D74" s="209"/>
      <c r="E74" s="210"/>
      <c r="F74" s="210"/>
      <c r="G74" s="209"/>
      <c r="H74" s="210"/>
      <c r="I74" s="210"/>
      <c r="J74" s="209"/>
      <c r="K74" s="210"/>
      <c r="L74" s="209"/>
    </row>
    <row r="75" spans="1:12" s="211" customFormat="1">
      <c r="A75" s="210"/>
      <c r="B75" s="209"/>
      <c r="C75" s="214"/>
      <c r="D75" s="215"/>
      <c r="E75" s="214"/>
      <c r="F75" s="210"/>
      <c r="G75" s="209"/>
      <c r="H75" s="213"/>
      <c r="I75" s="210"/>
      <c r="J75" s="209"/>
      <c r="K75" s="210"/>
      <c r="L75" s="209"/>
    </row>
    <row r="76" spans="1:12" s="211" customFormat="1" ht="15" customHeight="1">
      <c r="A76" s="210"/>
      <c r="B76" s="209"/>
      <c r="C76" s="710" t="s">
        <v>263</v>
      </c>
      <c r="D76" s="710"/>
      <c r="E76" s="710"/>
      <c r="F76" s="210"/>
      <c r="G76" s="209"/>
      <c r="H76" s="715" t="s">
        <v>426</v>
      </c>
      <c r="I76" s="212"/>
      <c r="J76" s="209"/>
      <c r="K76" s="210"/>
      <c r="L76" s="209"/>
    </row>
    <row r="77" spans="1:12" s="211" customFormat="1">
      <c r="A77" s="210"/>
      <c r="B77" s="209"/>
      <c r="C77" s="210"/>
      <c r="D77" s="209"/>
      <c r="E77" s="210"/>
      <c r="F77" s="210"/>
      <c r="G77" s="209"/>
      <c r="H77" s="716"/>
      <c r="I77" s="212"/>
      <c r="J77" s="209"/>
      <c r="K77" s="210"/>
      <c r="L77" s="209"/>
    </row>
    <row r="78" spans="1:12" s="208" customFormat="1">
      <c r="A78" s="210"/>
      <c r="B78" s="209"/>
      <c r="C78" s="710" t="s">
        <v>139</v>
      </c>
      <c r="D78" s="710"/>
      <c r="E78" s="710"/>
      <c r="F78" s="210"/>
      <c r="G78" s="209"/>
      <c r="H78" s="210"/>
      <c r="I78" s="210"/>
      <c r="J78" s="209"/>
      <c r="K78" s="210"/>
      <c r="L78" s="209"/>
    </row>
    <row r="79" spans="1:12" s="208" customFormat="1">
      <c r="E79" s="206"/>
    </row>
    <row r="80" spans="1:12" s="208" customFormat="1">
      <c r="E80" s="206"/>
    </row>
    <row r="81" spans="5:5" s="208" customFormat="1">
      <c r="E81" s="206"/>
    </row>
    <row r="82" spans="5:5" s="208" customFormat="1">
      <c r="E82" s="206"/>
    </row>
    <row r="83" spans="5:5" s="208" customFormat="1"/>
  </sheetData>
  <mergeCells count="10">
    <mergeCell ref="K2:L2"/>
    <mergeCell ref="C78:E78"/>
    <mergeCell ref="A66:L67"/>
    <mergeCell ref="A68:L69"/>
    <mergeCell ref="A70:L70"/>
    <mergeCell ref="I6:K6"/>
    <mergeCell ref="H76:H77"/>
    <mergeCell ref="A74:B74"/>
    <mergeCell ref="A65:L65"/>
    <mergeCell ref="C76:E76"/>
  </mergeCells>
  <dataValidations count="6">
    <dataValidation allowBlank="1" showInputMessage="1" showErrorMessage="1" error="თვე/დღე/წელი" prompt="თვე/დღე/წელი" sqref="B13:B35 B9 B48 B6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36:F39 F9:F18 F20:F34 F41:F61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12 B36:B47 B56:B61 B49:B53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14:H17 H9:H12 H19:H34 B54:B55 H56:H61 H36:H5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6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62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6" right="0.118108048993876" top="0.104329615" bottom="0.104329615" header="0.31496062992126" footer="0.31496062992126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showGridLines="0" view="pageBreakPreview" topLeftCell="A46" zoomScale="80" zoomScaleSheetLayoutView="80" workbookViewId="0">
      <selection activeCell="C11" sqref="C11"/>
    </sheetView>
  </sheetViews>
  <sheetFormatPr defaultRowHeight="15"/>
  <cols>
    <col min="1" max="1" width="15.7109375" style="17" customWidth="1"/>
    <col min="2" max="2" width="74.140625" style="17" customWidth="1"/>
    <col min="3" max="3" width="14.85546875" style="17" customWidth="1"/>
    <col min="4" max="4" width="13.28515625" style="17" customWidth="1"/>
    <col min="5" max="5" width="0.7109375" style="17" customWidth="1"/>
    <col min="6" max="8" width="9.140625" style="17"/>
    <col min="9" max="9" width="14.28515625" style="17" bestFit="1" customWidth="1"/>
    <col min="10" max="10" width="9.140625" style="17"/>
    <col min="11" max="11" width="14.28515625" style="17" bestFit="1" customWidth="1"/>
    <col min="12" max="16384" width="9.140625" style="17"/>
  </cols>
  <sheetData>
    <row r="1" spans="1:12">
      <c r="A1" s="46" t="s">
        <v>297</v>
      </c>
      <c r="B1" s="82"/>
      <c r="C1" s="720" t="s">
        <v>109</v>
      </c>
      <c r="D1" s="720"/>
      <c r="E1" s="113"/>
    </row>
    <row r="2" spans="1:12">
      <c r="A2" s="48" t="s">
        <v>140</v>
      </c>
      <c r="B2" s="82"/>
      <c r="C2" s="718" t="str">
        <f>'ფორმა N1'!K2</f>
        <v>01.01.2017-12.31.2017</v>
      </c>
      <c r="D2" s="719"/>
      <c r="E2" s="113"/>
    </row>
    <row r="3" spans="1:12">
      <c r="A3" s="48"/>
      <c r="B3" s="82"/>
      <c r="C3" s="267"/>
      <c r="D3" s="267"/>
      <c r="E3" s="113"/>
    </row>
    <row r="4" spans="1:12" s="2" customFormat="1">
      <c r="A4" s="49" t="s">
        <v>269</v>
      </c>
      <c r="B4" s="49"/>
      <c r="C4" s="48"/>
      <c r="D4" s="48"/>
      <c r="E4" s="76"/>
      <c r="L4" s="17"/>
    </row>
    <row r="5" spans="1:12" s="2" customFormat="1">
      <c r="A5" s="85" t="str">
        <f>'ფორმა N1'!A5</f>
        <v>მოქალაქეთა  პოლიტიკური გაერთიანება "ეროვნული ფორუმი"</v>
      </c>
      <c r="B5" s="79"/>
      <c r="C5" s="33"/>
      <c r="D5" s="33"/>
      <c r="E5" s="76"/>
    </row>
    <row r="6" spans="1:12" s="2" customFormat="1">
      <c r="A6" s="49"/>
      <c r="B6" s="49"/>
      <c r="C6" s="48"/>
      <c r="D6" s="48"/>
      <c r="E6" s="76"/>
    </row>
    <row r="7" spans="1:12" s="6" customFormat="1">
      <c r="A7" s="266"/>
      <c r="B7" s="266"/>
      <c r="C7" s="50"/>
      <c r="D7" s="50"/>
      <c r="E7" s="114"/>
    </row>
    <row r="8" spans="1:12" s="6" customFormat="1" ht="30">
      <c r="A8" s="75" t="s">
        <v>64</v>
      </c>
      <c r="B8" s="51" t="s">
        <v>11</v>
      </c>
      <c r="C8" s="51" t="s">
        <v>10</v>
      </c>
      <c r="D8" s="51" t="s">
        <v>9</v>
      </c>
      <c r="E8" s="114"/>
    </row>
    <row r="9" spans="1:12" s="8" customFormat="1" ht="18">
      <c r="A9" s="428">
        <v>1</v>
      </c>
      <c r="B9" s="428" t="s">
        <v>57</v>
      </c>
      <c r="C9" s="429">
        <f>SUM(C10,C14,C54,C57,C58,C59,C77)</f>
        <v>486801.33999999997</v>
      </c>
      <c r="D9" s="429">
        <f>SUM(D10,D14,D54,D57,D58,D59,D65,D73,D74)</f>
        <v>466420.01</v>
      </c>
      <c r="E9" s="115"/>
      <c r="I9" s="627"/>
      <c r="K9" s="627"/>
    </row>
    <row r="10" spans="1:12" s="8" customFormat="1" ht="18">
      <c r="A10" s="430">
        <v>1.1000000000000001</v>
      </c>
      <c r="B10" s="430" t="s">
        <v>58</v>
      </c>
      <c r="C10" s="431">
        <f>SUM(C11:C12:C13)</f>
        <v>402725</v>
      </c>
      <c r="D10" s="431">
        <f>SUM(D11:D12:D13)</f>
        <v>393100</v>
      </c>
      <c r="E10" s="115"/>
    </row>
    <row r="11" spans="1:12" s="8" customFormat="1" ht="16.5" customHeight="1">
      <c r="A11" s="432" t="s">
        <v>30</v>
      </c>
      <c r="B11" s="432" t="s">
        <v>59</v>
      </c>
      <c r="C11" s="433">
        <v>28875</v>
      </c>
      <c r="D11" s="434">
        <v>19250</v>
      </c>
      <c r="E11" s="115"/>
    </row>
    <row r="12" spans="1:12" ht="16.5" customHeight="1">
      <c r="A12" s="432" t="s">
        <v>31</v>
      </c>
      <c r="B12" s="432" t="s">
        <v>0</v>
      </c>
      <c r="C12" s="433"/>
      <c r="D12" s="434"/>
      <c r="E12" s="113"/>
    </row>
    <row r="13" spans="1:12" ht="16.5" customHeight="1">
      <c r="A13" s="435" t="s">
        <v>478</v>
      </c>
      <c r="B13" s="436" t="s">
        <v>479</v>
      </c>
      <c r="C13" s="433">
        <f>375350-1500</f>
        <v>373850</v>
      </c>
      <c r="D13" s="433">
        <f>375350-1500</f>
        <v>373850</v>
      </c>
      <c r="E13" s="113"/>
    </row>
    <row r="14" spans="1:12">
      <c r="A14" s="430">
        <v>1.2</v>
      </c>
      <c r="B14" s="430" t="s">
        <v>60</v>
      </c>
      <c r="C14" s="431">
        <f>SUM(C15,C18,C30:C33,C36,C37,C44,C45,C46,C47,C48,C52,C53)</f>
        <v>77890.34</v>
      </c>
      <c r="D14" s="431">
        <f>SUM(D15,D18,D30:D33,D36,D37,D44,D45,D46,D47,D48,D52,D53)</f>
        <v>68169.510000000009</v>
      </c>
      <c r="E14" s="113"/>
    </row>
    <row r="15" spans="1:12">
      <c r="A15" s="432" t="s">
        <v>32</v>
      </c>
      <c r="B15" s="432" t="s">
        <v>1</v>
      </c>
      <c r="C15" s="437">
        <f>SUM(C16:C17)</f>
        <v>11700</v>
      </c>
      <c r="D15" s="437">
        <f t="shared" ref="D15" si="0">SUM(D16:D17)</f>
        <v>11520</v>
      </c>
      <c r="E15" s="113"/>
    </row>
    <row r="16" spans="1:12" ht="17.25" customHeight="1">
      <c r="A16" s="438" t="s">
        <v>98</v>
      </c>
      <c r="B16" s="438" t="s">
        <v>61</v>
      </c>
      <c r="C16" s="439">
        <f>3520+880+6000+1300</f>
        <v>11700</v>
      </c>
      <c r="D16" s="440">
        <f>1300+9340+880</f>
        <v>11520</v>
      </c>
      <c r="E16" s="113"/>
    </row>
    <row r="17" spans="1:5" ht="17.25" customHeight="1">
      <c r="A17" s="438" t="s">
        <v>99</v>
      </c>
      <c r="B17" s="438" t="s">
        <v>62</v>
      </c>
      <c r="C17" s="439"/>
      <c r="D17" s="440"/>
      <c r="E17" s="113"/>
    </row>
    <row r="18" spans="1:5">
      <c r="A18" s="432" t="s">
        <v>33</v>
      </c>
      <c r="B18" s="432" t="s">
        <v>2</v>
      </c>
      <c r="C18" s="437">
        <f>SUM(C19:C24,C29)</f>
        <v>1709.33</v>
      </c>
      <c r="D18" s="437">
        <f>SUM(D19:D24,D29)</f>
        <v>1709.33</v>
      </c>
      <c r="E18" s="113"/>
    </row>
    <row r="19" spans="1:5" ht="30">
      <c r="A19" s="438" t="s">
        <v>12</v>
      </c>
      <c r="B19" s="438" t="s">
        <v>245</v>
      </c>
      <c r="C19" s="441">
        <f>178.83+238.55</f>
        <v>417.38</v>
      </c>
      <c r="D19" s="441">
        <f>238.55+178.83</f>
        <v>417.38</v>
      </c>
      <c r="E19" s="113"/>
    </row>
    <row r="20" spans="1:5">
      <c r="A20" s="438" t="s">
        <v>13</v>
      </c>
      <c r="B20" s="438" t="s">
        <v>14</v>
      </c>
      <c r="C20" s="442"/>
      <c r="D20" s="441"/>
      <c r="E20" s="113"/>
    </row>
    <row r="21" spans="1:5" ht="30">
      <c r="A21" s="438" t="s">
        <v>276</v>
      </c>
      <c r="B21" s="438" t="s">
        <v>22</v>
      </c>
      <c r="C21" s="442"/>
      <c r="D21" s="441"/>
      <c r="E21" s="113"/>
    </row>
    <row r="22" spans="1:5">
      <c r="A22" s="438" t="s">
        <v>277</v>
      </c>
      <c r="B22" s="438" t="s">
        <v>15</v>
      </c>
      <c r="C22" s="442">
        <v>564.84</v>
      </c>
      <c r="D22" s="441">
        <v>564.84</v>
      </c>
      <c r="E22" s="113"/>
    </row>
    <row r="23" spans="1:5">
      <c r="A23" s="438" t="s">
        <v>278</v>
      </c>
      <c r="B23" s="438" t="s">
        <v>16</v>
      </c>
      <c r="C23" s="442"/>
      <c r="D23" s="441"/>
      <c r="E23" s="113"/>
    </row>
    <row r="24" spans="1:5">
      <c r="A24" s="438" t="s">
        <v>279</v>
      </c>
      <c r="B24" s="438" t="s">
        <v>17</v>
      </c>
      <c r="C24" s="443">
        <f>SUM(C25:C28)</f>
        <v>639.30999999999995</v>
      </c>
      <c r="D24" s="443">
        <f>SUM(D25:D28)</f>
        <v>639.30999999999995</v>
      </c>
      <c r="E24" s="113"/>
    </row>
    <row r="25" spans="1:5" ht="16.5" customHeight="1">
      <c r="A25" s="444" t="s">
        <v>280</v>
      </c>
      <c r="B25" s="444" t="s">
        <v>18</v>
      </c>
      <c r="C25" s="442">
        <v>6.3</v>
      </c>
      <c r="D25" s="441">
        <v>6.3</v>
      </c>
      <c r="E25" s="113"/>
    </row>
    <row r="26" spans="1:5" ht="16.5" customHeight="1">
      <c r="A26" s="444" t="s">
        <v>281</v>
      </c>
      <c r="B26" s="444" t="s">
        <v>19</v>
      </c>
      <c r="C26" s="442">
        <v>331.26</v>
      </c>
      <c r="D26" s="441">
        <v>331.26</v>
      </c>
      <c r="E26" s="113"/>
    </row>
    <row r="27" spans="1:5" ht="16.5" customHeight="1">
      <c r="A27" s="444" t="s">
        <v>282</v>
      </c>
      <c r="B27" s="444" t="s">
        <v>20</v>
      </c>
      <c r="C27" s="442">
        <v>3.75</v>
      </c>
      <c r="D27" s="441">
        <v>3.75</v>
      </c>
      <c r="E27" s="113"/>
    </row>
    <row r="28" spans="1:5" ht="16.5" customHeight="1">
      <c r="A28" s="444" t="s">
        <v>283</v>
      </c>
      <c r="B28" s="444" t="s">
        <v>23</v>
      </c>
      <c r="C28" s="442">
        <v>298</v>
      </c>
      <c r="D28" s="441">
        <v>298</v>
      </c>
      <c r="E28" s="113"/>
    </row>
    <row r="29" spans="1:5">
      <c r="A29" s="438" t="s">
        <v>284</v>
      </c>
      <c r="B29" s="438" t="s">
        <v>21</v>
      </c>
      <c r="C29" s="442">
        <v>87.8</v>
      </c>
      <c r="D29" s="441">
        <v>87.8</v>
      </c>
      <c r="E29" s="113"/>
    </row>
    <row r="30" spans="1:5">
      <c r="A30" s="432" t="s">
        <v>34</v>
      </c>
      <c r="B30" s="432" t="s">
        <v>3</v>
      </c>
      <c r="C30" s="433">
        <v>987</v>
      </c>
      <c r="D30" s="434">
        <v>487</v>
      </c>
      <c r="E30" s="113"/>
    </row>
    <row r="31" spans="1:5">
      <c r="A31" s="432" t="s">
        <v>35</v>
      </c>
      <c r="B31" s="432" t="s">
        <v>4</v>
      </c>
      <c r="C31" s="433"/>
      <c r="D31" s="434"/>
      <c r="E31" s="113"/>
    </row>
    <row r="32" spans="1:5">
      <c r="A32" s="432" t="s">
        <v>36</v>
      </c>
      <c r="B32" s="432" t="s">
        <v>5</v>
      </c>
      <c r="C32" s="433"/>
      <c r="D32" s="434"/>
      <c r="E32" s="113"/>
    </row>
    <row r="33" spans="1:5">
      <c r="A33" s="432" t="s">
        <v>37</v>
      </c>
      <c r="B33" s="432" t="s">
        <v>63</v>
      </c>
      <c r="C33" s="437">
        <f>SUM(C34:C35)</f>
        <v>10099.629999999999</v>
      </c>
      <c r="D33" s="437">
        <f>SUM(D34:D35)</f>
        <v>11203</v>
      </c>
      <c r="E33" s="113"/>
    </row>
    <row r="34" spans="1:5">
      <c r="A34" s="438" t="s">
        <v>285</v>
      </c>
      <c r="B34" s="438" t="s">
        <v>56</v>
      </c>
      <c r="C34" s="433">
        <v>8698.6299999999992</v>
      </c>
      <c r="D34" s="434">
        <v>9802</v>
      </c>
      <c r="E34" s="113"/>
    </row>
    <row r="35" spans="1:5">
      <c r="A35" s="438" t="s">
        <v>286</v>
      </c>
      <c r="B35" s="438" t="s">
        <v>55</v>
      </c>
      <c r="C35" s="433">
        <v>1401</v>
      </c>
      <c r="D35" s="434">
        <v>1401</v>
      </c>
      <c r="E35" s="113"/>
    </row>
    <row r="36" spans="1:5">
      <c r="A36" s="432" t="s">
        <v>38</v>
      </c>
      <c r="B36" s="432" t="s">
        <v>49</v>
      </c>
      <c r="C36" s="433">
        <v>749.18</v>
      </c>
      <c r="D36" s="434">
        <v>749.18</v>
      </c>
      <c r="E36" s="113"/>
    </row>
    <row r="37" spans="1:5">
      <c r="A37" s="432" t="s">
        <v>39</v>
      </c>
      <c r="B37" s="432" t="s">
        <v>344</v>
      </c>
      <c r="C37" s="437">
        <f>SUM(C38:C43)</f>
        <v>15999.5</v>
      </c>
      <c r="D37" s="437">
        <f>SUM(D38:D43)</f>
        <v>15999.5</v>
      </c>
      <c r="E37" s="113"/>
    </row>
    <row r="38" spans="1:5">
      <c r="A38" s="438" t="s">
        <v>341</v>
      </c>
      <c r="B38" s="438" t="s">
        <v>345</v>
      </c>
      <c r="C38" s="433">
        <v>1250</v>
      </c>
      <c r="D38" s="433">
        <v>1250</v>
      </c>
      <c r="E38" s="113"/>
    </row>
    <row r="39" spans="1:5">
      <c r="A39" s="438" t="s">
        <v>342</v>
      </c>
      <c r="B39" s="438" t="s">
        <v>346</v>
      </c>
      <c r="C39" s="433">
        <f>5907.5+1900+6942</f>
        <v>14749.5</v>
      </c>
      <c r="D39" s="433">
        <f>6942+1900+326.5+1350+580+144+80+864+576+448+535+26+690+288</f>
        <v>14749.5</v>
      </c>
      <c r="E39" s="113"/>
    </row>
    <row r="40" spans="1:5">
      <c r="A40" s="438" t="s">
        <v>343</v>
      </c>
      <c r="B40" s="438" t="s">
        <v>349</v>
      </c>
      <c r="C40" s="433"/>
      <c r="D40" s="434"/>
      <c r="E40" s="113"/>
    </row>
    <row r="41" spans="1:5">
      <c r="A41" s="438" t="s">
        <v>348</v>
      </c>
      <c r="B41" s="438" t="s">
        <v>350</v>
      </c>
      <c r="C41" s="433"/>
      <c r="D41" s="434"/>
      <c r="E41" s="113"/>
    </row>
    <row r="42" spans="1:5">
      <c r="A42" s="438" t="s">
        <v>351</v>
      </c>
      <c r="B42" s="438" t="s">
        <v>458</v>
      </c>
      <c r="C42" s="433"/>
      <c r="D42" s="434"/>
      <c r="E42" s="113"/>
    </row>
    <row r="43" spans="1:5">
      <c r="A43" s="438" t="s">
        <v>459</v>
      </c>
      <c r="B43" s="438" t="s">
        <v>347</v>
      </c>
      <c r="C43" s="433"/>
      <c r="D43" s="434"/>
      <c r="E43" s="113"/>
    </row>
    <row r="44" spans="1:5" ht="30">
      <c r="A44" s="432" t="s">
        <v>40</v>
      </c>
      <c r="B44" s="432" t="s">
        <v>28</v>
      </c>
      <c r="C44" s="433">
        <v>1795</v>
      </c>
      <c r="D44" s="434">
        <v>1795</v>
      </c>
      <c r="E44" s="113"/>
    </row>
    <row r="45" spans="1:5">
      <c r="A45" s="432" t="s">
        <v>41</v>
      </c>
      <c r="B45" s="432" t="s">
        <v>24</v>
      </c>
      <c r="C45" s="433"/>
      <c r="D45" s="434"/>
      <c r="E45" s="113"/>
    </row>
    <row r="46" spans="1:5">
      <c r="A46" s="432" t="s">
        <v>42</v>
      </c>
      <c r="B46" s="432" t="s">
        <v>25</v>
      </c>
      <c r="C46" s="433"/>
      <c r="D46" s="434"/>
      <c r="E46" s="113"/>
    </row>
    <row r="47" spans="1:5">
      <c r="A47" s="432" t="s">
        <v>43</v>
      </c>
      <c r="B47" s="432" t="s">
        <v>26</v>
      </c>
      <c r="C47" s="433"/>
      <c r="D47" s="434"/>
      <c r="E47" s="113"/>
    </row>
    <row r="48" spans="1:5">
      <c r="A48" s="432" t="s">
        <v>44</v>
      </c>
      <c r="B48" s="432" t="s">
        <v>291</v>
      </c>
      <c r="C48" s="437">
        <f>SUM(C49:C51)</f>
        <v>32688.2</v>
      </c>
      <c r="D48" s="437">
        <f>SUM(D49:D51)</f>
        <v>23644</v>
      </c>
      <c r="E48" s="113"/>
    </row>
    <row r="49" spans="1:5">
      <c r="A49" s="424" t="s">
        <v>357</v>
      </c>
      <c r="B49" s="424" t="s">
        <v>360</v>
      </c>
      <c r="C49" s="445">
        <f>22392+7596.2</f>
        <v>29988.2</v>
      </c>
      <c r="D49" s="434">
        <v>21844</v>
      </c>
      <c r="E49" s="113"/>
    </row>
    <row r="50" spans="1:5">
      <c r="A50" s="424" t="s">
        <v>358</v>
      </c>
      <c r="B50" s="424" t="s">
        <v>359</v>
      </c>
      <c r="C50" s="433">
        <v>2700</v>
      </c>
      <c r="D50" s="434">
        <v>1800</v>
      </c>
      <c r="E50" s="113"/>
    </row>
    <row r="51" spans="1:5">
      <c r="A51" s="424" t="s">
        <v>361</v>
      </c>
      <c r="B51" s="424" t="s">
        <v>362</v>
      </c>
      <c r="C51" s="433"/>
      <c r="D51" s="434"/>
      <c r="E51" s="113"/>
    </row>
    <row r="52" spans="1:5" ht="26.25" customHeight="1">
      <c r="A52" s="432" t="s">
        <v>45</v>
      </c>
      <c r="B52" s="432" t="s">
        <v>29</v>
      </c>
      <c r="C52" s="433"/>
      <c r="D52" s="434"/>
      <c r="E52" s="113"/>
    </row>
    <row r="53" spans="1:5">
      <c r="A53" s="432" t="s">
        <v>46</v>
      </c>
      <c r="B53" s="432" t="s">
        <v>6</v>
      </c>
      <c r="C53" s="445">
        <f>625+437.5+1100</f>
        <v>2162.5</v>
      </c>
      <c r="D53" s="434">
        <f>437.5+625</f>
        <v>1062.5</v>
      </c>
      <c r="E53" s="113"/>
    </row>
    <row r="54" spans="1:5" ht="30">
      <c r="A54" s="430">
        <v>1.3</v>
      </c>
      <c r="B54" s="420" t="s">
        <v>388</v>
      </c>
      <c r="C54" s="431">
        <f>SUM(C55:C56)</f>
        <v>2233.5</v>
      </c>
      <c r="D54" s="431">
        <f>SUM(D55:D56)</f>
        <v>2185.5</v>
      </c>
      <c r="E54" s="113"/>
    </row>
    <row r="55" spans="1:5" ht="30">
      <c r="A55" s="432" t="s">
        <v>50</v>
      </c>
      <c r="B55" s="432" t="s">
        <v>48</v>
      </c>
      <c r="C55" s="433">
        <f>449.5+130+896+210+548</f>
        <v>2233.5</v>
      </c>
      <c r="D55" s="434">
        <f>449.5+130+896+210+500</f>
        <v>2185.5</v>
      </c>
      <c r="E55" s="113"/>
    </row>
    <row r="56" spans="1:5">
      <c r="A56" s="432" t="s">
        <v>51</v>
      </c>
      <c r="B56" s="432" t="s">
        <v>47</v>
      </c>
      <c r="C56" s="433"/>
      <c r="D56" s="434"/>
      <c r="E56" s="113"/>
    </row>
    <row r="57" spans="1:5">
      <c r="A57" s="430">
        <v>1.4</v>
      </c>
      <c r="B57" s="430" t="s">
        <v>390</v>
      </c>
      <c r="C57" s="433"/>
      <c r="D57" s="434"/>
      <c r="E57" s="113"/>
    </row>
    <row r="58" spans="1:5">
      <c r="A58" s="430">
        <v>1.5</v>
      </c>
      <c r="B58" s="430" t="s">
        <v>7</v>
      </c>
      <c r="C58" s="442"/>
      <c r="D58" s="441"/>
      <c r="E58" s="113"/>
    </row>
    <row r="59" spans="1:5">
      <c r="A59" s="430">
        <v>1.6</v>
      </c>
      <c r="B59" s="446" t="s">
        <v>8</v>
      </c>
      <c r="C59" s="431">
        <f>SUM(C60:C64)</f>
        <v>3952.5</v>
      </c>
      <c r="D59" s="431">
        <f>SUM(D60:D64)</f>
        <v>2635</v>
      </c>
      <c r="E59" s="113"/>
    </row>
    <row r="60" spans="1:5">
      <c r="A60" s="432" t="s">
        <v>292</v>
      </c>
      <c r="B60" s="447" t="s">
        <v>52</v>
      </c>
      <c r="C60" s="442">
        <f>790.5+3162</f>
        <v>3952.5</v>
      </c>
      <c r="D60" s="441">
        <f>2108+527</f>
        <v>2635</v>
      </c>
      <c r="E60" s="113"/>
    </row>
    <row r="61" spans="1:5" ht="30">
      <c r="A61" s="432" t="s">
        <v>293</v>
      </c>
      <c r="B61" s="447" t="s">
        <v>54</v>
      </c>
      <c r="C61" s="442"/>
      <c r="D61" s="441"/>
      <c r="E61" s="113"/>
    </row>
    <row r="62" spans="1:5">
      <c r="A62" s="432" t="s">
        <v>294</v>
      </c>
      <c r="B62" s="447" t="s">
        <v>53</v>
      </c>
      <c r="C62" s="441"/>
      <c r="D62" s="441"/>
      <c r="E62" s="113"/>
    </row>
    <row r="63" spans="1:5">
      <c r="A63" s="432" t="s">
        <v>295</v>
      </c>
      <c r="B63" s="447" t="s">
        <v>27</v>
      </c>
      <c r="C63" s="442"/>
      <c r="D63" s="441"/>
      <c r="E63" s="113"/>
    </row>
    <row r="64" spans="1:5">
      <c r="A64" s="432" t="s">
        <v>323</v>
      </c>
      <c r="B64" s="448" t="s">
        <v>324</v>
      </c>
      <c r="C64" s="442"/>
      <c r="D64" s="449"/>
      <c r="E64" s="113"/>
    </row>
    <row r="65" spans="1:5">
      <c r="A65" s="428">
        <v>2</v>
      </c>
      <c r="B65" s="450" t="s">
        <v>106</v>
      </c>
      <c r="C65" s="451"/>
      <c r="D65" s="452">
        <f>SUM(D66:D71)</f>
        <v>0</v>
      </c>
      <c r="E65" s="113"/>
    </row>
    <row r="66" spans="1:5">
      <c r="A66" s="453">
        <v>2.1</v>
      </c>
      <c r="B66" s="454" t="s">
        <v>100</v>
      </c>
      <c r="C66" s="451"/>
      <c r="D66" s="455"/>
      <c r="E66" s="113"/>
    </row>
    <row r="67" spans="1:5">
      <c r="A67" s="453">
        <v>2.2000000000000002</v>
      </c>
      <c r="B67" s="454" t="s">
        <v>104</v>
      </c>
      <c r="C67" s="456"/>
      <c r="D67" s="457"/>
      <c r="E67" s="113"/>
    </row>
    <row r="68" spans="1:5">
      <c r="A68" s="453">
        <v>2.2999999999999998</v>
      </c>
      <c r="B68" s="454" t="s">
        <v>103</v>
      </c>
      <c r="C68" s="456"/>
      <c r="D68" s="457"/>
      <c r="E68" s="113"/>
    </row>
    <row r="69" spans="1:5">
      <c r="A69" s="453">
        <v>2.4</v>
      </c>
      <c r="B69" s="454" t="s">
        <v>105</v>
      </c>
      <c r="C69" s="456"/>
      <c r="D69" s="457"/>
      <c r="E69" s="113"/>
    </row>
    <row r="70" spans="1:5">
      <c r="A70" s="453">
        <v>2.5</v>
      </c>
      <c r="B70" s="454" t="s">
        <v>101</v>
      </c>
      <c r="C70" s="456"/>
      <c r="D70" s="457"/>
      <c r="E70" s="113"/>
    </row>
    <row r="71" spans="1:5">
      <c r="A71" s="453">
        <v>2.6</v>
      </c>
      <c r="B71" s="454" t="s">
        <v>102</v>
      </c>
      <c r="C71" s="456"/>
      <c r="D71" s="457"/>
      <c r="E71" s="113"/>
    </row>
    <row r="72" spans="1:5">
      <c r="A72" s="462">
        <v>2.7</v>
      </c>
      <c r="B72" s="615" t="s">
        <v>102</v>
      </c>
      <c r="C72" s="456"/>
      <c r="D72" s="457"/>
      <c r="E72" s="113"/>
    </row>
    <row r="73" spans="1:5" s="2" customFormat="1">
      <c r="A73" s="428">
        <v>3</v>
      </c>
      <c r="B73" s="458" t="s">
        <v>413</v>
      </c>
      <c r="C73" s="459"/>
      <c r="D73" s="460">
        <v>330</v>
      </c>
      <c r="E73" s="74"/>
    </row>
    <row r="74" spans="1:5" s="2" customFormat="1">
      <c r="A74" s="428">
        <v>4</v>
      </c>
      <c r="B74" s="428" t="s">
        <v>247</v>
      </c>
      <c r="C74" s="459">
        <f>SUM(C75:C76)</f>
        <v>0</v>
      </c>
      <c r="D74" s="419">
        <f>SUM(D75:D76)</f>
        <v>0</v>
      </c>
      <c r="E74" s="74"/>
    </row>
    <row r="75" spans="1:5" s="2" customFormat="1">
      <c r="A75" s="453">
        <v>4.0999999999999996</v>
      </c>
      <c r="B75" s="453" t="s">
        <v>248</v>
      </c>
      <c r="C75" s="422"/>
      <c r="D75" s="422"/>
      <c r="E75" s="74"/>
    </row>
    <row r="76" spans="1:5" s="2" customFormat="1">
      <c r="A76" s="453">
        <v>4.2</v>
      </c>
      <c r="B76" s="453" t="s">
        <v>249</v>
      </c>
      <c r="C76" s="422"/>
      <c r="D76" s="422"/>
      <c r="E76" s="74"/>
    </row>
    <row r="77" spans="1:5" s="2" customFormat="1">
      <c r="A77" s="428">
        <v>5</v>
      </c>
      <c r="B77" s="461" t="s">
        <v>274</v>
      </c>
      <c r="C77" s="422"/>
      <c r="D77" s="419"/>
      <c r="E77" s="74"/>
    </row>
    <row r="78" spans="1:5" s="2" customFormat="1">
      <c r="A78" s="276"/>
      <c r="B78" s="276"/>
      <c r="C78" s="11"/>
      <c r="D78" s="11"/>
      <c r="E78" s="74"/>
    </row>
    <row r="79" spans="1:5" s="2" customFormat="1">
      <c r="A79" s="723" t="s">
        <v>460</v>
      </c>
      <c r="B79" s="723"/>
      <c r="C79" s="723"/>
      <c r="D79" s="723"/>
      <c r="E79" s="74"/>
    </row>
    <row r="80" spans="1:5" s="2" customFormat="1">
      <c r="A80" s="276"/>
      <c r="B80" s="276"/>
      <c r="C80" s="11"/>
      <c r="D80" s="11"/>
      <c r="E80" s="74"/>
    </row>
    <row r="81" spans="1:9" s="18" customFormat="1" ht="12.75"/>
    <row r="82" spans="1:9" s="2" customFormat="1">
      <c r="A82" s="41" t="s">
        <v>107</v>
      </c>
      <c r="E82" s="5"/>
    </row>
    <row r="83" spans="1:9" s="2" customFormat="1">
      <c r="E83"/>
      <c r="F83"/>
      <c r="G83"/>
      <c r="H83"/>
      <c r="I83"/>
    </row>
    <row r="84" spans="1:9" s="2" customFormat="1">
      <c r="D84" s="11"/>
      <c r="E84"/>
      <c r="F84"/>
      <c r="G84"/>
      <c r="H84"/>
      <c r="I84"/>
    </row>
    <row r="85" spans="1:9" s="2" customFormat="1">
      <c r="A85"/>
      <c r="B85" s="30" t="s">
        <v>461</v>
      </c>
      <c r="D85" s="11"/>
      <c r="E85"/>
      <c r="F85"/>
      <c r="G85"/>
      <c r="H85"/>
      <c r="I85"/>
    </row>
    <row r="86" spans="1:9" s="2" customFormat="1">
      <c r="A86"/>
      <c r="B86" s="731" t="s">
        <v>462</v>
      </c>
      <c r="C86" s="731"/>
      <c r="D86" s="731"/>
      <c r="E86"/>
      <c r="F86"/>
      <c r="G86"/>
      <c r="H86"/>
      <c r="I86"/>
    </row>
    <row r="87" spans="1:9" customFormat="1" ht="12.75">
      <c r="B87" s="38" t="s">
        <v>463</v>
      </c>
    </row>
    <row r="88" spans="1:9" s="2" customFormat="1">
      <c r="A88" s="10"/>
      <c r="B88" s="731" t="s">
        <v>464</v>
      </c>
      <c r="C88" s="731"/>
      <c r="D88" s="731"/>
    </row>
    <row r="89" spans="1:9" s="18" customFormat="1" ht="12.75"/>
    <row r="90" spans="1:9" s="18" customFormat="1" ht="12.75"/>
  </sheetData>
  <mergeCells count="5">
    <mergeCell ref="C1:D1"/>
    <mergeCell ref="C2:D2"/>
    <mergeCell ref="A79:D79"/>
    <mergeCell ref="B86:D86"/>
    <mergeCell ref="B88:D88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17" sqref="A17:D19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6" t="s">
        <v>320</v>
      </c>
      <c r="B1" s="49"/>
      <c r="C1" s="720" t="s">
        <v>109</v>
      </c>
      <c r="D1" s="720"/>
      <c r="E1" s="60"/>
    </row>
    <row r="2" spans="1:5" s="6" customFormat="1">
      <c r="A2" s="46" t="s">
        <v>314</v>
      </c>
      <c r="B2" s="49"/>
      <c r="C2" s="718" t="str">
        <f>'ფორმა N1'!K2</f>
        <v>01.01.2017-12.31.2017</v>
      </c>
      <c r="D2" s="718"/>
      <c r="E2" s="60"/>
    </row>
    <row r="3" spans="1:5" s="6" customFormat="1">
      <c r="A3" s="48" t="s">
        <v>140</v>
      </c>
      <c r="B3" s="46"/>
      <c r="C3" s="123"/>
      <c r="D3" s="123"/>
      <c r="E3" s="60"/>
    </row>
    <row r="4" spans="1:5" s="6" customFormat="1">
      <c r="A4" s="48"/>
      <c r="B4" s="48"/>
      <c r="C4" s="123"/>
      <c r="D4" s="123"/>
      <c r="E4" s="60"/>
    </row>
    <row r="5" spans="1:5">
      <c r="A5" s="49" t="str">
        <f>'ფორმა N2'!A4</f>
        <v>ანგარიშვალდებული პირის დასახელება:</v>
      </c>
      <c r="B5" s="49"/>
      <c r="C5" s="48"/>
      <c r="D5" s="48"/>
      <c r="E5" s="61"/>
    </row>
    <row r="6" spans="1:5">
      <c r="A6" s="347" t="str">
        <f>'ფორმა N1'!A5</f>
        <v>მოქალაქეთა  პოლიტიკური გაერთიანება "ეროვნული ფორუმი"</v>
      </c>
      <c r="B6" s="52"/>
      <c r="C6" s="53"/>
      <c r="D6" s="53"/>
      <c r="E6" s="61"/>
    </row>
    <row r="7" spans="1:5">
      <c r="A7" s="49"/>
      <c r="B7" s="49"/>
      <c r="C7" s="48"/>
      <c r="D7" s="48"/>
      <c r="E7" s="61"/>
    </row>
    <row r="8" spans="1:5" s="6" customFormat="1">
      <c r="A8" s="122"/>
      <c r="B8" s="122"/>
      <c r="C8" s="50"/>
      <c r="D8" s="50"/>
      <c r="E8" s="60"/>
    </row>
    <row r="9" spans="1:5" s="6" customFormat="1" ht="30">
      <c r="A9" s="58" t="s">
        <v>64</v>
      </c>
      <c r="B9" s="58" t="s">
        <v>319</v>
      </c>
      <c r="C9" s="51" t="s">
        <v>10</v>
      </c>
      <c r="D9" s="51" t="s">
        <v>9</v>
      </c>
      <c r="E9" s="60"/>
    </row>
    <row r="10" spans="1:5" s="8" customFormat="1" ht="18">
      <c r="A10" s="67" t="s">
        <v>315</v>
      </c>
      <c r="B10" s="67"/>
      <c r="C10" s="4"/>
      <c r="D10" s="4"/>
      <c r="E10" s="62"/>
    </row>
    <row r="11" spans="1:5" s="9" customFormat="1">
      <c r="A11" s="67" t="s">
        <v>316</v>
      </c>
      <c r="B11" s="67"/>
      <c r="C11" s="4"/>
      <c r="D11" s="4"/>
      <c r="E11" s="63"/>
    </row>
    <row r="12" spans="1:5" s="9" customFormat="1">
      <c r="A12" s="56" t="s">
        <v>273</v>
      </c>
      <c r="B12" s="56"/>
      <c r="C12" s="4"/>
      <c r="D12" s="4"/>
      <c r="E12" s="63"/>
    </row>
    <row r="13" spans="1:5" s="9" customFormat="1">
      <c r="A13" s="56" t="s">
        <v>273</v>
      </c>
      <c r="B13" s="56"/>
      <c r="C13" s="4"/>
      <c r="D13" s="4"/>
      <c r="E13" s="63"/>
    </row>
    <row r="14" spans="1:5" s="9" customFormat="1">
      <c r="A14" s="56" t="s">
        <v>273</v>
      </c>
      <c r="B14" s="56"/>
      <c r="C14" s="4"/>
      <c r="D14" s="4"/>
      <c r="E14" s="63"/>
    </row>
    <row r="15" spans="1:5" s="9" customFormat="1">
      <c r="A15" s="56" t="s">
        <v>273</v>
      </c>
      <c r="B15" s="56"/>
      <c r="C15" s="4"/>
      <c r="D15" s="4"/>
      <c r="E15" s="63"/>
    </row>
    <row r="16" spans="1:5" s="9" customFormat="1">
      <c r="A16" s="56" t="s">
        <v>273</v>
      </c>
      <c r="B16" s="56"/>
      <c r="C16" s="4"/>
      <c r="D16" s="4"/>
      <c r="E16" s="63"/>
    </row>
    <row r="17" spans="1:5" s="9" customFormat="1" ht="27" customHeight="1">
      <c r="A17" s="462" t="s">
        <v>318</v>
      </c>
      <c r="B17" s="420" t="s">
        <v>624</v>
      </c>
      <c r="C17" s="463">
        <v>625</v>
      </c>
      <c r="D17" s="463">
        <v>625</v>
      </c>
      <c r="E17" s="63"/>
    </row>
    <row r="18" spans="1:5" s="9" customFormat="1" ht="33.75" customHeight="1">
      <c r="A18" s="462" t="s">
        <v>625</v>
      </c>
      <c r="B18" s="420" t="s">
        <v>626</v>
      </c>
      <c r="C18" s="463">
        <f>187.5+187.5+62.5</f>
        <v>437.5</v>
      </c>
      <c r="D18" s="463">
        <f>187.5+187.5+62.5</f>
        <v>437.5</v>
      </c>
      <c r="E18" s="63"/>
    </row>
    <row r="19" spans="1:5" s="9" customFormat="1" ht="30">
      <c r="A19" s="462" t="s">
        <v>625</v>
      </c>
      <c r="B19" s="420" t="s">
        <v>627</v>
      </c>
      <c r="C19" s="463">
        <f>500+600</f>
        <v>1100</v>
      </c>
      <c r="D19" s="463"/>
      <c r="E19" s="63"/>
    </row>
    <row r="20" spans="1:5" s="9" customFormat="1">
      <c r="A20" s="56" t="s">
        <v>273</v>
      </c>
      <c r="B20" s="56"/>
      <c r="C20" s="4"/>
      <c r="D20" s="4"/>
      <c r="E20" s="63"/>
    </row>
    <row r="21" spans="1:5" s="9" customFormat="1">
      <c r="A21" s="56" t="s">
        <v>273</v>
      </c>
      <c r="B21" s="56"/>
      <c r="C21" s="4"/>
      <c r="D21" s="4"/>
      <c r="E21" s="63"/>
    </row>
    <row r="22" spans="1:5" s="9" customFormat="1">
      <c r="A22" s="56" t="s">
        <v>273</v>
      </c>
      <c r="B22" s="56"/>
      <c r="C22" s="4"/>
      <c r="D22" s="4"/>
      <c r="E22" s="63"/>
    </row>
    <row r="23" spans="1:5" s="9" customFormat="1">
      <c r="A23" s="56" t="s">
        <v>273</v>
      </c>
      <c r="B23" s="56"/>
      <c r="C23" s="4"/>
      <c r="D23" s="4"/>
      <c r="E23" s="63"/>
    </row>
    <row r="24" spans="1:5" s="3" customFormat="1">
      <c r="A24" s="57"/>
      <c r="B24" s="57"/>
      <c r="C24" s="4"/>
      <c r="D24" s="4"/>
      <c r="E24" s="64"/>
    </row>
    <row r="25" spans="1:5">
      <c r="A25" s="68"/>
      <c r="B25" s="68" t="s">
        <v>321</v>
      </c>
      <c r="C25" s="55">
        <f>SUM(C10:C24)</f>
        <v>2162.5</v>
      </c>
      <c r="D25" s="55">
        <f>SUM(D10:D24)</f>
        <v>1062.5</v>
      </c>
      <c r="E25" s="65"/>
    </row>
    <row r="26" spans="1:5">
      <c r="A26" s="30"/>
      <c r="B26" s="30"/>
    </row>
    <row r="27" spans="1:5">
      <c r="A27" s="2" t="s">
        <v>397</v>
      </c>
      <c r="E27" s="5"/>
    </row>
    <row r="28" spans="1:5">
      <c r="A28" s="2" t="s">
        <v>392</v>
      </c>
    </row>
    <row r="29" spans="1:5">
      <c r="A29" s="164" t="s">
        <v>393</v>
      </c>
    </row>
    <row r="30" spans="1:5">
      <c r="A30" s="164"/>
    </row>
    <row r="31" spans="1:5">
      <c r="A31" s="164" t="s">
        <v>338</v>
      </c>
    </row>
    <row r="32" spans="1:5" s="18" customFormat="1" ht="12.75"/>
    <row r="33" spans="1:9">
      <c r="A33" s="41" t="s">
        <v>107</v>
      </c>
      <c r="E33" s="5"/>
    </row>
    <row r="34" spans="1:9">
      <c r="E34"/>
      <c r="F34"/>
      <c r="G34"/>
      <c r="H34"/>
      <c r="I34"/>
    </row>
    <row r="35" spans="1:9">
      <c r="D35" s="11"/>
      <c r="E35"/>
      <c r="F35"/>
      <c r="G35"/>
      <c r="H35"/>
      <c r="I35"/>
    </row>
    <row r="36" spans="1:9">
      <c r="A36" s="41"/>
      <c r="B36" s="41" t="s">
        <v>266</v>
      </c>
      <c r="D36" s="11"/>
      <c r="E36"/>
      <c r="F36"/>
      <c r="G36"/>
      <c r="H36"/>
      <c r="I36"/>
    </row>
    <row r="37" spans="1:9">
      <c r="B37" s="2" t="s">
        <v>265</v>
      </c>
      <c r="D37" s="11"/>
      <c r="E37"/>
      <c r="F37"/>
      <c r="G37"/>
      <c r="H37"/>
      <c r="I37"/>
    </row>
    <row r="38" spans="1:9" customFormat="1" ht="12.75">
      <c r="A38" s="38"/>
      <c r="B38" s="38" t="s">
        <v>139</v>
      </c>
    </row>
    <row r="39" spans="1:9" s="18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73"/>
  <sheetViews>
    <sheetView view="pageBreakPreview" topLeftCell="A2748" zoomScale="80" zoomScaleSheetLayoutView="80" workbookViewId="0">
      <selection activeCell="M33" sqref="M33"/>
    </sheetView>
  </sheetViews>
  <sheetFormatPr defaultRowHeight="12.75"/>
  <cols>
    <col min="1" max="1" width="5.42578125" style="148" customWidth="1"/>
    <col min="2" max="2" width="20.85546875" style="148" customWidth="1"/>
    <col min="3" max="3" width="26" style="148" customWidth="1"/>
    <col min="4" max="4" width="17" style="148" customWidth="1"/>
    <col min="5" max="5" width="20" style="148" customWidth="1"/>
    <col min="6" max="6" width="14.7109375" style="708" customWidth="1"/>
    <col min="7" max="7" width="15.5703125" style="148" customWidth="1"/>
    <col min="8" max="8" width="14.7109375" style="148" customWidth="1"/>
    <col min="9" max="9" width="29.7109375" style="148" customWidth="1"/>
    <col min="10" max="10" width="0" style="148" hidden="1" customWidth="1"/>
    <col min="11" max="16384" width="9.140625" style="148"/>
  </cols>
  <sheetData>
    <row r="1" spans="1:10" ht="15">
      <c r="A1" s="46" t="s">
        <v>435</v>
      </c>
      <c r="B1" s="46"/>
      <c r="C1" s="49"/>
      <c r="D1" s="49"/>
      <c r="E1" s="49"/>
      <c r="F1" s="656"/>
      <c r="G1" s="204"/>
      <c r="H1" s="204"/>
      <c r="I1" s="720" t="s">
        <v>109</v>
      </c>
      <c r="J1" s="720"/>
    </row>
    <row r="2" spans="1:10" ht="15">
      <c r="A2" s="48" t="s">
        <v>140</v>
      </c>
      <c r="B2" s="46"/>
      <c r="C2" s="49"/>
      <c r="D2" s="49"/>
      <c r="E2" s="49"/>
      <c r="F2" s="656"/>
      <c r="G2" s="204"/>
      <c r="H2" s="204"/>
      <c r="I2" s="718" t="str">
        <f>'ფორმა N1'!K2</f>
        <v>01.01.2017-12.31.2017</v>
      </c>
      <c r="J2" s="718"/>
    </row>
    <row r="3" spans="1:10" ht="15">
      <c r="A3" s="48"/>
      <c r="B3" s="48"/>
      <c r="C3" s="46"/>
      <c r="D3" s="46"/>
      <c r="E3" s="46"/>
      <c r="F3" s="705"/>
      <c r="G3" s="204"/>
      <c r="H3" s="204"/>
      <c r="I3" s="204"/>
    </row>
    <row r="4" spans="1:10" ht="15">
      <c r="A4" s="49" t="s">
        <v>269</v>
      </c>
      <c r="B4" s="49"/>
      <c r="C4" s="49"/>
      <c r="D4" s="49"/>
      <c r="E4" s="49"/>
      <c r="F4" s="656"/>
      <c r="G4" s="48"/>
      <c r="H4" s="48"/>
      <c r="I4" s="48"/>
    </row>
    <row r="5" spans="1:10" ht="15">
      <c r="A5" s="347" t="str">
        <f>'ფორმა N1'!A5</f>
        <v>მოქალაქეთა  პოლიტიკური გაერთიანება "ეროვნული ფორუმი"</v>
      </c>
      <c r="B5" s="52"/>
      <c r="C5" s="52"/>
      <c r="D5" s="52"/>
      <c r="E5" s="52"/>
      <c r="F5" s="659"/>
      <c r="G5" s="53"/>
      <c r="H5" s="53"/>
      <c r="I5" s="53"/>
    </row>
    <row r="6" spans="1:10" ht="15">
      <c r="A6" s="49"/>
      <c r="B6" s="49"/>
      <c r="C6" s="49"/>
      <c r="D6" s="49"/>
      <c r="E6" s="49"/>
      <c r="F6" s="656"/>
      <c r="G6" s="48"/>
      <c r="H6" s="48"/>
      <c r="I6" s="48"/>
    </row>
    <row r="7" spans="1:10" ht="45">
      <c r="A7" s="59" t="s">
        <v>64</v>
      </c>
      <c r="B7" s="59" t="s">
        <v>326</v>
      </c>
      <c r="C7" s="59" t="s">
        <v>327</v>
      </c>
      <c r="D7" s="59" t="s">
        <v>227</v>
      </c>
      <c r="E7" s="59" t="s">
        <v>331</v>
      </c>
      <c r="F7" s="59" t="s">
        <v>335</v>
      </c>
      <c r="G7" s="51" t="s">
        <v>10</v>
      </c>
      <c r="H7" s="51" t="s">
        <v>9</v>
      </c>
      <c r="I7" s="51" t="s">
        <v>376</v>
      </c>
      <c r="J7" s="178" t="s">
        <v>334</v>
      </c>
    </row>
    <row r="8" spans="1:10" ht="15">
      <c r="A8" s="464">
        <v>1</v>
      </c>
      <c r="B8" s="464" t="s">
        <v>628</v>
      </c>
      <c r="C8" s="464" t="s">
        <v>629</v>
      </c>
      <c r="D8" s="465" t="s">
        <v>516</v>
      </c>
      <c r="E8" s="466" t="s">
        <v>630</v>
      </c>
      <c r="F8" s="467" t="s">
        <v>334</v>
      </c>
      <c r="G8" s="468">
        <v>1800</v>
      </c>
      <c r="H8" s="468">
        <v>1200</v>
      </c>
      <c r="I8" s="469">
        <f t="shared" ref="I8:I11" si="0">H8*20%</f>
        <v>240</v>
      </c>
      <c r="J8" s="178" t="s">
        <v>0</v>
      </c>
    </row>
    <row r="9" spans="1:10" ht="15">
      <c r="A9" s="464">
        <v>2</v>
      </c>
      <c r="B9" s="464" t="s">
        <v>631</v>
      </c>
      <c r="C9" s="464" t="s">
        <v>632</v>
      </c>
      <c r="D9" s="465" t="s">
        <v>633</v>
      </c>
      <c r="E9" s="466" t="s">
        <v>630</v>
      </c>
      <c r="F9" s="467" t="s">
        <v>334</v>
      </c>
      <c r="G9" s="468">
        <v>1800</v>
      </c>
      <c r="H9" s="468">
        <v>1200</v>
      </c>
      <c r="I9" s="469">
        <f t="shared" si="0"/>
        <v>240</v>
      </c>
    </row>
    <row r="10" spans="1:10" ht="15">
      <c r="A10" s="464">
        <v>3</v>
      </c>
      <c r="B10" s="464" t="s">
        <v>634</v>
      </c>
      <c r="C10" s="464" t="s">
        <v>635</v>
      </c>
      <c r="D10" s="465" t="s">
        <v>636</v>
      </c>
      <c r="E10" s="466" t="s">
        <v>630</v>
      </c>
      <c r="F10" s="467" t="s">
        <v>334</v>
      </c>
      <c r="G10" s="468">
        <v>1800</v>
      </c>
      <c r="H10" s="468">
        <v>1200</v>
      </c>
      <c r="I10" s="469">
        <f t="shared" si="0"/>
        <v>240</v>
      </c>
    </row>
    <row r="11" spans="1:10" ht="15">
      <c r="A11" s="464">
        <v>4</v>
      </c>
      <c r="B11" s="464" t="s">
        <v>637</v>
      </c>
      <c r="C11" s="464" t="s">
        <v>638</v>
      </c>
      <c r="D11" s="464">
        <v>65002007395</v>
      </c>
      <c r="E11" s="466" t="s">
        <v>630</v>
      </c>
      <c r="F11" s="467" t="s">
        <v>334</v>
      </c>
      <c r="G11" s="468">
        <v>1800</v>
      </c>
      <c r="H11" s="468">
        <v>1200</v>
      </c>
      <c r="I11" s="469">
        <f t="shared" si="0"/>
        <v>240</v>
      </c>
    </row>
    <row r="12" spans="1:10" ht="15">
      <c r="A12" s="464">
        <v>5</v>
      </c>
      <c r="B12" s="464" t="s">
        <v>639</v>
      </c>
      <c r="C12" s="464" t="s">
        <v>640</v>
      </c>
      <c r="D12" s="470" t="s">
        <v>539</v>
      </c>
      <c r="E12" s="466" t="s">
        <v>630</v>
      </c>
      <c r="F12" s="467" t="s">
        <v>334</v>
      </c>
      <c r="G12" s="468">
        <v>1800</v>
      </c>
      <c r="H12" s="468">
        <v>1200</v>
      </c>
      <c r="I12" s="469">
        <f>H12*20%</f>
        <v>240</v>
      </c>
    </row>
    <row r="13" spans="1:10" ht="15">
      <c r="A13" s="464">
        <v>6</v>
      </c>
      <c r="B13" s="464" t="s">
        <v>641</v>
      </c>
      <c r="C13" s="464" t="s">
        <v>642</v>
      </c>
      <c r="D13" s="465" t="s">
        <v>643</v>
      </c>
      <c r="E13" s="466" t="s">
        <v>630</v>
      </c>
      <c r="F13" s="467" t="s">
        <v>334</v>
      </c>
      <c r="G13" s="468">
        <v>1800</v>
      </c>
      <c r="H13" s="468">
        <v>1200</v>
      </c>
      <c r="I13" s="469">
        <f t="shared" ref="I13:I24" si="1">H13*20%</f>
        <v>240</v>
      </c>
    </row>
    <row r="14" spans="1:10" ht="15">
      <c r="A14" s="464">
        <v>7</v>
      </c>
      <c r="B14" s="464" t="s">
        <v>644</v>
      </c>
      <c r="C14" s="464" t="s">
        <v>645</v>
      </c>
      <c r="D14" s="465" t="s">
        <v>646</v>
      </c>
      <c r="E14" s="466" t="s">
        <v>630</v>
      </c>
      <c r="F14" s="467" t="s">
        <v>334</v>
      </c>
      <c r="G14" s="468">
        <v>1800</v>
      </c>
      <c r="H14" s="468">
        <v>1200</v>
      </c>
      <c r="I14" s="469">
        <f t="shared" si="1"/>
        <v>240</v>
      </c>
    </row>
    <row r="15" spans="1:10" ht="15">
      <c r="A15" s="464">
        <v>8</v>
      </c>
      <c r="B15" s="464" t="s">
        <v>647</v>
      </c>
      <c r="C15" s="464" t="s">
        <v>648</v>
      </c>
      <c r="D15" s="465" t="s">
        <v>530</v>
      </c>
      <c r="E15" s="466" t="s">
        <v>630</v>
      </c>
      <c r="F15" s="467" t="s">
        <v>334</v>
      </c>
      <c r="G15" s="468">
        <v>1800</v>
      </c>
      <c r="H15" s="468">
        <v>1200</v>
      </c>
      <c r="I15" s="469">
        <f t="shared" si="1"/>
        <v>240</v>
      </c>
    </row>
    <row r="16" spans="1:10" ht="15">
      <c r="A16" s="464">
        <v>9</v>
      </c>
      <c r="B16" s="464" t="s">
        <v>649</v>
      </c>
      <c r="C16" s="464" t="s">
        <v>650</v>
      </c>
      <c r="D16" s="465" t="s">
        <v>651</v>
      </c>
      <c r="E16" s="466" t="s">
        <v>630</v>
      </c>
      <c r="F16" s="467" t="s">
        <v>334</v>
      </c>
      <c r="G16" s="468">
        <v>1800</v>
      </c>
      <c r="H16" s="468">
        <v>1200</v>
      </c>
      <c r="I16" s="469">
        <f t="shared" si="1"/>
        <v>240</v>
      </c>
    </row>
    <row r="17" spans="1:9" ht="15">
      <c r="A17" s="464">
        <v>10</v>
      </c>
      <c r="B17" s="464" t="s">
        <v>652</v>
      </c>
      <c r="C17" s="464" t="s">
        <v>653</v>
      </c>
      <c r="D17" s="465" t="s">
        <v>522</v>
      </c>
      <c r="E17" s="466" t="s">
        <v>630</v>
      </c>
      <c r="F17" s="467" t="s">
        <v>334</v>
      </c>
      <c r="G17" s="468">
        <v>1800</v>
      </c>
      <c r="H17" s="468">
        <v>1200</v>
      </c>
      <c r="I17" s="469">
        <f t="shared" si="1"/>
        <v>240</v>
      </c>
    </row>
    <row r="18" spans="1:9" ht="15">
      <c r="A18" s="464">
        <v>11</v>
      </c>
      <c r="B18" s="464" t="s">
        <v>654</v>
      </c>
      <c r="C18" s="464" t="s">
        <v>655</v>
      </c>
      <c r="D18" s="465" t="s">
        <v>519</v>
      </c>
      <c r="E18" s="466" t="s">
        <v>630</v>
      </c>
      <c r="F18" s="467" t="s">
        <v>334</v>
      </c>
      <c r="G18" s="468">
        <v>1800</v>
      </c>
      <c r="H18" s="468">
        <v>1200</v>
      </c>
      <c r="I18" s="469">
        <f t="shared" si="1"/>
        <v>240</v>
      </c>
    </row>
    <row r="19" spans="1:9" ht="15">
      <c r="A19" s="464">
        <v>12</v>
      </c>
      <c r="B19" s="464" t="s">
        <v>656</v>
      </c>
      <c r="C19" s="464" t="s">
        <v>657</v>
      </c>
      <c r="D19" s="465" t="s">
        <v>658</v>
      </c>
      <c r="E19" s="466" t="s">
        <v>630</v>
      </c>
      <c r="F19" s="467" t="s">
        <v>334</v>
      </c>
      <c r="G19" s="468">
        <v>1800</v>
      </c>
      <c r="H19" s="468">
        <v>1200</v>
      </c>
      <c r="I19" s="469">
        <f>H19*20%</f>
        <v>240</v>
      </c>
    </row>
    <row r="20" spans="1:9" ht="15">
      <c r="A20" s="464">
        <v>13</v>
      </c>
      <c r="B20" s="464" t="s">
        <v>659</v>
      </c>
      <c r="C20" s="464" t="s">
        <v>660</v>
      </c>
      <c r="D20" s="465" t="s">
        <v>564</v>
      </c>
      <c r="E20" s="466" t="s">
        <v>630</v>
      </c>
      <c r="F20" s="467" t="s">
        <v>334</v>
      </c>
      <c r="G20" s="468">
        <v>1800</v>
      </c>
      <c r="H20" s="468">
        <v>1200</v>
      </c>
      <c r="I20" s="469">
        <f t="shared" si="1"/>
        <v>240</v>
      </c>
    </row>
    <row r="21" spans="1:9" ht="15">
      <c r="A21" s="464">
        <v>14</v>
      </c>
      <c r="B21" s="464" t="s">
        <v>637</v>
      </c>
      <c r="C21" s="464" t="s">
        <v>661</v>
      </c>
      <c r="D21" s="465" t="s">
        <v>598</v>
      </c>
      <c r="E21" s="466" t="s">
        <v>630</v>
      </c>
      <c r="F21" s="467" t="s">
        <v>334</v>
      </c>
      <c r="G21" s="468">
        <v>1800</v>
      </c>
      <c r="H21" s="468">
        <v>1200</v>
      </c>
      <c r="I21" s="469">
        <f t="shared" si="1"/>
        <v>240</v>
      </c>
    </row>
    <row r="22" spans="1:9" ht="15">
      <c r="A22" s="464">
        <v>15</v>
      </c>
      <c r="B22" s="464" t="s">
        <v>662</v>
      </c>
      <c r="C22" s="464" t="s">
        <v>663</v>
      </c>
      <c r="D22" s="465" t="s">
        <v>664</v>
      </c>
      <c r="E22" s="466" t="s">
        <v>630</v>
      </c>
      <c r="F22" s="467" t="s">
        <v>334</v>
      </c>
      <c r="G22" s="468">
        <v>1800</v>
      </c>
      <c r="H22" s="468">
        <v>1200</v>
      </c>
      <c r="I22" s="469">
        <f t="shared" si="1"/>
        <v>240</v>
      </c>
    </row>
    <row r="23" spans="1:9" ht="15">
      <c r="A23" s="464">
        <v>16</v>
      </c>
      <c r="B23" s="464" t="s">
        <v>665</v>
      </c>
      <c r="C23" s="464" t="s">
        <v>666</v>
      </c>
      <c r="D23" s="465" t="s">
        <v>667</v>
      </c>
      <c r="E23" s="466" t="s">
        <v>630</v>
      </c>
      <c r="F23" s="467" t="s">
        <v>334</v>
      </c>
      <c r="G23" s="468">
        <v>750</v>
      </c>
      <c r="H23" s="468">
        <v>500</v>
      </c>
      <c r="I23" s="469">
        <f>H23*20%</f>
        <v>100</v>
      </c>
    </row>
    <row r="24" spans="1:9" ht="15">
      <c r="A24" s="471">
        <v>17</v>
      </c>
      <c r="B24" s="471" t="s">
        <v>668</v>
      </c>
      <c r="C24" s="471" t="s">
        <v>669</v>
      </c>
      <c r="D24" s="472" t="s">
        <v>670</v>
      </c>
      <c r="E24" s="473" t="s">
        <v>630</v>
      </c>
      <c r="F24" s="474" t="s">
        <v>334</v>
      </c>
      <c r="G24" s="475">
        <v>1125</v>
      </c>
      <c r="H24" s="475">
        <v>750</v>
      </c>
      <c r="I24" s="476">
        <f t="shared" si="1"/>
        <v>150</v>
      </c>
    </row>
    <row r="25" spans="1:9" ht="15">
      <c r="A25" s="682">
        <v>1</v>
      </c>
      <c r="B25" s="684" t="s">
        <v>1214</v>
      </c>
      <c r="C25" s="684" t="s">
        <v>1215</v>
      </c>
      <c r="D25" s="685" t="s">
        <v>1216</v>
      </c>
      <c r="E25" s="686" t="s">
        <v>1217</v>
      </c>
      <c r="F25" s="683" t="s">
        <v>334</v>
      </c>
      <c r="G25" s="687">
        <v>300</v>
      </c>
      <c r="H25" s="687">
        <v>300</v>
      </c>
      <c r="I25" s="688">
        <f t="shared" ref="I25:I28" si="2">H25*20%</f>
        <v>60</v>
      </c>
    </row>
    <row r="26" spans="1:9" ht="15">
      <c r="A26" s="682">
        <v>2</v>
      </c>
      <c r="B26" s="689" t="s">
        <v>1218</v>
      </c>
      <c r="C26" s="689" t="s">
        <v>1219</v>
      </c>
      <c r="D26" s="685" t="s">
        <v>1220</v>
      </c>
      <c r="E26" s="686" t="s">
        <v>1217</v>
      </c>
      <c r="F26" s="683" t="s">
        <v>334</v>
      </c>
      <c r="G26" s="687">
        <v>300</v>
      </c>
      <c r="H26" s="687">
        <v>300</v>
      </c>
      <c r="I26" s="688">
        <f t="shared" si="2"/>
        <v>60</v>
      </c>
    </row>
    <row r="27" spans="1:9" ht="15">
      <c r="A27" s="682">
        <v>3</v>
      </c>
      <c r="B27" s="689" t="s">
        <v>1221</v>
      </c>
      <c r="C27" s="689" t="s">
        <v>1222</v>
      </c>
      <c r="D27" s="685" t="s">
        <v>1223</v>
      </c>
      <c r="E27" s="686" t="s">
        <v>1217</v>
      </c>
      <c r="F27" s="683" t="s">
        <v>334</v>
      </c>
      <c r="G27" s="687">
        <v>300</v>
      </c>
      <c r="H27" s="687">
        <v>300</v>
      </c>
      <c r="I27" s="688">
        <f t="shared" si="2"/>
        <v>60</v>
      </c>
    </row>
    <row r="28" spans="1:9" ht="15">
      <c r="A28" s="682">
        <v>4</v>
      </c>
      <c r="B28" s="689" t="s">
        <v>1224</v>
      </c>
      <c r="C28" s="689" t="s">
        <v>1225</v>
      </c>
      <c r="D28" s="685" t="s">
        <v>1226</v>
      </c>
      <c r="E28" s="686" t="s">
        <v>1217</v>
      </c>
      <c r="F28" s="683" t="s">
        <v>334</v>
      </c>
      <c r="G28" s="687">
        <v>300</v>
      </c>
      <c r="H28" s="687">
        <v>300</v>
      </c>
      <c r="I28" s="688">
        <f t="shared" si="2"/>
        <v>60</v>
      </c>
    </row>
    <row r="29" spans="1:9" ht="15">
      <c r="A29" s="682">
        <v>5</v>
      </c>
      <c r="B29" s="689" t="s">
        <v>1227</v>
      </c>
      <c r="C29" s="689" t="s">
        <v>1228</v>
      </c>
      <c r="D29" s="685" t="s">
        <v>1229</v>
      </c>
      <c r="E29" s="686" t="s">
        <v>1217</v>
      </c>
      <c r="F29" s="683" t="s">
        <v>334</v>
      </c>
      <c r="G29" s="687">
        <v>300</v>
      </c>
      <c r="H29" s="687">
        <v>300</v>
      </c>
      <c r="I29" s="688">
        <f>H29*20%</f>
        <v>60</v>
      </c>
    </row>
    <row r="30" spans="1:9" ht="15">
      <c r="A30" s="682">
        <v>6</v>
      </c>
      <c r="B30" s="689" t="s">
        <v>1230</v>
      </c>
      <c r="C30" s="689" t="s">
        <v>1228</v>
      </c>
      <c r="D30" s="685" t="s">
        <v>1231</v>
      </c>
      <c r="E30" s="686" t="s">
        <v>1217</v>
      </c>
      <c r="F30" s="683" t="s">
        <v>334</v>
      </c>
      <c r="G30" s="687">
        <v>300</v>
      </c>
      <c r="H30" s="687">
        <v>300</v>
      </c>
      <c r="I30" s="688">
        <f t="shared" ref="I30:I35" si="3">H30*20%</f>
        <v>60</v>
      </c>
    </row>
    <row r="31" spans="1:9" ht="15">
      <c r="A31" s="682">
        <v>7</v>
      </c>
      <c r="B31" s="689" t="s">
        <v>1232</v>
      </c>
      <c r="C31" s="689" t="s">
        <v>1233</v>
      </c>
      <c r="D31" s="685" t="s">
        <v>1234</v>
      </c>
      <c r="E31" s="686" t="s">
        <v>1217</v>
      </c>
      <c r="F31" s="683" t="s">
        <v>334</v>
      </c>
      <c r="G31" s="687">
        <v>300</v>
      </c>
      <c r="H31" s="687">
        <v>300</v>
      </c>
      <c r="I31" s="688">
        <f t="shared" si="3"/>
        <v>60</v>
      </c>
    </row>
    <row r="32" spans="1:9" ht="15">
      <c r="A32" s="682">
        <v>8</v>
      </c>
      <c r="B32" s="689" t="s">
        <v>1160</v>
      </c>
      <c r="C32" s="689" t="s">
        <v>1235</v>
      </c>
      <c r="D32" s="685" t="s">
        <v>1236</v>
      </c>
      <c r="E32" s="686" t="s">
        <v>1217</v>
      </c>
      <c r="F32" s="683" t="s">
        <v>334</v>
      </c>
      <c r="G32" s="687">
        <v>300</v>
      </c>
      <c r="H32" s="687">
        <v>300</v>
      </c>
      <c r="I32" s="688">
        <f t="shared" si="3"/>
        <v>60</v>
      </c>
    </row>
    <row r="33" spans="1:9" ht="15">
      <c r="A33" s="682">
        <v>9</v>
      </c>
      <c r="B33" s="689" t="s">
        <v>628</v>
      </c>
      <c r="C33" s="689" t="s">
        <v>1237</v>
      </c>
      <c r="D33" s="685" t="s">
        <v>1238</v>
      </c>
      <c r="E33" s="686" t="s">
        <v>1217</v>
      </c>
      <c r="F33" s="683" t="s">
        <v>334</v>
      </c>
      <c r="G33" s="687">
        <v>300</v>
      </c>
      <c r="H33" s="687">
        <v>300</v>
      </c>
      <c r="I33" s="688">
        <f t="shared" si="3"/>
        <v>60</v>
      </c>
    </row>
    <row r="34" spans="1:9" ht="15">
      <c r="A34" s="682">
        <v>10</v>
      </c>
      <c r="B34" s="689" t="s">
        <v>1239</v>
      </c>
      <c r="C34" s="689" t="s">
        <v>1235</v>
      </c>
      <c r="D34" s="685" t="s">
        <v>1240</v>
      </c>
      <c r="E34" s="686" t="s">
        <v>1217</v>
      </c>
      <c r="F34" s="683" t="s">
        <v>334</v>
      </c>
      <c r="G34" s="687">
        <v>300</v>
      </c>
      <c r="H34" s="687">
        <v>300</v>
      </c>
      <c r="I34" s="688">
        <f t="shared" si="3"/>
        <v>60</v>
      </c>
    </row>
    <row r="35" spans="1:9" ht="15">
      <c r="A35" s="682">
        <v>11</v>
      </c>
      <c r="B35" s="689" t="s">
        <v>1241</v>
      </c>
      <c r="C35" s="689" t="s">
        <v>1242</v>
      </c>
      <c r="D35" s="685" t="s">
        <v>1243</v>
      </c>
      <c r="E35" s="686" t="s">
        <v>1217</v>
      </c>
      <c r="F35" s="683" t="s">
        <v>334</v>
      </c>
      <c r="G35" s="687">
        <v>300</v>
      </c>
      <c r="H35" s="687">
        <v>300</v>
      </c>
      <c r="I35" s="688">
        <f t="shared" si="3"/>
        <v>60</v>
      </c>
    </row>
    <row r="36" spans="1:9" ht="15">
      <c r="A36" s="682">
        <v>12</v>
      </c>
      <c r="B36" s="689" t="s">
        <v>1244</v>
      </c>
      <c r="C36" s="689" t="s">
        <v>1242</v>
      </c>
      <c r="D36" s="685" t="s">
        <v>1245</v>
      </c>
      <c r="E36" s="686" t="s">
        <v>1217</v>
      </c>
      <c r="F36" s="683" t="s">
        <v>334</v>
      </c>
      <c r="G36" s="687">
        <v>300</v>
      </c>
      <c r="H36" s="687">
        <v>300</v>
      </c>
      <c r="I36" s="688">
        <f>H36*20%</f>
        <v>60</v>
      </c>
    </row>
    <row r="37" spans="1:9" ht="15">
      <c r="A37" s="682">
        <v>13</v>
      </c>
      <c r="B37" s="689" t="s">
        <v>1246</v>
      </c>
      <c r="C37" s="689" t="s">
        <v>1247</v>
      </c>
      <c r="D37" s="685" t="s">
        <v>1248</v>
      </c>
      <c r="E37" s="686" t="s">
        <v>1217</v>
      </c>
      <c r="F37" s="683" t="s">
        <v>334</v>
      </c>
      <c r="G37" s="687">
        <v>300</v>
      </c>
      <c r="H37" s="687">
        <v>300</v>
      </c>
      <c r="I37" s="688">
        <f t="shared" ref="I37:I39" si="4">H37*20%</f>
        <v>60</v>
      </c>
    </row>
    <row r="38" spans="1:9" ht="15">
      <c r="A38" s="682">
        <v>14</v>
      </c>
      <c r="B38" s="689" t="s">
        <v>1249</v>
      </c>
      <c r="C38" s="689" t="s">
        <v>1250</v>
      </c>
      <c r="D38" s="685" t="s">
        <v>1251</v>
      </c>
      <c r="E38" s="686" t="s">
        <v>1217</v>
      </c>
      <c r="F38" s="683" t="s">
        <v>334</v>
      </c>
      <c r="G38" s="687">
        <v>300</v>
      </c>
      <c r="H38" s="687">
        <v>300</v>
      </c>
      <c r="I38" s="688">
        <f t="shared" si="4"/>
        <v>60</v>
      </c>
    </row>
    <row r="39" spans="1:9" ht="15">
      <c r="A39" s="682">
        <v>15</v>
      </c>
      <c r="B39" s="689" t="s">
        <v>665</v>
      </c>
      <c r="C39" s="689" t="s">
        <v>1235</v>
      </c>
      <c r="D39" s="685" t="s">
        <v>1252</v>
      </c>
      <c r="E39" s="686" t="s">
        <v>1217</v>
      </c>
      <c r="F39" s="683" t="s">
        <v>334</v>
      </c>
      <c r="G39" s="687">
        <v>300</v>
      </c>
      <c r="H39" s="687">
        <v>300</v>
      </c>
      <c r="I39" s="688">
        <f t="shared" si="4"/>
        <v>60</v>
      </c>
    </row>
    <row r="40" spans="1:9" ht="15">
      <c r="A40" s="682">
        <v>16</v>
      </c>
      <c r="B40" s="689" t="s">
        <v>1253</v>
      </c>
      <c r="C40" s="689" t="s">
        <v>1235</v>
      </c>
      <c r="D40" s="685" t="s">
        <v>1254</v>
      </c>
      <c r="E40" s="686" t="s">
        <v>1217</v>
      </c>
      <c r="F40" s="683" t="s">
        <v>334</v>
      </c>
      <c r="G40" s="687">
        <v>300</v>
      </c>
      <c r="H40" s="687">
        <v>300</v>
      </c>
      <c r="I40" s="688">
        <f>H40*20%</f>
        <v>60</v>
      </c>
    </row>
    <row r="41" spans="1:9" ht="15">
      <c r="A41" s="682">
        <v>17</v>
      </c>
      <c r="B41" s="689" t="s">
        <v>1255</v>
      </c>
      <c r="C41" s="689" t="s">
        <v>1256</v>
      </c>
      <c r="D41" s="685" t="s">
        <v>1257</v>
      </c>
      <c r="E41" s="686" t="s">
        <v>1217</v>
      </c>
      <c r="F41" s="683" t="s">
        <v>334</v>
      </c>
      <c r="G41" s="687">
        <v>300</v>
      </c>
      <c r="H41" s="687">
        <v>300</v>
      </c>
      <c r="I41" s="688">
        <f t="shared" ref="I41:I104" si="5">H41*20%</f>
        <v>60</v>
      </c>
    </row>
    <row r="42" spans="1:9" ht="15">
      <c r="A42" s="682">
        <v>18</v>
      </c>
      <c r="B42" s="689" t="s">
        <v>1258</v>
      </c>
      <c r="C42" s="689" t="s">
        <v>1259</v>
      </c>
      <c r="D42" s="685" t="s">
        <v>1260</v>
      </c>
      <c r="E42" s="686" t="s">
        <v>1217</v>
      </c>
      <c r="F42" s="683" t="s">
        <v>334</v>
      </c>
      <c r="G42" s="687">
        <v>300</v>
      </c>
      <c r="H42" s="687">
        <v>300</v>
      </c>
      <c r="I42" s="688">
        <f t="shared" si="5"/>
        <v>60</v>
      </c>
    </row>
    <row r="43" spans="1:9" ht="15">
      <c r="A43" s="682">
        <v>19</v>
      </c>
      <c r="B43" s="689" t="s">
        <v>1246</v>
      </c>
      <c r="C43" s="689" t="s">
        <v>1261</v>
      </c>
      <c r="D43" s="685" t="s">
        <v>1262</v>
      </c>
      <c r="E43" s="686" t="s">
        <v>1217</v>
      </c>
      <c r="F43" s="683" t="s">
        <v>334</v>
      </c>
      <c r="G43" s="687">
        <v>300</v>
      </c>
      <c r="H43" s="687">
        <v>300</v>
      </c>
      <c r="I43" s="688">
        <f t="shared" si="5"/>
        <v>60</v>
      </c>
    </row>
    <row r="44" spans="1:9" ht="15">
      <c r="A44" s="682">
        <v>20</v>
      </c>
      <c r="B44" s="689" t="s">
        <v>1263</v>
      </c>
      <c r="C44" s="689" t="s">
        <v>1264</v>
      </c>
      <c r="D44" s="685" t="s">
        <v>1265</v>
      </c>
      <c r="E44" s="686" t="s">
        <v>1217</v>
      </c>
      <c r="F44" s="683" t="s">
        <v>334</v>
      </c>
      <c r="G44" s="687">
        <v>300</v>
      </c>
      <c r="H44" s="687">
        <v>300</v>
      </c>
      <c r="I44" s="688">
        <f t="shared" si="5"/>
        <v>60</v>
      </c>
    </row>
    <row r="45" spans="1:9" ht="15">
      <c r="A45" s="682">
        <v>21</v>
      </c>
      <c r="B45" s="689" t="s">
        <v>1266</v>
      </c>
      <c r="C45" s="689" t="s">
        <v>1264</v>
      </c>
      <c r="D45" s="685" t="s">
        <v>1267</v>
      </c>
      <c r="E45" s="686" t="s">
        <v>1217</v>
      </c>
      <c r="F45" s="683" t="s">
        <v>334</v>
      </c>
      <c r="G45" s="687">
        <v>300</v>
      </c>
      <c r="H45" s="687">
        <v>300</v>
      </c>
      <c r="I45" s="688">
        <f t="shared" si="5"/>
        <v>60</v>
      </c>
    </row>
    <row r="46" spans="1:9" ht="15">
      <c r="A46" s="682">
        <v>22</v>
      </c>
      <c r="B46" s="689" t="s">
        <v>1268</v>
      </c>
      <c r="C46" s="689" t="s">
        <v>1269</v>
      </c>
      <c r="D46" s="685" t="s">
        <v>1270</v>
      </c>
      <c r="E46" s="686" t="s">
        <v>1217</v>
      </c>
      <c r="F46" s="683" t="s">
        <v>334</v>
      </c>
      <c r="G46" s="687">
        <v>300</v>
      </c>
      <c r="H46" s="687">
        <v>300</v>
      </c>
      <c r="I46" s="688">
        <f t="shared" si="5"/>
        <v>60</v>
      </c>
    </row>
    <row r="47" spans="1:9" ht="15">
      <c r="A47" s="682">
        <v>23</v>
      </c>
      <c r="B47" s="689" t="s">
        <v>1271</v>
      </c>
      <c r="C47" s="689" t="s">
        <v>1269</v>
      </c>
      <c r="D47" s="685" t="s">
        <v>1272</v>
      </c>
      <c r="E47" s="686" t="s">
        <v>1217</v>
      </c>
      <c r="F47" s="683" t="s">
        <v>334</v>
      </c>
      <c r="G47" s="687">
        <v>300</v>
      </c>
      <c r="H47" s="687">
        <v>300</v>
      </c>
      <c r="I47" s="688">
        <f t="shared" si="5"/>
        <v>60</v>
      </c>
    </row>
    <row r="48" spans="1:9" ht="15">
      <c r="A48" s="682">
        <v>24</v>
      </c>
      <c r="B48" s="689" t="s">
        <v>1273</v>
      </c>
      <c r="C48" s="689" t="s">
        <v>1274</v>
      </c>
      <c r="D48" s="685" t="s">
        <v>1275</v>
      </c>
      <c r="E48" s="686" t="s">
        <v>1217</v>
      </c>
      <c r="F48" s="683" t="s">
        <v>334</v>
      </c>
      <c r="G48" s="687">
        <v>300</v>
      </c>
      <c r="H48" s="687">
        <v>300</v>
      </c>
      <c r="I48" s="688">
        <f t="shared" si="5"/>
        <v>60</v>
      </c>
    </row>
    <row r="49" spans="1:9" ht="15">
      <c r="A49" s="682">
        <v>25</v>
      </c>
      <c r="B49" s="689" t="s">
        <v>1258</v>
      </c>
      <c r="C49" s="689" t="s">
        <v>1269</v>
      </c>
      <c r="D49" s="685" t="s">
        <v>1276</v>
      </c>
      <c r="E49" s="686" t="s">
        <v>1217</v>
      </c>
      <c r="F49" s="683" t="s">
        <v>334</v>
      </c>
      <c r="G49" s="687">
        <v>300</v>
      </c>
      <c r="H49" s="687">
        <v>300</v>
      </c>
      <c r="I49" s="688">
        <f t="shared" si="5"/>
        <v>60</v>
      </c>
    </row>
    <row r="50" spans="1:9" ht="15">
      <c r="A50" s="682">
        <v>26</v>
      </c>
      <c r="B50" s="689" t="s">
        <v>1277</v>
      </c>
      <c r="C50" s="689" t="s">
        <v>1259</v>
      </c>
      <c r="D50" s="685" t="s">
        <v>1278</v>
      </c>
      <c r="E50" s="686" t="s">
        <v>1217</v>
      </c>
      <c r="F50" s="683" t="s">
        <v>334</v>
      </c>
      <c r="G50" s="687">
        <v>300</v>
      </c>
      <c r="H50" s="687">
        <v>300</v>
      </c>
      <c r="I50" s="688">
        <f t="shared" si="5"/>
        <v>60</v>
      </c>
    </row>
    <row r="51" spans="1:9" ht="15">
      <c r="A51" s="682">
        <v>27</v>
      </c>
      <c r="B51" s="689" t="s">
        <v>1279</v>
      </c>
      <c r="C51" s="689" t="s">
        <v>1259</v>
      </c>
      <c r="D51" s="685" t="s">
        <v>1280</v>
      </c>
      <c r="E51" s="686" t="s">
        <v>1217</v>
      </c>
      <c r="F51" s="683" t="s">
        <v>334</v>
      </c>
      <c r="G51" s="687">
        <v>300</v>
      </c>
      <c r="H51" s="687">
        <v>300</v>
      </c>
      <c r="I51" s="688">
        <f t="shared" si="5"/>
        <v>60</v>
      </c>
    </row>
    <row r="52" spans="1:9" ht="15">
      <c r="A52" s="682">
        <v>28</v>
      </c>
      <c r="B52" s="689" t="s">
        <v>1281</v>
      </c>
      <c r="C52" s="689" t="s">
        <v>1282</v>
      </c>
      <c r="D52" s="685" t="s">
        <v>1283</v>
      </c>
      <c r="E52" s="686" t="s">
        <v>1217</v>
      </c>
      <c r="F52" s="683" t="s">
        <v>334</v>
      </c>
      <c r="G52" s="687">
        <v>300</v>
      </c>
      <c r="H52" s="687">
        <v>300</v>
      </c>
      <c r="I52" s="688">
        <f t="shared" si="5"/>
        <v>60</v>
      </c>
    </row>
    <row r="53" spans="1:9" ht="15">
      <c r="A53" s="682">
        <v>29</v>
      </c>
      <c r="B53" s="690" t="s">
        <v>678</v>
      </c>
      <c r="C53" s="690" t="s">
        <v>1284</v>
      </c>
      <c r="D53" s="691" t="s">
        <v>1285</v>
      </c>
      <c r="E53" s="686" t="s">
        <v>1217</v>
      </c>
      <c r="F53" s="683" t="s">
        <v>334</v>
      </c>
      <c r="G53" s="687">
        <v>100</v>
      </c>
      <c r="H53" s="687">
        <v>100</v>
      </c>
      <c r="I53" s="688">
        <f t="shared" si="5"/>
        <v>20</v>
      </c>
    </row>
    <row r="54" spans="1:9" ht="15">
      <c r="A54" s="682">
        <v>30</v>
      </c>
      <c r="B54" s="690" t="s">
        <v>1218</v>
      </c>
      <c r="C54" s="690" t="s">
        <v>1286</v>
      </c>
      <c r="D54" s="691" t="s">
        <v>1287</v>
      </c>
      <c r="E54" s="686" t="s">
        <v>1217</v>
      </c>
      <c r="F54" s="683" t="s">
        <v>334</v>
      </c>
      <c r="G54" s="687">
        <v>100</v>
      </c>
      <c r="H54" s="687">
        <v>100</v>
      </c>
      <c r="I54" s="688">
        <f t="shared" si="5"/>
        <v>20</v>
      </c>
    </row>
    <row r="55" spans="1:9" ht="15">
      <c r="A55" s="682">
        <v>31</v>
      </c>
      <c r="B55" s="690" t="s">
        <v>678</v>
      </c>
      <c r="C55" s="690" t="s">
        <v>1288</v>
      </c>
      <c r="D55" s="691" t="s">
        <v>1289</v>
      </c>
      <c r="E55" s="686" t="s">
        <v>1217</v>
      </c>
      <c r="F55" s="683" t="s">
        <v>334</v>
      </c>
      <c r="G55" s="687">
        <v>100</v>
      </c>
      <c r="H55" s="687">
        <v>100</v>
      </c>
      <c r="I55" s="688">
        <f t="shared" si="5"/>
        <v>20</v>
      </c>
    </row>
    <row r="56" spans="1:9" ht="15">
      <c r="A56" s="682">
        <v>32</v>
      </c>
      <c r="B56" s="690" t="s">
        <v>1290</v>
      </c>
      <c r="C56" s="690" t="s">
        <v>682</v>
      </c>
      <c r="D56" s="691" t="s">
        <v>1291</v>
      </c>
      <c r="E56" s="686" t="s">
        <v>1217</v>
      </c>
      <c r="F56" s="683" t="s">
        <v>334</v>
      </c>
      <c r="G56" s="687">
        <v>150</v>
      </c>
      <c r="H56" s="687">
        <v>150</v>
      </c>
      <c r="I56" s="688">
        <f t="shared" si="5"/>
        <v>30</v>
      </c>
    </row>
    <row r="57" spans="1:9" ht="15">
      <c r="A57" s="682">
        <v>33</v>
      </c>
      <c r="B57" s="689" t="s">
        <v>1292</v>
      </c>
      <c r="C57" s="692" t="s">
        <v>1215</v>
      </c>
      <c r="D57" s="693" t="s">
        <v>1293</v>
      </c>
      <c r="E57" s="686" t="s">
        <v>1217</v>
      </c>
      <c r="F57" s="683" t="s">
        <v>334</v>
      </c>
      <c r="G57" s="687">
        <v>300</v>
      </c>
      <c r="H57" s="687">
        <v>300</v>
      </c>
      <c r="I57" s="688">
        <f t="shared" si="5"/>
        <v>60</v>
      </c>
    </row>
    <row r="58" spans="1:9" ht="15">
      <c r="A58" s="682">
        <v>34</v>
      </c>
      <c r="B58" s="689" t="s">
        <v>1294</v>
      </c>
      <c r="C58" s="692" t="s">
        <v>1215</v>
      </c>
      <c r="D58" s="693" t="s">
        <v>1295</v>
      </c>
      <c r="E58" s="686" t="s">
        <v>1217</v>
      </c>
      <c r="F58" s="683" t="s">
        <v>334</v>
      </c>
      <c r="G58" s="687">
        <v>300</v>
      </c>
      <c r="H58" s="687">
        <v>300</v>
      </c>
      <c r="I58" s="688">
        <f t="shared" si="5"/>
        <v>60</v>
      </c>
    </row>
    <row r="59" spans="1:9" ht="15">
      <c r="A59" s="682">
        <v>35</v>
      </c>
      <c r="B59" s="689" t="s">
        <v>1296</v>
      </c>
      <c r="C59" s="692" t="s">
        <v>1297</v>
      </c>
      <c r="D59" s="693" t="s">
        <v>1298</v>
      </c>
      <c r="E59" s="686" t="s">
        <v>1217</v>
      </c>
      <c r="F59" s="683" t="s">
        <v>334</v>
      </c>
      <c r="G59" s="687">
        <v>300</v>
      </c>
      <c r="H59" s="687">
        <v>300</v>
      </c>
      <c r="I59" s="688">
        <f t="shared" si="5"/>
        <v>60</v>
      </c>
    </row>
    <row r="60" spans="1:9" ht="15">
      <c r="A60" s="682">
        <v>36</v>
      </c>
      <c r="B60" s="689" t="s">
        <v>1244</v>
      </c>
      <c r="C60" s="692" t="s">
        <v>1299</v>
      </c>
      <c r="D60" s="693" t="s">
        <v>1300</v>
      </c>
      <c r="E60" s="686" t="s">
        <v>1217</v>
      </c>
      <c r="F60" s="683" t="s">
        <v>334</v>
      </c>
      <c r="G60" s="687">
        <v>300</v>
      </c>
      <c r="H60" s="687">
        <v>300</v>
      </c>
      <c r="I60" s="688">
        <f t="shared" si="5"/>
        <v>60</v>
      </c>
    </row>
    <row r="61" spans="1:9" ht="15">
      <c r="A61" s="682">
        <v>37</v>
      </c>
      <c r="B61" s="689" t="s">
        <v>1301</v>
      </c>
      <c r="C61" s="692" t="s">
        <v>1302</v>
      </c>
      <c r="D61" s="693" t="s">
        <v>1303</v>
      </c>
      <c r="E61" s="686" t="s">
        <v>1217</v>
      </c>
      <c r="F61" s="683" t="s">
        <v>334</v>
      </c>
      <c r="G61" s="687">
        <v>300</v>
      </c>
      <c r="H61" s="687">
        <v>300</v>
      </c>
      <c r="I61" s="688">
        <f t="shared" si="5"/>
        <v>60</v>
      </c>
    </row>
    <row r="62" spans="1:9" ht="15">
      <c r="A62" s="682">
        <v>38</v>
      </c>
      <c r="B62" s="689" t="s">
        <v>1304</v>
      </c>
      <c r="C62" s="692" t="s">
        <v>1305</v>
      </c>
      <c r="D62" s="693" t="s">
        <v>1306</v>
      </c>
      <c r="E62" s="686" t="s">
        <v>1217</v>
      </c>
      <c r="F62" s="683" t="s">
        <v>334</v>
      </c>
      <c r="G62" s="687">
        <v>300</v>
      </c>
      <c r="H62" s="687">
        <v>300</v>
      </c>
      <c r="I62" s="688">
        <f t="shared" si="5"/>
        <v>60</v>
      </c>
    </row>
    <row r="63" spans="1:9" ht="15">
      <c r="A63" s="682">
        <v>39</v>
      </c>
      <c r="B63" s="689" t="s">
        <v>1307</v>
      </c>
      <c r="C63" s="692" t="s">
        <v>1308</v>
      </c>
      <c r="D63" s="693" t="s">
        <v>1309</v>
      </c>
      <c r="E63" s="686" t="s">
        <v>1217</v>
      </c>
      <c r="F63" s="683" t="s">
        <v>334</v>
      </c>
      <c r="G63" s="687">
        <v>300</v>
      </c>
      <c r="H63" s="687">
        <v>300</v>
      </c>
      <c r="I63" s="688">
        <f t="shared" si="5"/>
        <v>60</v>
      </c>
    </row>
    <row r="64" spans="1:9" ht="15">
      <c r="A64" s="682">
        <v>40</v>
      </c>
      <c r="B64" s="689" t="s">
        <v>1258</v>
      </c>
      <c r="C64" s="692" t="s">
        <v>1308</v>
      </c>
      <c r="D64" s="693" t="s">
        <v>1310</v>
      </c>
      <c r="E64" s="686" t="s">
        <v>1217</v>
      </c>
      <c r="F64" s="683" t="s">
        <v>334</v>
      </c>
      <c r="G64" s="687">
        <v>300</v>
      </c>
      <c r="H64" s="687">
        <v>300</v>
      </c>
      <c r="I64" s="688">
        <f t="shared" si="5"/>
        <v>60</v>
      </c>
    </row>
    <row r="65" spans="1:9" ht="15">
      <c r="A65" s="682">
        <v>41</v>
      </c>
      <c r="B65" s="689" t="s">
        <v>1249</v>
      </c>
      <c r="C65" s="692" t="s">
        <v>1311</v>
      </c>
      <c r="D65" s="693" t="s">
        <v>1312</v>
      </c>
      <c r="E65" s="686" t="s">
        <v>1217</v>
      </c>
      <c r="F65" s="683" t="s">
        <v>334</v>
      </c>
      <c r="G65" s="687">
        <v>300</v>
      </c>
      <c r="H65" s="687">
        <v>300</v>
      </c>
      <c r="I65" s="688">
        <f t="shared" si="5"/>
        <v>60</v>
      </c>
    </row>
    <row r="66" spans="1:9" ht="15">
      <c r="A66" s="682">
        <v>42</v>
      </c>
      <c r="B66" s="689" t="s">
        <v>678</v>
      </c>
      <c r="C66" s="692" t="s">
        <v>1308</v>
      </c>
      <c r="D66" s="693" t="s">
        <v>1313</v>
      </c>
      <c r="E66" s="686" t="s">
        <v>1217</v>
      </c>
      <c r="F66" s="683" t="s">
        <v>334</v>
      </c>
      <c r="G66" s="687">
        <v>300</v>
      </c>
      <c r="H66" s="687">
        <v>300</v>
      </c>
      <c r="I66" s="688">
        <f t="shared" si="5"/>
        <v>60</v>
      </c>
    </row>
    <row r="67" spans="1:9" ht="15">
      <c r="A67" s="682">
        <v>43</v>
      </c>
      <c r="B67" s="689" t="s">
        <v>1314</v>
      </c>
      <c r="C67" s="692" t="s">
        <v>1315</v>
      </c>
      <c r="D67" s="693" t="s">
        <v>1316</v>
      </c>
      <c r="E67" s="686" t="s">
        <v>1217</v>
      </c>
      <c r="F67" s="683" t="s">
        <v>334</v>
      </c>
      <c r="G67" s="687">
        <v>300</v>
      </c>
      <c r="H67" s="687">
        <v>300</v>
      </c>
      <c r="I67" s="688">
        <f t="shared" si="5"/>
        <v>60</v>
      </c>
    </row>
    <row r="68" spans="1:9" ht="15">
      <c r="A68" s="682">
        <v>44</v>
      </c>
      <c r="B68" s="689" t="s">
        <v>1317</v>
      </c>
      <c r="C68" s="692" t="s">
        <v>1315</v>
      </c>
      <c r="D68" s="693" t="s">
        <v>1318</v>
      </c>
      <c r="E68" s="686" t="s">
        <v>1217</v>
      </c>
      <c r="F68" s="683" t="s">
        <v>334</v>
      </c>
      <c r="G68" s="687">
        <v>300</v>
      </c>
      <c r="H68" s="687">
        <v>300</v>
      </c>
      <c r="I68" s="688">
        <f t="shared" si="5"/>
        <v>60</v>
      </c>
    </row>
    <row r="69" spans="1:9" ht="15">
      <c r="A69" s="682">
        <v>45</v>
      </c>
      <c r="B69" s="689" t="s">
        <v>1271</v>
      </c>
      <c r="C69" s="692" t="s">
        <v>1319</v>
      </c>
      <c r="D69" s="693" t="s">
        <v>1320</v>
      </c>
      <c r="E69" s="686" t="s">
        <v>1217</v>
      </c>
      <c r="F69" s="683" t="s">
        <v>334</v>
      </c>
      <c r="G69" s="687">
        <v>300</v>
      </c>
      <c r="H69" s="687">
        <v>300</v>
      </c>
      <c r="I69" s="688">
        <f t="shared" si="5"/>
        <v>60</v>
      </c>
    </row>
    <row r="70" spans="1:9" ht="15">
      <c r="A70" s="682">
        <v>46</v>
      </c>
      <c r="B70" s="689" t="s">
        <v>1321</v>
      </c>
      <c r="C70" s="692" t="s">
        <v>1322</v>
      </c>
      <c r="D70" s="693" t="s">
        <v>1323</v>
      </c>
      <c r="E70" s="686" t="s">
        <v>1217</v>
      </c>
      <c r="F70" s="683" t="s">
        <v>334</v>
      </c>
      <c r="G70" s="687">
        <v>300</v>
      </c>
      <c r="H70" s="687">
        <v>300</v>
      </c>
      <c r="I70" s="688">
        <f t="shared" si="5"/>
        <v>60</v>
      </c>
    </row>
    <row r="71" spans="1:9" ht="15">
      <c r="A71" s="682">
        <v>47</v>
      </c>
      <c r="B71" s="689" t="s">
        <v>1324</v>
      </c>
      <c r="C71" s="692" t="s">
        <v>1322</v>
      </c>
      <c r="D71" s="693" t="s">
        <v>1325</v>
      </c>
      <c r="E71" s="686" t="s">
        <v>1217</v>
      </c>
      <c r="F71" s="683" t="s">
        <v>334</v>
      </c>
      <c r="G71" s="687">
        <v>300</v>
      </c>
      <c r="H71" s="687">
        <v>300</v>
      </c>
      <c r="I71" s="688">
        <f t="shared" si="5"/>
        <v>60</v>
      </c>
    </row>
    <row r="72" spans="1:9" ht="15">
      <c r="A72" s="682">
        <v>48</v>
      </c>
      <c r="B72" s="689" t="s">
        <v>1326</v>
      </c>
      <c r="C72" s="692" t="s">
        <v>1327</v>
      </c>
      <c r="D72" s="693" t="s">
        <v>1328</v>
      </c>
      <c r="E72" s="686" t="s">
        <v>1217</v>
      </c>
      <c r="F72" s="683" t="s">
        <v>334</v>
      </c>
      <c r="G72" s="687">
        <v>300</v>
      </c>
      <c r="H72" s="687">
        <v>300</v>
      </c>
      <c r="I72" s="688">
        <f t="shared" si="5"/>
        <v>60</v>
      </c>
    </row>
    <row r="73" spans="1:9" ht="15">
      <c r="A73" s="682">
        <v>49</v>
      </c>
      <c r="B73" s="689" t="s">
        <v>1329</v>
      </c>
      <c r="C73" s="692" t="s">
        <v>1322</v>
      </c>
      <c r="D73" s="693" t="s">
        <v>1330</v>
      </c>
      <c r="E73" s="686" t="s">
        <v>1217</v>
      </c>
      <c r="F73" s="683" t="s">
        <v>334</v>
      </c>
      <c r="G73" s="687">
        <v>300</v>
      </c>
      <c r="H73" s="687">
        <v>300</v>
      </c>
      <c r="I73" s="688">
        <f t="shared" si="5"/>
        <v>60</v>
      </c>
    </row>
    <row r="74" spans="1:9" ht="15">
      <c r="A74" s="682">
        <v>50</v>
      </c>
      <c r="B74" s="689" t="s">
        <v>1331</v>
      </c>
      <c r="C74" s="692" t="s">
        <v>1332</v>
      </c>
      <c r="D74" s="693" t="s">
        <v>1333</v>
      </c>
      <c r="E74" s="686" t="s">
        <v>1217</v>
      </c>
      <c r="F74" s="683" t="s">
        <v>334</v>
      </c>
      <c r="G74" s="687">
        <v>300</v>
      </c>
      <c r="H74" s="687">
        <v>300</v>
      </c>
      <c r="I74" s="688">
        <f t="shared" si="5"/>
        <v>60</v>
      </c>
    </row>
    <row r="75" spans="1:9" ht="15">
      <c r="A75" s="682">
        <v>51</v>
      </c>
      <c r="B75" s="689" t="s">
        <v>652</v>
      </c>
      <c r="C75" s="692" t="s">
        <v>1334</v>
      </c>
      <c r="D75" s="693" t="s">
        <v>1335</v>
      </c>
      <c r="E75" s="686" t="s">
        <v>1217</v>
      </c>
      <c r="F75" s="683" t="s">
        <v>334</v>
      </c>
      <c r="G75" s="687">
        <v>300</v>
      </c>
      <c r="H75" s="687">
        <v>300</v>
      </c>
      <c r="I75" s="688">
        <f t="shared" si="5"/>
        <v>60</v>
      </c>
    </row>
    <row r="76" spans="1:9" ht="15">
      <c r="A76" s="682">
        <v>52</v>
      </c>
      <c r="B76" s="689" t="s">
        <v>652</v>
      </c>
      <c r="C76" s="692" t="s">
        <v>1336</v>
      </c>
      <c r="D76" s="693" t="s">
        <v>1337</v>
      </c>
      <c r="E76" s="686" t="s">
        <v>1217</v>
      </c>
      <c r="F76" s="683" t="s">
        <v>334</v>
      </c>
      <c r="G76" s="687">
        <v>300</v>
      </c>
      <c r="H76" s="687">
        <v>300</v>
      </c>
      <c r="I76" s="688">
        <f t="shared" si="5"/>
        <v>60</v>
      </c>
    </row>
    <row r="77" spans="1:9" ht="15">
      <c r="A77" s="682">
        <v>53</v>
      </c>
      <c r="B77" s="689" t="s">
        <v>678</v>
      </c>
      <c r="C77" s="692" t="s">
        <v>1338</v>
      </c>
      <c r="D77" s="693" t="s">
        <v>1339</v>
      </c>
      <c r="E77" s="686" t="s">
        <v>1217</v>
      </c>
      <c r="F77" s="683" t="s">
        <v>334</v>
      </c>
      <c r="G77" s="687">
        <v>300</v>
      </c>
      <c r="H77" s="687">
        <v>300</v>
      </c>
      <c r="I77" s="688">
        <f t="shared" si="5"/>
        <v>60</v>
      </c>
    </row>
    <row r="78" spans="1:9" ht="15">
      <c r="A78" s="682">
        <v>54</v>
      </c>
      <c r="B78" s="690" t="s">
        <v>1340</v>
      </c>
      <c r="C78" s="690" t="s">
        <v>1341</v>
      </c>
      <c r="D78" s="691" t="s">
        <v>1342</v>
      </c>
      <c r="E78" s="686" t="s">
        <v>1217</v>
      </c>
      <c r="F78" s="683" t="s">
        <v>334</v>
      </c>
      <c r="G78" s="687">
        <v>150</v>
      </c>
      <c r="H78" s="687">
        <v>150</v>
      </c>
      <c r="I78" s="688">
        <f t="shared" si="5"/>
        <v>30</v>
      </c>
    </row>
    <row r="79" spans="1:9" ht="15">
      <c r="A79" s="682">
        <v>55</v>
      </c>
      <c r="B79" s="690" t="s">
        <v>678</v>
      </c>
      <c r="C79" s="690" t="s">
        <v>1343</v>
      </c>
      <c r="D79" s="691" t="s">
        <v>1344</v>
      </c>
      <c r="E79" s="686" t="s">
        <v>1217</v>
      </c>
      <c r="F79" s="683" t="s">
        <v>334</v>
      </c>
      <c r="G79" s="687">
        <v>300</v>
      </c>
      <c r="H79" s="687">
        <v>300</v>
      </c>
      <c r="I79" s="688">
        <f t="shared" si="5"/>
        <v>60</v>
      </c>
    </row>
    <row r="80" spans="1:9" ht="15">
      <c r="A80" s="682">
        <v>56</v>
      </c>
      <c r="B80" s="690" t="s">
        <v>1345</v>
      </c>
      <c r="C80" s="690" t="s">
        <v>1282</v>
      </c>
      <c r="D80" s="691" t="s">
        <v>1346</v>
      </c>
      <c r="E80" s="686" t="s">
        <v>1217</v>
      </c>
      <c r="F80" s="683" t="s">
        <v>334</v>
      </c>
      <c r="G80" s="687">
        <v>300</v>
      </c>
      <c r="H80" s="687">
        <v>300</v>
      </c>
      <c r="I80" s="688">
        <f t="shared" si="5"/>
        <v>60</v>
      </c>
    </row>
    <row r="81" spans="1:9" ht="15">
      <c r="A81" s="682">
        <v>57</v>
      </c>
      <c r="B81" s="690" t="s">
        <v>1239</v>
      </c>
      <c r="C81" s="690" t="s">
        <v>1347</v>
      </c>
      <c r="D81" s="691" t="s">
        <v>1348</v>
      </c>
      <c r="E81" s="686" t="s">
        <v>1217</v>
      </c>
      <c r="F81" s="683" t="s">
        <v>334</v>
      </c>
      <c r="G81" s="687">
        <v>300</v>
      </c>
      <c r="H81" s="687">
        <v>300</v>
      </c>
      <c r="I81" s="688">
        <f t="shared" si="5"/>
        <v>60</v>
      </c>
    </row>
    <row r="82" spans="1:9" ht="15">
      <c r="A82" s="682">
        <v>58</v>
      </c>
      <c r="B82" s="690" t="s">
        <v>1349</v>
      </c>
      <c r="C82" s="690" t="s">
        <v>1350</v>
      </c>
      <c r="D82" s="691" t="s">
        <v>1351</v>
      </c>
      <c r="E82" s="686" t="s">
        <v>1217</v>
      </c>
      <c r="F82" s="683" t="s">
        <v>334</v>
      </c>
      <c r="G82" s="687">
        <v>300</v>
      </c>
      <c r="H82" s="687">
        <v>300</v>
      </c>
      <c r="I82" s="688">
        <f t="shared" si="5"/>
        <v>60</v>
      </c>
    </row>
    <row r="83" spans="1:9" ht="15">
      <c r="A83" s="682">
        <v>59</v>
      </c>
      <c r="B83" s="690" t="s">
        <v>1352</v>
      </c>
      <c r="C83" s="690" t="s">
        <v>1350</v>
      </c>
      <c r="D83" s="691" t="s">
        <v>1353</v>
      </c>
      <c r="E83" s="686" t="s">
        <v>1217</v>
      </c>
      <c r="F83" s="683" t="s">
        <v>334</v>
      </c>
      <c r="G83" s="687">
        <v>300</v>
      </c>
      <c r="H83" s="687">
        <v>300</v>
      </c>
      <c r="I83" s="688">
        <f t="shared" si="5"/>
        <v>60</v>
      </c>
    </row>
    <row r="84" spans="1:9" ht="15">
      <c r="A84" s="682">
        <v>60</v>
      </c>
      <c r="B84" s="690" t="s">
        <v>678</v>
      </c>
      <c r="C84" s="690" t="s">
        <v>1354</v>
      </c>
      <c r="D84" s="691" t="s">
        <v>1355</v>
      </c>
      <c r="E84" s="686" t="s">
        <v>1217</v>
      </c>
      <c r="F84" s="683" t="s">
        <v>334</v>
      </c>
      <c r="G84" s="687">
        <v>300</v>
      </c>
      <c r="H84" s="687">
        <v>300</v>
      </c>
      <c r="I84" s="688">
        <f t="shared" si="5"/>
        <v>60</v>
      </c>
    </row>
    <row r="85" spans="1:9" ht="15">
      <c r="A85" s="682">
        <v>61</v>
      </c>
      <c r="B85" s="690" t="s">
        <v>1356</v>
      </c>
      <c r="C85" s="690" t="s">
        <v>1354</v>
      </c>
      <c r="D85" s="691" t="s">
        <v>1357</v>
      </c>
      <c r="E85" s="686" t="s">
        <v>1217</v>
      </c>
      <c r="F85" s="683" t="s">
        <v>334</v>
      </c>
      <c r="G85" s="687">
        <v>300</v>
      </c>
      <c r="H85" s="687">
        <v>300</v>
      </c>
      <c r="I85" s="688">
        <f t="shared" si="5"/>
        <v>60</v>
      </c>
    </row>
    <row r="86" spans="1:9" ht="15">
      <c r="A86" s="682">
        <v>62</v>
      </c>
      <c r="B86" s="690" t="s">
        <v>1358</v>
      </c>
      <c r="C86" s="690" t="s">
        <v>1354</v>
      </c>
      <c r="D86" s="691" t="s">
        <v>1359</v>
      </c>
      <c r="E86" s="686" t="s">
        <v>1217</v>
      </c>
      <c r="F86" s="683" t="s">
        <v>334</v>
      </c>
      <c r="G86" s="687">
        <v>300</v>
      </c>
      <c r="H86" s="687">
        <v>300</v>
      </c>
      <c r="I86" s="688">
        <f t="shared" si="5"/>
        <v>60</v>
      </c>
    </row>
    <row r="87" spans="1:9" ht="15">
      <c r="A87" s="682">
        <v>63</v>
      </c>
      <c r="B87" s="690" t="s">
        <v>1360</v>
      </c>
      <c r="C87" s="690" t="s">
        <v>1361</v>
      </c>
      <c r="D87" s="691" t="s">
        <v>1362</v>
      </c>
      <c r="E87" s="686" t="s">
        <v>1217</v>
      </c>
      <c r="F87" s="683" t="s">
        <v>334</v>
      </c>
      <c r="G87" s="687">
        <v>300</v>
      </c>
      <c r="H87" s="687">
        <v>300</v>
      </c>
      <c r="I87" s="688">
        <f t="shared" si="5"/>
        <v>60</v>
      </c>
    </row>
    <row r="88" spans="1:9" ht="15">
      <c r="A88" s="682">
        <v>64</v>
      </c>
      <c r="B88" s="690" t="s">
        <v>1363</v>
      </c>
      <c r="C88" s="690" t="s">
        <v>1364</v>
      </c>
      <c r="D88" s="691" t="s">
        <v>1365</v>
      </c>
      <c r="E88" s="686" t="s">
        <v>1217</v>
      </c>
      <c r="F88" s="683" t="s">
        <v>334</v>
      </c>
      <c r="G88" s="687">
        <v>300</v>
      </c>
      <c r="H88" s="687">
        <v>300</v>
      </c>
      <c r="I88" s="688">
        <f t="shared" si="5"/>
        <v>60</v>
      </c>
    </row>
    <row r="89" spans="1:9" ht="15">
      <c r="A89" s="682">
        <v>65</v>
      </c>
      <c r="B89" s="690" t="s">
        <v>678</v>
      </c>
      <c r="C89" s="690" t="s">
        <v>1366</v>
      </c>
      <c r="D89" s="691" t="s">
        <v>1367</v>
      </c>
      <c r="E89" s="686" t="s">
        <v>1217</v>
      </c>
      <c r="F89" s="683" t="s">
        <v>334</v>
      </c>
      <c r="G89" s="687">
        <v>300</v>
      </c>
      <c r="H89" s="687">
        <v>300</v>
      </c>
      <c r="I89" s="688">
        <f t="shared" si="5"/>
        <v>60</v>
      </c>
    </row>
    <row r="90" spans="1:9" ht="15">
      <c r="A90" s="682">
        <v>66</v>
      </c>
      <c r="B90" s="690" t="s">
        <v>1368</v>
      </c>
      <c r="C90" s="690" t="s">
        <v>1369</v>
      </c>
      <c r="D90" s="691" t="s">
        <v>1370</v>
      </c>
      <c r="E90" s="686" t="s">
        <v>1217</v>
      </c>
      <c r="F90" s="683" t="s">
        <v>334</v>
      </c>
      <c r="G90" s="687">
        <v>300</v>
      </c>
      <c r="H90" s="687">
        <v>300</v>
      </c>
      <c r="I90" s="688">
        <f t="shared" si="5"/>
        <v>60</v>
      </c>
    </row>
    <row r="91" spans="1:9" ht="15">
      <c r="A91" s="682">
        <v>67</v>
      </c>
      <c r="B91" s="690" t="s">
        <v>1371</v>
      </c>
      <c r="C91" s="690" t="s">
        <v>1372</v>
      </c>
      <c r="D91" s="691" t="s">
        <v>1373</v>
      </c>
      <c r="E91" s="686" t="s">
        <v>1217</v>
      </c>
      <c r="F91" s="683" t="s">
        <v>334</v>
      </c>
      <c r="G91" s="687">
        <v>300</v>
      </c>
      <c r="H91" s="687">
        <v>300</v>
      </c>
      <c r="I91" s="688">
        <f t="shared" si="5"/>
        <v>60</v>
      </c>
    </row>
    <row r="92" spans="1:9" ht="15">
      <c r="A92" s="682">
        <v>68</v>
      </c>
      <c r="B92" s="690" t="s">
        <v>647</v>
      </c>
      <c r="C92" s="690" t="s">
        <v>1242</v>
      </c>
      <c r="D92" s="691" t="s">
        <v>1374</v>
      </c>
      <c r="E92" s="686" t="s">
        <v>1217</v>
      </c>
      <c r="F92" s="683" t="s">
        <v>334</v>
      </c>
      <c r="G92" s="687">
        <v>300</v>
      </c>
      <c r="H92" s="687">
        <v>300</v>
      </c>
      <c r="I92" s="688">
        <f t="shared" si="5"/>
        <v>60</v>
      </c>
    </row>
    <row r="93" spans="1:9" ht="15">
      <c r="A93" s="682">
        <v>69</v>
      </c>
      <c r="B93" s="690" t="s">
        <v>1371</v>
      </c>
      <c r="C93" s="690" t="s">
        <v>1375</v>
      </c>
      <c r="D93" s="691" t="s">
        <v>1376</v>
      </c>
      <c r="E93" s="686" t="s">
        <v>1217</v>
      </c>
      <c r="F93" s="683" t="s">
        <v>334</v>
      </c>
      <c r="G93" s="687">
        <v>300</v>
      </c>
      <c r="H93" s="687">
        <v>300</v>
      </c>
      <c r="I93" s="688">
        <f t="shared" si="5"/>
        <v>60</v>
      </c>
    </row>
    <row r="94" spans="1:9" ht="15">
      <c r="A94" s="682">
        <v>70</v>
      </c>
      <c r="B94" s="690" t="s">
        <v>1279</v>
      </c>
      <c r="C94" s="690" t="s">
        <v>1377</v>
      </c>
      <c r="D94" s="691" t="s">
        <v>1378</v>
      </c>
      <c r="E94" s="686" t="s">
        <v>1217</v>
      </c>
      <c r="F94" s="683" t="s">
        <v>334</v>
      </c>
      <c r="G94" s="687">
        <v>300</v>
      </c>
      <c r="H94" s="687">
        <v>300</v>
      </c>
      <c r="I94" s="688">
        <f t="shared" si="5"/>
        <v>60</v>
      </c>
    </row>
    <row r="95" spans="1:9" ht="15">
      <c r="A95" s="682">
        <v>71</v>
      </c>
      <c r="B95" s="690" t="s">
        <v>637</v>
      </c>
      <c r="C95" s="690" t="s">
        <v>1377</v>
      </c>
      <c r="D95" s="691" t="s">
        <v>1379</v>
      </c>
      <c r="E95" s="686" t="s">
        <v>1217</v>
      </c>
      <c r="F95" s="683" t="s">
        <v>334</v>
      </c>
      <c r="G95" s="687">
        <v>300</v>
      </c>
      <c r="H95" s="687">
        <v>300</v>
      </c>
      <c r="I95" s="688">
        <f t="shared" si="5"/>
        <v>60</v>
      </c>
    </row>
    <row r="96" spans="1:9" ht="15">
      <c r="A96" s="682">
        <v>72</v>
      </c>
      <c r="B96" s="690" t="s">
        <v>709</v>
      </c>
      <c r="C96" s="690" t="s">
        <v>1380</v>
      </c>
      <c r="D96" s="691" t="s">
        <v>1381</v>
      </c>
      <c r="E96" s="686" t="s">
        <v>1217</v>
      </c>
      <c r="F96" s="683" t="s">
        <v>334</v>
      </c>
      <c r="G96" s="687">
        <v>300</v>
      </c>
      <c r="H96" s="687">
        <v>300</v>
      </c>
      <c r="I96" s="688">
        <f t="shared" si="5"/>
        <v>60</v>
      </c>
    </row>
    <row r="97" spans="1:9" ht="15">
      <c r="A97" s="682">
        <v>73</v>
      </c>
      <c r="B97" s="690" t="s">
        <v>1382</v>
      </c>
      <c r="C97" s="690" t="s">
        <v>1383</v>
      </c>
      <c r="D97" s="691" t="s">
        <v>1384</v>
      </c>
      <c r="E97" s="686" t="s">
        <v>1217</v>
      </c>
      <c r="F97" s="683" t="s">
        <v>334</v>
      </c>
      <c r="G97" s="687">
        <v>300</v>
      </c>
      <c r="H97" s="687">
        <v>300</v>
      </c>
      <c r="I97" s="688">
        <f t="shared" si="5"/>
        <v>60</v>
      </c>
    </row>
    <row r="98" spans="1:9" ht="15">
      <c r="A98" s="682">
        <v>74</v>
      </c>
      <c r="B98" s="690" t="s">
        <v>1249</v>
      </c>
      <c r="C98" s="690" t="s">
        <v>1385</v>
      </c>
      <c r="D98" s="691" t="s">
        <v>1386</v>
      </c>
      <c r="E98" s="686" t="s">
        <v>1217</v>
      </c>
      <c r="F98" s="683" t="s">
        <v>334</v>
      </c>
      <c r="G98" s="687">
        <v>300</v>
      </c>
      <c r="H98" s="687">
        <v>300</v>
      </c>
      <c r="I98" s="688">
        <f t="shared" si="5"/>
        <v>60</v>
      </c>
    </row>
    <row r="99" spans="1:9" ht="15">
      <c r="A99" s="682">
        <v>75</v>
      </c>
      <c r="B99" s="690" t="s">
        <v>1387</v>
      </c>
      <c r="C99" s="690" t="s">
        <v>1388</v>
      </c>
      <c r="D99" s="691" t="s">
        <v>1389</v>
      </c>
      <c r="E99" s="686" t="s">
        <v>1217</v>
      </c>
      <c r="F99" s="683" t="s">
        <v>334</v>
      </c>
      <c r="G99" s="687">
        <v>200</v>
      </c>
      <c r="H99" s="687">
        <v>200</v>
      </c>
      <c r="I99" s="688">
        <f t="shared" si="5"/>
        <v>40</v>
      </c>
    </row>
    <row r="100" spans="1:9" ht="15">
      <c r="A100" s="682">
        <v>76</v>
      </c>
      <c r="B100" s="690" t="s">
        <v>1390</v>
      </c>
      <c r="C100" s="690" t="s">
        <v>1391</v>
      </c>
      <c r="D100" s="691" t="s">
        <v>1392</v>
      </c>
      <c r="E100" s="686" t="s">
        <v>1217</v>
      </c>
      <c r="F100" s="683" t="s">
        <v>334</v>
      </c>
      <c r="G100" s="687">
        <v>150</v>
      </c>
      <c r="H100" s="687">
        <v>150</v>
      </c>
      <c r="I100" s="688">
        <f t="shared" si="5"/>
        <v>30</v>
      </c>
    </row>
    <row r="101" spans="1:9" ht="15">
      <c r="A101" s="682">
        <v>77</v>
      </c>
      <c r="B101" s="690" t="s">
        <v>1393</v>
      </c>
      <c r="C101" s="690" t="s">
        <v>1380</v>
      </c>
      <c r="D101" s="691" t="s">
        <v>1394</v>
      </c>
      <c r="E101" s="686" t="s">
        <v>1217</v>
      </c>
      <c r="F101" s="683" t="s">
        <v>334</v>
      </c>
      <c r="G101" s="687">
        <v>300</v>
      </c>
      <c r="H101" s="687">
        <v>300</v>
      </c>
      <c r="I101" s="688">
        <f t="shared" si="5"/>
        <v>60</v>
      </c>
    </row>
    <row r="102" spans="1:9" ht="15">
      <c r="A102" s="682">
        <v>78</v>
      </c>
      <c r="B102" s="690" t="s">
        <v>678</v>
      </c>
      <c r="C102" s="690" t="s">
        <v>1380</v>
      </c>
      <c r="D102" s="691" t="s">
        <v>1395</v>
      </c>
      <c r="E102" s="686" t="s">
        <v>1217</v>
      </c>
      <c r="F102" s="683" t="s">
        <v>334</v>
      </c>
      <c r="G102" s="687">
        <v>300</v>
      </c>
      <c r="H102" s="687">
        <v>300</v>
      </c>
      <c r="I102" s="688">
        <f t="shared" si="5"/>
        <v>60</v>
      </c>
    </row>
    <row r="103" spans="1:9" ht="15">
      <c r="A103" s="682">
        <v>79</v>
      </c>
      <c r="B103" s="690" t="s">
        <v>1396</v>
      </c>
      <c r="C103" s="690" t="s">
        <v>1380</v>
      </c>
      <c r="D103" s="691" t="s">
        <v>1397</v>
      </c>
      <c r="E103" s="686" t="s">
        <v>1217</v>
      </c>
      <c r="F103" s="683" t="s">
        <v>334</v>
      </c>
      <c r="G103" s="687">
        <v>300</v>
      </c>
      <c r="H103" s="687">
        <v>300</v>
      </c>
      <c r="I103" s="688">
        <f t="shared" si="5"/>
        <v>60</v>
      </c>
    </row>
    <row r="104" spans="1:9" ht="15">
      <c r="A104" s="682">
        <v>80</v>
      </c>
      <c r="B104" s="690" t="s">
        <v>684</v>
      </c>
      <c r="C104" s="690" t="s">
        <v>1380</v>
      </c>
      <c r="D104" s="691" t="s">
        <v>1398</v>
      </c>
      <c r="E104" s="686" t="s">
        <v>1217</v>
      </c>
      <c r="F104" s="683" t="s">
        <v>334</v>
      </c>
      <c r="G104" s="687">
        <v>300</v>
      </c>
      <c r="H104" s="687">
        <v>300</v>
      </c>
      <c r="I104" s="688">
        <f t="shared" si="5"/>
        <v>60</v>
      </c>
    </row>
    <row r="105" spans="1:9" ht="15">
      <c r="A105" s="682">
        <v>81</v>
      </c>
      <c r="B105" s="690" t="s">
        <v>1399</v>
      </c>
      <c r="C105" s="690" t="s">
        <v>1400</v>
      </c>
      <c r="D105" s="691" t="s">
        <v>1401</v>
      </c>
      <c r="E105" s="686" t="s">
        <v>1217</v>
      </c>
      <c r="F105" s="683" t="s">
        <v>334</v>
      </c>
      <c r="G105" s="687">
        <v>300</v>
      </c>
      <c r="H105" s="687">
        <v>300</v>
      </c>
      <c r="I105" s="688">
        <f t="shared" ref="I105:I168" si="6">H105*20%</f>
        <v>60</v>
      </c>
    </row>
    <row r="106" spans="1:9" ht="15">
      <c r="A106" s="682">
        <v>82</v>
      </c>
      <c r="B106" s="690" t="s">
        <v>1402</v>
      </c>
      <c r="C106" s="690" t="s">
        <v>1400</v>
      </c>
      <c r="D106" s="691" t="s">
        <v>1403</v>
      </c>
      <c r="E106" s="686" t="s">
        <v>1217</v>
      </c>
      <c r="F106" s="683" t="s">
        <v>334</v>
      </c>
      <c r="G106" s="687">
        <v>300</v>
      </c>
      <c r="H106" s="687">
        <v>300</v>
      </c>
      <c r="I106" s="688">
        <f t="shared" si="6"/>
        <v>60</v>
      </c>
    </row>
    <row r="107" spans="1:9" ht="15">
      <c r="A107" s="682">
        <v>83</v>
      </c>
      <c r="B107" s="690" t="s">
        <v>1404</v>
      </c>
      <c r="C107" s="690" t="s">
        <v>1405</v>
      </c>
      <c r="D107" s="691" t="s">
        <v>1406</v>
      </c>
      <c r="E107" s="686" t="s">
        <v>1217</v>
      </c>
      <c r="F107" s="683" t="s">
        <v>334</v>
      </c>
      <c r="G107" s="687">
        <v>300</v>
      </c>
      <c r="H107" s="687">
        <v>300</v>
      </c>
      <c r="I107" s="688">
        <f t="shared" si="6"/>
        <v>60</v>
      </c>
    </row>
    <row r="108" spans="1:9" ht="15">
      <c r="A108" s="682">
        <v>84</v>
      </c>
      <c r="B108" s="690" t="s">
        <v>1407</v>
      </c>
      <c r="C108" s="690" t="s">
        <v>1408</v>
      </c>
      <c r="D108" s="691" t="s">
        <v>1409</v>
      </c>
      <c r="E108" s="686" t="s">
        <v>1217</v>
      </c>
      <c r="F108" s="683" t="s">
        <v>334</v>
      </c>
      <c r="G108" s="687">
        <v>300</v>
      </c>
      <c r="H108" s="687">
        <v>300</v>
      </c>
      <c r="I108" s="688">
        <f t="shared" si="6"/>
        <v>60</v>
      </c>
    </row>
    <row r="109" spans="1:9" ht="15">
      <c r="A109" s="682">
        <v>85</v>
      </c>
      <c r="B109" s="690" t="s">
        <v>1410</v>
      </c>
      <c r="C109" s="690" t="s">
        <v>1411</v>
      </c>
      <c r="D109" s="691" t="s">
        <v>1412</v>
      </c>
      <c r="E109" s="686" t="s">
        <v>1217</v>
      </c>
      <c r="F109" s="683" t="s">
        <v>334</v>
      </c>
      <c r="G109" s="687">
        <v>300</v>
      </c>
      <c r="H109" s="687">
        <v>300</v>
      </c>
      <c r="I109" s="688">
        <f t="shared" si="6"/>
        <v>60</v>
      </c>
    </row>
    <row r="110" spans="1:9" ht="15">
      <c r="A110" s="682">
        <v>86</v>
      </c>
      <c r="B110" s="690" t="s">
        <v>1413</v>
      </c>
      <c r="C110" s="690" t="s">
        <v>1414</v>
      </c>
      <c r="D110" s="691" t="s">
        <v>1415</v>
      </c>
      <c r="E110" s="686" t="s">
        <v>1217</v>
      </c>
      <c r="F110" s="683" t="s">
        <v>334</v>
      </c>
      <c r="G110" s="687">
        <v>300</v>
      </c>
      <c r="H110" s="687">
        <v>300</v>
      </c>
      <c r="I110" s="688">
        <f t="shared" si="6"/>
        <v>60</v>
      </c>
    </row>
    <row r="111" spans="1:9" ht="15">
      <c r="A111" s="682">
        <v>87</v>
      </c>
      <c r="B111" s="690" t="s">
        <v>1416</v>
      </c>
      <c r="C111" s="690" t="s">
        <v>1417</v>
      </c>
      <c r="D111" s="691" t="s">
        <v>1418</v>
      </c>
      <c r="E111" s="686" t="s">
        <v>1217</v>
      </c>
      <c r="F111" s="683" t="s">
        <v>334</v>
      </c>
      <c r="G111" s="687">
        <v>300</v>
      </c>
      <c r="H111" s="687">
        <v>300</v>
      </c>
      <c r="I111" s="688">
        <f t="shared" si="6"/>
        <v>60</v>
      </c>
    </row>
    <row r="112" spans="1:9" ht="15">
      <c r="A112" s="682">
        <v>88</v>
      </c>
      <c r="B112" s="690" t="s">
        <v>1360</v>
      </c>
      <c r="C112" s="690" t="s">
        <v>1419</v>
      </c>
      <c r="D112" s="691" t="s">
        <v>1420</v>
      </c>
      <c r="E112" s="686" t="s">
        <v>1217</v>
      </c>
      <c r="F112" s="683" t="s">
        <v>334</v>
      </c>
      <c r="G112" s="687">
        <v>300</v>
      </c>
      <c r="H112" s="687">
        <v>300</v>
      </c>
      <c r="I112" s="688">
        <f t="shared" si="6"/>
        <v>60</v>
      </c>
    </row>
    <row r="113" spans="1:9" ht="15">
      <c r="A113" s="682">
        <v>89</v>
      </c>
      <c r="B113" s="690" t="s">
        <v>1421</v>
      </c>
      <c r="C113" s="690" t="s">
        <v>1422</v>
      </c>
      <c r="D113" s="691" t="s">
        <v>1423</v>
      </c>
      <c r="E113" s="686" t="s">
        <v>1217</v>
      </c>
      <c r="F113" s="683" t="s">
        <v>334</v>
      </c>
      <c r="G113" s="687">
        <v>300</v>
      </c>
      <c r="H113" s="687">
        <v>300</v>
      </c>
      <c r="I113" s="688">
        <f t="shared" si="6"/>
        <v>60</v>
      </c>
    </row>
    <row r="114" spans="1:9" ht="15">
      <c r="A114" s="682">
        <v>90</v>
      </c>
      <c r="B114" s="690" t="s">
        <v>1424</v>
      </c>
      <c r="C114" s="690" t="s">
        <v>1425</v>
      </c>
      <c r="D114" s="691" t="s">
        <v>1426</v>
      </c>
      <c r="E114" s="686" t="s">
        <v>1217</v>
      </c>
      <c r="F114" s="683" t="s">
        <v>334</v>
      </c>
      <c r="G114" s="687">
        <v>200</v>
      </c>
      <c r="H114" s="687">
        <v>200</v>
      </c>
      <c r="I114" s="688">
        <f t="shared" si="6"/>
        <v>40</v>
      </c>
    </row>
    <row r="115" spans="1:9" ht="15">
      <c r="A115" s="682">
        <v>91</v>
      </c>
      <c r="B115" s="690" t="s">
        <v>678</v>
      </c>
      <c r="C115" s="690" t="s">
        <v>1427</v>
      </c>
      <c r="D115" s="691" t="s">
        <v>1428</v>
      </c>
      <c r="E115" s="686" t="s">
        <v>1217</v>
      </c>
      <c r="F115" s="683" t="s">
        <v>334</v>
      </c>
      <c r="G115" s="687">
        <v>150</v>
      </c>
      <c r="H115" s="687">
        <v>150</v>
      </c>
      <c r="I115" s="688">
        <f t="shared" si="6"/>
        <v>30</v>
      </c>
    </row>
    <row r="116" spans="1:9" ht="15">
      <c r="A116" s="682">
        <v>92</v>
      </c>
      <c r="B116" s="689" t="s">
        <v>1429</v>
      </c>
      <c r="C116" s="689" t="s">
        <v>1430</v>
      </c>
      <c r="D116" s="685">
        <v>57001028965</v>
      </c>
      <c r="E116" s="686" t="s">
        <v>1217</v>
      </c>
      <c r="F116" s="683" t="s">
        <v>334</v>
      </c>
      <c r="G116" s="687">
        <v>300</v>
      </c>
      <c r="H116" s="687">
        <v>300</v>
      </c>
      <c r="I116" s="688">
        <f t="shared" si="6"/>
        <v>60</v>
      </c>
    </row>
    <row r="117" spans="1:9" ht="15">
      <c r="A117" s="682">
        <v>93</v>
      </c>
      <c r="B117" s="689" t="s">
        <v>1317</v>
      </c>
      <c r="C117" s="689" t="s">
        <v>1431</v>
      </c>
      <c r="D117" s="685">
        <v>57901062851</v>
      </c>
      <c r="E117" s="686" t="s">
        <v>1217</v>
      </c>
      <c r="F117" s="683" t="s">
        <v>334</v>
      </c>
      <c r="G117" s="687">
        <v>300</v>
      </c>
      <c r="H117" s="687">
        <v>300</v>
      </c>
      <c r="I117" s="688">
        <f t="shared" si="6"/>
        <v>60</v>
      </c>
    </row>
    <row r="118" spans="1:9" ht="15">
      <c r="A118" s="682">
        <v>94</v>
      </c>
      <c r="B118" s="689" t="s">
        <v>649</v>
      </c>
      <c r="C118" s="689" t="s">
        <v>1430</v>
      </c>
      <c r="D118" s="685">
        <v>57001012305</v>
      </c>
      <c r="E118" s="686" t="s">
        <v>1217</v>
      </c>
      <c r="F118" s="683" t="s">
        <v>334</v>
      </c>
      <c r="G118" s="687">
        <v>300</v>
      </c>
      <c r="H118" s="687">
        <v>300</v>
      </c>
      <c r="I118" s="688">
        <f t="shared" si="6"/>
        <v>60</v>
      </c>
    </row>
    <row r="119" spans="1:9" ht="15">
      <c r="A119" s="682">
        <v>95</v>
      </c>
      <c r="B119" s="689" t="s">
        <v>1432</v>
      </c>
      <c r="C119" s="689" t="s">
        <v>1430</v>
      </c>
      <c r="D119" s="685" t="s">
        <v>1433</v>
      </c>
      <c r="E119" s="686" t="s">
        <v>1217</v>
      </c>
      <c r="F119" s="683" t="s">
        <v>334</v>
      </c>
      <c r="G119" s="687">
        <v>300</v>
      </c>
      <c r="H119" s="687">
        <v>300</v>
      </c>
      <c r="I119" s="688">
        <f t="shared" si="6"/>
        <v>60</v>
      </c>
    </row>
    <row r="120" spans="1:9" ht="15">
      <c r="A120" s="682">
        <v>96</v>
      </c>
      <c r="B120" s="689" t="s">
        <v>637</v>
      </c>
      <c r="C120" s="689" t="s">
        <v>1434</v>
      </c>
      <c r="D120" s="685" t="s">
        <v>1435</v>
      </c>
      <c r="E120" s="686" t="s">
        <v>1217</v>
      </c>
      <c r="F120" s="683" t="s">
        <v>334</v>
      </c>
      <c r="G120" s="687">
        <v>300</v>
      </c>
      <c r="H120" s="687">
        <v>300</v>
      </c>
      <c r="I120" s="688">
        <f t="shared" si="6"/>
        <v>60</v>
      </c>
    </row>
    <row r="121" spans="1:9" ht="15">
      <c r="A121" s="682">
        <v>97</v>
      </c>
      <c r="B121" s="689" t="s">
        <v>1436</v>
      </c>
      <c r="C121" s="689" t="s">
        <v>1434</v>
      </c>
      <c r="D121" s="685" t="s">
        <v>1437</v>
      </c>
      <c r="E121" s="686" t="s">
        <v>1217</v>
      </c>
      <c r="F121" s="683" t="s">
        <v>334</v>
      </c>
      <c r="G121" s="687">
        <v>300</v>
      </c>
      <c r="H121" s="687">
        <v>300</v>
      </c>
      <c r="I121" s="688">
        <f t="shared" si="6"/>
        <v>60</v>
      </c>
    </row>
    <row r="122" spans="1:9" ht="15">
      <c r="A122" s="682">
        <v>98</v>
      </c>
      <c r="B122" s="689" t="s">
        <v>1438</v>
      </c>
      <c r="C122" s="689" t="s">
        <v>1439</v>
      </c>
      <c r="D122" s="685" t="s">
        <v>1440</v>
      </c>
      <c r="E122" s="686" t="s">
        <v>1217</v>
      </c>
      <c r="F122" s="683" t="s">
        <v>334</v>
      </c>
      <c r="G122" s="687">
        <v>300</v>
      </c>
      <c r="H122" s="687">
        <v>300</v>
      </c>
      <c r="I122" s="688">
        <f t="shared" si="6"/>
        <v>60</v>
      </c>
    </row>
    <row r="123" spans="1:9" ht="15">
      <c r="A123" s="682">
        <v>99</v>
      </c>
      <c r="B123" s="689" t="s">
        <v>1441</v>
      </c>
      <c r="C123" s="689" t="s">
        <v>1439</v>
      </c>
      <c r="D123" s="685" t="s">
        <v>1442</v>
      </c>
      <c r="E123" s="686" t="s">
        <v>1217</v>
      </c>
      <c r="F123" s="683" t="s">
        <v>334</v>
      </c>
      <c r="G123" s="687">
        <v>300</v>
      </c>
      <c r="H123" s="687">
        <v>300</v>
      </c>
      <c r="I123" s="688">
        <f t="shared" si="6"/>
        <v>60</v>
      </c>
    </row>
    <row r="124" spans="1:9" ht="15">
      <c r="A124" s="682">
        <v>100</v>
      </c>
      <c r="B124" s="689" t="s">
        <v>678</v>
      </c>
      <c r="C124" s="689" t="s">
        <v>682</v>
      </c>
      <c r="D124" s="685" t="s">
        <v>1443</v>
      </c>
      <c r="E124" s="686" t="s">
        <v>1217</v>
      </c>
      <c r="F124" s="683" t="s">
        <v>334</v>
      </c>
      <c r="G124" s="687">
        <v>300</v>
      </c>
      <c r="H124" s="687">
        <v>300</v>
      </c>
      <c r="I124" s="688">
        <f t="shared" si="6"/>
        <v>60</v>
      </c>
    </row>
    <row r="125" spans="1:9" ht="15">
      <c r="A125" s="682">
        <v>101</v>
      </c>
      <c r="B125" s="689" t="s">
        <v>1360</v>
      </c>
      <c r="C125" s="689" t="s">
        <v>1444</v>
      </c>
      <c r="D125" s="685" t="s">
        <v>1445</v>
      </c>
      <c r="E125" s="686" t="s">
        <v>1217</v>
      </c>
      <c r="F125" s="683" t="s">
        <v>334</v>
      </c>
      <c r="G125" s="687">
        <v>300</v>
      </c>
      <c r="H125" s="687">
        <v>300</v>
      </c>
      <c r="I125" s="688">
        <f t="shared" si="6"/>
        <v>60</v>
      </c>
    </row>
    <row r="126" spans="1:9" ht="15">
      <c r="A126" s="682">
        <v>102</v>
      </c>
      <c r="B126" s="689" t="s">
        <v>1446</v>
      </c>
      <c r="C126" s="689" t="s">
        <v>1447</v>
      </c>
      <c r="D126" s="685" t="s">
        <v>1448</v>
      </c>
      <c r="E126" s="686" t="s">
        <v>1217</v>
      </c>
      <c r="F126" s="683" t="s">
        <v>334</v>
      </c>
      <c r="G126" s="687">
        <v>300</v>
      </c>
      <c r="H126" s="687">
        <v>300</v>
      </c>
      <c r="I126" s="688">
        <f t="shared" si="6"/>
        <v>60</v>
      </c>
    </row>
    <row r="127" spans="1:9" ht="15">
      <c r="A127" s="682">
        <v>103</v>
      </c>
      <c r="B127" s="689" t="s">
        <v>1449</v>
      </c>
      <c r="C127" s="689" t="s">
        <v>1434</v>
      </c>
      <c r="D127" s="685" t="s">
        <v>1450</v>
      </c>
      <c r="E127" s="686" t="s">
        <v>1217</v>
      </c>
      <c r="F127" s="683" t="s">
        <v>334</v>
      </c>
      <c r="G127" s="687">
        <v>300</v>
      </c>
      <c r="H127" s="687">
        <v>300</v>
      </c>
      <c r="I127" s="688">
        <f t="shared" si="6"/>
        <v>60</v>
      </c>
    </row>
    <row r="128" spans="1:9" ht="15">
      <c r="A128" s="682">
        <v>104</v>
      </c>
      <c r="B128" s="689" t="s">
        <v>1451</v>
      </c>
      <c r="C128" s="689" t="s">
        <v>682</v>
      </c>
      <c r="D128" s="685" t="s">
        <v>1452</v>
      </c>
      <c r="E128" s="686" t="s">
        <v>1217</v>
      </c>
      <c r="F128" s="683" t="s">
        <v>334</v>
      </c>
      <c r="G128" s="687">
        <v>300</v>
      </c>
      <c r="H128" s="687">
        <v>300</v>
      </c>
      <c r="I128" s="688">
        <f t="shared" si="6"/>
        <v>60</v>
      </c>
    </row>
    <row r="129" spans="1:9" ht="15">
      <c r="A129" s="682">
        <v>105</v>
      </c>
      <c r="B129" s="689" t="s">
        <v>1296</v>
      </c>
      <c r="C129" s="689" t="s">
        <v>1259</v>
      </c>
      <c r="D129" s="685" t="s">
        <v>1453</v>
      </c>
      <c r="E129" s="686" t="s">
        <v>1217</v>
      </c>
      <c r="F129" s="683" t="s">
        <v>334</v>
      </c>
      <c r="G129" s="687">
        <v>300</v>
      </c>
      <c r="H129" s="687">
        <v>300</v>
      </c>
      <c r="I129" s="688">
        <f t="shared" si="6"/>
        <v>60</v>
      </c>
    </row>
    <row r="130" spans="1:9" ht="15">
      <c r="A130" s="682">
        <v>106</v>
      </c>
      <c r="B130" s="689" t="s">
        <v>1454</v>
      </c>
      <c r="C130" s="689" t="s">
        <v>1259</v>
      </c>
      <c r="D130" s="685" t="s">
        <v>1455</v>
      </c>
      <c r="E130" s="686" t="s">
        <v>1217</v>
      </c>
      <c r="F130" s="683" t="s">
        <v>334</v>
      </c>
      <c r="G130" s="687">
        <v>300</v>
      </c>
      <c r="H130" s="687">
        <v>300</v>
      </c>
      <c r="I130" s="688">
        <f t="shared" si="6"/>
        <v>60</v>
      </c>
    </row>
    <row r="131" spans="1:9" ht="15">
      <c r="A131" s="682">
        <v>107</v>
      </c>
      <c r="B131" s="689" t="s">
        <v>1360</v>
      </c>
      <c r="C131" s="689" t="s">
        <v>1456</v>
      </c>
      <c r="D131" s="685" t="s">
        <v>1457</v>
      </c>
      <c r="E131" s="686" t="s">
        <v>1217</v>
      </c>
      <c r="F131" s="683" t="s">
        <v>334</v>
      </c>
      <c r="G131" s="687">
        <v>300</v>
      </c>
      <c r="H131" s="687">
        <v>300</v>
      </c>
      <c r="I131" s="688">
        <f t="shared" si="6"/>
        <v>60</v>
      </c>
    </row>
    <row r="132" spans="1:9" ht="15">
      <c r="A132" s="682">
        <v>108</v>
      </c>
      <c r="B132" s="689" t="s">
        <v>1345</v>
      </c>
      <c r="C132" s="689" t="s">
        <v>1259</v>
      </c>
      <c r="D132" s="685" t="s">
        <v>1458</v>
      </c>
      <c r="E132" s="686" t="s">
        <v>1217</v>
      </c>
      <c r="F132" s="683" t="s">
        <v>334</v>
      </c>
      <c r="G132" s="687">
        <v>300</v>
      </c>
      <c r="H132" s="687">
        <v>300</v>
      </c>
      <c r="I132" s="688">
        <f t="shared" si="6"/>
        <v>60</v>
      </c>
    </row>
    <row r="133" spans="1:9" ht="15">
      <c r="A133" s="682">
        <v>109</v>
      </c>
      <c r="B133" s="690" t="s">
        <v>706</v>
      </c>
      <c r="C133" s="690" t="s">
        <v>1459</v>
      </c>
      <c r="D133" s="691" t="s">
        <v>1460</v>
      </c>
      <c r="E133" s="686" t="s">
        <v>1217</v>
      </c>
      <c r="F133" s="683" t="s">
        <v>334</v>
      </c>
      <c r="G133" s="687">
        <v>100</v>
      </c>
      <c r="H133" s="687">
        <v>100</v>
      </c>
      <c r="I133" s="688">
        <f t="shared" si="6"/>
        <v>20</v>
      </c>
    </row>
    <row r="134" spans="1:9" ht="15">
      <c r="A134" s="682">
        <v>110</v>
      </c>
      <c r="B134" s="690" t="s">
        <v>1461</v>
      </c>
      <c r="C134" s="690" t="s">
        <v>1430</v>
      </c>
      <c r="D134" s="691">
        <v>57001059242</v>
      </c>
      <c r="E134" s="686" t="s">
        <v>1217</v>
      </c>
      <c r="F134" s="683" t="s">
        <v>334</v>
      </c>
      <c r="G134" s="687">
        <v>150</v>
      </c>
      <c r="H134" s="687">
        <v>150</v>
      </c>
      <c r="I134" s="688">
        <f t="shared" si="6"/>
        <v>30</v>
      </c>
    </row>
    <row r="135" spans="1:9" ht="15">
      <c r="A135" s="682">
        <v>111</v>
      </c>
      <c r="B135" s="694" t="s">
        <v>1246</v>
      </c>
      <c r="C135" s="694" t="s">
        <v>1462</v>
      </c>
      <c r="D135" s="691" t="s">
        <v>1463</v>
      </c>
      <c r="E135" s="686" t="s">
        <v>1217</v>
      </c>
      <c r="F135" s="683" t="s">
        <v>334</v>
      </c>
      <c r="G135" s="687">
        <v>300</v>
      </c>
      <c r="H135" s="687">
        <v>300</v>
      </c>
      <c r="I135" s="688">
        <f t="shared" si="6"/>
        <v>60</v>
      </c>
    </row>
    <row r="136" spans="1:9" ht="15">
      <c r="A136" s="682">
        <v>112</v>
      </c>
      <c r="B136" s="690" t="s">
        <v>1402</v>
      </c>
      <c r="C136" s="690" t="s">
        <v>1464</v>
      </c>
      <c r="D136" s="691" t="s">
        <v>1465</v>
      </c>
      <c r="E136" s="686" t="s">
        <v>1217</v>
      </c>
      <c r="F136" s="683" t="s">
        <v>334</v>
      </c>
      <c r="G136" s="687">
        <v>300</v>
      </c>
      <c r="H136" s="687">
        <v>300</v>
      </c>
      <c r="I136" s="688">
        <f t="shared" si="6"/>
        <v>60</v>
      </c>
    </row>
    <row r="137" spans="1:9" ht="15">
      <c r="A137" s="682">
        <v>113</v>
      </c>
      <c r="B137" s="690" t="s">
        <v>1466</v>
      </c>
      <c r="C137" s="690" t="s">
        <v>1464</v>
      </c>
      <c r="D137" s="691" t="s">
        <v>1467</v>
      </c>
      <c r="E137" s="686" t="s">
        <v>1217</v>
      </c>
      <c r="F137" s="683" t="s">
        <v>334</v>
      </c>
      <c r="G137" s="687">
        <v>300</v>
      </c>
      <c r="H137" s="687">
        <v>300</v>
      </c>
      <c r="I137" s="688">
        <f t="shared" si="6"/>
        <v>60</v>
      </c>
    </row>
    <row r="138" spans="1:9" ht="15">
      <c r="A138" s="682">
        <v>114</v>
      </c>
      <c r="B138" s="690" t="s">
        <v>1446</v>
      </c>
      <c r="C138" s="690" t="s">
        <v>1464</v>
      </c>
      <c r="D138" s="691" t="s">
        <v>1468</v>
      </c>
      <c r="E138" s="686" t="s">
        <v>1217</v>
      </c>
      <c r="F138" s="683" t="s">
        <v>334</v>
      </c>
      <c r="G138" s="687">
        <v>300</v>
      </c>
      <c r="H138" s="687">
        <v>300</v>
      </c>
      <c r="I138" s="688">
        <f t="shared" si="6"/>
        <v>60</v>
      </c>
    </row>
    <row r="139" spans="1:9" ht="15">
      <c r="A139" s="682">
        <v>115</v>
      </c>
      <c r="B139" s="690" t="s">
        <v>1239</v>
      </c>
      <c r="C139" s="690" t="s">
        <v>1464</v>
      </c>
      <c r="D139" s="691" t="s">
        <v>1469</v>
      </c>
      <c r="E139" s="686" t="s">
        <v>1217</v>
      </c>
      <c r="F139" s="683" t="s">
        <v>334</v>
      </c>
      <c r="G139" s="687">
        <v>300</v>
      </c>
      <c r="H139" s="687">
        <v>300</v>
      </c>
      <c r="I139" s="688">
        <f t="shared" si="6"/>
        <v>60</v>
      </c>
    </row>
    <row r="140" spans="1:9" ht="15">
      <c r="A140" s="682">
        <v>116</v>
      </c>
      <c r="B140" s="690" t="s">
        <v>1399</v>
      </c>
      <c r="C140" s="690" t="s">
        <v>1464</v>
      </c>
      <c r="D140" s="691" t="s">
        <v>1470</v>
      </c>
      <c r="E140" s="686" t="s">
        <v>1217</v>
      </c>
      <c r="F140" s="683" t="s">
        <v>334</v>
      </c>
      <c r="G140" s="687">
        <v>300</v>
      </c>
      <c r="H140" s="687">
        <v>300</v>
      </c>
      <c r="I140" s="688">
        <f t="shared" si="6"/>
        <v>60</v>
      </c>
    </row>
    <row r="141" spans="1:9" ht="15">
      <c r="A141" s="682">
        <v>117</v>
      </c>
      <c r="B141" s="690" t="s">
        <v>684</v>
      </c>
      <c r="C141" s="690" t="s">
        <v>1471</v>
      </c>
      <c r="D141" s="691" t="s">
        <v>1472</v>
      </c>
      <c r="E141" s="686" t="s">
        <v>1217</v>
      </c>
      <c r="F141" s="683" t="s">
        <v>334</v>
      </c>
      <c r="G141" s="687">
        <v>300</v>
      </c>
      <c r="H141" s="687">
        <v>300</v>
      </c>
      <c r="I141" s="688">
        <f t="shared" si="6"/>
        <v>60</v>
      </c>
    </row>
    <row r="142" spans="1:9" ht="15">
      <c r="A142" s="682">
        <v>118</v>
      </c>
      <c r="B142" s="690" t="s">
        <v>1473</v>
      </c>
      <c r="C142" s="690" t="s">
        <v>1474</v>
      </c>
      <c r="D142" s="691" t="s">
        <v>1475</v>
      </c>
      <c r="E142" s="686" t="s">
        <v>1217</v>
      </c>
      <c r="F142" s="683" t="s">
        <v>334</v>
      </c>
      <c r="G142" s="687">
        <v>300</v>
      </c>
      <c r="H142" s="687">
        <v>300</v>
      </c>
      <c r="I142" s="688">
        <f t="shared" si="6"/>
        <v>60</v>
      </c>
    </row>
    <row r="143" spans="1:9" ht="15">
      <c r="A143" s="682">
        <v>119</v>
      </c>
      <c r="B143" s="690" t="s">
        <v>1290</v>
      </c>
      <c r="C143" s="690" t="s">
        <v>1476</v>
      </c>
      <c r="D143" s="691" t="s">
        <v>1477</v>
      </c>
      <c r="E143" s="686" t="s">
        <v>1217</v>
      </c>
      <c r="F143" s="683" t="s">
        <v>334</v>
      </c>
      <c r="G143" s="687">
        <v>300</v>
      </c>
      <c r="H143" s="687">
        <v>300</v>
      </c>
      <c r="I143" s="688">
        <f t="shared" si="6"/>
        <v>60</v>
      </c>
    </row>
    <row r="144" spans="1:9" ht="15">
      <c r="A144" s="682">
        <v>120</v>
      </c>
      <c r="B144" s="690" t="s">
        <v>1478</v>
      </c>
      <c r="C144" s="690" t="s">
        <v>1479</v>
      </c>
      <c r="D144" s="691" t="s">
        <v>1480</v>
      </c>
      <c r="E144" s="686" t="s">
        <v>1217</v>
      </c>
      <c r="F144" s="683" t="s">
        <v>334</v>
      </c>
      <c r="G144" s="687">
        <v>300</v>
      </c>
      <c r="H144" s="687">
        <v>300</v>
      </c>
      <c r="I144" s="688">
        <f t="shared" si="6"/>
        <v>60</v>
      </c>
    </row>
    <row r="145" spans="1:9" ht="15">
      <c r="A145" s="682">
        <v>121</v>
      </c>
      <c r="B145" s="690" t="s">
        <v>1432</v>
      </c>
      <c r="C145" s="690" t="s">
        <v>1481</v>
      </c>
      <c r="D145" s="691" t="s">
        <v>1482</v>
      </c>
      <c r="E145" s="686" t="s">
        <v>1217</v>
      </c>
      <c r="F145" s="683" t="s">
        <v>334</v>
      </c>
      <c r="G145" s="687">
        <v>300</v>
      </c>
      <c r="H145" s="687">
        <v>300</v>
      </c>
      <c r="I145" s="688">
        <f t="shared" si="6"/>
        <v>60</v>
      </c>
    </row>
    <row r="146" spans="1:9" ht="15">
      <c r="A146" s="682">
        <v>122</v>
      </c>
      <c r="B146" s="690" t="s">
        <v>1382</v>
      </c>
      <c r="C146" s="690" t="s">
        <v>1483</v>
      </c>
      <c r="D146" s="691" t="s">
        <v>1484</v>
      </c>
      <c r="E146" s="686" t="s">
        <v>1217</v>
      </c>
      <c r="F146" s="683" t="s">
        <v>334</v>
      </c>
      <c r="G146" s="687">
        <v>300</v>
      </c>
      <c r="H146" s="687">
        <v>300</v>
      </c>
      <c r="I146" s="688">
        <f t="shared" si="6"/>
        <v>60</v>
      </c>
    </row>
    <row r="147" spans="1:9" ht="15">
      <c r="A147" s="682">
        <v>123</v>
      </c>
      <c r="B147" s="690" t="s">
        <v>1239</v>
      </c>
      <c r="C147" s="690" t="s">
        <v>1485</v>
      </c>
      <c r="D147" s="691" t="s">
        <v>1486</v>
      </c>
      <c r="E147" s="686" t="s">
        <v>1217</v>
      </c>
      <c r="F147" s="683" t="s">
        <v>334</v>
      </c>
      <c r="G147" s="687">
        <v>300</v>
      </c>
      <c r="H147" s="687">
        <v>300</v>
      </c>
      <c r="I147" s="688">
        <f t="shared" si="6"/>
        <v>60</v>
      </c>
    </row>
    <row r="148" spans="1:9" ht="15">
      <c r="A148" s="682">
        <v>124</v>
      </c>
      <c r="B148" s="690" t="s">
        <v>709</v>
      </c>
      <c r="C148" s="690" t="s">
        <v>1319</v>
      </c>
      <c r="D148" s="691" t="s">
        <v>1487</v>
      </c>
      <c r="E148" s="686" t="s">
        <v>1217</v>
      </c>
      <c r="F148" s="683" t="s">
        <v>334</v>
      </c>
      <c r="G148" s="687">
        <v>300</v>
      </c>
      <c r="H148" s="687">
        <v>300</v>
      </c>
      <c r="I148" s="688">
        <f t="shared" si="6"/>
        <v>60</v>
      </c>
    </row>
    <row r="149" spans="1:9" ht="15">
      <c r="A149" s="682">
        <v>125</v>
      </c>
      <c r="B149" s="690" t="s">
        <v>678</v>
      </c>
      <c r="C149" s="690" t="s">
        <v>1319</v>
      </c>
      <c r="D149" s="691" t="s">
        <v>1488</v>
      </c>
      <c r="E149" s="686" t="s">
        <v>1217</v>
      </c>
      <c r="F149" s="683" t="s">
        <v>334</v>
      </c>
      <c r="G149" s="687">
        <v>300</v>
      </c>
      <c r="H149" s="687">
        <v>300</v>
      </c>
      <c r="I149" s="688">
        <f t="shared" si="6"/>
        <v>60</v>
      </c>
    </row>
    <row r="150" spans="1:9" ht="15">
      <c r="A150" s="682">
        <v>126</v>
      </c>
      <c r="B150" s="690" t="s">
        <v>1352</v>
      </c>
      <c r="C150" s="690" t="s">
        <v>679</v>
      </c>
      <c r="D150" s="691" t="s">
        <v>1489</v>
      </c>
      <c r="E150" s="686" t="s">
        <v>1217</v>
      </c>
      <c r="F150" s="683" t="s">
        <v>334</v>
      </c>
      <c r="G150" s="687">
        <v>100</v>
      </c>
      <c r="H150" s="687">
        <v>100</v>
      </c>
      <c r="I150" s="688">
        <f t="shared" si="6"/>
        <v>20</v>
      </c>
    </row>
    <row r="151" spans="1:9" ht="15">
      <c r="A151" s="682">
        <v>127</v>
      </c>
      <c r="B151" s="690" t="s">
        <v>1490</v>
      </c>
      <c r="C151" s="690" t="s">
        <v>1491</v>
      </c>
      <c r="D151" s="693" t="s">
        <v>522</v>
      </c>
      <c r="E151" s="686" t="s">
        <v>1217</v>
      </c>
      <c r="F151" s="683" t="s">
        <v>334</v>
      </c>
      <c r="G151" s="687">
        <v>150</v>
      </c>
      <c r="H151" s="687">
        <v>150</v>
      </c>
      <c r="I151" s="688">
        <f t="shared" si="6"/>
        <v>30</v>
      </c>
    </row>
    <row r="152" spans="1:9" ht="15">
      <c r="A152" s="682">
        <v>128</v>
      </c>
      <c r="B152" s="690" t="s">
        <v>1492</v>
      </c>
      <c r="C152" s="690" t="s">
        <v>655</v>
      </c>
      <c r="D152" s="691" t="s">
        <v>1493</v>
      </c>
      <c r="E152" s="686" t="s">
        <v>1217</v>
      </c>
      <c r="F152" s="683" t="s">
        <v>334</v>
      </c>
      <c r="G152" s="687">
        <v>300</v>
      </c>
      <c r="H152" s="687">
        <v>300</v>
      </c>
      <c r="I152" s="688">
        <f t="shared" si="6"/>
        <v>60</v>
      </c>
    </row>
    <row r="153" spans="1:9" ht="15">
      <c r="A153" s="682">
        <v>129</v>
      </c>
      <c r="B153" s="690" t="s">
        <v>1271</v>
      </c>
      <c r="C153" s="690" t="s">
        <v>1494</v>
      </c>
      <c r="D153" s="691" t="s">
        <v>1495</v>
      </c>
      <c r="E153" s="686" t="s">
        <v>1217</v>
      </c>
      <c r="F153" s="683" t="s">
        <v>334</v>
      </c>
      <c r="G153" s="687">
        <v>300</v>
      </c>
      <c r="H153" s="687">
        <v>300</v>
      </c>
      <c r="I153" s="688">
        <f t="shared" si="6"/>
        <v>60</v>
      </c>
    </row>
    <row r="154" spans="1:9" ht="15">
      <c r="A154" s="682">
        <v>130</v>
      </c>
      <c r="B154" s="690" t="s">
        <v>1294</v>
      </c>
      <c r="C154" s="690" t="s">
        <v>1496</v>
      </c>
      <c r="D154" s="691" t="s">
        <v>1497</v>
      </c>
      <c r="E154" s="686" t="s">
        <v>1217</v>
      </c>
      <c r="F154" s="683" t="s">
        <v>334</v>
      </c>
      <c r="G154" s="687">
        <v>300</v>
      </c>
      <c r="H154" s="687">
        <v>300</v>
      </c>
      <c r="I154" s="688">
        <f t="shared" si="6"/>
        <v>60</v>
      </c>
    </row>
    <row r="155" spans="1:9" ht="15">
      <c r="A155" s="682">
        <v>131</v>
      </c>
      <c r="B155" s="690" t="s">
        <v>1244</v>
      </c>
      <c r="C155" s="690" t="s">
        <v>1498</v>
      </c>
      <c r="D155" s="691" t="s">
        <v>1499</v>
      </c>
      <c r="E155" s="686" t="s">
        <v>1217</v>
      </c>
      <c r="F155" s="683" t="s">
        <v>334</v>
      </c>
      <c r="G155" s="687">
        <v>300</v>
      </c>
      <c r="H155" s="687">
        <v>300</v>
      </c>
      <c r="I155" s="688">
        <f t="shared" si="6"/>
        <v>60</v>
      </c>
    </row>
    <row r="156" spans="1:9" ht="15">
      <c r="A156" s="682">
        <v>132</v>
      </c>
      <c r="B156" s="690" t="s">
        <v>637</v>
      </c>
      <c r="C156" s="690" t="s">
        <v>1500</v>
      </c>
      <c r="D156" s="691" t="s">
        <v>1501</v>
      </c>
      <c r="E156" s="686" t="s">
        <v>1217</v>
      </c>
      <c r="F156" s="683" t="s">
        <v>334</v>
      </c>
      <c r="G156" s="687">
        <v>300</v>
      </c>
      <c r="H156" s="687">
        <v>300</v>
      </c>
      <c r="I156" s="688">
        <f t="shared" si="6"/>
        <v>60</v>
      </c>
    </row>
    <row r="157" spans="1:9" ht="15">
      <c r="A157" s="682">
        <v>133</v>
      </c>
      <c r="B157" s="690" t="s">
        <v>1239</v>
      </c>
      <c r="C157" s="690" t="s">
        <v>1494</v>
      </c>
      <c r="D157" s="691" t="s">
        <v>1502</v>
      </c>
      <c r="E157" s="686" t="s">
        <v>1217</v>
      </c>
      <c r="F157" s="683" t="s">
        <v>334</v>
      </c>
      <c r="G157" s="687">
        <v>300</v>
      </c>
      <c r="H157" s="687">
        <v>300</v>
      </c>
      <c r="I157" s="688">
        <f t="shared" si="6"/>
        <v>60</v>
      </c>
    </row>
    <row r="158" spans="1:9" ht="15">
      <c r="A158" s="682">
        <v>134</v>
      </c>
      <c r="B158" s="690" t="s">
        <v>1271</v>
      </c>
      <c r="C158" s="690" t="s">
        <v>1503</v>
      </c>
      <c r="D158" s="691" t="s">
        <v>1504</v>
      </c>
      <c r="E158" s="686" t="s">
        <v>1217</v>
      </c>
      <c r="F158" s="683" t="s">
        <v>334</v>
      </c>
      <c r="G158" s="687">
        <v>300</v>
      </c>
      <c r="H158" s="687">
        <v>300</v>
      </c>
      <c r="I158" s="688">
        <f t="shared" si="6"/>
        <v>60</v>
      </c>
    </row>
    <row r="159" spans="1:9" ht="15">
      <c r="A159" s="682">
        <v>135</v>
      </c>
      <c r="B159" s="690" t="s">
        <v>684</v>
      </c>
      <c r="C159" s="690" t="s">
        <v>1464</v>
      </c>
      <c r="D159" s="691" t="s">
        <v>1505</v>
      </c>
      <c r="E159" s="686" t="s">
        <v>1217</v>
      </c>
      <c r="F159" s="683" t="s">
        <v>334</v>
      </c>
      <c r="G159" s="687">
        <v>300</v>
      </c>
      <c r="H159" s="687">
        <v>300</v>
      </c>
      <c r="I159" s="688">
        <f t="shared" si="6"/>
        <v>60</v>
      </c>
    </row>
    <row r="160" spans="1:9" ht="15">
      <c r="A160" s="682">
        <v>136</v>
      </c>
      <c r="B160" s="690" t="s">
        <v>678</v>
      </c>
      <c r="C160" s="690" t="s">
        <v>1506</v>
      </c>
      <c r="D160" s="691" t="s">
        <v>1507</v>
      </c>
      <c r="E160" s="686" t="s">
        <v>1217</v>
      </c>
      <c r="F160" s="683" t="s">
        <v>334</v>
      </c>
      <c r="G160" s="687">
        <v>300</v>
      </c>
      <c r="H160" s="687">
        <v>300</v>
      </c>
      <c r="I160" s="688">
        <f t="shared" si="6"/>
        <v>60</v>
      </c>
    </row>
    <row r="161" spans="1:9" ht="15">
      <c r="A161" s="682">
        <v>137</v>
      </c>
      <c r="B161" s="690" t="s">
        <v>678</v>
      </c>
      <c r="C161" s="690" t="s">
        <v>1506</v>
      </c>
      <c r="D161" s="691" t="s">
        <v>1508</v>
      </c>
      <c r="E161" s="686" t="s">
        <v>1217</v>
      </c>
      <c r="F161" s="683" t="s">
        <v>334</v>
      </c>
      <c r="G161" s="687">
        <v>300</v>
      </c>
      <c r="H161" s="687">
        <v>300</v>
      </c>
      <c r="I161" s="688">
        <f t="shared" si="6"/>
        <v>60</v>
      </c>
    </row>
    <row r="162" spans="1:9" ht="15">
      <c r="A162" s="682">
        <v>138</v>
      </c>
      <c r="B162" s="690" t="s">
        <v>1446</v>
      </c>
      <c r="C162" s="690" t="s">
        <v>1506</v>
      </c>
      <c r="D162" s="691" t="s">
        <v>1509</v>
      </c>
      <c r="E162" s="686" t="s">
        <v>1217</v>
      </c>
      <c r="F162" s="683" t="s">
        <v>334</v>
      </c>
      <c r="G162" s="687">
        <v>300</v>
      </c>
      <c r="H162" s="687">
        <v>300</v>
      </c>
      <c r="I162" s="688">
        <f t="shared" si="6"/>
        <v>60</v>
      </c>
    </row>
    <row r="163" spans="1:9" ht="15">
      <c r="A163" s="682">
        <v>139</v>
      </c>
      <c r="B163" s="690" t="s">
        <v>1478</v>
      </c>
      <c r="C163" s="690" t="s">
        <v>1464</v>
      </c>
      <c r="D163" s="691" t="s">
        <v>1510</v>
      </c>
      <c r="E163" s="686" t="s">
        <v>1217</v>
      </c>
      <c r="F163" s="683" t="s">
        <v>334</v>
      </c>
      <c r="G163" s="687">
        <v>300</v>
      </c>
      <c r="H163" s="687">
        <v>300</v>
      </c>
      <c r="I163" s="688">
        <f t="shared" si="6"/>
        <v>60</v>
      </c>
    </row>
    <row r="164" spans="1:9" ht="15">
      <c r="A164" s="682">
        <v>140</v>
      </c>
      <c r="B164" s="690" t="s">
        <v>1511</v>
      </c>
      <c r="C164" s="690" t="s">
        <v>1512</v>
      </c>
      <c r="D164" s="691" t="s">
        <v>1513</v>
      </c>
      <c r="E164" s="686" t="s">
        <v>1217</v>
      </c>
      <c r="F164" s="683" t="s">
        <v>334</v>
      </c>
      <c r="G164" s="687">
        <v>300</v>
      </c>
      <c r="H164" s="687">
        <v>300</v>
      </c>
      <c r="I164" s="688">
        <f t="shared" si="6"/>
        <v>60</v>
      </c>
    </row>
    <row r="165" spans="1:9" ht="15">
      <c r="A165" s="682">
        <v>141</v>
      </c>
      <c r="B165" s="690" t="s">
        <v>1244</v>
      </c>
      <c r="C165" s="690" t="s">
        <v>1464</v>
      </c>
      <c r="D165" s="691" t="s">
        <v>1514</v>
      </c>
      <c r="E165" s="686" t="s">
        <v>1217</v>
      </c>
      <c r="F165" s="683" t="s">
        <v>334</v>
      </c>
      <c r="G165" s="687">
        <v>300</v>
      </c>
      <c r="H165" s="687">
        <v>300</v>
      </c>
      <c r="I165" s="688">
        <f t="shared" si="6"/>
        <v>60</v>
      </c>
    </row>
    <row r="166" spans="1:9" ht="15">
      <c r="A166" s="682">
        <v>142</v>
      </c>
      <c r="B166" s="690" t="s">
        <v>665</v>
      </c>
      <c r="C166" s="690" t="s">
        <v>1515</v>
      </c>
      <c r="D166" s="691" t="s">
        <v>1516</v>
      </c>
      <c r="E166" s="686" t="s">
        <v>1217</v>
      </c>
      <c r="F166" s="683" t="s">
        <v>334</v>
      </c>
      <c r="G166" s="687">
        <v>300</v>
      </c>
      <c r="H166" s="687">
        <v>300</v>
      </c>
      <c r="I166" s="688">
        <f t="shared" si="6"/>
        <v>60</v>
      </c>
    </row>
    <row r="167" spans="1:9" ht="15">
      <c r="A167" s="682">
        <v>143</v>
      </c>
      <c r="B167" s="690" t="s">
        <v>1517</v>
      </c>
      <c r="C167" s="690" t="s">
        <v>1518</v>
      </c>
      <c r="D167" s="691" t="s">
        <v>1519</v>
      </c>
      <c r="E167" s="686" t="s">
        <v>1217</v>
      </c>
      <c r="F167" s="683" t="s">
        <v>334</v>
      </c>
      <c r="G167" s="687">
        <v>300</v>
      </c>
      <c r="H167" s="687">
        <v>300</v>
      </c>
      <c r="I167" s="688">
        <f t="shared" si="6"/>
        <v>60</v>
      </c>
    </row>
    <row r="168" spans="1:9" ht="15">
      <c r="A168" s="682">
        <v>144</v>
      </c>
      <c r="B168" s="690" t="s">
        <v>678</v>
      </c>
      <c r="C168" s="690" t="s">
        <v>1520</v>
      </c>
      <c r="D168" s="691">
        <v>62001037918</v>
      </c>
      <c r="E168" s="686" t="s">
        <v>1217</v>
      </c>
      <c r="F168" s="683" t="s">
        <v>334</v>
      </c>
      <c r="G168" s="687">
        <v>100</v>
      </c>
      <c r="H168" s="687">
        <v>100</v>
      </c>
      <c r="I168" s="688">
        <f t="shared" si="6"/>
        <v>20</v>
      </c>
    </row>
    <row r="169" spans="1:9" ht="15">
      <c r="A169" s="682">
        <v>145</v>
      </c>
      <c r="B169" s="690" t="s">
        <v>1249</v>
      </c>
      <c r="C169" s="690" t="s">
        <v>1521</v>
      </c>
      <c r="D169" s="691">
        <v>40001002745</v>
      </c>
      <c r="E169" s="686" t="s">
        <v>1217</v>
      </c>
      <c r="F169" s="683" t="s">
        <v>334</v>
      </c>
      <c r="G169" s="687">
        <v>100</v>
      </c>
      <c r="H169" s="687">
        <v>100</v>
      </c>
      <c r="I169" s="688">
        <f t="shared" ref="I169:I232" si="7">H169*20%</f>
        <v>20</v>
      </c>
    </row>
    <row r="170" spans="1:9" ht="15">
      <c r="A170" s="682">
        <v>146</v>
      </c>
      <c r="B170" s="690" t="s">
        <v>1478</v>
      </c>
      <c r="C170" s="690" t="s">
        <v>1522</v>
      </c>
      <c r="D170" s="691" t="s">
        <v>1523</v>
      </c>
      <c r="E170" s="686" t="s">
        <v>1217</v>
      </c>
      <c r="F170" s="683" t="s">
        <v>334</v>
      </c>
      <c r="G170" s="687">
        <v>150</v>
      </c>
      <c r="H170" s="687">
        <v>150</v>
      </c>
      <c r="I170" s="688">
        <f t="shared" si="7"/>
        <v>30</v>
      </c>
    </row>
    <row r="171" spans="1:9" ht="15">
      <c r="A171" s="682">
        <v>147</v>
      </c>
      <c r="B171" s="690" t="s">
        <v>1446</v>
      </c>
      <c r="C171" s="690" t="s">
        <v>1380</v>
      </c>
      <c r="D171" s="691" t="s">
        <v>1524</v>
      </c>
      <c r="E171" s="686" t="s">
        <v>1217</v>
      </c>
      <c r="F171" s="683" t="s">
        <v>334</v>
      </c>
      <c r="G171" s="687">
        <v>300</v>
      </c>
      <c r="H171" s="687">
        <v>300</v>
      </c>
      <c r="I171" s="688">
        <f t="shared" si="7"/>
        <v>60</v>
      </c>
    </row>
    <row r="172" spans="1:9" ht="15">
      <c r="A172" s="682">
        <v>148</v>
      </c>
      <c r="B172" s="690" t="s">
        <v>1281</v>
      </c>
      <c r="C172" s="690" t="s">
        <v>1380</v>
      </c>
      <c r="D172" s="691" t="s">
        <v>1525</v>
      </c>
      <c r="E172" s="686" t="s">
        <v>1217</v>
      </c>
      <c r="F172" s="683" t="s">
        <v>334</v>
      </c>
      <c r="G172" s="687">
        <v>300</v>
      </c>
      <c r="H172" s="687">
        <v>300</v>
      </c>
      <c r="I172" s="688">
        <f t="shared" si="7"/>
        <v>60</v>
      </c>
    </row>
    <row r="173" spans="1:9" ht="15">
      <c r="A173" s="682">
        <v>149</v>
      </c>
      <c r="B173" s="690" t="s">
        <v>1424</v>
      </c>
      <c r="C173" s="690" t="s">
        <v>1526</v>
      </c>
      <c r="D173" s="691" t="s">
        <v>1527</v>
      </c>
      <c r="E173" s="686" t="s">
        <v>1217</v>
      </c>
      <c r="F173" s="683" t="s">
        <v>334</v>
      </c>
      <c r="G173" s="687">
        <v>300</v>
      </c>
      <c r="H173" s="687">
        <v>300</v>
      </c>
      <c r="I173" s="688">
        <f t="shared" si="7"/>
        <v>60</v>
      </c>
    </row>
    <row r="174" spans="1:9" ht="15">
      <c r="A174" s="682">
        <v>150</v>
      </c>
      <c r="B174" s="690" t="s">
        <v>681</v>
      </c>
      <c r="C174" s="690" t="s">
        <v>1526</v>
      </c>
      <c r="D174" s="691" t="s">
        <v>1528</v>
      </c>
      <c r="E174" s="686" t="s">
        <v>1217</v>
      </c>
      <c r="F174" s="683" t="s">
        <v>334</v>
      </c>
      <c r="G174" s="687">
        <v>300</v>
      </c>
      <c r="H174" s="687">
        <v>300</v>
      </c>
      <c r="I174" s="688">
        <f t="shared" si="7"/>
        <v>60</v>
      </c>
    </row>
    <row r="175" spans="1:9" ht="15">
      <c r="A175" s="682">
        <v>151</v>
      </c>
      <c r="B175" s="690" t="s">
        <v>1529</v>
      </c>
      <c r="C175" s="690" t="s">
        <v>1530</v>
      </c>
      <c r="D175" s="691" t="s">
        <v>1531</v>
      </c>
      <c r="E175" s="686" t="s">
        <v>1217</v>
      </c>
      <c r="F175" s="683" t="s">
        <v>334</v>
      </c>
      <c r="G175" s="687">
        <v>300</v>
      </c>
      <c r="H175" s="687">
        <v>300</v>
      </c>
      <c r="I175" s="688">
        <f t="shared" si="7"/>
        <v>60</v>
      </c>
    </row>
    <row r="176" spans="1:9" ht="15">
      <c r="A176" s="682">
        <v>152</v>
      </c>
      <c r="B176" s="690" t="s">
        <v>1239</v>
      </c>
      <c r="C176" s="690" t="s">
        <v>1532</v>
      </c>
      <c r="D176" s="691" t="s">
        <v>1533</v>
      </c>
      <c r="E176" s="686" t="s">
        <v>1217</v>
      </c>
      <c r="F176" s="683" t="s">
        <v>334</v>
      </c>
      <c r="G176" s="687">
        <v>300</v>
      </c>
      <c r="H176" s="687">
        <v>300</v>
      </c>
      <c r="I176" s="688">
        <f t="shared" si="7"/>
        <v>60</v>
      </c>
    </row>
    <row r="177" spans="1:9" ht="15">
      <c r="A177" s="682">
        <v>153</v>
      </c>
      <c r="B177" s="690" t="s">
        <v>637</v>
      </c>
      <c r="C177" s="690" t="s">
        <v>717</v>
      </c>
      <c r="D177" s="691" t="s">
        <v>1534</v>
      </c>
      <c r="E177" s="686" t="s">
        <v>1217</v>
      </c>
      <c r="F177" s="683" t="s">
        <v>334</v>
      </c>
      <c r="G177" s="687">
        <v>300</v>
      </c>
      <c r="H177" s="687">
        <v>300</v>
      </c>
      <c r="I177" s="688">
        <f t="shared" si="7"/>
        <v>60</v>
      </c>
    </row>
    <row r="178" spans="1:9" ht="15">
      <c r="A178" s="682">
        <v>154</v>
      </c>
      <c r="B178" s="690" t="s">
        <v>678</v>
      </c>
      <c r="C178" s="690" t="s">
        <v>1535</v>
      </c>
      <c r="D178" s="691" t="s">
        <v>1536</v>
      </c>
      <c r="E178" s="686" t="s">
        <v>1217</v>
      </c>
      <c r="F178" s="683" t="s">
        <v>334</v>
      </c>
      <c r="G178" s="687">
        <v>300</v>
      </c>
      <c r="H178" s="687">
        <v>300</v>
      </c>
      <c r="I178" s="688">
        <f t="shared" si="7"/>
        <v>60</v>
      </c>
    </row>
    <row r="179" spans="1:9" ht="15">
      <c r="A179" s="682">
        <v>155</v>
      </c>
      <c r="B179" s="690" t="s">
        <v>674</v>
      </c>
      <c r="C179" s="690" t="s">
        <v>1537</v>
      </c>
      <c r="D179" s="691" t="s">
        <v>1538</v>
      </c>
      <c r="E179" s="686" t="s">
        <v>1217</v>
      </c>
      <c r="F179" s="683" t="s">
        <v>334</v>
      </c>
      <c r="G179" s="687">
        <v>300</v>
      </c>
      <c r="H179" s="687">
        <v>300</v>
      </c>
      <c r="I179" s="688">
        <f t="shared" si="7"/>
        <v>60</v>
      </c>
    </row>
    <row r="180" spans="1:9" ht="15">
      <c r="A180" s="682">
        <v>156</v>
      </c>
      <c r="B180" s="690" t="s">
        <v>706</v>
      </c>
      <c r="C180" s="690" t="s">
        <v>1539</v>
      </c>
      <c r="D180" s="691" t="s">
        <v>1540</v>
      </c>
      <c r="E180" s="686" t="s">
        <v>1217</v>
      </c>
      <c r="F180" s="683" t="s">
        <v>334</v>
      </c>
      <c r="G180" s="687">
        <v>300</v>
      </c>
      <c r="H180" s="687">
        <v>300</v>
      </c>
      <c r="I180" s="688">
        <f t="shared" si="7"/>
        <v>60</v>
      </c>
    </row>
    <row r="181" spans="1:9" ht="15">
      <c r="A181" s="682">
        <v>157</v>
      </c>
      <c r="B181" s="690" t="s">
        <v>649</v>
      </c>
      <c r="C181" s="690" t="s">
        <v>1541</v>
      </c>
      <c r="D181" s="691" t="s">
        <v>1542</v>
      </c>
      <c r="E181" s="686" t="s">
        <v>1217</v>
      </c>
      <c r="F181" s="683" t="s">
        <v>334</v>
      </c>
      <c r="G181" s="687">
        <v>300</v>
      </c>
      <c r="H181" s="687">
        <v>300</v>
      </c>
      <c r="I181" s="688">
        <f t="shared" si="7"/>
        <v>60</v>
      </c>
    </row>
    <row r="182" spans="1:9" ht="15">
      <c r="A182" s="682">
        <v>158</v>
      </c>
      <c r="B182" s="690" t="s">
        <v>665</v>
      </c>
      <c r="C182" s="690" t="s">
        <v>1539</v>
      </c>
      <c r="D182" s="691" t="s">
        <v>1543</v>
      </c>
      <c r="E182" s="686" t="s">
        <v>1217</v>
      </c>
      <c r="F182" s="683" t="s">
        <v>334</v>
      </c>
      <c r="G182" s="687">
        <v>300</v>
      </c>
      <c r="H182" s="687">
        <v>300</v>
      </c>
      <c r="I182" s="688">
        <f t="shared" si="7"/>
        <v>60</v>
      </c>
    </row>
    <row r="183" spans="1:9" ht="15">
      <c r="A183" s="682">
        <v>159</v>
      </c>
      <c r="B183" s="690" t="s">
        <v>678</v>
      </c>
      <c r="C183" s="690" t="s">
        <v>1544</v>
      </c>
      <c r="D183" s="691" t="s">
        <v>1545</v>
      </c>
      <c r="E183" s="686" t="s">
        <v>1217</v>
      </c>
      <c r="F183" s="683" t="s">
        <v>334</v>
      </c>
      <c r="G183" s="687">
        <v>200</v>
      </c>
      <c r="H183" s="687">
        <v>200</v>
      </c>
      <c r="I183" s="688">
        <f t="shared" si="7"/>
        <v>40</v>
      </c>
    </row>
    <row r="184" spans="1:9" ht="15">
      <c r="A184" s="682">
        <v>160</v>
      </c>
      <c r="B184" s="690" t="s">
        <v>1546</v>
      </c>
      <c r="C184" s="690" t="s">
        <v>1494</v>
      </c>
      <c r="D184" s="691" t="s">
        <v>1547</v>
      </c>
      <c r="E184" s="686" t="s">
        <v>1217</v>
      </c>
      <c r="F184" s="683" t="s">
        <v>334</v>
      </c>
      <c r="G184" s="687">
        <v>150</v>
      </c>
      <c r="H184" s="687">
        <v>150</v>
      </c>
      <c r="I184" s="688">
        <f t="shared" si="7"/>
        <v>30</v>
      </c>
    </row>
    <row r="185" spans="1:9" ht="15">
      <c r="A185" s="682">
        <v>161</v>
      </c>
      <c r="B185" s="690" t="s">
        <v>1548</v>
      </c>
      <c r="C185" s="690" t="s">
        <v>1549</v>
      </c>
      <c r="D185" s="691" t="s">
        <v>1550</v>
      </c>
      <c r="E185" s="686" t="s">
        <v>1217</v>
      </c>
      <c r="F185" s="683" t="s">
        <v>334</v>
      </c>
      <c r="G185" s="687">
        <v>300</v>
      </c>
      <c r="H185" s="687">
        <v>300</v>
      </c>
      <c r="I185" s="688">
        <f t="shared" si="7"/>
        <v>60</v>
      </c>
    </row>
    <row r="186" spans="1:9" ht="15">
      <c r="A186" s="682">
        <v>162</v>
      </c>
      <c r="B186" s="690" t="s">
        <v>1221</v>
      </c>
      <c r="C186" s="690" t="s">
        <v>1551</v>
      </c>
      <c r="D186" s="691" t="s">
        <v>1552</v>
      </c>
      <c r="E186" s="686" t="s">
        <v>1217</v>
      </c>
      <c r="F186" s="683" t="s">
        <v>334</v>
      </c>
      <c r="G186" s="687">
        <v>300</v>
      </c>
      <c r="H186" s="687">
        <v>300</v>
      </c>
      <c r="I186" s="688">
        <f t="shared" si="7"/>
        <v>60</v>
      </c>
    </row>
    <row r="187" spans="1:9" ht="15">
      <c r="A187" s="682">
        <v>163</v>
      </c>
      <c r="B187" s="690" t="s">
        <v>1553</v>
      </c>
      <c r="C187" s="690" t="s">
        <v>1554</v>
      </c>
      <c r="D187" s="691" t="s">
        <v>1555</v>
      </c>
      <c r="E187" s="686" t="s">
        <v>1217</v>
      </c>
      <c r="F187" s="683" t="s">
        <v>334</v>
      </c>
      <c r="G187" s="687">
        <v>300</v>
      </c>
      <c r="H187" s="687">
        <v>300</v>
      </c>
      <c r="I187" s="688">
        <f t="shared" si="7"/>
        <v>60</v>
      </c>
    </row>
    <row r="188" spans="1:9" ht="15">
      <c r="A188" s="682">
        <v>164</v>
      </c>
      <c r="B188" s="690" t="s">
        <v>1294</v>
      </c>
      <c r="C188" s="690" t="s">
        <v>1556</v>
      </c>
      <c r="D188" s="691" t="s">
        <v>1557</v>
      </c>
      <c r="E188" s="686" t="s">
        <v>1217</v>
      </c>
      <c r="F188" s="683" t="s">
        <v>334</v>
      </c>
      <c r="G188" s="687">
        <v>300</v>
      </c>
      <c r="H188" s="687">
        <v>300</v>
      </c>
      <c r="I188" s="688">
        <f t="shared" si="7"/>
        <v>60</v>
      </c>
    </row>
    <row r="189" spans="1:9" ht="15">
      <c r="A189" s="682">
        <v>165</v>
      </c>
      <c r="B189" s="690" t="s">
        <v>1296</v>
      </c>
      <c r="C189" s="690" t="s">
        <v>1556</v>
      </c>
      <c r="D189" s="691" t="s">
        <v>1558</v>
      </c>
      <c r="E189" s="686" t="s">
        <v>1217</v>
      </c>
      <c r="F189" s="683" t="s">
        <v>334</v>
      </c>
      <c r="G189" s="687">
        <v>300</v>
      </c>
      <c r="H189" s="687">
        <v>300</v>
      </c>
      <c r="I189" s="688">
        <f t="shared" si="7"/>
        <v>60</v>
      </c>
    </row>
    <row r="190" spans="1:9" ht="15">
      <c r="A190" s="682">
        <v>166</v>
      </c>
      <c r="B190" s="690" t="s">
        <v>1446</v>
      </c>
      <c r="C190" s="690" t="s">
        <v>1556</v>
      </c>
      <c r="D190" s="691" t="s">
        <v>1559</v>
      </c>
      <c r="E190" s="686" t="s">
        <v>1217</v>
      </c>
      <c r="F190" s="683" t="s">
        <v>334</v>
      </c>
      <c r="G190" s="687">
        <v>300</v>
      </c>
      <c r="H190" s="687">
        <v>300</v>
      </c>
      <c r="I190" s="688">
        <f t="shared" si="7"/>
        <v>60</v>
      </c>
    </row>
    <row r="191" spans="1:9" ht="15">
      <c r="A191" s="682">
        <v>167</v>
      </c>
      <c r="B191" s="690" t="s">
        <v>1560</v>
      </c>
      <c r="C191" s="690" t="s">
        <v>1561</v>
      </c>
      <c r="D191" s="691" t="s">
        <v>1562</v>
      </c>
      <c r="E191" s="686" t="s">
        <v>1217</v>
      </c>
      <c r="F191" s="683" t="s">
        <v>334</v>
      </c>
      <c r="G191" s="687">
        <v>300</v>
      </c>
      <c r="H191" s="687">
        <v>300</v>
      </c>
      <c r="I191" s="688">
        <f t="shared" si="7"/>
        <v>60</v>
      </c>
    </row>
    <row r="192" spans="1:9" ht="15">
      <c r="A192" s="682">
        <v>168</v>
      </c>
      <c r="B192" s="690" t="s">
        <v>1563</v>
      </c>
      <c r="C192" s="690" t="s">
        <v>1564</v>
      </c>
      <c r="D192" s="691" t="s">
        <v>1565</v>
      </c>
      <c r="E192" s="686" t="s">
        <v>1217</v>
      </c>
      <c r="F192" s="683" t="s">
        <v>334</v>
      </c>
      <c r="G192" s="687">
        <v>300</v>
      </c>
      <c r="H192" s="687">
        <v>300</v>
      </c>
      <c r="I192" s="688">
        <f t="shared" si="7"/>
        <v>60</v>
      </c>
    </row>
    <row r="193" spans="1:9" ht="15">
      <c r="A193" s="682">
        <v>169</v>
      </c>
      <c r="B193" s="690" t="s">
        <v>1371</v>
      </c>
      <c r="C193" s="690" t="s">
        <v>1430</v>
      </c>
      <c r="D193" s="691" t="s">
        <v>1566</v>
      </c>
      <c r="E193" s="686" t="s">
        <v>1217</v>
      </c>
      <c r="F193" s="683" t="s">
        <v>334</v>
      </c>
      <c r="G193" s="687">
        <v>300</v>
      </c>
      <c r="H193" s="687">
        <v>300</v>
      </c>
      <c r="I193" s="688">
        <f t="shared" si="7"/>
        <v>60</v>
      </c>
    </row>
    <row r="194" spans="1:9" ht="15">
      <c r="A194" s="682">
        <v>170</v>
      </c>
      <c r="B194" s="690" t="s">
        <v>662</v>
      </c>
      <c r="C194" s="690" t="s">
        <v>1567</v>
      </c>
      <c r="D194" s="691" t="s">
        <v>1568</v>
      </c>
      <c r="E194" s="686" t="s">
        <v>1217</v>
      </c>
      <c r="F194" s="683" t="s">
        <v>334</v>
      </c>
      <c r="G194" s="687">
        <v>300</v>
      </c>
      <c r="H194" s="687">
        <v>300</v>
      </c>
      <c r="I194" s="688">
        <f t="shared" si="7"/>
        <v>60</v>
      </c>
    </row>
    <row r="195" spans="1:9" ht="15">
      <c r="A195" s="682">
        <v>171</v>
      </c>
      <c r="B195" s="690" t="s">
        <v>1441</v>
      </c>
      <c r="C195" s="690" t="s">
        <v>1569</v>
      </c>
      <c r="D195" s="691" t="s">
        <v>1570</v>
      </c>
      <c r="E195" s="686" t="s">
        <v>1217</v>
      </c>
      <c r="F195" s="683" t="s">
        <v>334</v>
      </c>
      <c r="G195" s="687">
        <v>150</v>
      </c>
      <c r="H195" s="687">
        <v>150</v>
      </c>
      <c r="I195" s="688">
        <f t="shared" si="7"/>
        <v>30</v>
      </c>
    </row>
    <row r="196" spans="1:9" ht="15">
      <c r="A196" s="682">
        <v>172</v>
      </c>
      <c r="B196" s="690" t="s">
        <v>1290</v>
      </c>
      <c r="C196" s="690" t="s">
        <v>1571</v>
      </c>
      <c r="D196" s="691" t="s">
        <v>1572</v>
      </c>
      <c r="E196" s="686" t="s">
        <v>1217</v>
      </c>
      <c r="F196" s="683" t="s">
        <v>334</v>
      </c>
      <c r="G196" s="687">
        <v>300</v>
      </c>
      <c r="H196" s="687">
        <v>300</v>
      </c>
      <c r="I196" s="688">
        <f t="shared" si="7"/>
        <v>60</v>
      </c>
    </row>
    <row r="197" spans="1:9" ht="15">
      <c r="A197" s="682">
        <v>173</v>
      </c>
      <c r="B197" s="690" t="s">
        <v>1573</v>
      </c>
      <c r="C197" s="690" t="s">
        <v>1574</v>
      </c>
      <c r="D197" s="691" t="s">
        <v>1575</v>
      </c>
      <c r="E197" s="686" t="s">
        <v>1217</v>
      </c>
      <c r="F197" s="683" t="s">
        <v>334</v>
      </c>
      <c r="G197" s="687">
        <v>300</v>
      </c>
      <c r="H197" s="687">
        <v>300</v>
      </c>
      <c r="I197" s="688">
        <f t="shared" si="7"/>
        <v>60</v>
      </c>
    </row>
    <row r="198" spans="1:9" ht="15">
      <c r="A198" s="682">
        <v>174</v>
      </c>
      <c r="B198" s="690" t="s">
        <v>1239</v>
      </c>
      <c r="C198" s="690" t="s">
        <v>660</v>
      </c>
      <c r="D198" s="691" t="s">
        <v>1576</v>
      </c>
      <c r="E198" s="686" t="s">
        <v>1217</v>
      </c>
      <c r="F198" s="683" t="s">
        <v>334</v>
      </c>
      <c r="G198" s="687">
        <v>300</v>
      </c>
      <c r="H198" s="687">
        <v>300</v>
      </c>
      <c r="I198" s="688">
        <f t="shared" si="7"/>
        <v>60</v>
      </c>
    </row>
    <row r="199" spans="1:9" ht="15">
      <c r="A199" s="682">
        <v>175</v>
      </c>
      <c r="B199" s="690" t="s">
        <v>1492</v>
      </c>
      <c r="C199" s="690" t="s">
        <v>660</v>
      </c>
      <c r="D199" s="691" t="s">
        <v>1577</v>
      </c>
      <c r="E199" s="686" t="s">
        <v>1217</v>
      </c>
      <c r="F199" s="683" t="s">
        <v>334</v>
      </c>
      <c r="G199" s="687">
        <v>300</v>
      </c>
      <c r="H199" s="687">
        <v>300</v>
      </c>
      <c r="I199" s="688">
        <f t="shared" si="7"/>
        <v>60</v>
      </c>
    </row>
    <row r="200" spans="1:9" ht="15">
      <c r="A200" s="682">
        <v>176</v>
      </c>
      <c r="B200" s="690" t="s">
        <v>1578</v>
      </c>
      <c r="C200" s="690" t="s">
        <v>660</v>
      </c>
      <c r="D200" s="691" t="s">
        <v>1579</v>
      </c>
      <c r="E200" s="686" t="s">
        <v>1217</v>
      </c>
      <c r="F200" s="683" t="s">
        <v>334</v>
      </c>
      <c r="G200" s="687">
        <v>300</v>
      </c>
      <c r="H200" s="687">
        <v>300</v>
      </c>
      <c r="I200" s="688">
        <f t="shared" si="7"/>
        <v>60</v>
      </c>
    </row>
    <row r="201" spans="1:9" ht="15">
      <c r="A201" s="682">
        <v>177</v>
      </c>
      <c r="B201" s="690" t="s">
        <v>1580</v>
      </c>
      <c r="C201" s="690" t="s">
        <v>1581</v>
      </c>
      <c r="D201" s="691" t="s">
        <v>1582</v>
      </c>
      <c r="E201" s="686" t="s">
        <v>1217</v>
      </c>
      <c r="F201" s="683" t="s">
        <v>334</v>
      </c>
      <c r="G201" s="687">
        <v>300</v>
      </c>
      <c r="H201" s="687">
        <v>300</v>
      </c>
      <c r="I201" s="688">
        <f t="shared" si="7"/>
        <v>60</v>
      </c>
    </row>
    <row r="202" spans="1:9" ht="15">
      <c r="A202" s="682">
        <v>178</v>
      </c>
      <c r="B202" s="690" t="s">
        <v>1583</v>
      </c>
      <c r="C202" s="690" t="s">
        <v>1584</v>
      </c>
      <c r="D202" s="691" t="s">
        <v>1585</v>
      </c>
      <c r="E202" s="686" t="s">
        <v>1217</v>
      </c>
      <c r="F202" s="683" t="s">
        <v>334</v>
      </c>
      <c r="G202" s="687">
        <v>200</v>
      </c>
      <c r="H202" s="687">
        <v>200</v>
      </c>
      <c r="I202" s="688">
        <f t="shared" si="7"/>
        <v>40</v>
      </c>
    </row>
    <row r="203" spans="1:9" ht="15">
      <c r="A203" s="682">
        <v>179</v>
      </c>
      <c r="B203" s="690" t="s">
        <v>1586</v>
      </c>
      <c r="C203" s="690" t="s">
        <v>1587</v>
      </c>
      <c r="D203" s="691" t="s">
        <v>1588</v>
      </c>
      <c r="E203" s="686" t="s">
        <v>1217</v>
      </c>
      <c r="F203" s="683" t="s">
        <v>334</v>
      </c>
      <c r="G203" s="687">
        <v>150</v>
      </c>
      <c r="H203" s="687">
        <v>150</v>
      </c>
      <c r="I203" s="688">
        <f t="shared" si="7"/>
        <v>30</v>
      </c>
    </row>
    <row r="204" spans="1:9" ht="15">
      <c r="A204" s="682">
        <v>180</v>
      </c>
      <c r="B204" s="690" t="s">
        <v>1441</v>
      </c>
      <c r="C204" s="690" t="s">
        <v>1589</v>
      </c>
      <c r="D204" s="691" t="s">
        <v>1590</v>
      </c>
      <c r="E204" s="686" t="s">
        <v>1217</v>
      </c>
      <c r="F204" s="683" t="s">
        <v>334</v>
      </c>
      <c r="G204" s="687">
        <v>300</v>
      </c>
      <c r="H204" s="687">
        <v>300</v>
      </c>
      <c r="I204" s="688">
        <f t="shared" si="7"/>
        <v>60</v>
      </c>
    </row>
    <row r="205" spans="1:9" ht="15">
      <c r="A205" s="682">
        <v>181</v>
      </c>
      <c r="B205" s="690" t="s">
        <v>1591</v>
      </c>
      <c r="C205" s="690" t="s">
        <v>1592</v>
      </c>
      <c r="D205" s="691" t="s">
        <v>1593</v>
      </c>
      <c r="E205" s="686" t="s">
        <v>1217</v>
      </c>
      <c r="F205" s="683" t="s">
        <v>334</v>
      </c>
      <c r="G205" s="687">
        <v>300</v>
      </c>
      <c r="H205" s="687">
        <v>300</v>
      </c>
      <c r="I205" s="688">
        <f t="shared" si="7"/>
        <v>60</v>
      </c>
    </row>
    <row r="206" spans="1:9" ht="15">
      <c r="A206" s="682">
        <v>182</v>
      </c>
      <c r="B206" s="690" t="s">
        <v>1413</v>
      </c>
      <c r="C206" s="690" t="s">
        <v>1594</v>
      </c>
      <c r="D206" s="691" t="s">
        <v>1595</v>
      </c>
      <c r="E206" s="686" t="s">
        <v>1217</v>
      </c>
      <c r="F206" s="683" t="s">
        <v>334</v>
      </c>
      <c r="G206" s="687">
        <v>300</v>
      </c>
      <c r="H206" s="687">
        <v>300</v>
      </c>
      <c r="I206" s="688">
        <f t="shared" si="7"/>
        <v>60</v>
      </c>
    </row>
    <row r="207" spans="1:9" ht="15">
      <c r="A207" s="682">
        <v>183</v>
      </c>
      <c r="B207" s="690" t="s">
        <v>1596</v>
      </c>
      <c r="C207" s="690" t="s">
        <v>1597</v>
      </c>
      <c r="D207" s="691" t="s">
        <v>1598</v>
      </c>
      <c r="E207" s="686" t="s">
        <v>1217</v>
      </c>
      <c r="F207" s="683" t="s">
        <v>334</v>
      </c>
      <c r="G207" s="687">
        <v>300</v>
      </c>
      <c r="H207" s="687">
        <v>300</v>
      </c>
      <c r="I207" s="688">
        <f t="shared" si="7"/>
        <v>60</v>
      </c>
    </row>
    <row r="208" spans="1:9" ht="15">
      <c r="A208" s="682">
        <v>184</v>
      </c>
      <c r="B208" s="690" t="s">
        <v>1599</v>
      </c>
      <c r="C208" s="690" t="s">
        <v>1522</v>
      </c>
      <c r="D208" s="691" t="s">
        <v>1600</v>
      </c>
      <c r="E208" s="686" t="s">
        <v>1217</v>
      </c>
      <c r="F208" s="683" t="s">
        <v>334</v>
      </c>
      <c r="G208" s="687">
        <v>300</v>
      </c>
      <c r="H208" s="687">
        <v>300</v>
      </c>
      <c r="I208" s="688">
        <f t="shared" si="7"/>
        <v>60</v>
      </c>
    </row>
    <row r="209" spans="1:9" ht="15">
      <c r="A209" s="682">
        <v>185</v>
      </c>
      <c r="B209" s="690" t="s">
        <v>684</v>
      </c>
      <c r="C209" s="690" t="s">
        <v>1597</v>
      </c>
      <c r="D209" s="691" t="s">
        <v>1601</v>
      </c>
      <c r="E209" s="686" t="s">
        <v>1217</v>
      </c>
      <c r="F209" s="683" t="s">
        <v>334</v>
      </c>
      <c r="G209" s="687">
        <v>300</v>
      </c>
      <c r="H209" s="687">
        <v>300</v>
      </c>
      <c r="I209" s="688">
        <f t="shared" si="7"/>
        <v>60</v>
      </c>
    </row>
    <row r="210" spans="1:9" ht="15">
      <c r="A210" s="682">
        <v>186</v>
      </c>
      <c r="B210" s="690" t="s">
        <v>1602</v>
      </c>
      <c r="C210" s="690" t="s">
        <v>1603</v>
      </c>
      <c r="D210" s="691" t="s">
        <v>1604</v>
      </c>
      <c r="E210" s="686" t="s">
        <v>1217</v>
      </c>
      <c r="F210" s="683" t="s">
        <v>334</v>
      </c>
      <c r="G210" s="687">
        <v>300</v>
      </c>
      <c r="H210" s="687">
        <v>300</v>
      </c>
      <c r="I210" s="688">
        <f t="shared" si="7"/>
        <v>60</v>
      </c>
    </row>
    <row r="211" spans="1:9" ht="15">
      <c r="A211" s="682">
        <v>187</v>
      </c>
      <c r="B211" s="690" t="s">
        <v>652</v>
      </c>
      <c r="C211" s="690" t="s">
        <v>1430</v>
      </c>
      <c r="D211" s="691" t="s">
        <v>1605</v>
      </c>
      <c r="E211" s="686" t="s">
        <v>1217</v>
      </c>
      <c r="F211" s="683" t="s">
        <v>334</v>
      </c>
      <c r="G211" s="687">
        <v>300</v>
      </c>
      <c r="H211" s="687">
        <v>300</v>
      </c>
      <c r="I211" s="688">
        <f t="shared" si="7"/>
        <v>60</v>
      </c>
    </row>
    <row r="212" spans="1:9" ht="15">
      <c r="A212" s="682">
        <v>188</v>
      </c>
      <c r="B212" s="690" t="s">
        <v>1246</v>
      </c>
      <c r="C212" s="690" t="s">
        <v>1606</v>
      </c>
      <c r="D212" s="691" t="s">
        <v>1607</v>
      </c>
      <c r="E212" s="686" t="s">
        <v>1217</v>
      </c>
      <c r="F212" s="683" t="s">
        <v>334</v>
      </c>
      <c r="G212" s="687">
        <v>300</v>
      </c>
      <c r="H212" s="687">
        <v>300</v>
      </c>
      <c r="I212" s="688">
        <f t="shared" si="7"/>
        <v>60</v>
      </c>
    </row>
    <row r="213" spans="1:9" ht="15">
      <c r="A213" s="682">
        <v>189</v>
      </c>
      <c r="B213" s="690" t="s">
        <v>1608</v>
      </c>
      <c r="C213" s="690" t="s">
        <v>1609</v>
      </c>
      <c r="D213" s="691" t="s">
        <v>1610</v>
      </c>
      <c r="E213" s="686" t="s">
        <v>1217</v>
      </c>
      <c r="F213" s="683" t="s">
        <v>334</v>
      </c>
      <c r="G213" s="687">
        <v>300</v>
      </c>
      <c r="H213" s="687">
        <v>300</v>
      </c>
      <c r="I213" s="688">
        <f t="shared" si="7"/>
        <v>60</v>
      </c>
    </row>
    <row r="214" spans="1:9" ht="15">
      <c r="A214" s="682">
        <v>190</v>
      </c>
      <c r="B214" s="690" t="s">
        <v>1273</v>
      </c>
      <c r="C214" s="690" t="s">
        <v>1430</v>
      </c>
      <c r="D214" s="691" t="s">
        <v>1611</v>
      </c>
      <c r="E214" s="686" t="s">
        <v>1217</v>
      </c>
      <c r="F214" s="683" t="s">
        <v>334</v>
      </c>
      <c r="G214" s="687">
        <v>300</v>
      </c>
      <c r="H214" s="687">
        <v>300</v>
      </c>
      <c r="I214" s="688">
        <f t="shared" si="7"/>
        <v>60</v>
      </c>
    </row>
    <row r="215" spans="1:9" ht="15">
      <c r="A215" s="682">
        <v>191</v>
      </c>
      <c r="B215" s="690" t="s">
        <v>1446</v>
      </c>
      <c r="C215" s="690" t="s">
        <v>1612</v>
      </c>
      <c r="D215" s="691" t="s">
        <v>1613</v>
      </c>
      <c r="E215" s="686" t="s">
        <v>1217</v>
      </c>
      <c r="F215" s="683" t="s">
        <v>334</v>
      </c>
      <c r="G215" s="687">
        <v>300</v>
      </c>
      <c r="H215" s="687">
        <v>300</v>
      </c>
      <c r="I215" s="688">
        <f t="shared" si="7"/>
        <v>60</v>
      </c>
    </row>
    <row r="216" spans="1:9" ht="15">
      <c r="A216" s="682">
        <v>192</v>
      </c>
      <c r="B216" s="690" t="s">
        <v>1614</v>
      </c>
      <c r="C216" s="690" t="s">
        <v>1615</v>
      </c>
      <c r="D216" s="691" t="s">
        <v>1616</v>
      </c>
      <c r="E216" s="686" t="s">
        <v>1217</v>
      </c>
      <c r="F216" s="683" t="s">
        <v>334</v>
      </c>
      <c r="G216" s="687">
        <v>300</v>
      </c>
      <c r="H216" s="687">
        <v>300</v>
      </c>
      <c r="I216" s="688">
        <f t="shared" si="7"/>
        <v>60</v>
      </c>
    </row>
    <row r="217" spans="1:9" ht="15">
      <c r="A217" s="682">
        <v>193</v>
      </c>
      <c r="B217" s="690" t="s">
        <v>637</v>
      </c>
      <c r="C217" s="690" t="s">
        <v>1615</v>
      </c>
      <c r="D217" s="691" t="s">
        <v>1617</v>
      </c>
      <c r="E217" s="686" t="s">
        <v>1217</v>
      </c>
      <c r="F217" s="683" t="s">
        <v>334</v>
      </c>
      <c r="G217" s="687">
        <v>300</v>
      </c>
      <c r="H217" s="687">
        <v>300</v>
      </c>
      <c r="I217" s="688">
        <f t="shared" si="7"/>
        <v>60</v>
      </c>
    </row>
    <row r="218" spans="1:9" ht="15">
      <c r="A218" s="682">
        <v>194</v>
      </c>
      <c r="B218" s="690" t="s">
        <v>1618</v>
      </c>
      <c r="C218" s="690" t="s">
        <v>1619</v>
      </c>
      <c r="D218" s="691" t="s">
        <v>1620</v>
      </c>
      <c r="E218" s="686" t="s">
        <v>1217</v>
      </c>
      <c r="F218" s="683" t="s">
        <v>334</v>
      </c>
      <c r="G218" s="687">
        <v>300</v>
      </c>
      <c r="H218" s="687">
        <v>300</v>
      </c>
      <c r="I218" s="688">
        <f t="shared" si="7"/>
        <v>60</v>
      </c>
    </row>
    <row r="219" spans="1:9" ht="15">
      <c r="A219" s="682">
        <v>195</v>
      </c>
      <c r="B219" s="690" t="s">
        <v>1529</v>
      </c>
      <c r="C219" s="690" t="s">
        <v>1619</v>
      </c>
      <c r="D219" s="691" t="s">
        <v>1621</v>
      </c>
      <c r="E219" s="686" t="s">
        <v>1217</v>
      </c>
      <c r="F219" s="683" t="s">
        <v>334</v>
      </c>
      <c r="G219" s="687">
        <v>300</v>
      </c>
      <c r="H219" s="687">
        <v>300</v>
      </c>
      <c r="I219" s="688">
        <f t="shared" si="7"/>
        <v>60</v>
      </c>
    </row>
    <row r="220" spans="1:9" ht="15">
      <c r="A220" s="682">
        <v>196</v>
      </c>
      <c r="B220" s="690" t="s">
        <v>1622</v>
      </c>
      <c r="C220" s="690" t="s">
        <v>1383</v>
      </c>
      <c r="D220" s="691" t="s">
        <v>1623</v>
      </c>
      <c r="E220" s="686" t="s">
        <v>1217</v>
      </c>
      <c r="F220" s="683" t="s">
        <v>334</v>
      </c>
      <c r="G220" s="687">
        <v>300</v>
      </c>
      <c r="H220" s="687">
        <v>300</v>
      </c>
      <c r="I220" s="688">
        <f t="shared" si="7"/>
        <v>60</v>
      </c>
    </row>
    <row r="221" spans="1:9" ht="15">
      <c r="A221" s="682">
        <v>197</v>
      </c>
      <c r="B221" s="690" t="s">
        <v>1624</v>
      </c>
      <c r="C221" s="690" t="s">
        <v>1383</v>
      </c>
      <c r="D221" s="691" t="s">
        <v>1625</v>
      </c>
      <c r="E221" s="686" t="s">
        <v>1217</v>
      </c>
      <c r="F221" s="683" t="s">
        <v>334</v>
      </c>
      <c r="G221" s="687">
        <v>300</v>
      </c>
      <c r="H221" s="687">
        <v>300</v>
      </c>
      <c r="I221" s="688">
        <f t="shared" si="7"/>
        <v>60</v>
      </c>
    </row>
    <row r="222" spans="1:9" ht="15">
      <c r="A222" s="682">
        <v>198</v>
      </c>
      <c r="B222" s="690" t="s">
        <v>1626</v>
      </c>
      <c r="C222" s="690" t="s">
        <v>1627</v>
      </c>
      <c r="D222" s="691" t="s">
        <v>1628</v>
      </c>
      <c r="E222" s="686" t="s">
        <v>1217</v>
      </c>
      <c r="F222" s="683" t="s">
        <v>334</v>
      </c>
      <c r="G222" s="687">
        <v>300</v>
      </c>
      <c r="H222" s="687">
        <v>300</v>
      </c>
      <c r="I222" s="688">
        <f t="shared" si="7"/>
        <v>60</v>
      </c>
    </row>
    <row r="223" spans="1:9" ht="15">
      <c r="A223" s="682">
        <v>199</v>
      </c>
      <c r="B223" s="690" t="s">
        <v>1629</v>
      </c>
      <c r="C223" s="690" t="s">
        <v>1383</v>
      </c>
      <c r="D223" s="691" t="s">
        <v>1630</v>
      </c>
      <c r="E223" s="686" t="s">
        <v>1217</v>
      </c>
      <c r="F223" s="683" t="s">
        <v>334</v>
      </c>
      <c r="G223" s="687">
        <v>300</v>
      </c>
      <c r="H223" s="687">
        <v>300</v>
      </c>
      <c r="I223" s="688">
        <f t="shared" si="7"/>
        <v>60</v>
      </c>
    </row>
    <row r="224" spans="1:9" ht="15">
      <c r="A224" s="682">
        <v>200</v>
      </c>
      <c r="B224" s="690" t="s">
        <v>678</v>
      </c>
      <c r="C224" s="690" t="s">
        <v>1383</v>
      </c>
      <c r="D224" s="691" t="s">
        <v>1631</v>
      </c>
      <c r="E224" s="686" t="s">
        <v>1217</v>
      </c>
      <c r="F224" s="683" t="s">
        <v>334</v>
      </c>
      <c r="G224" s="687">
        <v>300</v>
      </c>
      <c r="H224" s="687">
        <v>300</v>
      </c>
      <c r="I224" s="688">
        <f t="shared" si="7"/>
        <v>60</v>
      </c>
    </row>
    <row r="225" spans="1:9" ht="15">
      <c r="A225" s="682">
        <v>201</v>
      </c>
      <c r="B225" s="690" t="s">
        <v>1402</v>
      </c>
      <c r="C225" s="690" t="s">
        <v>1632</v>
      </c>
      <c r="D225" s="691" t="s">
        <v>1633</v>
      </c>
      <c r="E225" s="686" t="s">
        <v>1217</v>
      </c>
      <c r="F225" s="683" t="s">
        <v>334</v>
      </c>
      <c r="G225" s="687">
        <v>300</v>
      </c>
      <c r="H225" s="687">
        <v>300</v>
      </c>
      <c r="I225" s="688">
        <f t="shared" si="7"/>
        <v>60</v>
      </c>
    </row>
    <row r="226" spans="1:9" ht="15">
      <c r="A226" s="682">
        <v>202</v>
      </c>
      <c r="B226" s="690" t="s">
        <v>654</v>
      </c>
      <c r="C226" s="690" t="s">
        <v>1634</v>
      </c>
      <c r="D226" s="691" t="s">
        <v>1635</v>
      </c>
      <c r="E226" s="686" t="s">
        <v>1217</v>
      </c>
      <c r="F226" s="683" t="s">
        <v>334</v>
      </c>
      <c r="G226" s="687">
        <v>300</v>
      </c>
      <c r="H226" s="687">
        <v>300</v>
      </c>
      <c r="I226" s="688">
        <f t="shared" si="7"/>
        <v>60</v>
      </c>
    </row>
    <row r="227" spans="1:9" ht="15">
      <c r="A227" s="682">
        <v>203</v>
      </c>
      <c r="B227" s="690" t="s">
        <v>1239</v>
      </c>
      <c r="C227" s="690" t="s">
        <v>1569</v>
      </c>
      <c r="D227" s="691" t="s">
        <v>1636</v>
      </c>
      <c r="E227" s="686" t="s">
        <v>1217</v>
      </c>
      <c r="F227" s="683" t="s">
        <v>334</v>
      </c>
      <c r="G227" s="687">
        <v>100</v>
      </c>
      <c r="H227" s="687">
        <v>100</v>
      </c>
      <c r="I227" s="688">
        <f t="shared" si="7"/>
        <v>20</v>
      </c>
    </row>
    <row r="228" spans="1:9" ht="15">
      <c r="A228" s="682">
        <v>204</v>
      </c>
      <c r="B228" s="690" t="s">
        <v>1637</v>
      </c>
      <c r="C228" s="690" t="s">
        <v>1638</v>
      </c>
      <c r="D228" s="691" t="s">
        <v>1639</v>
      </c>
      <c r="E228" s="686" t="s">
        <v>1217</v>
      </c>
      <c r="F228" s="683" t="s">
        <v>334</v>
      </c>
      <c r="G228" s="687">
        <v>150</v>
      </c>
      <c r="H228" s="687">
        <v>150</v>
      </c>
      <c r="I228" s="688">
        <f t="shared" si="7"/>
        <v>30</v>
      </c>
    </row>
    <row r="229" spans="1:9" ht="15">
      <c r="A229" s="682">
        <v>205</v>
      </c>
      <c r="B229" s="690" t="s">
        <v>1640</v>
      </c>
      <c r="C229" s="690" t="s">
        <v>1422</v>
      </c>
      <c r="D229" s="691" t="s">
        <v>1641</v>
      </c>
      <c r="E229" s="686" t="s">
        <v>1217</v>
      </c>
      <c r="F229" s="683" t="s">
        <v>334</v>
      </c>
      <c r="G229" s="687">
        <v>300</v>
      </c>
      <c r="H229" s="687">
        <v>300</v>
      </c>
      <c r="I229" s="688">
        <f t="shared" si="7"/>
        <v>60</v>
      </c>
    </row>
    <row r="230" spans="1:9" ht="15">
      <c r="A230" s="682">
        <v>206</v>
      </c>
      <c r="B230" s="690" t="s">
        <v>1642</v>
      </c>
      <c r="C230" s="690" t="s">
        <v>1643</v>
      </c>
      <c r="D230" s="691" t="s">
        <v>1644</v>
      </c>
      <c r="E230" s="686" t="s">
        <v>1217</v>
      </c>
      <c r="F230" s="683" t="s">
        <v>334</v>
      </c>
      <c r="G230" s="687">
        <v>300</v>
      </c>
      <c r="H230" s="687">
        <v>300</v>
      </c>
      <c r="I230" s="688">
        <f t="shared" si="7"/>
        <v>60</v>
      </c>
    </row>
    <row r="231" spans="1:9" ht="15">
      <c r="A231" s="682">
        <v>207</v>
      </c>
      <c r="B231" s="690" t="s">
        <v>1413</v>
      </c>
      <c r="C231" s="690" t="s">
        <v>1645</v>
      </c>
      <c r="D231" s="691" t="s">
        <v>1646</v>
      </c>
      <c r="E231" s="686" t="s">
        <v>1217</v>
      </c>
      <c r="F231" s="683" t="s">
        <v>334</v>
      </c>
      <c r="G231" s="687">
        <v>300</v>
      </c>
      <c r="H231" s="687">
        <v>300</v>
      </c>
      <c r="I231" s="688">
        <f t="shared" si="7"/>
        <v>60</v>
      </c>
    </row>
    <row r="232" spans="1:9" ht="15">
      <c r="A232" s="682">
        <v>208</v>
      </c>
      <c r="B232" s="690" t="s">
        <v>1647</v>
      </c>
      <c r="C232" s="690" t="s">
        <v>1645</v>
      </c>
      <c r="D232" s="691" t="s">
        <v>1648</v>
      </c>
      <c r="E232" s="686" t="s">
        <v>1217</v>
      </c>
      <c r="F232" s="683" t="s">
        <v>334</v>
      </c>
      <c r="G232" s="687">
        <v>300</v>
      </c>
      <c r="H232" s="687">
        <v>300</v>
      </c>
      <c r="I232" s="688">
        <f t="shared" si="7"/>
        <v>60</v>
      </c>
    </row>
    <row r="233" spans="1:9" ht="15">
      <c r="A233" s="682">
        <v>209</v>
      </c>
      <c r="B233" s="690" t="s">
        <v>1239</v>
      </c>
      <c r="C233" s="690" t="s">
        <v>1645</v>
      </c>
      <c r="D233" s="691" t="s">
        <v>1649</v>
      </c>
      <c r="E233" s="686" t="s">
        <v>1217</v>
      </c>
      <c r="F233" s="683" t="s">
        <v>334</v>
      </c>
      <c r="G233" s="687">
        <v>300</v>
      </c>
      <c r="H233" s="687">
        <v>300</v>
      </c>
      <c r="I233" s="688">
        <f t="shared" ref="I233:I296" si="8">H233*20%</f>
        <v>60</v>
      </c>
    </row>
    <row r="234" spans="1:9" ht="15">
      <c r="A234" s="682">
        <v>210</v>
      </c>
      <c r="B234" s="690" t="s">
        <v>1650</v>
      </c>
      <c r="C234" s="690" t="s">
        <v>1651</v>
      </c>
      <c r="D234" s="691" t="s">
        <v>1652</v>
      </c>
      <c r="E234" s="686" t="s">
        <v>1217</v>
      </c>
      <c r="F234" s="683" t="s">
        <v>334</v>
      </c>
      <c r="G234" s="687">
        <v>300</v>
      </c>
      <c r="H234" s="687">
        <v>300</v>
      </c>
      <c r="I234" s="688">
        <f t="shared" si="8"/>
        <v>60</v>
      </c>
    </row>
    <row r="235" spans="1:9" ht="15">
      <c r="A235" s="682">
        <v>211</v>
      </c>
      <c r="B235" s="690" t="s">
        <v>1239</v>
      </c>
      <c r="C235" s="690" t="s">
        <v>1419</v>
      </c>
      <c r="D235" s="691" t="s">
        <v>1653</v>
      </c>
      <c r="E235" s="686" t="s">
        <v>1217</v>
      </c>
      <c r="F235" s="683" t="s">
        <v>334</v>
      </c>
      <c r="G235" s="687">
        <v>300</v>
      </c>
      <c r="H235" s="687">
        <v>300</v>
      </c>
      <c r="I235" s="688">
        <f t="shared" si="8"/>
        <v>60</v>
      </c>
    </row>
    <row r="236" spans="1:9" ht="15">
      <c r="A236" s="682">
        <v>212</v>
      </c>
      <c r="B236" s="690" t="s">
        <v>1654</v>
      </c>
      <c r="C236" s="690" t="s">
        <v>1645</v>
      </c>
      <c r="D236" s="691" t="s">
        <v>1655</v>
      </c>
      <c r="E236" s="686" t="s">
        <v>1217</v>
      </c>
      <c r="F236" s="683" t="s">
        <v>334</v>
      </c>
      <c r="G236" s="687">
        <v>300</v>
      </c>
      <c r="H236" s="687">
        <v>300</v>
      </c>
      <c r="I236" s="688">
        <f t="shared" si="8"/>
        <v>60</v>
      </c>
    </row>
    <row r="237" spans="1:9" ht="15">
      <c r="A237" s="682">
        <v>213</v>
      </c>
      <c r="B237" s="690" t="s">
        <v>1656</v>
      </c>
      <c r="C237" s="690" t="s">
        <v>1657</v>
      </c>
      <c r="D237" s="691" t="s">
        <v>1658</v>
      </c>
      <c r="E237" s="686" t="s">
        <v>1217</v>
      </c>
      <c r="F237" s="683" t="s">
        <v>334</v>
      </c>
      <c r="G237" s="687">
        <v>300</v>
      </c>
      <c r="H237" s="687">
        <v>300</v>
      </c>
      <c r="I237" s="688">
        <f t="shared" si="8"/>
        <v>60</v>
      </c>
    </row>
    <row r="238" spans="1:9" ht="15">
      <c r="A238" s="682">
        <v>214</v>
      </c>
      <c r="B238" s="690" t="s">
        <v>639</v>
      </c>
      <c r="C238" s="690" t="s">
        <v>1659</v>
      </c>
      <c r="D238" s="691" t="s">
        <v>1660</v>
      </c>
      <c r="E238" s="686" t="s">
        <v>1217</v>
      </c>
      <c r="F238" s="683" t="s">
        <v>334</v>
      </c>
      <c r="G238" s="687">
        <v>300</v>
      </c>
      <c r="H238" s="687">
        <v>300</v>
      </c>
      <c r="I238" s="688">
        <f t="shared" si="8"/>
        <v>60</v>
      </c>
    </row>
    <row r="239" spans="1:9" ht="15">
      <c r="A239" s="682">
        <v>215</v>
      </c>
      <c r="B239" s="690" t="s">
        <v>1661</v>
      </c>
      <c r="C239" s="690" t="s">
        <v>1417</v>
      </c>
      <c r="D239" s="691" t="s">
        <v>1662</v>
      </c>
      <c r="E239" s="686" t="s">
        <v>1217</v>
      </c>
      <c r="F239" s="683" t="s">
        <v>334</v>
      </c>
      <c r="G239" s="687">
        <v>300</v>
      </c>
      <c r="H239" s="687">
        <v>300</v>
      </c>
      <c r="I239" s="688">
        <f t="shared" si="8"/>
        <v>60</v>
      </c>
    </row>
    <row r="240" spans="1:9" ht="15">
      <c r="A240" s="682">
        <v>216</v>
      </c>
      <c r="B240" s="690" t="s">
        <v>628</v>
      </c>
      <c r="C240" s="690" t="s">
        <v>1400</v>
      </c>
      <c r="D240" s="691" t="s">
        <v>1663</v>
      </c>
      <c r="E240" s="686" t="s">
        <v>1217</v>
      </c>
      <c r="F240" s="683" t="s">
        <v>334</v>
      </c>
      <c r="G240" s="687">
        <v>300</v>
      </c>
      <c r="H240" s="687">
        <v>300</v>
      </c>
      <c r="I240" s="688">
        <f t="shared" si="8"/>
        <v>60</v>
      </c>
    </row>
    <row r="241" spans="1:9" ht="15">
      <c r="A241" s="682">
        <v>217</v>
      </c>
      <c r="B241" s="690" t="s">
        <v>1271</v>
      </c>
      <c r="C241" s="690" t="s">
        <v>1664</v>
      </c>
      <c r="D241" s="691" t="s">
        <v>1665</v>
      </c>
      <c r="E241" s="686" t="s">
        <v>1217</v>
      </c>
      <c r="F241" s="683" t="s">
        <v>334</v>
      </c>
      <c r="G241" s="687">
        <v>100</v>
      </c>
      <c r="H241" s="687">
        <v>100</v>
      </c>
      <c r="I241" s="688">
        <f t="shared" si="8"/>
        <v>20</v>
      </c>
    </row>
    <row r="242" spans="1:9" ht="15">
      <c r="A242" s="682">
        <v>218</v>
      </c>
      <c r="B242" s="690" t="s">
        <v>1602</v>
      </c>
      <c r="C242" s="690" t="s">
        <v>1666</v>
      </c>
      <c r="D242" s="691" t="s">
        <v>1667</v>
      </c>
      <c r="E242" s="686" t="s">
        <v>1217</v>
      </c>
      <c r="F242" s="683" t="s">
        <v>334</v>
      </c>
      <c r="G242" s="687">
        <v>150</v>
      </c>
      <c r="H242" s="687">
        <v>150</v>
      </c>
      <c r="I242" s="688">
        <f t="shared" si="8"/>
        <v>30</v>
      </c>
    </row>
    <row r="243" spans="1:9" ht="15">
      <c r="A243" s="682">
        <v>219</v>
      </c>
      <c r="B243" s="690" t="s">
        <v>1413</v>
      </c>
      <c r="C243" s="690" t="s">
        <v>1668</v>
      </c>
      <c r="D243" s="691" t="s">
        <v>1669</v>
      </c>
      <c r="E243" s="686" t="s">
        <v>1217</v>
      </c>
      <c r="F243" s="683" t="s">
        <v>334</v>
      </c>
      <c r="G243" s="687">
        <v>300</v>
      </c>
      <c r="H243" s="687">
        <v>300</v>
      </c>
      <c r="I243" s="688">
        <f t="shared" si="8"/>
        <v>60</v>
      </c>
    </row>
    <row r="244" spans="1:9" ht="15">
      <c r="A244" s="682">
        <v>220</v>
      </c>
      <c r="B244" s="690" t="s">
        <v>1670</v>
      </c>
      <c r="C244" s="690" t="s">
        <v>1671</v>
      </c>
      <c r="D244" s="691" t="s">
        <v>1672</v>
      </c>
      <c r="E244" s="686" t="s">
        <v>1217</v>
      </c>
      <c r="F244" s="683" t="s">
        <v>334</v>
      </c>
      <c r="G244" s="687">
        <v>300</v>
      </c>
      <c r="H244" s="687">
        <v>300</v>
      </c>
      <c r="I244" s="688">
        <f t="shared" si="8"/>
        <v>60</v>
      </c>
    </row>
    <row r="245" spans="1:9" ht="15">
      <c r="A245" s="682">
        <v>221</v>
      </c>
      <c r="B245" s="690" t="s">
        <v>1673</v>
      </c>
      <c r="C245" s="690" t="s">
        <v>1674</v>
      </c>
      <c r="D245" s="691" t="s">
        <v>1675</v>
      </c>
      <c r="E245" s="686" t="s">
        <v>1217</v>
      </c>
      <c r="F245" s="683" t="s">
        <v>334</v>
      </c>
      <c r="G245" s="687">
        <v>300</v>
      </c>
      <c r="H245" s="687">
        <v>300</v>
      </c>
      <c r="I245" s="688">
        <f t="shared" si="8"/>
        <v>60</v>
      </c>
    </row>
    <row r="246" spans="1:9" ht="15">
      <c r="A246" s="682">
        <v>222</v>
      </c>
      <c r="B246" s="690" t="s">
        <v>1676</v>
      </c>
      <c r="C246" s="690" t="s">
        <v>1677</v>
      </c>
      <c r="D246" s="691" t="s">
        <v>1678</v>
      </c>
      <c r="E246" s="686" t="s">
        <v>1217</v>
      </c>
      <c r="F246" s="683" t="s">
        <v>334</v>
      </c>
      <c r="G246" s="687">
        <v>300</v>
      </c>
      <c r="H246" s="687">
        <v>300</v>
      </c>
      <c r="I246" s="688">
        <f t="shared" si="8"/>
        <v>60</v>
      </c>
    </row>
    <row r="247" spans="1:9" ht="15">
      <c r="A247" s="682">
        <v>223</v>
      </c>
      <c r="B247" s="690" t="s">
        <v>1679</v>
      </c>
      <c r="C247" s="690" t="s">
        <v>1680</v>
      </c>
      <c r="D247" s="691" t="s">
        <v>1681</v>
      </c>
      <c r="E247" s="686" t="s">
        <v>1217</v>
      </c>
      <c r="F247" s="683" t="s">
        <v>334</v>
      </c>
      <c r="G247" s="687">
        <v>300</v>
      </c>
      <c r="H247" s="687">
        <v>300</v>
      </c>
      <c r="I247" s="688">
        <f t="shared" si="8"/>
        <v>60</v>
      </c>
    </row>
    <row r="248" spans="1:9" ht="15">
      <c r="A248" s="682">
        <v>224</v>
      </c>
      <c r="B248" s="690" t="s">
        <v>1682</v>
      </c>
      <c r="C248" s="690" t="s">
        <v>1683</v>
      </c>
      <c r="D248" s="691" t="s">
        <v>1684</v>
      </c>
      <c r="E248" s="686" t="s">
        <v>1217</v>
      </c>
      <c r="F248" s="683" t="s">
        <v>334</v>
      </c>
      <c r="G248" s="687">
        <v>300</v>
      </c>
      <c r="H248" s="687">
        <v>300</v>
      </c>
      <c r="I248" s="688">
        <f t="shared" si="8"/>
        <v>60</v>
      </c>
    </row>
    <row r="249" spans="1:9" ht="15">
      <c r="A249" s="682">
        <v>225</v>
      </c>
      <c r="B249" s="690" t="s">
        <v>1424</v>
      </c>
      <c r="C249" s="690" t="s">
        <v>1634</v>
      </c>
      <c r="D249" s="691" t="s">
        <v>1685</v>
      </c>
      <c r="E249" s="686" t="s">
        <v>1217</v>
      </c>
      <c r="F249" s="683" t="s">
        <v>334</v>
      </c>
      <c r="G249" s="687">
        <v>300</v>
      </c>
      <c r="H249" s="687">
        <v>300</v>
      </c>
      <c r="I249" s="688">
        <f t="shared" si="8"/>
        <v>60</v>
      </c>
    </row>
    <row r="250" spans="1:9" ht="15">
      <c r="A250" s="682">
        <v>226</v>
      </c>
      <c r="B250" s="690" t="s">
        <v>1686</v>
      </c>
      <c r="C250" s="690" t="s">
        <v>1687</v>
      </c>
      <c r="D250" s="691" t="s">
        <v>1688</v>
      </c>
      <c r="E250" s="686" t="s">
        <v>1217</v>
      </c>
      <c r="F250" s="683" t="s">
        <v>334</v>
      </c>
      <c r="G250" s="687">
        <v>300</v>
      </c>
      <c r="H250" s="687">
        <v>300</v>
      </c>
      <c r="I250" s="688">
        <f t="shared" si="8"/>
        <v>60</v>
      </c>
    </row>
    <row r="251" spans="1:9" ht="15">
      <c r="A251" s="682">
        <v>227</v>
      </c>
      <c r="B251" s="690" t="s">
        <v>1393</v>
      </c>
      <c r="C251" s="690" t="s">
        <v>1689</v>
      </c>
      <c r="D251" s="691" t="s">
        <v>1690</v>
      </c>
      <c r="E251" s="686" t="s">
        <v>1217</v>
      </c>
      <c r="F251" s="683" t="s">
        <v>334</v>
      </c>
      <c r="G251" s="687">
        <v>300</v>
      </c>
      <c r="H251" s="687">
        <v>300</v>
      </c>
      <c r="I251" s="688">
        <f t="shared" si="8"/>
        <v>60</v>
      </c>
    </row>
    <row r="252" spans="1:9" ht="15">
      <c r="A252" s="682">
        <v>228</v>
      </c>
      <c r="B252" s="690" t="s">
        <v>1294</v>
      </c>
      <c r="C252" s="690" t="s">
        <v>1691</v>
      </c>
      <c r="D252" s="691" t="s">
        <v>1692</v>
      </c>
      <c r="E252" s="686" t="s">
        <v>1217</v>
      </c>
      <c r="F252" s="683" t="s">
        <v>334</v>
      </c>
      <c r="G252" s="687">
        <v>300</v>
      </c>
      <c r="H252" s="687">
        <v>300</v>
      </c>
      <c r="I252" s="688">
        <f t="shared" si="8"/>
        <v>60</v>
      </c>
    </row>
    <row r="253" spans="1:9" ht="15">
      <c r="A253" s="682">
        <v>229</v>
      </c>
      <c r="B253" s="690" t="s">
        <v>1221</v>
      </c>
      <c r="C253" s="690" t="s">
        <v>1634</v>
      </c>
      <c r="D253" s="691" t="s">
        <v>1693</v>
      </c>
      <c r="E253" s="686" t="s">
        <v>1217</v>
      </c>
      <c r="F253" s="683" t="s">
        <v>334</v>
      </c>
      <c r="G253" s="687">
        <v>300</v>
      </c>
      <c r="H253" s="687">
        <v>300</v>
      </c>
      <c r="I253" s="688">
        <f t="shared" si="8"/>
        <v>60</v>
      </c>
    </row>
    <row r="254" spans="1:9" ht="15">
      <c r="A254" s="682">
        <v>230</v>
      </c>
      <c r="B254" s="690" t="s">
        <v>1694</v>
      </c>
      <c r="C254" s="690" t="s">
        <v>1695</v>
      </c>
      <c r="D254" s="691" t="s">
        <v>1696</v>
      </c>
      <c r="E254" s="686" t="s">
        <v>1217</v>
      </c>
      <c r="F254" s="683" t="s">
        <v>334</v>
      </c>
      <c r="G254" s="687">
        <v>300</v>
      </c>
      <c r="H254" s="687">
        <v>300</v>
      </c>
      <c r="I254" s="688">
        <f t="shared" si="8"/>
        <v>60</v>
      </c>
    </row>
    <row r="255" spans="1:9" ht="15">
      <c r="A255" s="682">
        <v>231</v>
      </c>
      <c r="B255" s="690" t="s">
        <v>1697</v>
      </c>
      <c r="C255" s="690" t="s">
        <v>1698</v>
      </c>
      <c r="D255" s="691" t="s">
        <v>1699</v>
      </c>
      <c r="E255" s="686" t="s">
        <v>1217</v>
      </c>
      <c r="F255" s="683" t="s">
        <v>334</v>
      </c>
      <c r="G255" s="687">
        <v>100</v>
      </c>
      <c r="H255" s="687">
        <v>100</v>
      </c>
      <c r="I255" s="688">
        <f t="shared" si="8"/>
        <v>20</v>
      </c>
    </row>
    <row r="256" spans="1:9" ht="15">
      <c r="A256" s="682">
        <v>232</v>
      </c>
      <c r="B256" s="690" t="s">
        <v>1438</v>
      </c>
      <c r="C256" s="690" t="s">
        <v>1700</v>
      </c>
      <c r="D256" s="691" t="s">
        <v>1701</v>
      </c>
      <c r="E256" s="686" t="s">
        <v>1217</v>
      </c>
      <c r="F256" s="683" t="s">
        <v>334</v>
      </c>
      <c r="G256" s="687">
        <v>150</v>
      </c>
      <c r="H256" s="687">
        <v>150</v>
      </c>
      <c r="I256" s="688">
        <f t="shared" si="8"/>
        <v>30</v>
      </c>
    </row>
    <row r="257" spans="1:9" ht="15">
      <c r="A257" s="682">
        <v>233</v>
      </c>
      <c r="B257" s="690" t="s">
        <v>1654</v>
      </c>
      <c r="C257" s="690" t="s">
        <v>1702</v>
      </c>
      <c r="D257" s="691" t="s">
        <v>1703</v>
      </c>
      <c r="E257" s="686" t="s">
        <v>1217</v>
      </c>
      <c r="F257" s="683" t="s">
        <v>334</v>
      </c>
      <c r="G257" s="687">
        <v>300</v>
      </c>
      <c r="H257" s="687">
        <v>300</v>
      </c>
      <c r="I257" s="688">
        <f t="shared" si="8"/>
        <v>60</v>
      </c>
    </row>
    <row r="258" spans="1:9" ht="15">
      <c r="A258" s="682">
        <v>234</v>
      </c>
      <c r="B258" s="690" t="s">
        <v>1580</v>
      </c>
      <c r="C258" s="690" t="s">
        <v>1671</v>
      </c>
      <c r="D258" s="691" t="s">
        <v>1704</v>
      </c>
      <c r="E258" s="686" t="s">
        <v>1217</v>
      </c>
      <c r="F258" s="683" t="s">
        <v>334</v>
      </c>
      <c r="G258" s="687">
        <v>300</v>
      </c>
      <c r="H258" s="687">
        <v>300</v>
      </c>
      <c r="I258" s="688">
        <f t="shared" si="8"/>
        <v>60</v>
      </c>
    </row>
    <row r="259" spans="1:9" ht="15">
      <c r="A259" s="682">
        <v>235</v>
      </c>
      <c r="B259" s="690" t="s">
        <v>1705</v>
      </c>
      <c r="C259" s="690" t="s">
        <v>1668</v>
      </c>
      <c r="D259" s="691" t="s">
        <v>1706</v>
      </c>
      <c r="E259" s="686" t="s">
        <v>1217</v>
      </c>
      <c r="F259" s="683" t="s">
        <v>334</v>
      </c>
      <c r="G259" s="687">
        <v>300</v>
      </c>
      <c r="H259" s="687">
        <v>300</v>
      </c>
      <c r="I259" s="688">
        <f t="shared" si="8"/>
        <v>60</v>
      </c>
    </row>
    <row r="260" spans="1:9" ht="15">
      <c r="A260" s="682">
        <v>236</v>
      </c>
      <c r="B260" s="690" t="s">
        <v>1382</v>
      </c>
      <c r="C260" s="690" t="s">
        <v>1707</v>
      </c>
      <c r="D260" s="691" t="s">
        <v>1708</v>
      </c>
      <c r="E260" s="686" t="s">
        <v>1217</v>
      </c>
      <c r="F260" s="683" t="s">
        <v>334</v>
      </c>
      <c r="G260" s="687">
        <v>300</v>
      </c>
      <c r="H260" s="687">
        <v>300</v>
      </c>
      <c r="I260" s="688">
        <f t="shared" si="8"/>
        <v>60</v>
      </c>
    </row>
    <row r="261" spans="1:9" ht="15">
      <c r="A261" s="682">
        <v>237</v>
      </c>
      <c r="B261" s="690" t="s">
        <v>1709</v>
      </c>
      <c r="C261" s="690" t="s">
        <v>1710</v>
      </c>
      <c r="D261" s="691" t="s">
        <v>1711</v>
      </c>
      <c r="E261" s="686" t="s">
        <v>1217</v>
      </c>
      <c r="F261" s="683" t="s">
        <v>334</v>
      </c>
      <c r="G261" s="687">
        <v>300</v>
      </c>
      <c r="H261" s="687">
        <v>300</v>
      </c>
      <c r="I261" s="688">
        <f t="shared" si="8"/>
        <v>60</v>
      </c>
    </row>
    <row r="262" spans="1:9" ht="15">
      <c r="A262" s="682">
        <v>238</v>
      </c>
      <c r="B262" s="690" t="s">
        <v>1451</v>
      </c>
      <c r="C262" s="690" t="s">
        <v>1712</v>
      </c>
      <c r="D262" s="691" t="s">
        <v>1713</v>
      </c>
      <c r="E262" s="686" t="s">
        <v>1217</v>
      </c>
      <c r="F262" s="683" t="s">
        <v>334</v>
      </c>
      <c r="G262" s="687">
        <v>300</v>
      </c>
      <c r="H262" s="687">
        <v>300</v>
      </c>
      <c r="I262" s="688">
        <f t="shared" si="8"/>
        <v>60</v>
      </c>
    </row>
    <row r="263" spans="1:9" ht="15">
      <c r="A263" s="682">
        <v>239</v>
      </c>
      <c r="B263" s="690" t="s">
        <v>1714</v>
      </c>
      <c r="C263" s="690" t="s">
        <v>1715</v>
      </c>
      <c r="D263" s="691" t="s">
        <v>1716</v>
      </c>
      <c r="E263" s="686" t="s">
        <v>1217</v>
      </c>
      <c r="F263" s="683" t="s">
        <v>334</v>
      </c>
      <c r="G263" s="687">
        <v>300</v>
      </c>
      <c r="H263" s="687">
        <v>300</v>
      </c>
      <c r="I263" s="688">
        <f t="shared" si="8"/>
        <v>60</v>
      </c>
    </row>
    <row r="264" spans="1:9" ht="15">
      <c r="A264" s="682">
        <v>240</v>
      </c>
      <c r="B264" s="690" t="s">
        <v>639</v>
      </c>
      <c r="C264" s="690" t="s">
        <v>1717</v>
      </c>
      <c r="D264" s="691" t="s">
        <v>1718</v>
      </c>
      <c r="E264" s="686" t="s">
        <v>1217</v>
      </c>
      <c r="F264" s="683" t="s">
        <v>334</v>
      </c>
      <c r="G264" s="687">
        <v>300</v>
      </c>
      <c r="H264" s="687">
        <v>300</v>
      </c>
      <c r="I264" s="688">
        <f t="shared" si="8"/>
        <v>60</v>
      </c>
    </row>
    <row r="265" spans="1:9" ht="15">
      <c r="A265" s="682">
        <v>241</v>
      </c>
      <c r="B265" s="690" t="s">
        <v>639</v>
      </c>
      <c r="C265" s="690" t="s">
        <v>1719</v>
      </c>
      <c r="D265" s="691" t="s">
        <v>1720</v>
      </c>
      <c r="E265" s="686" t="s">
        <v>1217</v>
      </c>
      <c r="F265" s="683" t="s">
        <v>334</v>
      </c>
      <c r="G265" s="687">
        <v>300</v>
      </c>
      <c r="H265" s="687">
        <v>300</v>
      </c>
      <c r="I265" s="688">
        <f t="shared" si="8"/>
        <v>60</v>
      </c>
    </row>
    <row r="266" spans="1:9" ht="15">
      <c r="A266" s="682">
        <v>242</v>
      </c>
      <c r="B266" s="690" t="s">
        <v>1721</v>
      </c>
      <c r="C266" s="690" t="s">
        <v>1722</v>
      </c>
      <c r="D266" s="691" t="s">
        <v>1723</v>
      </c>
      <c r="E266" s="686" t="s">
        <v>1217</v>
      </c>
      <c r="F266" s="683" t="s">
        <v>334</v>
      </c>
      <c r="G266" s="687">
        <v>300</v>
      </c>
      <c r="H266" s="687">
        <v>300</v>
      </c>
      <c r="I266" s="688">
        <f t="shared" si="8"/>
        <v>60</v>
      </c>
    </row>
    <row r="267" spans="1:9" ht="15">
      <c r="A267" s="682">
        <v>243</v>
      </c>
      <c r="B267" s="690" t="s">
        <v>1724</v>
      </c>
      <c r="C267" s="690" t="s">
        <v>717</v>
      </c>
      <c r="D267" s="691" t="s">
        <v>1725</v>
      </c>
      <c r="E267" s="686" t="s">
        <v>1217</v>
      </c>
      <c r="F267" s="683" t="s">
        <v>334</v>
      </c>
      <c r="G267" s="687">
        <v>300</v>
      </c>
      <c r="H267" s="687">
        <v>300</v>
      </c>
      <c r="I267" s="688">
        <f t="shared" si="8"/>
        <v>60</v>
      </c>
    </row>
    <row r="268" spans="1:9" ht="15">
      <c r="A268" s="682">
        <v>244</v>
      </c>
      <c r="B268" s="690" t="s">
        <v>1726</v>
      </c>
      <c r="C268" s="690" t="s">
        <v>1727</v>
      </c>
      <c r="D268" s="691" t="s">
        <v>1728</v>
      </c>
      <c r="E268" s="686" t="s">
        <v>1217</v>
      </c>
      <c r="F268" s="683" t="s">
        <v>334</v>
      </c>
      <c r="G268" s="687">
        <v>300</v>
      </c>
      <c r="H268" s="687">
        <v>300</v>
      </c>
      <c r="I268" s="688">
        <f t="shared" si="8"/>
        <v>60</v>
      </c>
    </row>
    <row r="269" spans="1:9" ht="15">
      <c r="A269" s="682">
        <v>245</v>
      </c>
      <c r="B269" s="690" t="s">
        <v>1449</v>
      </c>
      <c r="C269" s="690" t="s">
        <v>1729</v>
      </c>
      <c r="D269" s="691" t="s">
        <v>1730</v>
      </c>
      <c r="E269" s="686" t="s">
        <v>1217</v>
      </c>
      <c r="F269" s="683" t="s">
        <v>334</v>
      </c>
      <c r="G269" s="687">
        <v>300</v>
      </c>
      <c r="H269" s="687">
        <v>300</v>
      </c>
      <c r="I269" s="688">
        <f t="shared" si="8"/>
        <v>60</v>
      </c>
    </row>
    <row r="270" spans="1:9" ht="15">
      <c r="A270" s="682">
        <v>246</v>
      </c>
      <c r="B270" s="690" t="s">
        <v>1368</v>
      </c>
      <c r="C270" s="690" t="s">
        <v>1731</v>
      </c>
      <c r="D270" s="691" t="s">
        <v>1732</v>
      </c>
      <c r="E270" s="686" t="s">
        <v>1217</v>
      </c>
      <c r="F270" s="683" t="s">
        <v>334</v>
      </c>
      <c r="G270" s="687">
        <v>300</v>
      </c>
      <c r="H270" s="687">
        <v>300</v>
      </c>
      <c r="I270" s="688">
        <f t="shared" si="8"/>
        <v>60</v>
      </c>
    </row>
    <row r="271" spans="1:9" ht="15">
      <c r="A271" s="682">
        <v>247</v>
      </c>
      <c r="B271" s="690" t="s">
        <v>1478</v>
      </c>
      <c r="C271" s="690" t="s">
        <v>1733</v>
      </c>
      <c r="D271" s="691" t="s">
        <v>1734</v>
      </c>
      <c r="E271" s="686" t="s">
        <v>1217</v>
      </c>
      <c r="F271" s="683" t="s">
        <v>334</v>
      </c>
      <c r="G271" s="687">
        <v>300</v>
      </c>
      <c r="H271" s="687">
        <v>300</v>
      </c>
      <c r="I271" s="688">
        <f t="shared" si="8"/>
        <v>60</v>
      </c>
    </row>
    <row r="272" spans="1:9" ht="15">
      <c r="A272" s="682">
        <v>248</v>
      </c>
      <c r="B272" s="690" t="s">
        <v>1735</v>
      </c>
      <c r="C272" s="690" t="s">
        <v>1736</v>
      </c>
      <c r="D272" s="691" t="s">
        <v>1737</v>
      </c>
      <c r="E272" s="686" t="s">
        <v>1217</v>
      </c>
      <c r="F272" s="683" t="s">
        <v>334</v>
      </c>
      <c r="G272" s="687">
        <v>300</v>
      </c>
      <c r="H272" s="687">
        <v>300</v>
      </c>
      <c r="I272" s="688">
        <f t="shared" si="8"/>
        <v>60</v>
      </c>
    </row>
    <row r="273" spans="1:9" ht="15">
      <c r="A273" s="682">
        <v>249</v>
      </c>
      <c r="B273" s="690" t="s">
        <v>1738</v>
      </c>
      <c r="C273" s="690" t="s">
        <v>1369</v>
      </c>
      <c r="D273" s="691" t="s">
        <v>1739</v>
      </c>
      <c r="E273" s="686" t="s">
        <v>1217</v>
      </c>
      <c r="F273" s="683" t="s">
        <v>334</v>
      </c>
      <c r="G273" s="687">
        <v>300</v>
      </c>
      <c r="H273" s="687">
        <v>300</v>
      </c>
      <c r="I273" s="688">
        <f t="shared" si="8"/>
        <v>60</v>
      </c>
    </row>
    <row r="274" spans="1:9" ht="15">
      <c r="A274" s="682">
        <v>250</v>
      </c>
      <c r="B274" s="690" t="s">
        <v>1399</v>
      </c>
      <c r="C274" s="690" t="s">
        <v>1369</v>
      </c>
      <c r="D274" s="691" t="s">
        <v>1740</v>
      </c>
      <c r="E274" s="686" t="s">
        <v>1217</v>
      </c>
      <c r="F274" s="683" t="s">
        <v>334</v>
      </c>
      <c r="G274" s="687">
        <v>300</v>
      </c>
      <c r="H274" s="687">
        <v>300</v>
      </c>
      <c r="I274" s="688">
        <f t="shared" si="8"/>
        <v>60</v>
      </c>
    </row>
    <row r="275" spans="1:9" ht="15">
      <c r="A275" s="682">
        <v>251</v>
      </c>
      <c r="B275" s="690" t="s">
        <v>1294</v>
      </c>
      <c r="C275" s="690" t="s">
        <v>1741</v>
      </c>
      <c r="D275" s="691" t="s">
        <v>1742</v>
      </c>
      <c r="E275" s="686" t="s">
        <v>1217</v>
      </c>
      <c r="F275" s="683" t="s">
        <v>334</v>
      </c>
      <c r="G275" s="687">
        <v>300</v>
      </c>
      <c r="H275" s="687">
        <v>300</v>
      </c>
      <c r="I275" s="688">
        <f t="shared" si="8"/>
        <v>60</v>
      </c>
    </row>
    <row r="276" spans="1:9" ht="15">
      <c r="A276" s="682">
        <v>252</v>
      </c>
      <c r="B276" s="690" t="s">
        <v>1446</v>
      </c>
      <c r="C276" s="690" t="s">
        <v>1741</v>
      </c>
      <c r="D276" s="691" t="s">
        <v>1743</v>
      </c>
      <c r="E276" s="686" t="s">
        <v>1217</v>
      </c>
      <c r="F276" s="683" t="s">
        <v>334</v>
      </c>
      <c r="G276" s="687">
        <v>300</v>
      </c>
      <c r="H276" s="687">
        <v>300</v>
      </c>
      <c r="I276" s="688">
        <f t="shared" si="8"/>
        <v>60</v>
      </c>
    </row>
    <row r="277" spans="1:9" ht="15">
      <c r="A277" s="682">
        <v>253</v>
      </c>
      <c r="B277" s="690" t="s">
        <v>1744</v>
      </c>
      <c r="C277" s="690" t="s">
        <v>1727</v>
      </c>
      <c r="D277" s="691" t="s">
        <v>1745</v>
      </c>
      <c r="E277" s="686" t="s">
        <v>1217</v>
      </c>
      <c r="F277" s="683" t="s">
        <v>334</v>
      </c>
      <c r="G277" s="687">
        <v>300</v>
      </c>
      <c r="H277" s="687">
        <v>300</v>
      </c>
      <c r="I277" s="688">
        <f t="shared" si="8"/>
        <v>60</v>
      </c>
    </row>
    <row r="278" spans="1:9" ht="15">
      <c r="A278" s="682">
        <v>254</v>
      </c>
      <c r="B278" s="690" t="s">
        <v>1368</v>
      </c>
      <c r="C278" s="690" t="s">
        <v>1727</v>
      </c>
      <c r="D278" s="691" t="s">
        <v>1746</v>
      </c>
      <c r="E278" s="686" t="s">
        <v>1217</v>
      </c>
      <c r="F278" s="683" t="s">
        <v>334</v>
      </c>
      <c r="G278" s="687">
        <v>300</v>
      </c>
      <c r="H278" s="687">
        <v>300</v>
      </c>
      <c r="I278" s="688">
        <f t="shared" si="8"/>
        <v>60</v>
      </c>
    </row>
    <row r="279" spans="1:9" ht="15">
      <c r="A279" s="682">
        <v>255</v>
      </c>
      <c r="B279" s="690" t="s">
        <v>1345</v>
      </c>
      <c r="C279" s="690" t="s">
        <v>1747</v>
      </c>
      <c r="D279" s="691" t="s">
        <v>1748</v>
      </c>
      <c r="E279" s="686" t="s">
        <v>1217</v>
      </c>
      <c r="F279" s="683" t="s">
        <v>334</v>
      </c>
      <c r="G279" s="687">
        <v>100</v>
      </c>
      <c r="H279" s="687">
        <v>100</v>
      </c>
      <c r="I279" s="688">
        <f t="shared" si="8"/>
        <v>20</v>
      </c>
    </row>
    <row r="280" spans="1:9" ht="15">
      <c r="A280" s="682">
        <v>256</v>
      </c>
      <c r="B280" s="690" t="s">
        <v>1749</v>
      </c>
      <c r="C280" s="690" t="s">
        <v>1750</v>
      </c>
      <c r="D280" s="691" t="s">
        <v>1751</v>
      </c>
      <c r="E280" s="686" t="s">
        <v>1217</v>
      </c>
      <c r="F280" s="683" t="s">
        <v>334</v>
      </c>
      <c r="G280" s="687">
        <v>150</v>
      </c>
      <c r="H280" s="687">
        <v>150</v>
      </c>
      <c r="I280" s="688">
        <f t="shared" si="8"/>
        <v>30</v>
      </c>
    </row>
    <row r="281" spans="1:9" ht="15">
      <c r="A281" s="682">
        <v>257</v>
      </c>
      <c r="B281" s="690" t="s">
        <v>1752</v>
      </c>
      <c r="C281" s="690" t="s">
        <v>1695</v>
      </c>
      <c r="D281" s="691" t="s">
        <v>1753</v>
      </c>
      <c r="E281" s="686" t="s">
        <v>1217</v>
      </c>
      <c r="F281" s="683" t="s">
        <v>334</v>
      </c>
      <c r="G281" s="687">
        <v>300</v>
      </c>
      <c r="H281" s="687">
        <v>300</v>
      </c>
      <c r="I281" s="688">
        <f t="shared" si="8"/>
        <v>60</v>
      </c>
    </row>
    <row r="282" spans="1:9" ht="15">
      <c r="A282" s="682">
        <v>258</v>
      </c>
      <c r="B282" s="690" t="s">
        <v>1754</v>
      </c>
      <c r="C282" s="690" t="s">
        <v>1755</v>
      </c>
      <c r="D282" s="691" t="s">
        <v>1756</v>
      </c>
      <c r="E282" s="686" t="s">
        <v>1217</v>
      </c>
      <c r="F282" s="683" t="s">
        <v>334</v>
      </c>
      <c r="G282" s="687">
        <v>300</v>
      </c>
      <c r="H282" s="687">
        <v>300</v>
      </c>
      <c r="I282" s="688">
        <f t="shared" si="8"/>
        <v>60</v>
      </c>
    </row>
    <row r="283" spans="1:9" ht="15">
      <c r="A283" s="682">
        <v>259</v>
      </c>
      <c r="B283" s="690" t="s">
        <v>1757</v>
      </c>
      <c r="C283" s="690" t="s">
        <v>1755</v>
      </c>
      <c r="D283" s="691" t="s">
        <v>1758</v>
      </c>
      <c r="E283" s="686" t="s">
        <v>1217</v>
      </c>
      <c r="F283" s="683" t="s">
        <v>334</v>
      </c>
      <c r="G283" s="687">
        <v>300</v>
      </c>
      <c r="H283" s="687">
        <v>300</v>
      </c>
      <c r="I283" s="688">
        <f t="shared" si="8"/>
        <v>60</v>
      </c>
    </row>
    <row r="284" spans="1:9" ht="15">
      <c r="A284" s="682">
        <v>260</v>
      </c>
      <c r="B284" s="690" t="s">
        <v>1239</v>
      </c>
      <c r="C284" s="690" t="s">
        <v>1671</v>
      </c>
      <c r="D284" s="691" t="s">
        <v>1759</v>
      </c>
      <c r="E284" s="686" t="s">
        <v>1217</v>
      </c>
      <c r="F284" s="683" t="s">
        <v>334</v>
      </c>
      <c r="G284" s="687">
        <v>300</v>
      </c>
      <c r="H284" s="687">
        <v>300</v>
      </c>
      <c r="I284" s="688">
        <f t="shared" si="8"/>
        <v>60</v>
      </c>
    </row>
    <row r="285" spans="1:9" ht="15">
      <c r="A285" s="682">
        <v>261</v>
      </c>
      <c r="B285" s="690" t="s">
        <v>678</v>
      </c>
      <c r="C285" s="690" t="s">
        <v>1760</v>
      </c>
      <c r="D285" s="691" t="s">
        <v>1761</v>
      </c>
      <c r="E285" s="686" t="s">
        <v>1217</v>
      </c>
      <c r="F285" s="683" t="s">
        <v>334</v>
      </c>
      <c r="G285" s="687">
        <v>300</v>
      </c>
      <c r="H285" s="687">
        <v>300</v>
      </c>
      <c r="I285" s="688">
        <f t="shared" si="8"/>
        <v>60</v>
      </c>
    </row>
    <row r="286" spans="1:9" ht="15">
      <c r="A286" s="682">
        <v>262</v>
      </c>
      <c r="B286" s="690" t="s">
        <v>1249</v>
      </c>
      <c r="C286" s="690" t="s">
        <v>1671</v>
      </c>
      <c r="D286" s="691" t="s">
        <v>1762</v>
      </c>
      <c r="E286" s="686" t="s">
        <v>1217</v>
      </c>
      <c r="F286" s="683" t="s">
        <v>334</v>
      </c>
      <c r="G286" s="687">
        <v>300</v>
      </c>
      <c r="H286" s="687">
        <v>300</v>
      </c>
      <c r="I286" s="688">
        <f t="shared" si="8"/>
        <v>60</v>
      </c>
    </row>
    <row r="287" spans="1:9" ht="15">
      <c r="A287" s="682">
        <v>263</v>
      </c>
      <c r="B287" s="690" t="s">
        <v>1314</v>
      </c>
      <c r="C287" s="690" t="s">
        <v>1763</v>
      </c>
      <c r="D287" s="691" t="s">
        <v>1764</v>
      </c>
      <c r="E287" s="686" t="s">
        <v>1217</v>
      </c>
      <c r="F287" s="683" t="s">
        <v>334</v>
      </c>
      <c r="G287" s="687">
        <v>300</v>
      </c>
      <c r="H287" s="687">
        <v>300</v>
      </c>
      <c r="I287" s="688">
        <f t="shared" si="8"/>
        <v>60</v>
      </c>
    </row>
    <row r="288" spans="1:9" ht="15">
      <c r="A288" s="682">
        <v>264</v>
      </c>
      <c r="B288" s="690" t="s">
        <v>1765</v>
      </c>
      <c r="C288" s="690" t="s">
        <v>1159</v>
      </c>
      <c r="D288" s="691" t="s">
        <v>1766</v>
      </c>
      <c r="E288" s="686" t="s">
        <v>1217</v>
      </c>
      <c r="F288" s="683" t="s">
        <v>334</v>
      </c>
      <c r="G288" s="687">
        <v>300</v>
      </c>
      <c r="H288" s="687">
        <v>300</v>
      </c>
      <c r="I288" s="688">
        <f t="shared" si="8"/>
        <v>60</v>
      </c>
    </row>
    <row r="289" spans="1:9" ht="15">
      <c r="A289" s="682">
        <v>265</v>
      </c>
      <c r="B289" s="690" t="s">
        <v>1296</v>
      </c>
      <c r="C289" s="690" t="s">
        <v>1767</v>
      </c>
      <c r="D289" s="691" t="s">
        <v>1768</v>
      </c>
      <c r="E289" s="686" t="s">
        <v>1217</v>
      </c>
      <c r="F289" s="683" t="s">
        <v>334</v>
      </c>
      <c r="G289" s="687">
        <v>150</v>
      </c>
      <c r="H289" s="687">
        <v>150</v>
      </c>
      <c r="I289" s="688">
        <f t="shared" si="8"/>
        <v>30</v>
      </c>
    </row>
    <row r="290" spans="1:9" ht="15">
      <c r="A290" s="682">
        <v>266</v>
      </c>
      <c r="B290" s="690" t="s">
        <v>1769</v>
      </c>
      <c r="C290" s="690" t="s">
        <v>1770</v>
      </c>
      <c r="D290" s="685" t="s">
        <v>1771</v>
      </c>
      <c r="E290" s="686" t="s">
        <v>1217</v>
      </c>
      <c r="F290" s="683" t="s">
        <v>334</v>
      </c>
      <c r="G290" s="687">
        <v>300</v>
      </c>
      <c r="H290" s="687">
        <v>300</v>
      </c>
      <c r="I290" s="688">
        <f t="shared" si="8"/>
        <v>60</v>
      </c>
    </row>
    <row r="291" spans="1:9" ht="15">
      <c r="A291" s="682">
        <v>267</v>
      </c>
      <c r="B291" s="690" t="s">
        <v>1772</v>
      </c>
      <c r="C291" s="690" t="s">
        <v>1556</v>
      </c>
      <c r="D291" s="685" t="s">
        <v>1773</v>
      </c>
      <c r="E291" s="686" t="s">
        <v>1217</v>
      </c>
      <c r="F291" s="683" t="s">
        <v>334</v>
      </c>
      <c r="G291" s="687">
        <v>300</v>
      </c>
      <c r="H291" s="687">
        <v>300</v>
      </c>
      <c r="I291" s="688">
        <f t="shared" si="8"/>
        <v>60</v>
      </c>
    </row>
    <row r="292" spans="1:9" ht="15">
      <c r="A292" s="682">
        <v>268</v>
      </c>
      <c r="B292" s="690" t="s">
        <v>665</v>
      </c>
      <c r="C292" s="690" t="s">
        <v>1159</v>
      </c>
      <c r="D292" s="685" t="s">
        <v>1774</v>
      </c>
      <c r="E292" s="686" t="s">
        <v>1217</v>
      </c>
      <c r="F292" s="683" t="s">
        <v>334</v>
      </c>
      <c r="G292" s="687">
        <v>300</v>
      </c>
      <c r="H292" s="687">
        <v>300</v>
      </c>
      <c r="I292" s="688">
        <f t="shared" si="8"/>
        <v>60</v>
      </c>
    </row>
    <row r="293" spans="1:9" ht="15">
      <c r="A293" s="682">
        <v>269</v>
      </c>
      <c r="B293" s="690" t="s">
        <v>1775</v>
      </c>
      <c r="C293" s="690" t="s">
        <v>1776</v>
      </c>
      <c r="D293" s="685" t="s">
        <v>1777</v>
      </c>
      <c r="E293" s="686" t="s">
        <v>1217</v>
      </c>
      <c r="F293" s="683" t="s">
        <v>334</v>
      </c>
      <c r="G293" s="687">
        <v>300</v>
      </c>
      <c r="H293" s="687">
        <v>300</v>
      </c>
      <c r="I293" s="688">
        <f t="shared" si="8"/>
        <v>60</v>
      </c>
    </row>
    <row r="294" spans="1:9" ht="15">
      <c r="A294" s="682">
        <v>270</v>
      </c>
      <c r="B294" s="690" t="s">
        <v>1778</v>
      </c>
      <c r="C294" s="690" t="s">
        <v>1779</v>
      </c>
      <c r="D294" s="685" t="s">
        <v>1780</v>
      </c>
      <c r="E294" s="686" t="s">
        <v>1217</v>
      </c>
      <c r="F294" s="683" t="s">
        <v>334</v>
      </c>
      <c r="G294" s="687">
        <v>300</v>
      </c>
      <c r="H294" s="687">
        <v>300</v>
      </c>
      <c r="I294" s="688">
        <f t="shared" si="8"/>
        <v>60</v>
      </c>
    </row>
    <row r="295" spans="1:9" ht="15">
      <c r="A295" s="682">
        <v>271</v>
      </c>
      <c r="B295" s="690" t="s">
        <v>1436</v>
      </c>
      <c r="C295" s="690" t="s">
        <v>1225</v>
      </c>
      <c r="D295" s="685" t="s">
        <v>1781</v>
      </c>
      <c r="E295" s="686" t="s">
        <v>1217</v>
      </c>
      <c r="F295" s="683" t="s">
        <v>334</v>
      </c>
      <c r="G295" s="687">
        <v>300</v>
      </c>
      <c r="H295" s="687">
        <v>300</v>
      </c>
      <c r="I295" s="688">
        <f t="shared" si="8"/>
        <v>60</v>
      </c>
    </row>
    <row r="296" spans="1:9" ht="15">
      <c r="A296" s="682">
        <v>272</v>
      </c>
      <c r="B296" s="690" t="s">
        <v>1782</v>
      </c>
      <c r="C296" s="690" t="s">
        <v>1388</v>
      </c>
      <c r="D296" s="691" t="s">
        <v>1783</v>
      </c>
      <c r="E296" s="686" t="s">
        <v>1217</v>
      </c>
      <c r="F296" s="683" t="s">
        <v>334</v>
      </c>
      <c r="G296" s="687">
        <v>200</v>
      </c>
      <c r="H296" s="687">
        <v>200</v>
      </c>
      <c r="I296" s="688">
        <f t="shared" si="8"/>
        <v>40</v>
      </c>
    </row>
    <row r="297" spans="1:9" ht="15">
      <c r="A297" s="682">
        <v>273</v>
      </c>
      <c r="B297" s="690" t="s">
        <v>678</v>
      </c>
      <c r="C297" s="690" t="s">
        <v>679</v>
      </c>
      <c r="D297" s="691" t="s">
        <v>1784</v>
      </c>
      <c r="E297" s="686" t="s">
        <v>1217</v>
      </c>
      <c r="F297" s="683" t="s">
        <v>334</v>
      </c>
      <c r="G297" s="687">
        <v>150</v>
      </c>
      <c r="H297" s="687">
        <v>150</v>
      </c>
      <c r="I297" s="688">
        <f t="shared" ref="I297:I360" si="9">H297*20%</f>
        <v>30</v>
      </c>
    </row>
    <row r="298" spans="1:9" ht="15">
      <c r="A298" s="682">
        <v>274</v>
      </c>
      <c r="B298" s="690" t="s">
        <v>1785</v>
      </c>
      <c r="C298" s="690" t="s">
        <v>1786</v>
      </c>
      <c r="D298" s="691" t="s">
        <v>1787</v>
      </c>
      <c r="E298" s="686" t="s">
        <v>1217</v>
      </c>
      <c r="F298" s="683" t="s">
        <v>334</v>
      </c>
      <c r="G298" s="687">
        <v>100</v>
      </c>
      <c r="H298" s="687">
        <v>100</v>
      </c>
      <c r="I298" s="688">
        <f t="shared" si="9"/>
        <v>20</v>
      </c>
    </row>
    <row r="299" spans="1:9" ht="15">
      <c r="A299" s="682">
        <v>275</v>
      </c>
      <c r="B299" s="690" t="s">
        <v>1788</v>
      </c>
      <c r="C299" s="690" t="s">
        <v>1789</v>
      </c>
      <c r="D299" s="691" t="s">
        <v>1790</v>
      </c>
      <c r="E299" s="686" t="s">
        <v>1217</v>
      </c>
      <c r="F299" s="683" t="s">
        <v>334</v>
      </c>
      <c r="G299" s="687">
        <v>100</v>
      </c>
      <c r="H299" s="687">
        <v>100</v>
      </c>
      <c r="I299" s="688">
        <f t="shared" si="9"/>
        <v>20</v>
      </c>
    </row>
    <row r="300" spans="1:9" ht="15">
      <c r="A300" s="682">
        <v>276</v>
      </c>
      <c r="B300" s="690" t="s">
        <v>1791</v>
      </c>
      <c r="C300" s="690" t="s">
        <v>1792</v>
      </c>
      <c r="D300" s="691" t="s">
        <v>1793</v>
      </c>
      <c r="E300" s="686" t="s">
        <v>1217</v>
      </c>
      <c r="F300" s="683" t="s">
        <v>334</v>
      </c>
      <c r="G300" s="687">
        <v>100</v>
      </c>
      <c r="H300" s="687">
        <v>100</v>
      </c>
      <c r="I300" s="688">
        <f t="shared" si="9"/>
        <v>20</v>
      </c>
    </row>
    <row r="301" spans="1:9" ht="15">
      <c r="A301" s="682">
        <v>277</v>
      </c>
      <c r="B301" s="690" t="s">
        <v>1794</v>
      </c>
      <c r="C301" s="690" t="s">
        <v>1530</v>
      </c>
      <c r="D301" s="691" t="s">
        <v>1795</v>
      </c>
      <c r="E301" s="686" t="s">
        <v>1217</v>
      </c>
      <c r="F301" s="683" t="s">
        <v>334</v>
      </c>
      <c r="G301" s="687">
        <v>100</v>
      </c>
      <c r="H301" s="687">
        <v>100</v>
      </c>
      <c r="I301" s="688">
        <f t="shared" si="9"/>
        <v>20</v>
      </c>
    </row>
    <row r="302" spans="1:9" ht="15">
      <c r="A302" s="682">
        <v>278</v>
      </c>
      <c r="B302" s="690" t="s">
        <v>1796</v>
      </c>
      <c r="C302" s="690" t="s">
        <v>1797</v>
      </c>
      <c r="D302" s="691" t="s">
        <v>1798</v>
      </c>
      <c r="E302" s="686" t="s">
        <v>1217</v>
      </c>
      <c r="F302" s="683" t="s">
        <v>334</v>
      </c>
      <c r="G302" s="687">
        <v>100</v>
      </c>
      <c r="H302" s="687">
        <v>100</v>
      </c>
      <c r="I302" s="688">
        <f t="shared" si="9"/>
        <v>20</v>
      </c>
    </row>
    <row r="303" spans="1:9" ht="15">
      <c r="A303" s="682">
        <v>279</v>
      </c>
      <c r="B303" s="690" t="s">
        <v>1799</v>
      </c>
      <c r="C303" s="690" t="s">
        <v>1800</v>
      </c>
      <c r="D303" s="691" t="s">
        <v>1801</v>
      </c>
      <c r="E303" s="686" t="s">
        <v>1217</v>
      </c>
      <c r="F303" s="683" t="s">
        <v>334</v>
      </c>
      <c r="G303" s="687">
        <v>100</v>
      </c>
      <c r="H303" s="687">
        <v>100</v>
      </c>
      <c r="I303" s="688">
        <f t="shared" si="9"/>
        <v>20</v>
      </c>
    </row>
    <row r="304" spans="1:9" ht="15">
      <c r="A304" s="682">
        <v>280</v>
      </c>
      <c r="B304" s="690" t="s">
        <v>1802</v>
      </c>
      <c r="C304" s="690" t="s">
        <v>1789</v>
      </c>
      <c r="D304" s="691" t="s">
        <v>1803</v>
      </c>
      <c r="E304" s="686" t="s">
        <v>1217</v>
      </c>
      <c r="F304" s="683" t="s">
        <v>334</v>
      </c>
      <c r="G304" s="687">
        <v>100</v>
      </c>
      <c r="H304" s="687">
        <v>100</v>
      </c>
      <c r="I304" s="688">
        <f t="shared" si="9"/>
        <v>20</v>
      </c>
    </row>
    <row r="305" spans="1:9" ht="15">
      <c r="A305" s="682">
        <v>281</v>
      </c>
      <c r="B305" s="690" t="s">
        <v>1804</v>
      </c>
      <c r="C305" s="690" t="s">
        <v>1805</v>
      </c>
      <c r="D305" s="691" t="s">
        <v>1806</v>
      </c>
      <c r="E305" s="686" t="s">
        <v>1217</v>
      </c>
      <c r="F305" s="683" t="s">
        <v>334</v>
      </c>
      <c r="G305" s="687">
        <v>100</v>
      </c>
      <c r="H305" s="687">
        <v>100</v>
      </c>
      <c r="I305" s="688">
        <f t="shared" si="9"/>
        <v>20</v>
      </c>
    </row>
    <row r="306" spans="1:9" ht="15">
      <c r="A306" s="682">
        <v>282</v>
      </c>
      <c r="B306" s="690" t="s">
        <v>1807</v>
      </c>
      <c r="C306" s="690" t="s">
        <v>1808</v>
      </c>
      <c r="D306" s="691" t="s">
        <v>1809</v>
      </c>
      <c r="E306" s="686" t="s">
        <v>1217</v>
      </c>
      <c r="F306" s="683" t="s">
        <v>334</v>
      </c>
      <c r="G306" s="687">
        <v>100</v>
      </c>
      <c r="H306" s="687">
        <v>100</v>
      </c>
      <c r="I306" s="688">
        <f t="shared" si="9"/>
        <v>20</v>
      </c>
    </row>
    <row r="307" spans="1:9" ht="15">
      <c r="A307" s="682">
        <v>283</v>
      </c>
      <c r="B307" s="690" t="s">
        <v>1810</v>
      </c>
      <c r="C307" s="690" t="s">
        <v>1789</v>
      </c>
      <c r="D307" s="691" t="s">
        <v>1811</v>
      </c>
      <c r="E307" s="686" t="s">
        <v>1217</v>
      </c>
      <c r="F307" s="683" t="s">
        <v>334</v>
      </c>
      <c r="G307" s="687">
        <v>100</v>
      </c>
      <c r="H307" s="687">
        <v>100</v>
      </c>
      <c r="I307" s="688">
        <f t="shared" si="9"/>
        <v>20</v>
      </c>
    </row>
    <row r="308" spans="1:9" ht="15">
      <c r="A308" s="682">
        <v>284</v>
      </c>
      <c r="B308" s="690" t="s">
        <v>1812</v>
      </c>
      <c r="C308" s="690" t="s">
        <v>1813</v>
      </c>
      <c r="D308" s="691" t="s">
        <v>1814</v>
      </c>
      <c r="E308" s="686" t="s">
        <v>1217</v>
      </c>
      <c r="F308" s="683" t="s">
        <v>334</v>
      </c>
      <c r="G308" s="687">
        <v>100</v>
      </c>
      <c r="H308" s="687">
        <v>100</v>
      </c>
      <c r="I308" s="688">
        <f t="shared" si="9"/>
        <v>20</v>
      </c>
    </row>
    <row r="309" spans="1:9" ht="15">
      <c r="A309" s="682">
        <v>285</v>
      </c>
      <c r="B309" s="690" t="s">
        <v>1815</v>
      </c>
      <c r="C309" s="690" t="s">
        <v>1816</v>
      </c>
      <c r="D309" s="691" t="s">
        <v>1817</v>
      </c>
      <c r="E309" s="686" t="s">
        <v>1217</v>
      </c>
      <c r="F309" s="683" t="s">
        <v>334</v>
      </c>
      <c r="G309" s="687">
        <v>100</v>
      </c>
      <c r="H309" s="687">
        <v>100</v>
      </c>
      <c r="I309" s="688">
        <f t="shared" si="9"/>
        <v>20</v>
      </c>
    </row>
    <row r="310" spans="1:9" ht="15">
      <c r="A310" s="682">
        <v>286</v>
      </c>
      <c r="B310" s="690" t="s">
        <v>1818</v>
      </c>
      <c r="C310" s="690" t="s">
        <v>1819</v>
      </c>
      <c r="D310" s="691" t="s">
        <v>1820</v>
      </c>
      <c r="E310" s="686" t="s">
        <v>1217</v>
      </c>
      <c r="F310" s="683" t="s">
        <v>334</v>
      </c>
      <c r="G310" s="687">
        <v>100</v>
      </c>
      <c r="H310" s="687">
        <v>100</v>
      </c>
      <c r="I310" s="688">
        <f t="shared" si="9"/>
        <v>20</v>
      </c>
    </row>
    <row r="311" spans="1:9" ht="15">
      <c r="A311" s="682">
        <v>287</v>
      </c>
      <c r="B311" s="690" t="s">
        <v>1821</v>
      </c>
      <c r="C311" s="690" t="s">
        <v>1822</v>
      </c>
      <c r="D311" s="691" t="s">
        <v>1823</v>
      </c>
      <c r="E311" s="686" t="s">
        <v>1217</v>
      </c>
      <c r="F311" s="683" t="s">
        <v>334</v>
      </c>
      <c r="G311" s="687">
        <v>100</v>
      </c>
      <c r="H311" s="687">
        <v>100</v>
      </c>
      <c r="I311" s="688">
        <f t="shared" si="9"/>
        <v>20</v>
      </c>
    </row>
    <row r="312" spans="1:9" ht="15">
      <c r="A312" s="682">
        <v>288</v>
      </c>
      <c r="B312" s="690" t="s">
        <v>1824</v>
      </c>
      <c r="C312" s="690" t="s">
        <v>1789</v>
      </c>
      <c r="D312" s="691" t="s">
        <v>1825</v>
      </c>
      <c r="E312" s="686" t="s">
        <v>1217</v>
      </c>
      <c r="F312" s="683" t="s">
        <v>334</v>
      </c>
      <c r="G312" s="687">
        <v>100</v>
      </c>
      <c r="H312" s="687">
        <v>100</v>
      </c>
      <c r="I312" s="688">
        <f t="shared" si="9"/>
        <v>20</v>
      </c>
    </row>
    <row r="313" spans="1:9" ht="15">
      <c r="A313" s="682">
        <v>289</v>
      </c>
      <c r="B313" s="690" t="s">
        <v>1826</v>
      </c>
      <c r="C313" s="690" t="s">
        <v>1789</v>
      </c>
      <c r="D313" s="691" t="s">
        <v>1827</v>
      </c>
      <c r="E313" s="686" t="s">
        <v>1217</v>
      </c>
      <c r="F313" s="683" t="s">
        <v>334</v>
      </c>
      <c r="G313" s="687">
        <v>100</v>
      </c>
      <c r="H313" s="687">
        <v>100</v>
      </c>
      <c r="I313" s="688">
        <f t="shared" si="9"/>
        <v>20</v>
      </c>
    </row>
    <row r="314" spans="1:9" ht="15">
      <c r="A314" s="682">
        <v>290</v>
      </c>
      <c r="B314" s="690" t="s">
        <v>1828</v>
      </c>
      <c r="C314" s="690" t="s">
        <v>1789</v>
      </c>
      <c r="D314" s="691" t="s">
        <v>1829</v>
      </c>
      <c r="E314" s="686" t="s">
        <v>1217</v>
      </c>
      <c r="F314" s="683" t="s">
        <v>334</v>
      </c>
      <c r="G314" s="687">
        <v>100</v>
      </c>
      <c r="H314" s="687">
        <v>100</v>
      </c>
      <c r="I314" s="688">
        <f t="shared" si="9"/>
        <v>20</v>
      </c>
    </row>
    <row r="315" spans="1:9" ht="15">
      <c r="A315" s="682">
        <v>291</v>
      </c>
      <c r="B315" s="690" t="s">
        <v>1830</v>
      </c>
      <c r="C315" s="690" t="s">
        <v>1831</v>
      </c>
      <c r="D315" s="691" t="s">
        <v>1832</v>
      </c>
      <c r="E315" s="686" t="s">
        <v>1217</v>
      </c>
      <c r="F315" s="683" t="s">
        <v>334</v>
      </c>
      <c r="G315" s="687">
        <v>100</v>
      </c>
      <c r="H315" s="687">
        <v>100</v>
      </c>
      <c r="I315" s="688">
        <f t="shared" si="9"/>
        <v>20</v>
      </c>
    </row>
    <row r="316" spans="1:9" ht="15">
      <c r="A316" s="682">
        <v>292</v>
      </c>
      <c r="B316" s="690" t="s">
        <v>1833</v>
      </c>
      <c r="C316" s="690" t="s">
        <v>1834</v>
      </c>
      <c r="D316" s="691" t="s">
        <v>1835</v>
      </c>
      <c r="E316" s="686" t="s">
        <v>1217</v>
      </c>
      <c r="F316" s="683" t="s">
        <v>334</v>
      </c>
      <c r="G316" s="687">
        <v>100</v>
      </c>
      <c r="H316" s="687">
        <v>100</v>
      </c>
      <c r="I316" s="688">
        <f t="shared" si="9"/>
        <v>20</v>
      </c>
    </row>
    <row r="317" spans="1:9" ht="15">
      <c r="A317" s="682">
        <v>293</v>
      </c>
      <c r="B317" s="690" t="s">
        <v>1836</v>
      </c>
      <c r="C317" s="690" t="s">
        <v>1831</v>
      </c>
      <c r="D317" s="691" t="s">
        <v>1837</v>
      </c>
      <c r="E317" s="686" t="s">
        <v>1217</v>
      </c>
      <c r="F317" s="683" t="s">
        <v>334</v>
      </c>
      <c r="G317" s="687">
        <v>100</v>
      </c>
      <c r="H317" s="687">
        <v>100</v>
      </c>
      <c r="I317" s="688">
        <f t="shared" si="9"/>
        <v>20</v>
      </c>
    </row>
    <row r="318" spans="1:9" ht="15">
      <c r="A318" s="682">
        <v>294</v>
      </c>
      <c r="B318" s="690" t="s">
        <v>1838</v>
      </c>
      <c r="C318" s="690" t="s">
        <v>1839</v>
      </c>
      <c r="D318" s="691" t="s">
        <v>1840</v>
      </c>
      <c r="E318" s="686" t="s">
        <v>1217</v>
      </c>
      <c r="F318" s="683" t="s">
        <v>334</v>
      </c>
      <c r="G318" s="687">
        <v>100</v>
      </c>
      <c r="H318" s="687">
        <v>100</v>
      </c>
      <c r="I318" s="688">
        <f t="shared" si="9"/>
        <v>20</v>
      </c>
    </row>
    <row r="319" spans="1:9" ht="15">
      <c r="A319" s="682">
        <v>295</v>
      </c>
      <c r="B319" s="690" t="s">
        <v>1841</v>
      </c>
      <c r="C319" s="690" t="s">
        <v>1842</v>
      </c>
      <c r="D319" s="691" t="s">
        <v>1843</v>
      </c>
      <c r="E319" s="686" t="s">
        <v>1217</v>
      </c>
      <c r="F319" s="683" t="s">
        <v>334</v>
      </c>
      <c r="G319" s="687">
        <v>100</v>
      </c>
      <c r="H319" s="687">
        <v>100</v>
      </c>
      <c r="I319" s="688">
        <f t="shared" si="9"/>
        <v>20</v>
      </c>
    </row>
    <row r="320" spans="1:9" ht="15">
      <c r="A320" s="682">
        <v>296</v>
      </c>
      <c r="B320" s="690" t="s">
        <v>1844</v>
      </c>
      <c r="C320" s="690" t="s">
        <v>1845</v>
      </c>
      <c r="D320" s="691" t="s">
        <v>1846</v>
      </c>
      <c r="E320" s="686" t="s">
        <v>1217</v>
      </c>
      <c r="F320" s="683" t="s">
        <v>334</v>
      </c>
      <c r="G320" s="687">
        <v>100</v>
      </c>
      <c r="H320" s="687">
        <v>100</v>
      </c>
      <c r="I320" s="688">
        <f t="shared" si="9"/>
        <v>20</v>
      </c>
    </row>
    <row r="321" spans="1:9" ht="15">
      <c r="A321" s="682">
        <v>297</v>
      </c>
      <c r="B321" s="690" t="s">
        <v>1847</v>
      </c>
      <c r="C321" s="690" t="s">
        <v>1848</v>
      </c>
      <c r="D321" s="691" t="s">
        <v>1849</v>
      </c>
      <c r="E321" s="686" t="s">
        <v>1217</v>
      </c>
      <c r="F321" s="683" t="s">
        <v>334</v>
      </c>
      <c r="G321" s="687">
        <v>100</v>
      </c>
      <c r="H321" s="687">
        <v>100</v>
      </c>
      <c r="I321" s="688">
        <f t="shared" si="9"/>
        <v>20</v>
      </c>
    </row>
    <row r="322" spans="1:9" ht="15">
      <c r="A322" s="682">
        <v>298</v>
      </c>
      <c r="B322" s="690" t="s">
        <v>1850</v>
      </c>
      <c r="C322" s="690" t="s">
        <v>1851</v>
      </c>
      <c r="D322" s="691" t="s">
        <v>1852</v>
      </c>
      <c r="E322" s="686" t="s">
        <v>1217</v>
      </c>
      <c r="F322" s="683" t="s">
        <v>334</v>
      </c>
      <c r="G322" s="687">
        <v>100</v>
      </c>
      <c r="H322" s="687">
        <v>100</v>
      </c>
      <c r="I322" s="688">
        <f t="shared" si="9"/>
        <v>20</v>
      </c>
    </row>
    <row r="323" spans="1:9" ht="15">
      <c r="A323" s="682">
        <v>299</v>
      </c>
      <c r="B323" s="690" t="s">
        <v>1853</v>
      </c>
      <c r="C323" s="690" t="s">
        <v>1854</v>
      </c>
      <c r="D323" s="691" t="s">
        <v>1855</v>
      </c>
      <c r="E323" s="686" t="s">
        <v>1217</v>
      </c>
      <c r="F323" s="683" t="s">
        <v>334</v>
      </c>
      <c r="G323" s="687">
        <v>100</v>
      </c>
      <c r="H323" s="687">
        <v>100</v>
      </c>
      <c r="I323" s="688">
        <f t="shared" si="9"/>
        <v>20</v>
      </c>
    </row>
    <row r="324" spans="1:9" ht="15">
      <c r="A324" s="682">
        <v>300</v>
      </c>
      <c r="B324" s="690" t="s">
        <v>1856</v>
      </c>
      <c r="C324" s="690" t="s">
        <v>1857</v>
      </c>
      <c r="D324" s="691" t="s">
        <v>1858</v>
      </c>
      <c r="E324" s="686" t="s">
        <v>1217</v>
      </c>
      <c r="F324" s="683" t="s">
        <v>334</v>
      </c>
      <c r="G324" s="687">
        <v>100</v>
      </c>
      <c r="H324" s="687">
        <v>100</v>
      </c>
      <c r="I324" s="688">
        <f t="shared" si="9"/>
        <v>20</v>
      </c>
    </row>
    <row r="325" spans="1:9" ht="15">
      <c r="A325" s="682">
        <v>301</v>
      </c>
      <c r="B325" s="690" t="s">
        <v>1859</v>
      </c>
      <c r="C325" s="690" t="s">
        <v>1860</v>
      </c>
      <c r="D325" s="691" t="s">
        <v>1861</v>
      </c>
      <c r="E325" s="686" t="s">
        <v>1217</v>
      </c>
      <c r="F325" s="683" t="s">
        <v>334</v>
      </c>
      <c r="G325" s="687">
        <v>100</v>
      </c>
      <c r="H325" s="687">
        <v>100</v>
      </c>
      <c r="I325" s="688">
        <f t="shared" si="9"/>
        <v>20</v>
      </c>
    </row>
    <row r="326" spans="1:9" ht="15">
      <c r="A326" s="682">
        <v>302</v>
      </c>
      <c r="B326" s="690" t="s">
        <v>1862</v>
      </c>
      <c r="C326" s="690" t="s">
        <v>1863</v>
      </c>
      <c r="D326" s="691" t="s">
        <v>1864</v>
      </c>
      <c r="E326" s="686" t="s">
        <v>1217</v>
      </c>
      <c r="F326" s="683" t="s">
        <v>334</v>
      </c>
      <c r="G326" s="687">
        <v>100</v>
      </c>
      <c r="H326" s="687">
        <v>100</v>
      </c>
      <c r="I326" s="688">
        <f t="shared" si="9"/>
        <v>20</v>
      </c>
    </row>
    <row r="327" spans="1:9" ht="15">
      <c r="A327" s="682">
        <v>303</v>
      </c>
      <c r="B327" s="690" t="s">
        <v>1865</v>
      </c>
      <c r="C327" s="690" t="s">
        <v>1866</v>
      </c>
      <c r="D327" s="691" t="s">
        <v>1867</v>
      </c>
      <c r="E327" s="686" t="s">
        <v>1217</v>
      </c>
      <c r="F327" s="683" t="s">
        <v>334</v>
      </c>
      <c r="G327" s="687">
        <v>100</v>
      </c>
      <c r="H327" s="687">
        <v>100</v>
      </c>
      <c r="I327" s="688">
        <f t="shared" si="9"/>
        <v>20</v>
      </c>
    </row>
    <row r="328" spans="1:9" ht="15">
      <c r="A328" s="682">
        <v>304</v>
      </c>
      <c r="B328" s="690" t="s">
        <v>1868</v>
      </c>
      <c r="C328" s="690" t="s">
        <v>1863</v>
      </c>
      <c r="D328" s="691" t="s">
        <v>1869</v>
      </c>
      <c r="E328" s="686" t="s">
        <v>1217</v>
      </c>
      <c r="F328" s="683" t="s">
        <v>334</v>
      </c>
      <c r="G328" s="687">
        <v>100</v>
      </c>
      <c r="H328" s="687">
        <v>100</v>
      </c>
      <c r="I328" s="688">
        <f t="shared" si="9"/>
        <v>20</v>
      </c>
    </row>
    <row r="329" spans="1:9" ht="15">
      <c r="A329" s="682">
        <v>305</v>
      </c>
      <c r="B329" s="690" t="s">
        <v>1870</v>
      </c>
      <c r="C329" s="690" t="s">
        <v>1871</v>
      </c>
      <c r="D329" s="691" t="s">
        <v>1872</v>
      </c>
      <c r="E329" s="686" t="s">
        <v>1217</v>
      </c>
      <c r="F329" s="683" t="s">
        <v>334</v>
      </c>
      <c r="G329" s="687">
        <v>100</v>
      </c>
      <c r="H329" s="687">
        <v>100</v>
      </c>
      <c r="I329" s="688">
        <f t="shared" si="9"/>
        <v>20</v>
      </c>
    </row>
    <row r="330" spans="1:9" ht="15">
      <c r="A330" s="682">
        <v>306</v>
      </c>
      <c r="B330" s="690" t="s">
        <v>1873</v>
      </c>
      <c r="C330" s="690" t="s">
        <v>1851</v>
      </c>
      <c r="D330" s="691" t="s">
        <v>1874</v>
      </c>
      <c r="E330" s="686" t="s">
        <v>1217</v>
      </c>
      <c r="F330" s="683" t="s">
        <v>334</v>
      </c>
      <c r="G330" s="687">
        <v>100</v>
      </c>
      <c r="H330" s="687">
        <v>100</v>
      </c>
      <c r="I330" s="688">
        <f t="shared" si="9"/>
        <v>20</v>
      </c>
    </row>
    <row r="331" spans="1:9" ht="15">
      <c r="A331" s="682">
        <v>307</v>
      </c>
      <c r="B331" s="690" t="s">
        <v>1875</v>
      </c>
      <c r="C331" s="690" t="s">
        <v>1876</v>
      </c>
      <c r="D331" s="691" t="s">
        <v>1877</v>
      </c>
      <c r="E331" s="686" t="s">
        <v>1217</v>
      </c>
      <c r="F331" s="683" t="s">
        <v>334</v>
      </c>
      <c r="G331" s="687">
        <v>100</v>
      </c>
      <c r="H331" s="687">
        <v>100</v>
      </c>
      <c r="I331" s="688">
        <f t="shared" si="9"/>
        <v>20</v>
      </c>
    </row>
    <row r="332" spans="1:9" ht="15">
      <c r="A332" s="682">
        <v>308</v>
      </c>
      <c r="B332" s="690" t="s">
        <v>1878</v>
      </c>
      <c r="C332" s="690" t="s">
        <v>1842</v>
      </c>
      <c r="D332" s="691" t="s">
        <v>1879</v>
      </c>
      <c r="E332" s="686" t="s">
        <v>1217</v>
      </c>
      <c r="F332" s="683" t="s">
        <v>334</v>
      </c>
      <c r="G332" s="687">
        <v>100</v>
      </c>
      <c r="H332" s="687">
        <v>100</v>
      </c>
      <c r="I332" s="688">
        <f t="shared" si="9"/>
        <v>20</v>
      </c>
    </row>
    <row r="333" spans="1:9" ht="15">
      <c r="A333" s="682">
        <v>309</v>
      </c>
      <c r="B333" s="690" t="s">
        <v>1880</v>
      </c>
      <c r="C333" s="690" t="s">
        <v>1881</v>
      </c>
      <c r="D333" s="691" t="s">
        <v>1882</v>
      </c>
      <c r="E333" s="686" t="s">
        <v>1217</v>
      </c>
      <c r="F333" s="683" t="s">
        <v>334</v>
      </c>
      <c r="G333" s="687">
        <v>100</v>
      </c>
      <c r="H333" s="687">
        <v>100</v>
      </c>
      <c r="I333" s="688">
        <f t="shared" si="9"/>
        <v>20</v>
      </c>
    </row>
    <row r="334" spans="1:9" ht="15">
      <c r="A334" s="682">
        <v>310</v>
      </c>
      <c r="B334" s="690" t="s">
        <v>1883</v>
      </c>
      <c r="C334" s="690" t="s">
        <v>1834</v>
      </c>
      <c r="D334" s="691" t="s">
        <v>1884</v>
      </c>
      <c r="E334" s="686" t="s">
        <v>1217</v>
      </c>
      <c r="F334" s="683" t="s">
        <v>334</v>
      </c>
      <c r="G334" s="687">
        <v>100</v>
      </c>
      <c r="H334" s="687">
        <v>100</v>
      </c>
      <c r="I334" s="688">
        <f t="shared" si="9"/>
        <v>20</v>
      </c>
    </row>
    <row r="335" spans="1:9" ht="15">
      <c r="A335" s="682">
        <v>311</v>
      </c>
      <c r="B335" s="690" t="s">
        <v>1885</v>
      </c>
      <c r="C335" s="690" t="s">
        <v>1800</v>
      </c>
      <c r="D335" s="691" t="s">
        <v>1886</v>
      </c>
      <c r="E335" s="686" t="s">
        <v>1217</v>
      </c>
      <c r="F335" s="683" t="s">
        <v>334</v>
      </c>
      <c r="G335" s="687">
        <v>100</v>
      </c>
      <c r="H335" s="687">
        <v>100</v>
      </c>
      <c r="I335" s="688">
        <f t="shared" si="9"/>
        <v>20</v>
      </c>
    </row>
    <row r="336" spans="1:9" ht="15">
      <c r="A336" s="682">
        <v>312</v>
      </c>
      <c r="B336" s="690" t="s">
        <v>1887</v>
      </c>
      <c r="C336" s="690" t="s">
        <v>1888</v>
      </c>
      <c r="D336" s="691" t="s">
        <v>1889</v>
      </c>
      <c r="E336" s="686" t="s">
        <v>1217</v>
      </c>
      <c r="F336" s="683" t="s">
        <v>334</v>
      </c>
      <c r="G336" s="687">
        <v>100</v>
      </c>
      <c r="H336" s="687">
        <v>100</v>
      </c>
      <c r="I336" s="688">
        <f t="shared" si="9"/>
        <v>20</v>
      </c>
    </row>
    <row r="337" spans="1:9" ht="15">
      <c r="A337" s="682">
        <v>313</v>
      </c>
      <c r="B337" s="690" t="s">
        <v>1890</v>
      </c>
      <c r="C337" s="690" t="s">
        <v>1891</v>
      </c>
      <c r="D337" s="691" t="s">
        <v>1892</v>
      </c>
      <c r="E337" s="686" t="s">
        <v>1217</v>
      </c>
      <c r="F337" s="683" t="s">
        <v>334</v>
      </c>
      <c r="G337" s="687">
        <v>100</v>
      </c>
      <c r="H337" s="687">
        <v>100</v>
      </c>
      <c r="I337" s="688">
        <f t="shared" si="9"/>
        <v>20</v>
      </c>
    </row>
    <row r="338" spans="1:9" ht="15">
      <c r="A338" s="682">
        <v>314</v>
      </c>
      <c r="B338" s="690" t="s">
        <v>1893</v>
      </c>
      <c r="C338" s="690" t="s">
        <v>1822</v>
      </c>
      <c r="D338" s="691" t="s">
        <v>1894</v>
      </c>
      <c r="E338" s="686" t="s">
        <v>1217</v>
      </c>
      <c r="F338" s="683" t="s">
        <v>334</v>
      </c>
      <c r="G338" s="687">
        <v>100</v>
      </c>
      <c r="H338" s="687">
        <v>100</v>
      </c>
      <c r="I338" s="688">
        <f t="shared" si="9"/>
        <v>20</v>
      </c>
    </row>
    <row r="339" spans="1:9" ht="15">
      <c r="A339" s="682">
        <v>315</v>
      </c>
      <c r="B339" s="690" t="s">
        <v>1895</v>
      </c>
      <c r="C339" s="690" t="s">
        <v>1896</v>
      </c>
      <c r="D339" s="691" t="s">
        <v>1897</v>
      </c>
      <c r="E339" s="686" t="s">
        <v>1217</v>
      </c>
      <c r="F339" s="683" t="s">
        <v>334</v>
      </c>
      <c r="G339" s="687">
        <v>100</v>
      </c>
      <c r="H339" s="687">
        <v>100</v>
      </c>
      <c r="I339" s="688">
        <f t="shared" si="9"/>
        <v>20</v>
      </c>
    </row>
    <row r="340" spans="1:9" ht="15">
      <c r="A340" s="682">
        <v>316</v>
      </c>
      <c r="B340" s="690" t="s">
        <v>1898</v>
      </c>
      <c r="C340" s="690" t="s">
        <v>1899</v>
      </c>
      <c r="D340" s="691">
        <v>15001009868</v>
      </c>
      <c r="E340" s="686" t="s">
        <v>1217</v>
      </c>
      <c r="F340" s="683" t="s">
        <v>334</v>
      </c>
      <c r="G340" s="687">
        <v>100</v>
      </c>
      <c r="H340" s="687">
        <v>100</v>
      </c>
      <c r="I340" s="688">
        <f t="shared" si="9"/>
        <v>20</v>
      </c>
    </row>
    <row r="341" spans="1:9" ht="15">
      <c r="A341" s="682">
        <v>317</v>
      </c>
      <c r="B341" s="690" t="s">
        <v>1900</v>
      </c>
      <c r="C341" s="690" t="s">
        <v>1899</v>
      </c>
      <c r="D341" s="691">
        <v>15001021226</v>
      </c>
      <c r="E341" s="686" t="s">
        <v>1217</v>
      </c>
      <c r="F341" s="683" t="s">
        <v>334</v>
      </c>
      <c r="G341" s="687">
        <v>100</v>
      </c>
      <c r="H341" s="687">
        <v>100</v>
      </c>
      <c r="I341" s="688">
        <f t="shared" si="9"/>
        <v>20</v>
      </c>
    </row>
    <row r="342" spans="1:9" ht="15">
      <c r="A342" s="682">
        <v>318</v>
      </c>
      <c r="B342" s="690" t="s">
        <v>1296</v>
      </c>
      <c r="C342" s="690" t="s">
        <v>1901</v>
      </c>
      <c r="D342" s="691" t="s">
        <v>1902</v>
      </c>
      <c r="E342" s="686" t="s">
        <v>1217</v>
      </c>
      <c r="F342" s="683" t="s">
        <v>334</v>
      </c>
      <c r="G342" s="687">
        <v>150</v>
      </c>
      <c r="H342" s="687">
        <v>150</v>
      </c>
      <c r="I342" s="688">
        <f t="shared" si="9"/>
        <v>30</v>
      </c>
    </row>
    <row r="343" spans="1:9" ht="15">
      <c r="A343" s="682">
        <v>319</v>
      </c>
      <c r="B343" s="690" t="s">
        <v>1271</v>
      </c>
      <c r="C343" s="690" t="s">
        <v>1903</v>
      </c>
      <c r="D343" s="691" t="s">
        <v>1904</v>
      </c>
      <c r="E343" s="686" t="s">
        <v>1217</v>
      </c>
      <c r="F343" s="683" t="s">
        <v>334</v>
      </c>
      <c r="G343" s="687">
        <v>300</v>
      </c>
      <c r="H343" s="687">
        <v>300</v>
      </c>
      <c r="I343" s="688">
        <f t="shared" si="9"/>
        <v>60</v>
      </c>
    </row>
    <row r="344" spans="1:9" ht="15">
      <c r="A344" s="682">
        <v>320</v>
      </c>
      <c r="B344" s="690" t="s">
        <v>1905</v>
      </c>
      <c r="C344" s="690" t="s">
        <v>1274</v>
      </c>
      <c r="D344" s="691" t="s">
        <v>1906</v>
      </c>
      <c r="E344" s="686" t="s">
        <v>1217</v>
      </c>
      <c r="F344" s="683" t="s">
        <v>334</v>
      </c>
      <c r="G344" s="687">
        <v>300</v>
      </c>
      <c r="H344" s="687">
        <v>300</v>
      </c>
      <c r="I344" s="688">
        <f t="shared" si="9"/>
        <v>60</v>
      </c>
    </row>
    <row r="345" spans="1:9" ht="15">
      <c r="A345" s="682">
        <v>321</v>
      </c>
      <c r="B345" s="690" t="s">
        <v>678</v>
      </c>
      <c r="C345" s="690" t="s">
        <v>1907</v>
      </c>
      <c r="D345" s="691" t="s">
        <v>1908</v>
      </c>
      <c r="E345" s="686" t="s">
        <v>1217</v>
      </c>
      <c r="F345" s="683" t="s">
        <v>334</v>
      </c>
      <c r="G345" s="687">
        <v>200</v>
      </c>
      <c r="H345" s="687">
        <v>200</v>
      </c>
      <c r="I345" s="688">
        <f t="shared" si="9"/>
        <v>40</v>
      </c>
    </row>
    <row r="346" spans="1:9" ht="15">
      <c r="A346" s="682">
        <v>322</v>
      </c>
      <c r="B346" s="690" t="s">
        <v>1271</v>
      </c>
      <c r="C346" s="690" t="s">
        <v>1909</v>
      </c>
      <c r="D346" s="691" t="s">
        <v>1910</v>
      </c>
      <c r="E346" s="686" t="s">
        <v>1217</v>
      </c>
      <c r="F346" s="683" t="s">
        <v>334</v>
      </c>
      <c r="G346" s="687">
        <v>200</v>
      </c>
      <c r="H346" s="687">
        <v>200</v>
      </c>
      <c r="I346" s="688">
        <f t="shared" si="9"/>
        <v>40</v>
      </c>
    </row>
    <row r="347" spans="1:9" ht="15">
      <c r="A347" s="682">
        <v>323</v>
      </c>
      <c r="B347" s="690" t="s">
        <v>1258</v>
      </c>
      <c r="C347" s="690" t="s">
        <v>1911</v>
      </c>
      <c r="D347" s="691" t="s">
        <v>1912</v>
      </c>
      <c r="E347" s="686" t="s">
        <v>1217</v>
      </c>
      <c r="F347" s="683" t="s">
        <v>334</v>
      </c>
      <c r="G347" s="687">
        <v>200</v>
      </c>
      <c r="H347" s="687">
        <v>200</v>
      </c>
      <c r="I347" s="688">
        <f t="shared" si="9"/>
        <v>40</v>
      </c>
    </row>
    <row r="348" spans="1:9" ht="15">
      <c r="A348" s="682">
        <v>324</v>
      </c>
      <c r="B348" s="690" t="s">
        <v>1239</v>
      </c>
      <c r="C348" s="690" t="s">
        <v>1913</v>
      </c>
      <c r="D348" s="691" t="s">
        <v>1914</v>
      </c>
      <c r="E348" s="686" t="s">
        <v>1217</v>
      </c>
      <c r="F348" s="683" t="s">
        <v>334</v>
      </c>
      <c r="G348" s="687">
        <v>200</v>
      </c>
      <c r="H348" s="687">
        <v>200</v>
      </c>
      <c r="I348" s="688">
        <f t="shared" si="9"/>
        <v>40</v>
      </c>
    </row>
    <row r="349" spans="1:9" ht="15">
      <c r="A349" s="682">
        <v>325</v>
      </c>
      <c r="B349" s="690" t="s">
        <v>1413</v>
      </c>
      <c r="C349" s="690" t="s">
        <v>1915</v>
      </c>
      <c r="D349" s="691" t="s">
        <v>1916</v>
      </c>
      <c r="E349" s="686" t="s">
        <v>1217</v>
      </c>
      <c r="F349" s="683" t="s">
        <v>334</v>
      </c>
      <c r="G349" s="687">
        <v>200</v>
      </c>
      <c r="H349" s="687">
        <v>200</v>
      </c>
      <c r="I349" s="688">
        <f t="shared" si="9"/>
        <v>40</v>
      </c>
    </row>
    <row r="350" spans="1:9" ht="15">
      <c r="A350" s="682">
        <v>326</v>
      </c>
      <c r="B350" s="690" t="s">
        <v>1637</v>
      </c>
      <c r="C350" s="690" t="s">
        <v>1917</v>
      </c>
      <c r="D350" s="691" t="s">
        <v>1918</v>
      </c>
      <c r="E350" s="686" t="s">
        <v>1217</v>
      </c>
      <c r="F350" s="683" t="s">
        <v>334</v>
      </c>
      <c r="G350" s="687">
        <v>200</v>
      </c>
      <c r="H350" s="687">
        <v>200</v>
      </c>
      <c r="I350" s="688">
        <f t="shared" si="9"/>
        <v>40</v>
      </c>
    </row>
    <row r="351" spans="1:9" ht="15">
      <c r="A351" s="682">
        <v>327</v>
      </c>
      <c r="B351" s="690" t="s">
        <v>665</v>
      </c>
      <c r="C351" s="690" t="s">
        <v>1919</v>
      </c>
      <c r="D351" s="691" t="s">
        <v>1920</v>
      </c>
      <c r="E351" s="686" t="s">
        <v>1217</v>
      </c>
      <c r="F351" s="683" t="s">
        <v>334</v>
      </c>
      <c r="G351" s="687">
        <v>150</v>
      </c>
      <c r="H351" s="687">
        <v>150</v>
      </c>
      <c r="I351" s="688">
        <f t="shared" si="9"/>
        <v>30</v>
      </c>
    </row>
    <row r="352" spans="1:9" ht="15">
      <c r="A352" s="682">
        <v>328</v>
      </c>
      <c r="B352" s="690" t="s">
        <v>678</v>
      </c>
      <c r="C352" s="690" t="s">
        <v>629</v>
      </c>
      <c r="D352" s="691" t="s">
        <v>1921</v>
      </c>
      <c r="E352" s="686" t="s">
        <v>1217</v>
      </c>
      <c r="F352" s="683" t="s">
        <v>334</v>
      </c>
      <c r="G352" s="687">
        <v>300</v>
      </c>
      <c r="H352" s="687">
        <v>300</v>
      </c>
      <c r="I352" s="688">
        <f t="shared" si="9"/>
        <v>60</v>
      </c>
    </row>
    <row r="353" spans="1:9" ht="15">
      <c r="A353" s="682">
        <v>329</v>
      </c>
      <c r="B353" s="690" t="s">
        <v>1239</v>
      </c>
      <c r="C353" s="690" t="s">
        <v>1922</v>
      </c>
      <c r="D353" s="691" t="s">
        <v>1923</v>
      </c>
      <c r="E353" s="686" t="s">
        <v>1217</v>
      </c>
      <c r="F353" s="683" t="s">
        <v>334</v>
      </c>
      <c r="G353" s="687">
        <v>300</v>
      </c>
      <c r="H353" s="687">
        <v>300</v>
      </c>
      <c r="I353" s="688">
        <f t="shared" si="9"/>
        <v>60</v>
      </c>
    </row>
    <row r="354" spans="1:9" ht="15">
      <c r="A354" s="682">
        <v>330</v>
      </c>
      <c r="B354" s="690" t="s">
        <v>1637</v>
      </c>
      <c r="C354" s="690" t="s">
        <v>1924</v>
      </c>
      <c r="D354" s="691" t="s">
        <v>1925</v>
      </c>
      <c r="E354" s="686" t="s">
        <v>1217</v>
      </c>
      <c r="F354" s="683" t="s">
        <v>334</v>
      </c>
      <c r="G354" s="687">
        <v>300</v>
      </c>
      <c r="H354" s="687">
        <v>300</v>
      </c>
      <c r="I354" s="688">
        <f t="shared" si="9"/>
        <v>60</v>
      </c>
    </row>
    <row r="355" spans="1:9" ht="15">
      <c r="A355" s="682">
        <v>331</v>
      </c>
      <c r="B355" s="690" t="s">
        <v>1682</v>
      </c>
      <c r="C355" s="690" t="s">
        <v>1924</v>
      </c>
      <c r="D355" s="691" t="s">
        <v>1926</v>
      </c>
      <c r="E355" s="686" t="s">
        <v>1217</v>
      </c>
      <c r="F355" s="683" t="s">
        <v>334</v>
      </c>
      <c r="G355" s="687">
        <v>300</v>
      </c>
      <c r="H355" s="687">
        <v>300</v>
      </c>
      <c r="I355" s="688">
        <f t="shared" si="9"/>
        <v>60</v>
      </c>
    </row>
    <row r="356" spans="1:9" ht="15">
      <c r="A356" s="682">
        <v>332</v>
      </c>
      <c r="B356" s="690" t="s">
        <v>1927</v>
      </c>
      <c r="C356" s="690" t="s">
        <v>1928</v>
      </c>
      <c r="D356" s="691" t="s">
        <v>1929</v>
      </c>
      <c r="E356" s="686" t="s">
        <v>1217</v>
      </c>
      <c r="F356" s="683" t="s">
        <v>334</v>
      </c>
      <c r="G356" s="687">
        <v>300</v>
      </c>
      <c r="H356" s="687">
        <v>300</v>
      </c>
      <c r="I356" s="688">
        <f t="shared" si="9"/>
        <v>60</v>
      </c>
    </row>
    <row r="357" spans="1:9" ht="15">
      <c r="A357" s="682">
        <v>333</v>
      </c>
      <c r="B357" s="690" t="s">
        <v>1930</v>
      </c>
      <c r="C357" s="690" t="s">
        <v>1592</v>
      </c>
      <c r="D357" s="691" t="s">
        <v>1931</v>
      </c>
      <c r="E357" s="686" t="s">
        <v>1217</v>
      </c>
      <c r="F357" s="683" t="s">
        <v>334</v>
      </c>
      <c r="G357" s="687">
        <v>300</v>
      </c>
      <c r="H357" s="687">
        <v>300</v>
      </c>
      <c r="I357" s="688">
        <f t="shared" si="9"/>
        <v>60</v>
      </c>
    </row>
    <row r="358" spans="1:9" ht="15">
      <c r="A358" s="682">
        <v>334</v>
      </c>
      <c r="B358" s="690" t="s">
        <v>1932</v>
      </c>
      <c r="C358" s="690" t="s">
        <v>1933</v>
      </c>
      <c r="D358" s="691" t="s">
        <v>1934</v>
      </c>
      <c r="E358" s="686" t="s">
        <v>1217</v>
      </c>
      <c r="F358" s="683" t="s">
        <v>334</v>
      </c>
      <c r="G358" s="687">
        <v>300</v>
      </c>
      <c r="H358" s="687">
        <v>300</v>
      </c>
      <c r="I358" s="688">
        <f t="shared" si="9"/>
        <v>60</v>
      </c>
    </row>
    <row r="359" spans="1:9" ht="15">
      <c r="A359" s="682">
        <v>335</v>
      </c>
      <c r="B359" s="690" t="s">
        <v>1935</v>
      </c>
      <c r="C359" s="690" t="s">
        <v>1936</v>
      </c>
      <c r="D359" s="691" t="s">
        <v>1937</v>
      </c>
      <c r="E359" s="686" t="s">
        <v>1217</v>
      </c>
      <c r="F359" s="683" t="s">
        <v>334</v>
      </c>
      <c r="G359" s="687">
        <v>200</v>
      </c>
      <c r="H359" s="687">
        <v>200</v>
      </c>
      <c r="I359" s="688">
        <f t="shared" si="9"/>
        <v>40</v>
      </c>
    </row>
    <row r="360" spans="1:9" ht="15">
      <c r="A360" s="682">
        <v>336</v>
      </c>
      <c r="B360" s="690" t="s">
        <v>678</v>
      </c>
      <c r="C360" s="690" t="s">
        <v>1938</v>
      </c>
      <c r="D360" s="691" t="s">
        <v>1939</v>
      </c>
      <c r="E360" s="686" t="s">
        <v>1217</v>
      </c>
      <c r="F360" s="683" t="s">
        <v>334</v>
      </c>
      <c r="G360" s="687">
        <v>150</v>
      </c>
      <c r="H360" s="687">
        <v>150</v>
      </c>
      <c r="I360" s="688">
        <f t="shared" si="9"/>
        <v>30</v>
      </c>
    </row>
    <row r="361" spans="1:9" ht="15">
      <c r="A361" s="682">
        <v>337</v>
      </c>
      <c r="B361" s="690" t="s">
        <v>1239</v>
      </c>
      <c r="C361" s="690" t="s">
        <v>1940</v>
      </c>
      <c r="D361" s="691" t="s">
        <v>1941</v>
      </c>
      <c r="E361" s="686" t="s">
        <v>1217</v>
      </c>
      <c r="F361" s="683" t="s">
        <v>334</v>
      </c>
      <c r="G361" s="687">
        <v>300</v>
      </c>
      <c r="H361" s="687">
        <v>300</v>
      </c>
      <c r="I361" s="688">
        <f t="shared" ref="I361:I424" si="10">H361*20%</f>
        <v>60</v>
      </c>
    </row>
    <row r="362" spans="1:9" ht="15">
      <c r="A362" s="682">
        <v>338</v>
      </c>
      <c r="B362" s="690" t="s">
        <v>1246</v>
      </c>
      <c r="C362" s="690" t="s">
        <v>1942</v>
      </c>
      <c r="D362" s="691" t="s">
        <v>1943</v>
      </c>
      <c r="E362" s="686" t="s">
        <v>1217</v>
      </c>
      <c r="F362" s="683" t="s">
        <v>334</v>
      </c>
      <c r="G362" s="687">
        <v>300</v>
      </c>
      <c r="H362" s="687">
        <v>300</v>
      </c>
      <c r="I362" s="688">
        <f t="shared" si="10"/>
        <v>60</v>
      </c>
    </row>
    <row r="363" spans="1:9" ht="15">
      <c r="A363" s="682">
        <v>339</v>
      </c>
      <c r="B363" s="690" t="s">
        <v>1724</v>
      </c>
      <c r="C363" s="690" t="s">
        <v>1944</v>
      </c>
      <c r="D363" s="691" t="s">
        <v>1945</v>
      </c>
      <c r="E363" s="686" t="s">
        <v>1217</v>
      </c>
      <c r="F363" s="683" t="s">
        <v>334</v>
      </c>
      <c r="G363" s="687">
        <v>300</v>
      </c>
      <c r="H363" s="687">
        <v>300</v>
      </c>
      <c r="I363" s="688">
        <f t="shared" si="10"/>
        <v>60</v>
      </c>
    </row>
    <row r="364" spans="1:9" ht="15">
      <c r="A364" s="682">
        <v>340</v>
      </c>
      <c r="B364" s="690" t="s">
        <v>1290</v>
      </c>
      <c r="C364" s="690" t="s">
        <v>1944</v>
      </c>
      <c r="D364" s="691" t="s">
        <v>1946</v>
      </c>
      <c r="E364" s="686" t="s">
        <v>1217</v>
      </c>
      <c r="F364" s="683" t="s">
        <v>334</v>
      </c>
      <c r="G364" s="687">
        <v>300</v>
      </c>
      <c r="H364" s="687">
        <v>300</v>
      </c>
      <c r="I364" s="688">
        <f t="shared" si="10"/>
        <v>60</v>
      </c>
    </row>
    <row r="365" spans="1:9" ht="15">
      <c r="A365" s="682">
        <v>341</v>
      </c>
      <c r="B365" s="690" t="s">
        <v>1947</v>
      </c>
      <c r="C365" s="690" t="s">
        <v>1948</v>
      </c>
      <c r="D365" s="691" t="s">
        <v>1949</v>
      </c>
      <c r="E365" s="686" t="s">
        <v>1217</v>
      </c>
      <c r="F365" s="683" t="s">
        <v>334</v>
      </c>
      <c r="G365" s="687">
        <v>300</v>
      </c>
      <c r="H365" s="687">
        <v>300</v>
      </c>
      <c r="I365" s="688">
        <f t="shared" si="10"/>
        <v>60</v>
      </c>
    </row>
    <row r="366" spans="1:9" ht="15">
      <c r="A366" s="682">
        <v>342</v>
      </c>
      <c r="B366" s="690" t="s">
        <v>678</v>
      </c>
      <c r="C366" s="690" t="s">
        <v>679</v>
      </c>
      <c r="D366" s="691" t="s">
        <v>577</v>
      </c>
      <c r="E366" s="686" t="s">
        <v>1217</v>
      </c>
      <c r="F366" s="683" t="s">
        <v>334</v>
      </c>
      <c r="G366" s="687">
        <v>300</v>
      </c>
      <c r="H366" s="687">
        <v>300</v>
      </c>
      <c r="I366" s="688">
        <f t="shared" si="10"/>
        <v>60</v>
      </c>
    </row>
    <row r="367" spans="1:9" ht="15">
      <c r="A367" s="682">
        <v>343</v>
      </c>
      <c r="B367" s="690" t="s">
        <v>684</v>
      </c>
      <c r="C367" s="690" t="s">
        <v>685</v>
      </c>
      <c r="D367" s="691" t="s">
        <v>686</v>
      </c>
      <c r="E367" s="686" t="s">
        <v>1217</v>
      </c>
      <c r="F367" s="683" t="s">
        <v>334</v>
      </c>
      <c r="G367" s="687">
        <v>300</v>
      </c>
      <c r="H367" s="687">
        <v>300</v>
      </c>
      <c r="I367" s="688">
        <f t="shared" si="10"/>
        <v>60</v>
      </c>
    </row>
    <row r="368" spans="1:9" ht="15">
      <c r="A368" s="682">
        <v>344</v>
      </c>
      <c r="B368" s="690" t="s">
        <v>1724</v>
      </c>
      <c r="C368" s="690" t="s">
        <v>1950</v>
      </c>
      <c r="D368" s="691" t="s">
        <v>1951</v>
      </c>
      <c r="E368" s="686" t="s">
        <v>1217</v>
      </c>
      <c r="F368" s="683" t="s">
        <v>334</v>
      </c>
      <c r="G368" s="687">
        <v>300</v>
      </c>
      <c r="H368" s="687">
        <v>300</v>
      </c>
      <c r="I368" s="688">
        <f t="shared" si="10"/>
        <v>60</v>
      </c>
    </row>
    <row r="369" spans="1:9" ht="15">
      <c r="A369" s="682">
        <v>345</v>
      </c>
      <c r="B369" s="690" t="s">
        <v>1618</v>
      </c>
      <c r="C369" s="690" t="s">
        <v>1952</v>
      </c>
      <c r="D369" s="691" t="s">
        <v>1953</v>
      </c>
      <c r="E369" s="686" t="s">
        <v>1217</v>
      </c>
      <c r="F369" s="683" t="s">
        <v>334</v>
      </c>
      <c r="G369" s="687">
        <v>300</v>
      </c>
      <c r="H369" s="687">
        <v>300</v>
      </c>
      <c r="I369" s="688">
        <f t="shared" si="10"/>
        <v>60</v>
      </c>
    </row>
    <row r="370" spans="1:9" ht="15">
      <c r="A370" s="682">
        <v>346</v>
      </c>
      <c r="B370" s="690" t="s">
        <v>1954</v>
      </c>
      <c r="C370" s="690" t="s">
        <v>1955</v>
      </c>
      <c r="D370" s="691" t="s">
        <v>1956</v>
      </c>
      <c r="E370" s="686" t="s">
        <v>1217</v>
      </c>
      <c r="F370" s="683" t="s">
        <v>334</v>
      </c>
      <c r="G370" s="687">
        <v>300</v>
      </c>
      <c r="H370" s="687">
        <v>300</v>
      </c>
      <c r="I370" s="688">
        <f t="shared" si="10"/>
        <v>60</v>
      </c>
    </row>
    <row r="371" spans="1:9" ht="15">
      <c r="A371" s="682">
        <v>347</v>
      </c>
      <c r="B371" s="690" t="s">
        <v>1413</v>
      </c>
      <c r="C371" s="690" t="s">
        <v>1913</v>
      </c>
      <c r="D371" s="691" t="s">
        <v>1957</v>
      </c>
      <c r="E371" s="686" t="s">
        <v>1217</v>
      </c>
      <c r="F371" s="683" t="s">
        <v>334</v>
      </c>
      <c r="G371" s="687">
        <v>300</v>
      </c>
      <c r="H371" s="687">
        <v>300</v>
      </c>
      <c r="I371" s="688">
        <f t="shared" si="10"/>
        <v>60</v>
      </c>
    </row>
    <row r="372" spans="1:9" ht="15">
      <c r="A372" s="682">
        <v>348</v>
      </c>
      <c r="B372" s="690" t="s">
        <v>1958</v>
      </c>
      <c r="C372" s="690" t="s">
        <v>1959</v>
      </c>
      <c r="D372" s="691">
        <v>35001021281</v>
      </c>
      <c r="E372" s="686" t="s">
        <v>1217</v>
      </c>
      <c r="F372" s="683" t="s">
        <v>334</v>
      </c>
      <c r="G372" s="687">
        <v>200</v>
      </c>
      <c r="H372" s="687">
        <v>200</v>
      </c>
      <c r="I372" s="688">
        <f t="shared" si="10"/>
        <v>40</v>
      </c>
    </row>
    <row r="373" spans="1:9" ht="15">
      <c r="A373" s="682">
        <v>349</v>
      </c>
      <c r="B373" s="690" t="s">
        <v>1960</v>
      </c>
      <c r="C373" s="690" t="s">
        <v>1959</v>
      </c>
      <c r="D373" s="691">
        <v>35001021344</v>
      </c>
      <c r="E373" s="686" t="s">
        <v>1217</v>
      </c>
      <c r="F373" s="683" t="s">
        <v>334</v>
      </c>
      <c r="G373" s="687">
        <v>200</v>
      </c>
      <c r="H373" s="687">
        <v>200</v>
      </c>
      <c r="I373" s="688">
        <f t="shared" si="10"/>
        <v>40</v>
      </c>
    </row>
    <row r="374" spans="1:9" ht="15">
      <c r="A374" s="682">
        <v>350</v>
      </c>
      <c r="B374" s="690" t="s">
        <v>662</v>
      </c>
      <c r="C374" s="690" t="s">
        <v>1961</v>
      </c>
      <c r="D374" s="691" t="s">
        <v>1962</v>
      </c>
      <c r="E374" s="686" t="s">
        <v>1217</v>
      </c>
      <c r="F374" s="683" t="s">
        <v>334</v>
      </c>
      <c r="G374" s="687">
        <v>150</v>
      </c>
      <c r="H374" s="687">
        <v>150</v>
      </c>
      <c r="I374" s="688">
        <f t="shared" si="10"/>
        <v>30</v>
      </c>
    </row>
    <row r="375" spans="1:9" ht="15">
      <c r="A375" s="682">
        <v>351</v>
      </c>
      <c r="B375" s="690" t="s">
        <v>654</v>
      </c>
      <c r="C375" s="690" t="s">
        <v>688</v>
      </c>
      <c r="D375" s="691" t="s">
        <v>1963</v>
      </c>
      <c r="E375" s="686" t="s">
        <v>1217</v>
      </c>
      <c r="F375" s="683" t="s">
        <v>334</v>
      </c>
      <c r="G375" s="687">
        <v>300</v>
      </c>
      <c r="H375" s="687">
        <v>300</v>
      </c>
      <c r="I375" s="688">
        <f t="shared" si="10"/>
        <v>60</v>
      </c>
    </row>
    <row r="376" spans="1:9" ht="15">
      <c r="A376" s="682">
        <v>352</v>
      </c>
      <c r="B376" s="690" t="s">
        <v>668</v>
      </c>
      <c r="C376" s="690" t="s">
        <v>688</v>
      </c>
      <c r="D376" s="691" t="s">
        <v>1964</v>
      </c>
      <c r="E376" s="686" t="s">
        <v>1217</v>
      </c>
      <c r="F376" s="683" t="s">
        <v>334</v>
      </c>
      <c r="G376" s="687">
        <v>300</v>
      </c>
      <c r="H376" s="687">
        <v>300</v>
      </c>
      <c r="I376" s="688">
        <f t="shared" si="10"/>
        <v>60</v>
      </c>
    </row>
    <row r="377" spans="1:9" ht="15">
      <c r="A377" s="682">
        <v>353</v>
      </c>
      <c r="B377" s="690" t="s">
        <v>637</v>
      </c>
      <c r="C377" s="690" t="s">
        <v>638</v>
      </c>
      <c r="D377" s="691" t="s">
        <v>1965</v>
      </c>
      <c r="E377" s="686" t="s">
        <v>1217</v>
      </c>
      <c r="F377" s="683" t="s">
        <v>334</v>
      </c>
      <c r="G377" s="687">
        <v>300</v>
      </c>
      <c r="H377" s="687">
        <v>300</v>
      </c>
      <c r="I377" s="688">
        <f t="shared" si="10"/>
        <v>60</v>
      </c>
    </row>
    <row r="378" spans="1:9" ht="15">
      <c r="A378" s="682">
        <v>354</v>
      </c>
      <c r="B378" s="690" t="s">
        <v>1553</v>
      </c>
      <c r="C378" s="690" t="s">
        <v>1966</v>
      </c>
      <c r="D378" s="691" t="s">
        <v>1967</v>
      </c>
      <c r="E378" s="686" t="s">
        <v>1217</v>
      </c>
      <c r="F378" s="683" t="s">
        <v>334</v>
      </c>
      <c r="G378" s="687">
        <v>300</v>
      </c>
      <c r="H378" s="687">
        <v>300</v>
      </c>
      <c r="I378" s="688">
        <f t="shared" si="10"/>
        <v>60</v>
      </c>
    </row>
    <row r="379" spans="1:9" ht="15">
      <c r="A379" s="682">
        <v>355</v>
      </c>
      <c r="B379" s="690" t="s">
        <v>1239</v>
      </c>
      <c r="C379" s="690" t="s">
        <v>1968</v>
      </c>
      <c r="D379" s="691" t="s">
        <v>1969</v>
      </c>
      <c r="E379" s="686" t="s">
        <v>1217</v>
      </c>
      <c r="F379" s="683" t="s">
        <v>334</v>
      </c>
      <c r="G379" s="687">
        <v>300</v>
      </c>
      <c r="H379" s="687">
        <v>300</v>
      </c>
      <c r="I379" s="688">
        <f t="shared" si="10"/>
        <v>60</v>
      </c>
    </row>
    <row r="380" spans="1:9" ht="15">
      <c r="A380" s="682">
        <v>356</v>
      </c>
      <c r="B380" s="690" t="s">
        <v>678</v>
      </c>
      <c r="C380" s="690" t="s">
        <v>1405</v>
      </c>
      <c r="D380" s="691" t="s">
        <v>1970</v>
      </c>
      <c r="E380" s="686" t="s">
        <v>1217</v>
      </c>
      <c r="F380" s="683" t="s">
        <v>334</v>
      </c>
      <c r="G380" s="687">
        <v>300</v>
      </c>
      <c r="H380" s="687">
        <v>300</v>
      </c>
      <c r="I380" s="688">
        <f t="shared" si="10"/>
        <v>60</v>
      </c>
    </row>
    <row r="381" spans="1:9" ht="15">
      <c r="A381" s="682">
        <v>357</v>
      </c>
      <c r="B381" s="690" t="s">
        <v>1971</v>
      </c>
      <c r="C381" s="690" t="s">
        <v>638</v>
      </c>
      <c r="D381" s="691" t="s">
        <v>1972</v>
      </c>
      <c r="E381" s="686" t="s">
        <v>1217</v>
      </c>
      <c r="F381" s="683" t="s">
        <v>334</v>
      </c>
      <c r="G381" s="687">
        <v>300</v>
      </c>
      <c r="H381" s="687">
        <v>300</v>
      </c>
      <c r="I381" s="688">
        <f t="shared" si="10"/>
        <v>60</v>
      </c>
    </row>
    <row r="382" spans="1:9" ht="15">
      <c r="A382" s="682">
        <v>358</v>
      </c>
      <c r="B382" s="690" t="s">
        <v>1218</v>
      </c>
      <c r="C382" s="690" t="s">
        <v>1284</v>
      </c>
      <c r="D382" s="691" t="s">
        <v>1973</v>
      </c>
      <c r="E382" s="686" t="s">
        <v>1217</v>
      </c>
      <c r="F382" s="683" t="s">
        <v>334</v>
      </c>
      <c r="G382" s="687">
        <v>100</v>
      </c>
      <c r="H382" s="687">
        <v>100</v>
      </c>
      <c r="I382" s="688">
        <f t="shared" si="10"/>
        <v>20</v>
      </c>
    </row>
    <row r="383" spans="1:9" ht="15">
      <c r="A383" s="682">
        <v>359</v>
      </c>
      <c r="B383" s="690" t="s">
        <v>1974</v>
      </c>
      <c r="C383" s="690" t="s">
        <v>1975</v>
      </c>
      <c r="D383" s="691" t="s">
        <v>1976</v>
      </c>
      <c r="E383" s="686" t="s">
        <v>1217</v>
      </c>
      <c r="F383" s="683" t="s">
        <v>334</v>
      </c>
      <c r="G383" s="687">
        <v>100</v>
      </c>
      <c r="H383" s="687">
        <v>100</v>
      </c>
      <c r="I383" s="688">
        <f t="shared" si="10"/>
        <v>20</v>
      </c>
    </row>
    <row r="384" spans="1:9" ht="15">
      <c r="A384" s="682">
        <v>360</v>
      </c>
      <c r="B384" s="692" t="s">
        <v>1705</v>
      </c>
      <c r="C384" s="692" t="s">
        <v>1977</v>
      </c>
      <c r="D384" s="693" t="s">
        <v>1978</v>
      </c>
      <c r="E384" s="686" t="s">
        <v>1217</v>
      </c>
      <c r="F384" s="683" t="s">
        <v>334</v>
      </c>
      <c r="G384" s="687">
        <v>150</v>
      </c>
      <c r="H384" s="687">
        <v>150</v>
      </c>
      <c r="I384" s="688">
        <f t="shared" si="10"/>
        <v>30</v>
      </c>
    </row>
    <row r="385" spans="1:9" ht="15">
      <c r="A385" s="682">
        <v>361</v>
      </c>
      <c r="B385" s="690" t="s">
        <v>1271</v>
      </c>
      <c r="C385" s="690" t="s">
        <v>640</v>
      </c>
      <c r="D385" s="691" t="s">
        <v>1979</v>
      </c>
      <c r="E385" s="686" t="s">
        <v>1217</v>
      </c>
      <c r="F385" s="683" t="s">
        <v>334</v>
      </c>
      <c r="G385" s="687">
        <v>300</v>
      </c>
      <c r="H385" s="687">
        <v>300</v>
      </c>
      <c r="I385" s="688">
        <f t="shared" si="10"/>
        <v>60</v>
      </c>
    </row>
    <row r="386" spans="1:9" ht="15">
      <c r="A386" s="682">
        <v>362</v>
      </c>
      <c r="B386" s="690" t="s">
        <v>1714</v>
      </c>
      <c r="C386" s="690" t="s">
        <v>640</v>
      </c>
      <c r="D386" s="691" t="s">
        <v>1980</v>
      </c>
      <c r="E386" s="686" t="s">
        <v>1217</v>
      </c>
      <c r="F386" s="683" t="s">
        <v>334</v>
      </c>
      <c r="G386" s="687">
        <v>300</v>
      </c>
      <c r="H386" s="687">
        <v>300</v>
      </c>
      <c r="I386" s="688">
        <f t="shared" si="10"/>
        <v>60</v>
      </c>
    </row>
    <row r="387" spans="1:9" ht="15">
      <c r="A387" s="682">
        <v>363</v>
      </c>
      <c r="B387" s="690" t="s">
        <v>709</v>
      </c>
      <c r="C387" s="690" t="s">
        <v>640</v>
      </c>
      <c r="D387" s="691" t="s">
        <v>1981</v>
      </c>
      <c r="E387" s="686" t="s">
        <v>1217</v>
      </c>
      <c r="F387" s="683" t="s">
        <v>334</v>
      </c>
      <c r="G387" s="687">
        <v>300</v>
      </c>
      <c r="H387" s="687">
        <v>300</v>
      </c>
      <c r="I387" s="688">
        <f t="shared" si="10"/>
        <v>60</v>
      </c>
    </row>
    <row r="388" spans="1:9" ht="15">
      <c r="A388" s="682">
        <v>364</v>
      </c>
      <c r="B388" s="690" t="s">
        <v>1580</v>
      </c>
      <c r="C388" s="690" t="s">
        <v>640</v>
      </c>
      <c r="D388" s="691" t="s">
        <v>1982</v>
      </c>
      <c r="E388" s="686" t="s">
        <v>1217</v>
      </c>
      <c r="F388" s="683" t="s">
        <v>334</v>
      </c>
      <c r="G388" s="687">
        <v>300</v>
      </c>
      <c r="H388" s="687">
        <v>300</v>
      </c>
      <c r="I388" s="688">
        <f t="shared" si="10"/>
        <v>60</v>
      </c>
    </row>
    <row r="389" spans="1:9" ht="15">
      <c r="A389" s="682">
        <v>365</v>
      </c>
      <c r="B389" s="690" t="s">
        <v>678</v>
      </c>
      <c r="C389" s="690" t="s">
        <v>1983</v>
      </c>
      <c r="D389" s="691" t="s">
        <v>1984</v>
      </c>
      <c r="E389" s="686" t="s">
        <v>1217</v>
      </c>
      <c r="F389" s="683" t="s">
        <v>334</v>
      </c>
      <c r="G389" s="687">
        <v>300</v>
      </c>
      <c r="H389" s="687">
        <v>300</v>
      </c>
      <c r="I389" s="688">
        <f t="shared" si="10"/>
        <v>60</v>
      </c>
    </row>
    <row r="390" spans="1:9" ht="15">
      <c r="A390" s="682">
        <v>366</v>
      </c>
      <c r="B390" s="690" t="s">
        <v>1985</v>
      </c>
      <c r="C390" s="690" t="s">
        <v>1986</v>
      </c>
      <c r="D390" s="691" t="s">
        <v>1987</v>
      </c>
      <c r="E390" s="686" t="s">
        <v>1217</v>
      </c>
      <c r="F390" s="683" t="s">
        <v>334</v>
      </c>
      <c r="G390" s="687">
        <v>300</v>
      </c>
      <c r="H390" s="687">
        <v>300</v>
      </c>
      <c r="I390" s="688">
        <f t="shared" si="10"/>
        <v>60</v>
      </c>
    </row>
    <row r="391" spans="1:9" ht="15">
      <c r="A391" s="682">
        <v>367</v>
      </c>
      <c r="B391" s="690" t="s">
        <v>1413</v>
      </c>
      <c r="C391" s="690" t="s">
        <v>1988</v>
      </c>
      <c r="D391" s="691" t="s">
        <v>1989</v>
      </c>
      <c r="E391" s="686" t="s">
        <v>1217</v>
      </c>
      <c r="F391" s="683" t="s">
        <v>334</v>
      </c>
      <c r="G391" s="687">
        <v>300</v>
      </c>
      <c r="H391" s="687">
        <v>300</v>
      </c>
      <c r="I391" s="688">
        <f t="shared" si="10"/>
        <v>60</v>
      </c>
    </row>
    <row r="392" spans="1:9" ht="15">
      <c r="A392" s="682">
        <v>368</v>
      </c>
      <c r="B392" s="690" t="s">
        <v>681</v>
      </c>
      <c r="C392" s="690" t="s">
        <v>682</v>
      </c>
      <c r="D392" s="691" t="s">
        <v>683</v>
      </c>
      <c r="E392" s="686" t="s">
        <v>1217</v>
      </c>
      <c r="F392" s="683" t="s">
        <v>334</v>
      </c>
      <c r="G392" s="687">
        <v>300</v>
      </c>
      <c r="H392" s="687">
        <v>300</v>
      </c>
      <c r="I392" s="688">
        <f t="shared" si="10"/>
        <v>60</v>
      </c>
    </row>
    <row r="393" spans="1:9" ht="15">
      <c r="A393" s="682">
        <v>369</v>
      </c>
      <c r="B393" s="690" t="s">
        <v>1637</v>
      </c>
      <c r="C393" s="690" t="s">
        <v>1274</v>
      </c>
      <c r="D393" s="691" t="s">
        <v>1990</v>
      </c>
      <c r="E393" s="686" t="s">
        <v>1217</v>
      </c>
      <c r="F393" s="683" t="s">
        <v>334</v>
      </c>
      <c r="G393" s="687">
        <v>300</v>
      </c>
      <c r="H393" s="687">
        <v>300</v>
      </c>
      <c r="I393" s="688">
        <f t="shared" si="10"/>
        <v>60</v>
      </c>
    </row>
    <row r="394" spans="1:9" ht="15">
      <c r="A394" s="682">
        <v>370</v>
      </c>
      <c r="B394" s="690" t="s">
        <v>1686</v>
      </c>
      <c r="C394" s="690" t="s">
        <v>1991</v>
      </c>
      <c r="D394" s="691" t="s">
        <v>1992</v>
      </c>
      <c r="E394" s="686" t="s">
        <v>1217</v>
      </c>
      <c r="F394" s="683" t="s">
        <v>334</v>
      </c>
      <c r="G394" s="687">
        <v>300</v>
      </c>
      <c r="H394" s="687">
        <v>300</v>
      </c>
      <c r="I394" s="688">
        <f t="shared" si="10"/>
        <v>60</v>
      </c>
    </row>
    <row r="395" spans="1:9" ht="15">
      <c r="A395" s="682">
        <v>371</v>
      </c>
      <c r="B395" s="690" t="s">
        <v>1993</v>
      </c>
      <c r="C395" s="690" t="s">
        <v>1994</v>
      </c>
      <c r="D395" s="691" t="s">
        <v>1995</v>
      </c>
      <c r="E395" s="686" t="s">
        <v>1217</v>
      </c>
      <c r="F395" s="683" t="s">
        <v>334</v>
      </c>
      <c r="G395" s="687">
        <v>300</v>
      </c>
      <c r="H395" s="687">
        <v>300</v>
      </c>
      <c r="I395" s="688">
        <f t="shared" si="10"/>
        <v>60</v>
      </c>
    </row>
    <row r="396" spans="1:9" ht="15">
      <c r="A396" s="682">
        <v>372</v>
      </c>
      <c r="B396" s="690" t="s">
        <v>1996</v>
      </c>
      <c r="C396" s="690" t="s">
        <v>1991</v>
      </c>
      <c r="D396" s="691" t="s">
        <v>1997</v>
      </c>
      <c r="E396" s="686" t="s">
        <v>1217</v>
      </c>
      <c r="F396" s="683" t="s">
        <v>334</v>
      </c>
      <c r="G396" s="687">
        <v>300</v>
      </c>
      <c r="H396" s="687">
        <v>300</v>
      </c>
      <c r="I396" s="688">
        <f t="shared" si="10"/>
        <v>60</v>
      </c>
    </row>
    <row r="397" spans="1:9" ht="15">
      <c r="A397" s="682">
        <v>373</v>
      </c>
      <c r="B397" s="690" t="s">
        <v>662</v>
      </c>
      <c r="C397" s="690" t="s">
        <v>663</v>
      </c>
      <c r="D397" s="691" t="s">
        <v>664</v>
      </c>
      <c r="E397" s="686" t="s">
        <v>1217</v>
      </c>
      <c r="F397" s="683" t="s">
        <v>334</v>
      </c>
      <c r="G397" s="687">
        <v>300</v>
      </c>
      <c r="H397" s="687">
        <v>300</v>
      </c>
      <c r="I397" s="688">
        <f t="shared" si="10"/>
        <v>60</v>
      </c>
    </row>
    <row r="398" spans="1:9" ht="15">
      <c r="A398" s="682">
        <v>374</v>
      </c>
      <c r="B398" s="690" t="s">
        <v>1221</v>
      </c>
      <c r="C398" s="690" t="s">
        <v>1998</v>
      </c>
      <c r="D398" s="691" t="s">
        <v>1999</v>
      </c>
      <c r="E398" s="686" t="s">
        <v>1217</v>
      </c>
      <c r="F398" s="683" t="s">
        <v>334</v>
      </c>
      <c r="G398" s="687">
        <v>100</v>
      </c>
      <c r="H398" s="687">
        <v>100</v>
      </c>
      <c r="I398" s="688">
        <f t="shared" si="10"/>
        <v>20</v>
      </c>
    </row>
    <row r="399" spans="1:9" ht="15">
      <c r="A399" s="682">
        <v>375</v>
      </c>
      <c r="B399" s="692" t="s">
        <v>1441</v>
      </c>
      <c r="C399" s="692" t="s">
        <v>2000</v>
      </c>
      <c r="D399" s="693" t="s">
        <v>2001</v>
      </c>
      <c r="E399" s="686" t="s">
        <v>1217</v>
      </c>
      <c r="F399" s="683" t="s">
        <v>334</v>
      </c>
      <c r="G399" s="687">
        <v>150</v>
      </c>
      <c r="H399" s="687">
        <v>150</v>
      </c>
      <c r="I399" s="688">
        <f t="shared" si="10"/>
        <v>30</v>
      </c>
    </row>
    <row r="400" spans="1:9" ht="15">
      <c r="A400" s="682">
        <v>376</v>
      </c>
      <c r="B400" s="690" t="s">
        <v>1239</v>
      </c>
      <c r="C400" s="690" t="s">
        <v>2002</v>
      </c>
      <c r="D400" s="691" t="s">
        <v>2003</v>
      </c>
      <c r="E400" s="686" t="s">
        <v>1217</v>
      </c>
      <c r="F400" s="683" t="s">
        <v>334</v>
      </c>
      <c r="G400" s="687">
        <v>300</v>
      </c>
      <c r="H400" s="687">
        <v>300</v>
      </c>
      <c r="I400" s="688">
        <f t="shared" si="10"/>
        <v>60</v>
      </c>
    </row>
    <row r="401" spans="1:9" ht="15">
      <c r="A401" s="682">
        <v>377</v>
      </c>
      <c r="B401" s="690" t="s">
        <v>1294</v>
      </c>
      <c r="C401" s="690" t="s">
        <v>2004</v>
      </c>
      <c r="D401" s="691" t="s">
        <v>2005</v>
      </c>
      <c r="E401" s="686" t="s">
        <v>1217</v>
      </c>
      <c r="F401" s="683" t="s">
        <v>334</v>
      </c>
      <c r="G401" s="687">
        <v>300</v>
      </c>
      <c r="H401" s="687">
        <v>300</v>
      </c>
      <c r="I401" s="688">
        <f t="shared" si="10"/>
        <v>60</v>
      </c>
    </row>
    <row r="402" spans="1:9" ht="15">
      <c r="A402" s="682">
        <v>378</v>
      </c>
      <c r="B402" s="690" t="s">
        <v>1371</v>
      </c>
      <c r="C402" s="690" t="s">
        <v>2002</v>
      </c>
      <c r="D402" s="691" t="s">
        <v>2006</v>
      </c>
      <c r="E402" s="686" t="s">
        <v>1217</v>
      </c>
      <c r="F402" s="683" t="s">
        <v>334</v>
      </c>
      <c r="G402" s="687">
        <v>300</v>
      </c>
      <c r="H402" s="687">
        <v>300</v>
      </c>
      <c r="I402" s="688">
        <f t="shared" si="10"/>
        <v>60</v>
      </c>
    </row>
    <row r="403" spans="1:9" ht="15">
      <c r="A403" s="682">
        <v>379</v>
      </c>
      <c r="B403" s="690" t="s">
        <v>1239</v>
      </c>
      <c r="C403" s="690" t="s">
        <v>2007</v>
      </c>
      <c r="D403" s="691" t="s">
        <v>2008</v>
      </c>
      <c r="E403" s="686" t="s">
        <v>1217</v>
      </c>
      <c r="F403" s="683" t="s">
        <v>334</v>
      </c>
      <c r="G403" s="687">
        <v>300</v>
      </c>
      <c r="H403" s="687">
        <v>300</v>
      </c>
      <c r="I403" s="688">
        <f t="shared" si="10"/>
        <v>60</v>
      </c>
    </row>
    <row r="404" spans="1:9" ht="15">
      <c r="A404" s="682">
        <v>380</v>
      </c>
      <c r="B404" s="690" t="s">
        <v>2009</v>
      </c>
      <c r="C404" s="690" t="s">
        <v>2007</v>
      </c>
      <c r="D404" s="691" t="s">
        <v>2010</v>
      </c>
      <c r="E404" s="686" t="s">
        <v>1217</v>
      </c>
      <c r="F404" s="683" t="s">
        <v>334</v>
      </c>
      <c r="G404" s="687">
        <v>300</v>
      </c>
      <c r="H404" s="687">
        <v>300</v>
      </c>
      <c r="I404" s="688">
        <f t="shared" si="10"/>
        <v>60</v>
      </c>
    </row>
    <row r="405" spans="1:9" ht="15">
      <c r="A405" s="682">
        <v>381</v>
      </c>
      <c r="B405" s="690" t="s">
        <v>1622</v>
      </c>
      <c r="C405" s="690" t="s">
        <v>2007</v>
      </c>
      <c r="D405" s="691" t="s">
        <v>2011</v>
      </c>
      <c r="E405" s="686" t="s">
        <v>1217</v>
      </c>
      <c r="F405" s="683" t="s">
        <v>334</v>
      </c>
      <c r="G405" s="687">
        <v>300</v>
      </c>
      <c r="H405" s="687">
        <v>300</v>
      </c>
      <c r="I405" s="688">
        <f t="shared" si="10"/>
        <v>60</v>
      </c>
    </row>
    <row r="406" spans="1:9" ht="15">
      <c r="A406" s="682">
        <v>382</v>
      </c>
      <c r="B406" s="690" t="s">
        <v>1218</v>
      </c>
      <c r="C406" s="690" t="s">
        <v>2012</v>
      </c>
      <c r="D406" s="691" t="s">
        <v>2013</v>
      </c>
      <c r="E406" s="686" t="s">
        <v>1217</v>
      </c>
      <c r="F406" s="683" t="s">
        <v>334</v>
      </c>
      <c r="G406" s="687">
        <v>300</v>
      </c>
      <c r="H406" s="687">
        <v>300</v>
      </c>
      <c r="I406" s="688">
        <f t="shared" si="10"/>
        <v>60</v>
      </c>
    </row>
    <row r="407" spans="1:9" ht="15">
      <c r="A407" s="682">
        <v>383</v>
      </c>
      <c r="B407" s="690" t="s">
        <v>637</v>
      </c>
      <c r="C407" s="690" t="s">
        <v>2014</v>
      </c>
      <c r="D407" s="691" t="s">
        <v>2015</v>
      </c>
      <c r="E407" s="686" t="s">
        <v>1217</v>
      </c>
      <c r="F407" s="683" t="s">
        <v>334</v>
      </c>
      <c r="G407" s="687">
        <v>300</v>
      </c>
      <c r="H407" s="687">
        <v>300</v>
      </c>
      <c r="I407" s="688">
        <f t="shared" si="10"/>
        <v>60</v>
      </c>
    </row>
    <row r="408" spans="1:9" ht="15">
      <c r="A408" s="682">
        <v>384</v>
      </c>
      <c r="B408" s="690" t="s">
        <v>2016</v>
      </c>
      <c r="C408" s="690" t="s">
        <v>2017</v>
      </c>
      <c r="D408" s="691" t="s">
        <v>2018</v>
      </c>
      <c r="E408" s="686" t="s">
        <v>1217</v>
      </c>
      <c r="F408" s="683" t="s">
        <v>334</v>
      </c>
      <c r="G408" s="687">
        <v>300</v>
      </c>
      <c r="H408" s="687">
        <v>300</v>
      </c>
      <c r="I408" s="688">
        <f t="shared" si="10"/>
        <v>60</v>
      </c>
    </row>
    <row r="409" spans="1:9" ht="15">
      <c r="A409" s="682">
        <v>385</v>
      </c>
      <c r="B409" s="690" t="s">
        <v>2019</v>
      </c>
      <c r="C409" s="690" t="s">
        <v>2020</v>
      </c>
      <c r="D409" s="691" t="s">
        <v>2021</v>
      </c>
      <c r="E409" s="686" t="s">
        <v>1217</v>
      </c>
      <c r="F409" s="683" t="s">
        <v>334</v>
      </c>
      <c r="G409" s="687">
        <v>300</v>
      </c>
      <c r="H409" s="687">
        <v>300</v>
      </c>
      <c r="I409" s="688">
        <f t="shared" si="10"/>
        <v>60</v>
      </c>
    </row>
    <row r="410" spans="1:9" ht="15">
      <c r="A410" s="682">
        <v>386</v>
      </c>
      <c r="B410" s="690" t="s">
        <v>1694</v>
      </c>
      <c r="C410" s="690" t="s">
        <v>2022</v>
      </c>
      <c r="D410" s="691" t="s">
        <v>2023</v>
      </c>
      <c r="E410" s="686" t="s">
        <v>1217</v>
      </c>
      <c r="F410" s="683" t="s">
        <v>334</v>
      </c>
      <c r="G410" s="687">
        <v>300</v>
      </c>
      <c r="H410" s="687">
        <v>300</v>
      </c>
      <c r="I410" s="688">
        <f t="shared" si="10"/>
        <v>60</v>
      </c>
    </row>
    <row r="411" spans="1:9" ht="15">
      <c r="A411" s="682">
        <v>387</v>
      </c>
      <c r="B411" s="690" t="s">
        <v>1173</v>
      </c>
      <c r="C411" s="690" t="s">
        <v>2017</v>
      </c>
      <c r="D411" s="691" t="s">
        <v>2024</v>
      </c>
      <c r="E411" s="686" t="s">
        <v>1217</v>
      </c>
      <c r="F411" s="683" t="s">
        <v>334</v>
      </c>
      <c r="G411" s="687">
        <v>300</v>
      </c>
      <c r="H411" s="687">
        <v>300</v>
      </c>
      <c r="I411" s="688">
        <f t="shared" si="10"/>
        <v>60</v>
      </c>
    </row>
    <row r="412" spans="1:9" ht="15">
      <c r="A412" s="682">
        <v>388</v>
      </c>
      <c r="B412" s="690" t="s">
        <v>2025</v>
      </c>
      <c r="C412" s="690" t="s">
        <v>2026</v>
      </c>
      <c r="D412" s="691" t="s">
        <v>2027</v>
      </c>
      <c r="E412" s="686" t="s">
        <v>1217</v>
      </c>
      <c r="F412" s="683" t="s">
        <v>334</v>
      </c>
      <c r="G412" s="687">
        <v>300</v>
      </c>
      <c r="H412" s="687">
        <v>300</v>
      </c>
      <c r="I412" s="688">
        <f t="shared" si="10"/>
        <v>60</v>
      </c>
    </row>
    <row r="413" spans="1:9" ht="15">
      <c r="A413" s="682">
        <v>389</v>
      </c>
      <c r="B413" s="690" t="s">
        <v>2028</v>
      </c>
      <c r="C413" s="690" t="s">
        <v>2029</v>
      </c>
      <c r="D413" s="691" t="s">
        <v>2030</v>
      </c>
      <c r="E413" s="686" t="s">
        <v>1217</v>
      </c>
      <c r="F413" s="683" t="s">
        <v>334</v>
      </c>
      <c r="G413" s="687">
        <v>300</v>
      </c>
      <c r="H413" s="687">
        <v>300</v>
      </c>
      <c r="I413" s="688">
        <f t="shared" si="10"/>
        <v>60</v>
      </c>
    </row>
    <row r="414" spans="1:9" ht="15">
      <c r="A414" s="682">
        <v>390</v>
      </c>
      <c r="B414" s="690" t="s">
        <v>1709</v>
      </c>
      <c r="C414" s="690" t="s">
        <v>2031</v>
      </c>
      <c r="D414" s="691" t="s">
        <v>2032</v>
      </c>
      <c r="E414" s="686" t="s">
        <v>1217</v>
      </c>
      <c r="F414" s="683" t="s">
        <v>334</v>
      </c>
      <c r="G414" s="687">
        <v>300</v>
      </c>
      <c r="H414" s="687">
        <v>300</v>
      </c>
      <c r="I414" s="688">
        <f t="shared" si="10"/>
        <v>60</v>
      </c>
    </row>
    <row r="415" spans="1:9" ht="15">
      <c r="A415" s="682">
        <v>391</v>
      </c>
      <c r="B415" s="690" t="s">
        <v>2033</v>
      </c>
      <c r="C415" s="690" t="s">
        <v>2034</v>
      </c>
      <c r="D415" s="691" t="s">
        <v>2035</v>
      </c>
      <c r="E415" s="686" t="s">
        <v>1217</v>
      </c>
      <c r="F415" s="683" t="s">
        <v>334</v>
      </c>
      <c r="G415" s="687">
        <v>200</v>
      </c>
      <c r="H415" s="687">
        <v>200</v>
      </c>
      <c r="I415" s="688">
        <f t="shared" si="10"/>
        <v>40</v>
      </c>
    </row>
    <row r="416" spans="1:9" ht="15">
      <c r="A416" s="682">
        <v>392</v>
      </c>
      <c r="B416" s="690" t="s">
        <v>1974</v>
      </c>
      <c r="C416" s="690" t="s">
        <v>2036</v>
      </c>
      <c r="D416" s="691" t="s">
        <v>2037</v>
      </c>
      <c r="E416" s="686" t="s">
        <v>1217</v>
      </c>
      <c r="F416" s="683" t="s">
        <v>334</v>
      </c>
      <c r="G416" s="687">
        <v>300</v>
      </c>
      <c r="H416" s="687">
        <v>300</v>
      </c>
      <c r="I416" s="688">
        <f t="shared" si="10"/>
        <v>60</v>
      </c>
    </row>
    <row r="417" spans="1:9" ht="15">
      <c r="A417" s="682">
        <v>393</v>
      </c>
      <c r="B417" s="692" t="s">
        <v>2038</v>
      </c>
      <c r="C417" s="692" t="s">
        <v>2039</v>
      </c>
      <c r="D417" s="693" t="s">
        <v>2040</v>
      </c>
      <c r="E417" s="686" t="s">
        <v>1217</v>
      </c>
      <c r="F417" s="683" t="s">
        <v>334</v>
      </c>
      <c r="G417" s="687">
        <v>150</v>
      </c>
      <c r="H417" s="687">
        <v>150</v>
      </c>
      <c r="I417" s="688">
        <f t="shared" si="10"/>
        <v>30</v>
      </c>
    </row>
    <row r="418" spans="1:9" ht="15">
      <c r="A418" s="682">
        <v>394</v>
      </c>
      <c r="B418" s="690" t="s">
        <v>1905</v>
      </c>
      <c r="C418" s="690" t="s">
        <v>2041</v>
      </c>
      <c r="D418" s="691" t="s">
        <v>2042</v>
      </c>
      <c r="E418" s="686" t="s">
        <v>1217</v>
      </c>
      <c r="F418" s="683" t="s">
        <v>334</v>
      </c>
      <c r="G418" s="687">
        <v>200</v>
      </c>
      <c r="H418" s="687">
        <v>200</v>
      </c>
      <c r="I418" s="688">
        <f t="shared" si="10"/>
        <v>40</v>
      </c>
    </row>
    <row r="419" spans="1:9" ht="15">
      <c r="A419" s="682">
        <v>395</v>
      </c>
      <c r="B419" s="690" t="s">
        <v>1382</v>
      </c>
      <c r="C419" s="690" t="s">
        <v>2043</v>
      </c>
      <c r="D419" s="691" t="s">
        <v>2044</v>
      </c>
      <c r="E419" s="686" t="s">
        <v>1217</v>
      </c>
      <c r="F419" s="683" t="s">
        <v>334</v>
      </c>
      <c r="G419" s="687">
        <v>200</v>
      </c>
      <c r="H419" s="687">
        <v>200</v>
      </c>
      <c r="I419" s="688">
        <f t="shared" si="10"/>
        <v>40</v>
      </c>
    </row>
    <row r="420" spans="1:9" ht="15">
      <c r="A420" s="682">
        <v>396</v>
      </c>
      <c r="B420" s="690" t="s">
        <v>2045</v>
      </c>
      <c r="C420" s="690" t="s">
        <v>2046</v>
      </c>
      <c r="D420" s="691" t="s">
        <v>2047</v>
      </c>
      <c r="E420" s="686" t="s">
        <v>1217</v>
      </c>
      <c r="F420" s="683" t="s">
        <v>334</v>
      </c>
      <c r="G420" s="687">
        <v>200</v>
      </c>
      <c r="H420" s="687">
        <v>200</v>
      </c>
      <c r="I420" s="688">
        <f t="shared" si="10"/>
        <v>40</v>
      </c>
    </row>
    <row r="421" spans="1:9" ht="15">
      <c r="A421" s="682">
        <v>397</v>
      </c>
      <c r="B421" s="690" t="s">
        <v>1246</v>
      </c>
      <c r="C421" s="690" t="s">
        <v>2048</v>
      </c>
      <c r="D421" s="691" t="s">
        <v>2049</v>
      </c>
      <c r="E421" s="686" t="s">
        <v>1217</v>
      </c>
      <c r="F421" s="683" t="s">
        <v>334</v>
      </c>
      <c r="G421" s="687">
        <v>200</v>
      </c>
      <c r="H421" s="687">
        <v>200</v>
      </c>
      <c r="I421" s="688">
        <f t="shared" si="10"/>
        <v>40</v>
      </c>
    </row>
    <row r="422" spans="1:9" ht="15">
      <c r="A422" s="682">
        <v>398</v>
      </c>
      <c r="B422" s="690" t="s">
        <v>1271</v>
      </c>
      <c r="C422" s="690" t="s">
        <v>2050</v>
      </c>
      <c r="D422" s="691" t="s">
        <v>2051</v>
      </c>
      <c r="E422" s="686" t="s">
        <v>1217</v>
      </c>
      <c r="F422" s="683" t="s">
        <v>334</v>
      </c>
      <c r="G422" s="687">
        <v>200</v>
      </c>
      <c r="H422" s="687">
        <v>200</v>
      </c>
      <c r="I422" s="688">
        <f t="shared" si="10"/>
        <v>40</v>
      </c>
    </row>
    <row r="423" spans="1:9" ht="15">
      <c r="A423" s="682">
        <v>399</v>
      </c>
      <c r="B423" s="690" t="s">
        <v>1573</v>
      </c>
      <c r="C423" s="690" t="s">
        <v>2052</v>
      </c>
      <c r="D423" s="691" t="s">
        <v>2053</v>
      </c>
      <c r="E423" s="686" t="s">
        <v>1217</v>
      </c>
      <c r="F423" s="683" t="s">
        <v>334</v>
      </c>
      <c r="G423" s="687">
        <v>200</v>
      </c>
      <c r="H423" s="687">
        <v>200</v>
      </c>
      <c r="I423" s="688">
        <f t="shared" si="10"/>
        <v>40</v>
      </c>
    </row>
    <row r="424" spans="1:9" ht="15">
      <c r="A424" s="682">
        <v>400</v>
      </c>
      <c r="B424" s="690" t="s">
        <v>1591</v>
      </c>
      <c r="C424" s="690" t="s">
        <v>2054</v>
      </c>
      <c r="D424" s="691" t="s">
        <v>2055</v>
      </c>
      <c r="E424" s="686" t="s">
        <v>1217</v>
      </c>
      <c r="F424" s="683" t="s">
        <v>334</v>
      </c>
      <c r="G424" s="687">
        <v>200</v>
      </c>
      <c r="H424" s="687">
        <v>200</v>
      </c>
      <c r="I424" s="688">
        <f t="shared" si="10"/>
        <v>40</v>
      </c>
    </row>
    <row r="425" spans="1:9" ht="15">
      <c r="A425" s="682">
        <v>401</v>
      </c>
      <c r="B425" s="690" t="s">
        <v>652</v>
      </c>
      <c r="C425" s="690" t="s">
        <v>2056</v>
      </c>
      <c r="D425" s="691" t="s">
        <v>2057</v>
      </c>
      <c r="E425" s="686" t="s">
        <v>1217</v>
      </c>
      <c r="F425" s="683" t="s">
        <v>334</v>
      </c>
      <c r="G425" s="687">
        <v>200</v>
      </c>
      <c r="H425" s="687">
        <v>200</v>
      </c>
      <c r="I425" s="688">
        <f t="shared" ref="I425:I488" si="11">H425*20%</f>
        <v>40</v>
      </c>
    </row>
    <row r="426" spans="1:9" ht="15">
      <c r="A426" s="682">
        <v>402</v>
      </c>
      <c r="B426" s="690" t="s">
        <v>2058</v>
      </c>
      <c r="C426" s="690" t="s">
        <v>2054</v>
      </c>
      <c r="D426" s="691" t="s">
        <v>2059</v>
      </c>
      <c r="E426" s="686" t="s">
        <v>1217</v>
      </c>
      <c r="F426" s="683" t="s">
        <v>334</v>
      </c>
      <c r="G426" s="687">
        <v>200</v>
      </c>
      <c r="H426" s="687">
        <v>200</v>
      </c>
      <c r="I426" s="688">
        <f t="shared" si="11"/>
        <v>40</v>
      </c>
    </row>
    <row r="427" spans="1:9" ht="15">
      <c r="A427" s="682">
        <v>403</v>
      </c>
      <c r="B427" s="690" t="s">
        <v>1402</v>
      </c>
      <c r="C427" s="690" t="s">
        <v>2060</v>
      </c>
      <c r="D427" s="691" t="s">
        <v>2061</v>
      </c>
      <c r="E427" s="686" t="s">
        <v>1217</v>
      </c>
      <c r="F427" s="683" t="s">
        <v>334</v>
      </c>
      <c r="G427" s="687">
        <v>200</v>
      </c>
      <c r="H427" s="687">
        <v>200</v>
      </c>
      <c r="I427" s="688">
        <f t="shared" si="11"/>
        <v>40</v>
      </c>
    </row>
    <row r="428" spans="1:9" ht="15">
      <c r="A428" s="682">
        <v>404</v>
      </c>
      <c r="B428" s="690" t="s">
        <v>1974</v>
      </c>
      <c r="C428" s="690" t="s">
        <v>2062</v>
      </c>
      <c r="D428" s="691" t="s">
        <v>2063</v>
      </c>
      <c r="E428" s="686" t="s">
        <v>1217</v>
      </c>
      <c r="F428" s="683" t="s">
        <v>334</v>
      </c>
      <c r="G428" s="687">
        <v>200</v>
      </c>
      <c r="H428" s="687">
        <v>200</v>
      </c>
      <c r="I428" s="688">
        <f t="shared" si="11"/>
        <v>40</v>
      </c>
    </row>
    <row r="429" spans="1:9" ht="15">
      <c r="A429" s="682">
        <v>405</v>
      </c>
      <c r="B429" s="690" t="s">
        <v>1640</v>
      </c>
      <c r="C429" s="690" t="s">
        <v>1955</v>
      </c>
      <c r="D429" s="691" t="s">
        <v>2064</v>
      </c>
      <c r="E429" s="686" t="s">
        <v>1217</v>
      </c>
      <c r="F429" s="683" t="s">
        <v>334</v>
      </c>
      <c r="G429" s="687">
        <v>200</v>
      </c>
      <c r="H429" s="687">
        <v>200</v>
      </c>
      <c r="I429" s="688">
        <f t="shared" si="11"/>
        <v>40</v>
      </c>
    </row>
    <row r="430" spans="1:9" ht="15">
      <c r="A430" s="682">
        <v>406</v>
      </c>
      <c r="B430" s="690" t="s">
        <v>1451</v>
      </c>
      <c r="C430" s="690" t="s">
        <v>2031</v>
      </c>
      <c r="D430" s="691" t="s">
        <v>2065</v>
      </c>
      <c r="E430" s="686" t="s">
        <v>1217</v>
      </c>
      <c r="F430" s="683" t="s">
        <v>334</v>
      </c>
      <c r="G430" s="687">
        <v>200</v>
      </c>
      <c r="H430" s="687">
        <v>200</v>
      </c>
      <c r="I430" s="688">
        <f t="shared" si="11"/>
        <v>40</v>
      </c>
    </row>
    <row r="431" spans="1:9" ht="15">
      <c r="A431" s="682">
        <v>407</v>
      </c>
      <c r="B431" s="690" t="s">
        <v>2066</v>
      </c>
      <c r="C431" s="690" t="s">
        <v>2031</v>
      </c>
      <c r="D431" s="691" t="s">
        <v>2067</v>
      </c>
      <c r="E431" s="686" t="s">
        <v>1217</v>
      </c>
      <c r="F431" s="683" t="s">
        <v>334</v>
      </c>
      <c r="G431" s="687">
        <v>200</v>
      </c>
      <c r="H431" s="687">
        <v>200</v>
      </c>
      <c r="I431" s="688">
        <f t="shared" si="11"/>
        <v>40</v>
      </c>
    </row>
    <row r="432" spans="1:9" ht="15">
      <c r="A432" s="682">
        <v>408</v>
      </c>
      <c r="B432" s="690" t="s">
        <v>1686</v>
      </c>
      <c r="C432" s="690" t="s">
        <v>2068</v>
      </c>
      <c r="D432" s="691" t="s">
        <v>2069</v>
      </c>
      <c r="E432" s="686" t="s">
        <v>1217</v>
      </c>
      <c r="F432" s="683" t="s">
        <v>334</v>
      </c>
      <c r="G432" s="687">
        <v>200</v>
      </c>
      <c r="H432" s="687">
        <v>200</v>
      </c>
      <c r="I432" s="688">
        <f t="shared" si="11"/>
        <v>40</v>
      </c>
    </row>
    <row r="433" spans="1:9" ht="15">
      <c r="A433" s="682">
        <v>409</v>
      </c>
      <c r="B433" s="692" t="s">
        <v>1608</v>
      </c>
      <c r="C433" s="692" t="s">
        <v>2070</v>
      </c>
      <c r="D433" s="693" t="s">
        <v>2071</v>
      </c>
      <c r="E433" s="686" t="s">
        <v>1217</v>
      </c>
      <c r="F433" s="683" t="s">
        <v>334</v>
      </c>
      <c r="G433" s="687">
        <v>150</v>
      </c>
      <c r="H433" s="687">
        <v>150</v>
      </c>
      <c r="I433" s="688">
        <f t="shared" si="11"/>
        <v>30</v>
      </c>
    </row>
    <row r="434" spans="1:9" ht="15">
      <c r="A434" s="682">
        <v>410</v>
      </c>
      <c r="B434" s="690" t="s">
        <v>1239</v>
      </c>
      <c r="C434" s="695" t="s">
        <v>2007</v>
      </c>
      <c r="D434" s="691" t="s">
        <v>2072</v>
      </c>
      <c r="E434" s="686" t="s">
        <v>1217</v>
      </c>
      <c r="F434" s="683" t="s">
        <v>334</v>
      </c>
      <c r="G434" s="687">
        <v>100</v>
      </c>
      <c r="H434" s="687">
        <v>100</v>
      </c>
      <c r="I434" s="688">
        <f t="shared" si="11"/>
        <v>20</v>
      </c>
    </row>
    <row r="435" spans="1:9" ht="15">
      <c r="A435" s="682">
        <v>411</v>
      </c>
      <c r="B435" s="690" t="s">
        <v>2073</v>
      </c>
      <c r="C435" s="695" t="s">
        <v>2007</v>
      </c>
      <c r="D435" s="691" t="s">
        <v>2074</v>
      </c>
      <c r="E435" s="686" t="s">
        <v>1217</v>
      </c>
      <c r="F435" s="683" t="s">
        <v>334</v>
      </c>
      <c r="G435" s="687">
        <v>100</v>
      </c>
      <c r="H435" s="687">
        <v>100</v>
      </c>
      <c r="I435" s="688">
        <f t="shared" si="11"/>
        <v>20</v>
      </c>
    </row>
    <row r="436" spans="1:9" ht="15">
      <c r="A436" s="682">
        <v>412</v>
      </c>
      <c r="B436" s="690" t="s">
        <v>1271</v>
      </c>
      <c r="C436" s="695" t="s">
        <v>2075</v>
      </c>
      <c r="D436" s="691" t="s">
        <v>2076</v>
      </c>
      <c r="E436" s="686" t="s">
        <v>1217</v>
      </c>
      <c r="F436" s="683" t="s">
        <v>334</v>
      </c>
      <c r="G436" s="687">
        <v>100</v>
      </c>
      <c r="H436" s="687">
        <v>100</v>
      </c>
      <c r="I436" s="688">
        <f t="shared" si="11"/>
        <v>20</v>
      </c>
    </row>
    <row r="437" spans="1:9" ht="15">
      <c r="A437" s="682">
        <v>413</v>
      </c>
      <c r="B437" s="690" t="s">
        <v>2066</v>
      </c>
      <c r="C437" s="695" t="s">
        <v>2026</v>
      </c>
      <c r="D437" s="691" t="s">
        <v>2077</v>
      </c>
      <c r="E437" s="686" t="s">
        <v>1217</v>
      </c>
      <c r="F437" s="683" t="s">
        <v>334</v>
      </c>
      <c r="G437" s="687">
        <v>100</v>
      </c>
      <c r="H437" s="687">
        <v>100</v>
      </c>
      <c r="I437" s="688">
        <f t="shared" si="11"/>
        <v>20</v>
      </c>
    </row>
    <row r="438" spans="1:9" ht="15">
      <c r="A438" s="682">
        <v>414</v>
      </c>
      <c r="B438" s="690" t="s">
        <v>1591</v>
      </c>
      <c r="C438" s="695" t="s">
        <v>2078</v>
      </c>
      <c r="D438" s="691" t="s">
        <v>2079</v>
      </c>
      <c r="E438" s="686" t="s">
        <v>1217</v>
      </c>
      <c r="F438" s="683" t="s">
        <v>334</v>
      </c>
      <c r="G438" s="687">
        <v>100</v>
      </c>
      <c r="H438" s="687">
        <v>100</v>
      </c>
      <c r="I438" s="688">
        <f t="shared" si="11"/>
        <v>20</v>
      </c>
    </row>
    <row r="439" spans="1:9" ht="15">
      <c r="A439" s="682">
        <v>415</v>
      </c>
      <c r="B439" s="690" t="s">
        <v>1724</v>
      </c>
      <c r="C439" s="695" t="s">
        <v>2080</v>
      </c>
      <c r="D439" s="691" t="s">
        <v>2081</v>
      </c>
      <c r="E439" s="686" t="s">
        <v>1217</v>
      </c>
      <c r="F439" s="683" t="s">
        <v>334</v>
      </c>
      <c r="G439" s="687">
        <v>100</v>
      </c>
      <c r="H439" s="687">
        <v>100</v>
      </c>
      <c r="I439" s="688">
        <f t="shared" si="11"/>
        <v>20</v>
      </c>
    </row>
    <row r="440" spans="1:9" ht="15">
      <c r="A440" s="682">
        <v>416</v>
      </c>
      <c r="B440" s="690" t="s">
        <v>2082</v>
      </c>
      <c r="C440" s="695" t="s">
        <v>2080</v>
      </c>
      <c r="D440" s="691" t="s">
        <v>2083</v>
      </c>
      <c r="E440" s="686" t="s">
        <v>1217</v>
      </c>
      <c r="F440" s="683" t="s">
        <v>334</v>
      </c>
      <c r="G440" s="687">
        <v>100</v>
      </c>
      <c r="H440" s="687">
        <v>100</v>
      </c>
      <c r="I440" s="688">
        <f t="shared" si="11"/>
        <v>20</v>
      </c>
    </row>
    <row r="441" spans="1:9" ht="15">
      <c r="A441" s="682">
        <v>417</v>
      </c>
      <c r="B441" s="690" t="s">
        <v>2084</v>
      </c>
      <c r="C441" s="695" t="s">
        <v>2085</v>
      </c>
      <c r="D441" s="691" t="s">
        <v>2086</v>
      </c>
      <c r="E441" s="686" t="s">
        <v>1217</v>
      </c>
      <c r="F441" s="683" t="s">
        <v>334</v>
      </c>
      <c r="G441" s="687">
        <v>100</v>
      </c>
      <c r="H441" s="687">
        <v>100</v>
      </c>
      <c r="I441" s="688">
        <f t="shared" si="11"/>
        <v>20</v>
      </c>
    </row>
    <row r="442" spans="1:9" ht="15">
      <c r="A442" s="682">
        <v>418</v>
      </c>
      <c r="B442" s="690" t="s">
        <v>2058</v>
      </c>
      <c r="C442" s="695" t="s">
        <v>2087</v>
      </c>
      <c r="D442" s="691" t="s">
        <v>2088</v>
      </c>
      <c r="E442" s="686" t="s">
        <v>1217</v>
      </c>
      <c r="F442" s="683" t="s">
        <v>334</v>
      </c>
      <c r="G442" s="687">
        <v>100</v>
      </c>
      <c r="H442" s="687">
        <v>100</v>
      </c>
      <c r="I442" s="688">
        <f t="shared" si="11"/>
        <v>20</v>
      </c>
    </row>
    <row r="443" spans="1:9" ht="15">
      <c r="A443" s="682">
        <v>419</v>
      </c>
      <c r="B443" s="690" t="s">
        <v>2089</v>
      </c>
      <c r="C443" s="695" t="s">
        <v>2007</v>
      </c>
      <c r="D443" s="691" t="s">
        <v>2090</v>
      </c>
      <c r="E443" s="686" t="s">
        <v>1217</v>
      </c>
      <c r="F443" s="683" t="s">
        <v>334</v>
      </c>
      <c r="G443" s="687">
        <v>100</v>
      </c>
      <c r="H443" s="687">
        <v>100</v>
      </c>
      <c r="I443" s="688">
        <f t="shared" si="11"/>
        <v>20</v>
      </c>
    </row>
    <row r="444" spans="1:9" ht="15">
      <c r="A444" s="682">
        <v>420</v>
      </c>
      <c r="B444" s="690" t="s">
        <v>1714</v>
      </c>
      <c r="C444" s="695" t="s">
        <v>2091</v>
      </c>
      <c r="D444" s="691" t="s">
        <v>2092</v>
      </c>
      <c r="E444" s="686" t="s">
        <v>1217</v>
      </c>
      <c r="F444" s="683" t="s">
        <v>334</v>
      </c>
      <c r="G444" s="687">
        <v>100</v>
      </c>
      <c r="H444" s="687">
        <v>100</v>
      </c>
      <c r="I444" s="688">
        <f t="shared" si="11"/>
        <v>20</v>
      </c>
    </row>
    <row r="445" spans="1:9" ht="15">
      <c r="A445" s="682">
        <v>421</v>
      </c>
      <c r="B445" s="690" t="s">
        <v>2093</v>
      </c>
      <c r="C445" s="695" t="s">
        <v>2087</v>
      </c>
      <c r="D445" s="691" t="s">
        <v>2094</v>
      </c>
      <c r="E445" s="686" t="s">
        <v>1217</v>
      </c>
      <c r="F445" s="683" t="s">
        <v>334</v>
      </c>
      <c r="G445" s="687">
        <v>100</v>
      </c>
      <c r="H445" s="687">
        <v>100</v>
      </c>
      <c r="I445" s="688">
        <f t="shared" si="11"/>
        <v>20</v>
      </c>
    </row>
    <row r="446" spans="1:9" ht="15">
      <c r="A446" s="682">
        <v>422</v>
      </c>
      <c r="B446" s="690" t="s">
        <v>1583</v>
      </c>
      <c r="C446" s="695" t="s">
        <v>2095</v>
      </c>
      <c r="D446" s="691" t="s">
        <v>2096</v>
      </c>
      <c r="E446" s="686" t="s">
        <v>1217</v>
      </c>
      <c r="F446" s="683" t="s">
        <v>334</v>
      </c>
      <c r="G446" s="687">
        <v>100</v>
      </c>
      <c r="H446" s="687">
        <v>100</v>
      </c>
      <c r="I446" s="688">
        <f t="shared" si="11"/>
        <v>20</v>
      </c>
    </row>
    <row r="447" spans="1:9" ht="15">
      <c r="A447" s="682">
        <v>423</v>
      </c>
      <c r="B447" s="690" t="s">
        <v>2097</v>
      </c>
      <c r="C447" s="695" t="s">
        <v>2098</v>
      </c>
      <c r="D447" s="691" t="s">
        <v>2099</v>
      </c>
      <c r="E447" s="686" t="s">
        <v>1217</v>
      </c>
      <c r="F447" s="683" t="s">
        <v>334</v>
      </c>
      <c r="G447" s="687">
        <v>100</v>
      </c>
      <c r="H447" s="687">
        <v>100</v>
      </c>
      <c r="I447" s="688">
        <f t="shared" si="11"/>
        <v>20</v>
      </c>
    </row>
    <row r="448" spans="1:9" ht="15">
      <c r="A448" s="682">
        <v>424</v>
      </c>
      <c r="B448" s="690" t="s">
        <v>1314</v>
      </c>
      <c r="C448" s="695" t="s">
        <v>2100</v>
      </c>
      <c r="D448" s="691" t="s">
        <v>2101</v>
      </c>
      <c r="E448" s="686" t="s">
        <v>1217</v>
      </c>
      <c r="F448" s="683" t="s">
        <v>334</v>
      </c>
      <c r="G448" s="687">
        <v>100</v>
      </c>
      <c r="H448" s="687">
        <v>100</v>
      </c>
      <c r="I448" s="688">
        <f t="shared" si="11"/>
        <v>20</v>
      </c>
    </row>
    <row r="449" spans="1:9" ht="15">
      <c r="A449" s="682">
        <v>425</v>
      </c>
      <c r="B449" s="690" t="s">
        <v>1246</v>
      </c>
      <c r="C449" s="695" t="s">
        <v>2102</v>
      </c>
      <c r="D449" s="691" t="s">
        <v>2103</v>
      </c>
      <c r="E449" s="686" t="s">
        <v>1217</v>
      </c>
      <c r="F449" s="683" t="s">
        <v>334</v>
      </c>
      <c r="G449" s="687">
        <v>100</v>
      </c>
      <c r="H449" s="687">
        <v>100</v>
      </c>
      <c r="I449" s="688">
        <f t="shared" si="11"/>
        <v>20</v>
      </c>
    </row>
    <row r="450" spans="1:9" ht="15">
      <c r="A450" s="682">
        <v>426</v>
      </c>
      <c r="B450" s="690" t="s">
        <v>706</v>
      </c>
      <c r="C450" s="695" t="s">
        <v>2104</v>
      </c>
      <c r="D450" s="691" t="s">
        <v>2105</v>
      </c>
      <c r="E450" s="686" t="s">
        <v>1217</v>
      </c>
      <c r="F450" s="683" t="s">
        <v>334</v>
      </c>
      <c r="G450" s="687">
        <v>100</v>
      </c>
      <c r="H450" s="687">
        <v>100</v>
      </c>
      <c r="I450" s="688">
        <f t="shared" si="11"/>
        <v>20</v>
      </c>
    </row>
    <row r="451" spans="1:9" ht="15">
      <c r="A451" s="682">
        <v>427</v>
      </c>
      <c r="B451" s="690" t="s">
        <v>2106</v>
      </c>
      <c r="C451" s="695" t="s">
        <v>2104</v>
      </c>
      <c r="D451" s="691" t="s">
        <v>2107</v>
      </c>
      <c r="E451" s="686" t="s">
        <v>1217</v>
      </c>
      <c r="F451" s="683" t="s">
        <v>334</v>
      </c>
      <c r="G451" s="687">
        <v>100</v>
      </c>
      <c r="H451" s="687">
        <v>100</v>
      </c>
      <c r="I451" s="688">
        <f t="shared" si="11"/>
        <v>20</v>
      </c>
    </row>
    <row r="452" spans="1:9" ht="15">
      <c r="A452" s="682">
        <v>428</v>
      </c>
      <c r="B452" s="690" t="s">
        <v>2108</v>
      </c>
      <c r="C452" s="695" t="s">
        <v>2109</v>
      </c>
      <c r="D452" s="691" t="s">
        <v>2110</v>
      </c>
      <c r="E452" s="686" t="s">
        <v>1217</v>
      </c>
      <c r="F452" s="683" t="s">
        <v>334</v>
      </c>
      <c r="G452" s="687">
        <v>100</v>
      </c>
      <c r="H452" s="687">
        <v>100</v>
      </c>
      <c r="I452" s="688">
        <f t="shared" si="11"/>
        <v>20</v>
      </c>
    </row>
    <row r="453" spans="1:9" ht="15">
      <c r="A453" s="682">
        <v>429</v>
      </c>
      <c r="B453" s="690" t="s">
        <v>2111</v>
      </c>
      <c r="C453" s="695" t="s">
        <v>2109</v>
      </c>
      <c r="D453" s="691" t="s">
        <v>2112</v>
      </c>
      <c r="E453" s="686" t="s">
        <v>1217</v>
      </c>
      <c r="F453" s="683" t="s">
        <v>334</v>
      </c>
      <c r="G453" s="687">
        <v>100</v>
      </c>
      <c r="H453" s="687">
        <v>100</v>
      </c>
      <c r="I453" s="688">
        <f t="shared" si="11"/>
        <v>20</v>
      </c>
    </row>
    <row r="454" spans="1:9" ht="15">
      <c r="A454" s="682">
        <v>430</v>
      </c>
      <c r="B454" s="690" t="s">
        <v>2113</v>
      </c>
      <c r="C454" s="695" t="s">
        <v>2109</v>
      </c>
      <c r="D454" s="691" t="s">
        <v>2114</v>
      </c>
      <c r="E454" s="686" t="s">
        <v>1217</v>
      </c>
      <c r="F454" s="683" t="s">
        <v>334</v>
      </c>
      <c r="G454" s="687">
        <v>100</v>
      </c>
      <c r="H454" s="687">
        <v>100</v>
      </c>
      <c r="I454" s="688">
        <f t="shared" si="11"/>
        <v>20</v>
      </c>
    </row>
    <row r="455" spans="1:9" ht="15">
      <c r="A455" s="682">
        <v>431</v>
      </c>
      <c r="B455" s="690" t="s">
        <v>1382</v>
      </c>
      <c r="C455" s="695" t="s">
        <v>1532</v>
      </c>
      <c r="D455" s="691" t="s">
        <v>2115</v>
      </c>
      <c r="E455" s="686" t="s">
        <v>1217</v>
      </c>
      <c r="F455" s="683" t="s">
        <v>334</v>
      </c>
      <c r="G455" s="687">
        <v>100</v>
      </c>
      <c r="H455" s="687">
        <v>100</v>
      </c>
      <c r="I455" s="688">
        <f t="shared" si="11"/>
        <v>20</v>
      </c>
    </row>
    <row r="456" spans="1:9" ht="15">
      <c r="A456" s="682">
        <v>432</v>
      </c>
      <c r="B456" s="690" t="s">
        <v>1511</v>
      </c>
      <c r="C456" s="695" t="s">
        <v>2116</v>
      </c>
      <c r="D456" s="691" t="s">
        <v>2117</v>
      </c>
      <c r="E456" s="686" t="s">
        <v>1217</v>
      </c>
      <c r="F456" s="683" t="s">
        <v>334</v>
      </c>
      <c r="G456" s="687">
        <v>100</v>
      </c>
      <c r="H456" s="687">
        <v>100</v>
      </c>
      <c r="I456" s="688">
        <f t="shared" si="11"/>
        <v>20</v>
      </c>
    </row>
    <row r="457" spans="1:9" ht="15">
      <c r="A457" s="682">
        <v>433</v>
      </c>
      <c r="B457" s="690" t="s">
        <v>2118</v>
      </c>
      <c r="C457" s="695" t="s">
        <v>2119</v>
      </c>
      <c r="D457" s="691" t="s">
        <v>2120</v>
      </c>
      <c r="E457" s="686" t="s">
        <v>1217</v>
      </c>
      <c r="F457" s="683" t="s">
        <v>334</v>
      </c>
      <c r="G457" s="687">
        <v>100</v>
      </c>
      <c r="H457" s="687">
        <v>100</v>
      </c>
      <c r="I457" s="688">
        <f t="shared" si="11"/>
        <v>20</v>
      </c>
    </row>
    <row r="458" spans="1:9" ht="15">
      <c r="A458" s="682">
        <v>434</v>
      </c>
      <c r="B458" s="690" t="s">
        <v>1432</v>
      </c>
      <c r="C458" s="695" t="s">
        <v>2121</v>
      </c>
      <c r="D458" s="691" t="s">
        <v>2122</v>
      </c>
      <c r="E458" s="686" t="s">
        <v>1217</v>
      </c>
      <c r="F458" s="683" t="s">
        <v>334</v>
      </c>
      <c r="G458" s="687">
        <v>100</v>
      </c>
      <c r="H458" s="687">
        <v>100</v>
      </c>
      <c r="I458" s="688">
        <f t="shared" si="11"/>
        <v>20</v>
      </c>
    </row>
    <row r="459" spans="1:9" ht="15">
      <c r="A459" s="682">
        <v>435</v>
      </c>
      <c r="B459" s="690" t="s">
        <v>2123</v>
      </c>
      <c r="C459" s="695" t="s">
        <v>2124</v>
      </c>
      <c r="D459" s="691" t="s">
        <v>2125</v>
      </c>
      <c r="E459" s="686" t="s">
        <v>1217</v>
      </c>
      <c r="F459" s="683" t="s">
        <v>334</v>
      </c>
      <c r="G459" s="687">
        <v>100</v>
      </c>
      <c r="H459" s="687">
        <v>100</v>
      </c>
      <c r="I459" s="688">
        <f t="shared" si="11"/>
        <v>20</v>
      </c>
    </row>
    <row r="460" spans="1:9" ht="15">
      <c r="A460" s="682">
        <v>436</v>
      </c>
      <c r="B460" s="690" t="s">
        <v>652</v>
      </c>
      <c r="C460" s="695" t="s">
        <v>1977</v>
      </c>
      <c r="D460" s="691" t="s">
        <v>2126</v>
      </c>
      <c r="E460" s="686" t="s">
        <v>1217</v>
      </c>
      <c r="F460" s="683" t="s">
        <v>334</v>
      </c>
      <c r="G460" s="687">
        <v>100</v>
      </c>
      <c r="H460" s="687">
        <v>100</v>
      </c>
      <c r="I460" s="688">
        <f t="shared" si="11"/>
        <v>20</v>
      </c>
    </row>
    <row r="461" spans="1:9" ht="15">
      <c r="A461" s="682">
        <v>437</v>
      </c>
      <c r="B461" s="690" t="s">
        <v>628</v>
      </c>
      <c r="C461" s="695" t="s">
        <v>2104</v>
      </c>
      <c r="D461" s="691" t="s">
        <v>2127</v>
      </c>
      <c r="E461" s="686" t="s">
        <v>1217</v>
      </c>
      <c r="F461" s="683" t="s">
        <v>334</v>
      </c>
      <c r="G461" s="687">
        <v>100</v>
      </c>
      <c r="H461" s="687">
        <v>100</v>
      </c>
      <c r="I461" s="688">
        <f t="shared" si="11"/>
        <v>20</v>
      </c>
    </row>
    <row r="462" spans="1:9" ht="15">
      <c r="A462" s="682">
        <v>438</v>
      </c>
      <c r="B462" s="690" t="s">
        <v>2128</v>
      </c>
      <c r="C462" s="695" t="s">
        <v>2104</v>
      </c>
      <c r="D462" s="691" t="s">
        <v>2129</v>
      </c>
      <c r="E462" s="686" t="s">
        <v>1217</v>
      </c>
      <c r="F462" s="683" t="s">
        <v>334</v>
      </c>
      <c r="G462" s="687">
        <v>100</v>
      </c>
      <c r="H462" s="687">
        <v>100</v>
      </c>
      <c r="I462" s="688">
        <f t="shared" si="11"/>
        <v>20</v>
      </c>
    </row>
    <row r="463" spans="1:9" ht="15">
      <c r="A463" s="682">
        <v>439</v>
      </c>
      <c r="B463" s="690" t="s">
        <v>2130</v>
      </c>
      <c r="C463" s="695" t="s">
        <v>2104</v>
      </c>
      <c r="D463" s="691" t="s">
        <v>2131</v>
      </c>
      <c r="E463" s="686" t="s">
        <v>1217</v>
      </c>
      <c r="F463" s="683" t="s">
        <v>334</v>
      </c>
      <c r="G463" s="687">
        <v>100</v>
      </c>
      <c r="H463" s="687">
        <v>100</v>
      </c>
      <c r="I463" s="688">
        <f t="shared" si="11"/>
        <v>20</v>
      </c>
    </row>
    <row r="464" spans="1:9" ht="15">
      <c r="A464" s="682">
        <v>440</v>
      </c>
      <c r="B464" s="690" t="s">
        <v>2132</v>
      </c>
      <c r="C464" s="695" t="s">
        <v>2133</v>
      </c>
      <c r="D464" s="691" t="s">
        <v>2134</v>
      </c>
      <c r="E464" s="686" t="s">
        <v>1217</v>
      </c>
      <c r="F464" s="683" t="s">
        <v>334</v>
      </c>
      <c r="G464" s="687">
        <v>100</v>
      </c>
      <c r="H464" s="687">
        <v>100</v>
      </c>
      <c r="I464" s="688">
        <f t="shared" si="11"/>
        <v>20</v>
      </c>
    </row>
    <row r="465" spans="1:9" ht="15">
      <c r="A465" s="682">
        <v>441</v>
      </c>
      <c r="B465" s="690" t="s">
        <v>2135</v>
      </c>
      <c r="C465" s="695" t="s">
        <v>2136</v>
      </c>
      <c r="D465" s="691" t="s">
        <v>2137</v>
      </c>
      <c r="E465" s="686" t="s">
        <v>1217</v>
      </c>
      <c r="F465" s="683" t="s">
        <v>334</v>
      </c>
      <c r="G465" s="687">
        <v>100</v>
      </c>
      <c r="H465" s="687">
        <v>100</v>
      </c>
      <c r="I465" s="688">
        <f t="shared" si="11"/>
        <v>20</v>
      </c>
    </row>
    <row r="466" spans="1:9" ht="15">
      <c r="A466" s="682">
        <v>442</v>
      </c>
      <c r="B466" s="690" t="s">
        <v>2138</v>
      </c>
      <c r="C466" s="695" t="s">
        <v>2139</v>
      </c>
      <c r="D466" s="691" t="s">
        <v>2140</v>
      </c>
      <c r="E466" s="686" t="s">
        <v>1217</v>
      </c>
      <c r="F466" s="683" t="s">
        <v>334</v>
      </c>
      <c r="G466" s="687">
        <v>100</v>
      </c>
      <c r="H466" s="687">
        <v>100</v>
      </c>
      <c r="I466" s="688">
        <f t="shared" si="11"/>
        <v>20</v>
      </c>
    </row>
    <row r="467" spans="1:9" ht="15">
      <c r="A467" s="682">
        <v>443</v>
      </c>
      <c r="B467" s="690" t="s">
        <v>678</v>
      </c>
      <c r="C467" s="695" t="s">
        <v>2141</v>
      </c>
      <c r="D467" s="691" t="s">
        <v>2142</v>
      </c>
      <c r="E467" s="686" t="s">
        <v>1217</v>
      </c>
      <c r="F467" s="683" t="s">
        <v>334</v>
      </c>
      <c r="G467" s="687">
        <v>100</v>
      </c>
      <c r="H467" s="687">
        <v>100</v>
      </c>
      <c r="I467" s="688">
        <f t="shared" si="11"/>
        <v>20</v>
      </c>
    </row>
    <row r="468" spans="1:9" ht="15">
      <c r="A468" s="682">
        <v>444</v>
      </c>
      <c r="B468" s="690" t="s">
        <v>2143</v>
      </c>
      <c r="C468" s="695" t="s">
        <v>2144</v>
      </c>
      <c r="D468" s="691" t="s">
        <v>2145</v>
      </c>
      <c r="E468" s="686" t="s">
        <v>1217</v>
      </c>
      <c r="F468" s="683" t="s">
        <v>334</v>
      </c>
      <c r="G468" s="687">
        <v>100</v>
      </c>
      <c r="H468" s="687">
        <v>100</v>
      </c>
      <c r="I468" s="688">
        <f t="shared" si="11"/>
        <v>20</v>
      </c>
    </row>
    <row r="469" spans="1:9" ht="15">
      <c r="A469" s="682">
        <v>445</v>
      </c>
      <c r="B469" s="690" t="s">
        <v>1640</v>
      </c>
      <c r="C469" s="695" t="s">
        <v>2146</v>
      </c>
      <c r="D469" s="691" t="s">
        <v>2147</v>
      </c>
      <c r="E469" s="686" t="s">
        <v>1217</v>
      </c>
      <c r="F469" s="683" t="s">
        <v>334</v>
      </c>
      <c r="G469" s="687">
        <v>100</v>
      </c>
      <c r="H469" s="687">
        <v>100</v>
      </c>
      <c r="I469" s="688">
        <f t="shared" si="11"/>
        <v>20</v>
      </c>
    </row>
    <row r="470" spans="1:9" ht="15">
      <c r="A470" s="682">
        <v>446</v>
      </c>
      <c r="B470" s="690" t="s">
        <v>2025</v>
      </c>
      <c r="C470" s="695" t="s">
        <v>2148</v>
      </c>
      <c r="D470" s="691" t="s">
        <v>2149</v>
      </c>
      <c r="E470" s="686" t="s">
        <v>1217</v>
      </c>
      <c r="F470" s="683" t="s">
        <v>334</v>
      </c>
      <c r="G470" s="687">
        <v>100</v>
      </c>
      <c r="H470" s="687">
        <v>100</v>
      </c>
      <c r="I470" s="688">
        <f t="shared" si="11"/>
        <v>20</v>
      </c>
    </row>
    <row r="471" spans="1:9" ht="15">
      <c r="A471" s="682">
        <v>447</v>
      </c>
      <c r="B471" s="690" t="s">
        <v>1670</v>
      </c>
      <c r="C471" s="695" t="s">
        <v>2150</v>
      </c>
      <c r="D471" s="691" t="s">
        <v>2151</v>
      </c>
      <c r="E471" s="686" t="s">
        <v>1217</v>
      </c>
      <c r="F471" s="683" t="s">
        <v>334</v>
      </c>
      <c r="G471" s="687">
        <v>100</v>
      </c>
      <c r="H471" s="687">
        <v>100</v>
      </c>
      <c r="I471" s="688">
        <f t="shared" si="11"/>
        <v>20</v>
      </c>
    </row>
    <row r="472" spans="1:9" ht="15">
      <c r="A472" s="682">
        <v>448</v>
      </c>
      <c r="B472" s="690" t="s">
        <v>1451</v>
      </c>
      <c r="C472" s="695" t="s">
        <v>2148</v>
      </c>
      <c r="D472" s="691" t="s">
        <v>2152</v>
      </c>
      <c r="E472" s="686" t="s">
        <v>1217</v>
      </c>
      <c r="F472" s="683" t="s">
        <v>334</v>
      </c>
      <c r="G472" s="687">
        <v>100</v>
      </c>
      <c r="H472" s="687">
        <v>100</v>
      </c>
      <c r="I472" s="688">
        <f t="shared" si="11"/>
        <v>20</v>
      </c>
    </row>
    <row r="473" spans="1:9" ht="15">
      <c r="A473" s="682">
        <v>449</v>
      </c>
      <c r="B473" s="690" t="s">
        <v>1454</v>
      </c>
      <c r="C473" s="695" t="s">
        <v>2153</v>
      </c>
      <c r="D473" s="691" t="s">
        <v>2154</v>
      </c>
      <c r="E473" s="686" t="s">
        <v>1217</v>
      </c>
      <c r="F473" s="683" t="s">
        <v>334</v>
      </c>
      <c r="G473" s="687">
        <v>100</v>
      </c>
      <c r="H473" s="687">
        <v>100</v>
      </c>
      <c r="I473" s="688">
        <f t="shared" si="11"/>
        <v>20</v>
      </c>
    </row>
    <row r="474" spans="1:9" ht="15">
      <c r="A474" s="682">
        <v>450</v>
      </c>
      <c r="B474" s="690" t="s">
        <v>2118</v>
      </c>
      <c r="C474" s="695" t="s">
        <v>2153</v>
      </c>
      <c r="D474" s="691" t="s">
        <v>2155</v>
      </c>
      <c r="E474" s="686" t="s">
        <v>1217</v>
      </c>
      <c r="F474" s="683" t="s">
        <v>334</v>
      </c>
      <c r="G474" s="687">
        <v>100</v>
      </c>
      <c r="H474" s="687">
        <v>100</v>
      </c>
      <c r="I474" s="688">
        <f t="shared" si="11"/>
        <v>20</v>
      </c>
    </row>
    <row r="475" spans="1:9" ht="15">
      <c r="A475" s="682">
        <v>451</v>
      </c>
      <c r="B475" s="690" t="s">
        <v>2156</v>
      </c>
      <c r="C475" s="695" t="s">
        <v>2157</v>
      </c>
      <c r="D475" s="691" t="s">
        <v>2158</v>
      </c>
      <c r="E475" s="686" t="s">
        <v>1217</v>
      </c>
      <c r="F475" s="683" t="s">
        <v>334</v>
      </c>
      <c r="G475" s="687">
        <v>100</v>
      </c>
      <c r="H475" s="687">
        <v>100</v>
      </c>
      <c r="I475" s="688">
        <f t="shared" si="11"/>
        <v>20</v>
      </c>
    </row>
    <row r="476" spans="1:9" ht="15">
      <c r="A476" s="682">
        <v>452</v>
      </c>
      <c r="B476" s="690" t="s">
        <v>1724</v>
      </c>
      <c r="C476" s="695" t="s">
        <v>2159</v>
      </c>
      <c r="D476" s="691" t="s">
        <v>2160</v>
      </c>
      <c r="E476" s="686" t="s">
        <v>1217</v>
      </c>
      <c r="F476" s="683" t="s">
        <v>334</v>
      </c>
      <c r="G476" s="687">
        <v>100</v>
      </c>
      <c r="H476" s="687">
        <v>100</v>
      </c>
      <c r="I476" s="688">
        <f t="shared" si="11"/>
        <v>20</v>
      </c>
    </row>
    <row r="477" spans="1:9" ht="15">
      <c r="A477" s="682">
        <v>453</v>
      </c>
      <c r="B477" s="690" t="s">
        <v>1563</v>
      </c>
      <c r="C477" s="695" t="s">
        <v>2161</v>
      </c>
      <c r="D477" s="691" t="s">
        <v>2162</v>
      </c>
      <c r="E477" s="686" t="s">
        <v>1217</v>
      </c>
      <c r="F477" s="683" t="s">
        <v>334</v>
      </c>
      <c r="G477" s="687">
        <v>100</v>
      </c>
      <c r="H477" s="687">
        <v>100</v>
      </c>
      <c r="I477" s="688">
        <f t="shared" si="11"/>
        <v>20</v>
      </c>
    </row>
    <row r="478" spans="1:9" ht="15">
      <c r="A478" s="682">
        <v>454</v>
      </c>
      <c r="B478" s="690" t="s">
        <v>2163</v>
      </c>
      <c r="C478" s="695" t="s">
        <v>2164</v>
      </c>
      <c r="D478" s="691" t="s">
        <v>2165</v>
      </c>
      <c r="E478" s="686" t="s">
        <v>1217</v>
      </c>
      <c r="F478" s="683" t="s">
        <v>334</v>
      </c>
      <c r="G478" s="687">
        <v>100</v>
      </c>
      <c r="H478" s="687">
        <v>100</v>
      </c>
      <c r="I478" s="688">
        <f t="shared" si="11"/>
        <v>20</v>
      </c>
    </row>
    <row r="479" spans="1:9" ht="15">
      <c r="A479" s="682">
        <v>455</v>
      </c>
      <c r="B479" s="690" t="s">
        <v>1296</v>
      </c>
      <c r="C479" s="695" t="s">
        <v>1315</v>
      </c>
      <c r="D479" s="691" t="s">
        <v>2166</v>
      </c>
      <c r="E479" s="686" t="s">
        <v>1217</v>
      </c>
      <c r="F479" s="683" t="s">
        <v>334</v>
      </c>
      <c r="G479" s="687">
        <v>100</v>
      </c>
      <c r="H479" s="687">
        <v>100</v>
      </c>
      <c r="I479" s="688">
        <f t="shared" si="11"/>
        <v>20</v>
      </c>
    </row>
    <row r="480" spans="1:9" ht="15">
      <c r="A480" s="682">
        <v>456</v>
      </c>
      <c r="B480" s="690" t="s">
        <v>1390</v>
      </c>
      <c r="C480" s="695" t="s">
        <v>2167</v>
      </c>
      <c r="D480" s="691" t="s">
        <v>2168</v>
      </c>
      <c r="E480" s="686" t="s">
        <v>1217</v>
      </c>
      <c r="F480" s="683" t="s">
        <v>334</v>
      </c>
      <c r="G480" s="687">
        <v>100</v>
      </c>
      <c r="H480" s="687">
        <v>100</v>
      </c>
      <c r="I480" s="688">
        <f t="shared" si="11"/>
        <v>20</v>
      </c>
    </row>
    <row r="481" spans="1:9" ht="15">
      <c r="A481" s="682">
        <v>457</v>
      </c>
      <c r="B481" s="690" t="s">
        <v>2169</v>
      </c>
      <c r="C481" s="695" t="s">
        <v>2167</v>
      </c>
      <c r="D481" s="691" t="s">
        <v>2170</v>
      </c>
      <c r="E481" s="686" t="s">
        <v>1217</v>
      </c>
      <c r="F481" s="683" t="s">
        <v>334</v>
      </c>
      <c r="G481" s="687">
        <v>200</v>
      </c>
      <c r="H481" s="687">
        <v>200</v>
      </c>
      <c r="I481" s="688">
        <f t="shared" si="11"/>
        <v>40</v>
      </c>
    </row>
    <row r="482" spans="1:9" ht="15">
      <c r="A482" s="682">
        <v>458</v>
      </c>
      <c r="B482" s="690" t="s">
        <v>2019</v>
      </c>
      <c r="C482" s="695" t="s">
        <v>2171</v>
      </c>
      <c r="D482" s="691" t="s">
        <v>2172</v>
      </c>
      <c r="E482" s="686" t="s">
        <v>1217</v>
      </c>
      <c r="F482" s="683" t="s">
        <v>334</v>
      </c>
      <c r="G482" s="687">
        <v>200</v>
      </c>
      <c r="H482" s="687">
        <v>200</v>
      </c>
      <c r="I482" s="688">
        <f t="shared" si="11"/>
        <v>40</v>
      </c>
    </row>
    <row r="483" spans="1:9" ht="15">
      <c r="A483" s="682">
        <v>459</v>
      </c>
      <c r="B483" s="692" t="s">
        <v>639</v>
      </c>
      <c r="C483" s="695" t="s">
        <v>640</v>
      </c>
      <c r="D483" s="693" t="s">
        <v>539</v>
      </c>
      <c r="E483" s="686" t="s">
        <v>1217</v>
      </c>
      <c r="F483" s="683" t="s">
        <v>334</v>
      </c>
      <c r="G483" s="687">
        <v>150</v>
      </c>
      <c r="H483" s="687">
        <v>150</v>
      </c>
      <c r="I483" s="688">
        <f t="shared" si="11"/>
        <v>30</v>
      </c>
    </row>
    <row r="484" spans="1:9" ht="15">
      <c r="A484" s="682">
        <v>460</v>
      </c>
      <c r="B484" s="690" t="s">
        <v>1290</v>
      </c>
      <c r="C484" s="695" t="s">
        <v>2068</v>
      </c>
      <c r="D484" s="691" t="s">
        <v>2173</v>
      </c>
      <c r="E484" s="686" t="s">
        <v>1217</v>
      </c>
      <c r="F484" s="683" t="s">
        <v>334</v>
      </c>
      <c r="G484" s="687">
        <v>200</v>
      </c>
      <c r="H484" s="687">
        <v>200</v>
      </c>
      <c r="I484" s="688">
        <f t="shared" si="11"/>
        <v>40</v>
      </c>
    </row>
    <row r="485" spans="1:9" ht="15">
      <c r="A485" s="682">
        <v>461</v>
      </c>
      <c r="B485" s="690" t="s">
        <v>1399</v>
      </c>
      <c r="C485" s="695" t="s">
        <v>2068</v>
      </c>
      <c r="D485" s="691" t="s">
        <v>2174</v>
      </c>
      <c r="E485" s="686" t="s">
        <v>1217</v>
      </c>
      <c r="F485" s="683" t="s">
        <v>334</v>
      </c>
      <c r="G485" s="687">
        <v>200</v>
      </c>
      <c r="H485" s="687">
        <v>200</v>
      </c>
      <c r="I485" s="688">
        <f t="shared" si="11"/>
        <v>40</v>
      </c>
    </row>
    <row r="486" spans="1:9" ht="15">
      <c r="A486" s="682">
        <v>462</v>
      </c>
      <c r="B486" s="690" t="s">
        <v>1296</v>
      </c>
      <c r="C486" s="695" t="s">
        <v>2175</v>
      </c>
      <c r="D486" s="691" t="s">
        <v>2176</v>
      </c>
      <c r="E486" s="686" t="s">
        <v>1217</v>
      </c>
      <c r="F486" s="683" t="s">
        <v>334</v>
      </c>
      <c r="G486" s="687">
        <v>200</v>
      </c>
      <c r="H486" s="687">
        <v>200</v>
      </c>
      <c r="I486" s="688">
        <f t="shared" si="11"/>
        <v>40</v>
      </c>
    </row>
    <row r="487" spans="1:9" ht="15">
      <c r="A487" s="682">
        <v>463</v>
      </c>
      <c r="B487" s="690" t="s">
        <v>678</v>
      </c>
      <c r="C487" s="695" t="s">
        <v>2068</v>
      </c>
      <c r="D487" s="691" t="s">
        <v>2177</v>
      </c>
      <c r="E487" s="686" t="s">
        <v>1217</v>
      </c>
      <c r="F487" s="683" t="s">
        <v>334</v>
      </c>
      <c r="G487" s="687">
        <v>200</v>
      </c>
      <c r="H487" s="687">
        <v>200</v>
      </c>
      <c r="I487" s="688">
        <f t="shared" si="11"/>
        <v>40</v>
      </c>
    </row>
    <row r="488" spans="1:9" ht="15">
      <c r="A488" s="682">
        <v>464</v>
      </c>
      <c r="B488" s="690" t="s">
        <v>652</v>
      </c>
      <c r="C488" s="695" t="s">
        <v>2178</v>
      </c>
      <c r="D488" s="691" t="s">
        <v>2179</v>
      </c>
      <c r="E488" s="686" t="s">
        <v>1217</v>
      </c>
      <c r="F488" s="683" t="s">
        <v>334</v>
      </c>
      <c r="G488" s="687">
        <v>200</v>
      </c>
      <c r="H488" s="687">
        <v>200</v>
      </c>
      <c r="I488" s="688">
        <f t="shared" si="11"/>
        <v>40</v>
      </c>
    </row>
    <row r="489" spans="1:9" ht="15">
      <c r="A489" s="682">
        <v>465</v>
      </c>
      <c r="B489" s="690" t="s">
        <v>2180</v>
      </c>
      <c r="C489" s="695" t="s">
        <v>2181</v>
      </c>
      <c r="D489" s="691" t="s">
        <v>2182</v>
      </c>
      <c r="E489" s="686" t="s">
        <v>1217</v>
      </c>
      <c r="F489" s="683" t="s">
        <v>334</v>
      </c>
      <c r="G489" s="687">
        <v>200</v>
      </c>
      <c r="H489" s="687">
        <v>200</v>
      </c>
      <c r="I489" s="688">
        <f t="shared" ref="I489:I552" si="12">H489*20%</f>
        <v>40</v>
      </c>
    </row>
    <row r="490" spans="1:9" ht="15">
      <c r="A490" s="682">
        <v>466</v>
      </c>
      <c r="B490" s="690" t="s">
        <v>1239</v>
      </c>
      <c r="C490" s="695" t="s">
        <v>2183</v>
      </c>
      <c r="D490" s="691" t="s">
        <v>2184</v>
      </c>
      <c r="E490" s="686" t="s">
        <v>1217</v>
      </c>
      <c r="F490" s="683" t="s">
        <v>334</v>
      </c>
      <c r="G490" s="687">
        <v>200</v>
      </c>
      <c r="H490" s="687">
        <v>200</v>
      </c>
      <c r="I490" s="688">
        <f t="shared" si="12"/>
        <v>40</v>
      </c>
    </row>
    <row r="491" spans="1:9" ht="15">
      <c r="A491" s="682">
        <v>467</v>
      </c>
      <c r="B491" s="690" t="s">
        <v>1599</v>
      </c>
      <c r="C491" s="695" t="s">
        <v>2185</v>
      </c>
      <c r="D491" s="691" t="s">
        <v>2186</v>
      </c>
      <c r="E491" s="686" t="s">
        <v>1217</v>
      </c>
      <c r="F491" s="683" t="s">
        <v>334</v>
      </c>
      <c r="G491" s="687">
        <v>200</v>
      </c>
      <c r="H491" s="687">
        <v>200</v>
      </c>
      <c r="I491" s="688">
        <f t="shared" si="12"/>
        <v>40</v>
      </c>
    </row>
    <row r="492" spans="1:9" ht="15">
      <c r="A492" s="682">
        <v>468</v>
      </c>
      <c r="B492" s="690" t="s">
        <v>681</v>
      </c>
      <c r="C492" s="695" t="s">
        <v>2185</v>
      </c>
      <c r="D492" s="691" t="s">
        <v>2187</v>
      </c>
      <c r="E492" s="686" t="s">
        <v>1217</v>
      </c>
      <c r="F492" s="683" t="s">
        <v>334</v>
      </c>
      <c r="G492" s="687">
        <v>200</v>
      </c>
      <c r="H492" s="687">
        <v>200</v>
      </c>
      <c r="I492" s="688">
        <f t="shared" si="12"/>
        <v>40</v>
      </c>
    </row>
    <row r="493" spans="1:9" ht="15">
      <c r="A493" s="682">
        <v>469</v>
      </c>
      <c r="B493" s="690" t="s">
        <v>1404</v>
      </c>
      <c r="C493" s="695" t="s">
        <v>2185</v>
      </c>
      <c r="D493" s="691" t="s">
        <v>2188</v>
      </c>
      <c r="E493" s="686" t="s">
        <v>1217</v>
      </c>
      <c r="F493" s="683" t="s">
        <v>334</v>
      </c>
      <c r="G493" s="687">
        <v>200</v>
      </c>
      <c r="H493" s="687">
        <v>200</v>
      </c>
      <c r="I493" s="688">
        <f t="shared" si="12"/>
        <v>40</v>
      </c>
    </row>
    <row r="494" spans="1:9" ht="15">
      <c r="A494" s="682">
        <v>470</v>
      </c>
      <c r="B494" s="690" t="s">
        <v>1996</v>
      </c>
      <c r="C494" s="695" t="s">
        <v>2189</v>
      </c>
      <c r="D494" s="691" t="s">
        <v>2190</v>
      </c>
      <c r="E494" s="686" t="s">
        <v>1217</v>
      </c>
      <c r="F494" s="683" t="s">
        <v>334</v>
      </c>
      <c r="G494" s="687">
        <v>200</v>
      </c>
      <c r="H494" s="687">
        <v>200</v>
      </c>
      <c r="I494" s="688">
        <f t="shared" si="12"/>
        <v>40</v>
      </c>
    </row>
    <row r="495" spans="1:9" ht="15">
      <c r="A495" s="682">
        <v>471</v>
      </c>
      <c r="B495" s="690" t="s">
        <v>1629</v>
      </c>
      <c r="C495" s="695" t="s">
        <v>1948</v>
      </c>
      <c r="D495" s="691">
        <v>31001025032</v>
      </c>
      <c r="E495" s="686" t="s">
        <v>1217</v>
      </c>
      <c r="F495" s="683" t="s">
        <v>334</v>
      </c>
      <c r="G495" s="687">
        <v>200</v>
      </c>
      <c r="H495" s="687">
        <v>200</v>
      </c>
      <c r="I495" s="688">
        <f t="shared" si="12"/>
        <v>40</v>
      </c>
    </row>
    <row r="496" spans="1:9" ht="15">
      <c r="A496" s="682">
        <v>472</v>
      </c>
      <c r="B496" s="690" t="s">
        <v>1721</v>
      </c>
      <c r="C496" s="695" t="s">
        <v>2191</v>
      </c>
      <c r="D496" s="691" t="s">
        <v>2192</v>
      </c>
      <c r="E496" s="686" t="s">
        <v>1217</v>
      </c>
      <c r="F496" s="683" t="s">
        <v>334</v>
      </c>
      <c r="G496" s="687">
        <v>200</v>
      </c>
      <c r="H496" s="687">
        <v>200</v>
      </c>
      <c r="I496" s="688">
        <f t="shared" si="12"/>
        <v>40</v>
      </c>
    </row>
    <row r="497" spans="1:9" ht="15">
      <c r="A497" s="682">
        <v>473</v>
      </c>
      <c r="B497" s="690" t="s">
        <v>1492</v>
      </c>
      <c r="C497" s="695" t="s">
        <v>2193</v>
      </c>
      <c r="D497" s="691" t="s">
        <v>2194</v>
      </c>
      <c r="E497" s="686" t="s">
        <v>1217</v>
      </c>
      <c r="F497" s="683" t="s">
        <v>334</v>
      </c>
      <c r="G497" s="687">
        <v>300</v>
      </c>
      <c r="H497" s="687">
        <v>300</v>
      </c>
      <c r="I497" s="688">
        <f t="shared" si="12"/>
        <v>60</v>
      </c>
    </row>
    <row r="498" spans="1:9" ht="15">
      <c r="A498" s="682">
        <v>474</v>
      </c>
      <c r="B498" s="692" t="s">
        <v>678</v>
      </c>
      <c r="C498" s="695" t="s">
        <v>2195</v>
      </c>
      <c r="D498" s="693" t="s">
        <v>2196</v>
      </c>
      <c r="E498" s="686" t="s">
        <v>1217</v>
      </c>
      <c r="F498" s="683" t="s">
        <v>334</v>
      </c>
      <c r="G498" s="687">
        <v>150</v>
      </c>
      <c r="H498" s="687">
        <v>150</v>
      </c>
      <c r="I498" s="688">
        <f t="shared" si="12"/>
        <v>30</v>
      </c>
    </row>
    <row r="499" spans="1:9" ht="15">
      <c r="A499" s="682">
        <v>475</v>
      </c>
      <c r="B499" s="690" t="s">
        <v>1296</v>
      </c>
      <c r="C499" s="690" t="s">
        <v>2164</v>
      </c>
      <c r="D499" s="691" t="s">
        <v>2197</v>
      </c>
      <c r="E499" s="686" t="s">
        <v>1217</v>
      </c>
      <c r="F499" s="683" t="s">
        <v>334</v>
      </c>
      <c r="G499" s="687">
        <v>200</v>
      </c>
      <c r="H499" s="687">
        <v>200</v>
      </c>
      <c r="I499" s="688">
        <f t="shared" si="12"/>
        <v>40</v>
      </c>
    </row>
    <row r="500" spans="1:9" ht="15">
      <c r="A500" s="682">
        <v>476</v>
      </c>
      <c r="B500" s="690" t="s">
        <v>2198</v>
      </c>
      <c r="C500" s="690" t="s">
        <v>1532</v>
      </c>
      <c r="D500" s="691" t="s">
        <v>2199</v>
      </c>
      <c r="E500" s="686" t="s">
        <v>1217</v>
      </c>
      <c r="F500" s="683" t="s">
        <v>334</v>
      </c>
      <c r="G500" s="687">
        <v>200</v>
      </c>
      <c r="H500" s="687">
        <v>200</v>
      </c>
      <c r="I500" s="688">
        <f t="shared" si="12"/>
        <v>40</v>
      </c>
    </row>
    <row r="501" spans="1:9" ht="15">
      <c r="A501" s="682">
        <v>477</v>
      </c>
      <c r="B501" s="690" t="s">
        <v>2200</v>
      </c>
      <c r="C501" s="690" t="s">
        <v>1532</v>
      </c>
      <c r="D501" s="691" t="s">
        <v>2201</v>
      </c>
      <c r="E501" s="686" t="s">
        <v>1217</v>
      </c>
      <c r="F501" s="683" t="s">
        <v>334</v>
      </c>
      <c r="G501" s="687">
        <v>200</v>
      </c>
      <c r="H501" s="687">
        <v>200</v>
      </c>
      <c r="I501" s="688">
        <f t="shared" si="12"/>
        <v>40</v>
      </c>
    </row>
    <row r="502" spans="1:9" ht="15">
      <c r="A502" s="682">
        <v>478</v>
      </c>
      <c r="B502" s="690" t="s">
        <v>1754</v>
      </c>
      <c r="C502" s="690" t="s">
        <v>1532</v>
      </c>
      <c r="D502" s="691" t="s">
        <v>2202</v>
      </c>
      <c r="E502" s="686" t="s">
        <v>1217</v>
      </c>
      <c r="F502" s="683" t="s">
        <v>334</v>
      </c>
      <c r="G502" s="687">
        <v>200</v>
      </c>
      <c r="H502" s="687">
        <v>200</v>
      </c>
      <c r="I502" s="688">
        <f t="shared" si="12"/>
        <v>40</v>
      </c>
    </row>
    <row r="503" spans="1:9" ht="15">
      <c r="A503" s="682">
        <v>479</v>
      </c>
      <c r="B503" s="690" t="s">
        <v>2097</v>
      </c>
      <c r="C503" s="690" t="s">
        <v>2203</v>
      </c>
      <c r="D503" s="691" t="s">
        <v>2204</v>
      </c>
      <c r="E503" s="686" t="s">
        <v>1217</v>
      </c>
      <c r="F503" s="683" t="s">
        <v>334</v>
      </c>
      <c r="G503" s="687">
        <v>200</v>
      </c>
      <c r="H503" s="687">
        <v>200</v>
      </c>
      <c r="I503" s="688">
        <f t="shared" si="12"/>
        <v>40</v>
      </c>
    </row>
    <row r="504" spans="1:9" ht="15">
      <c r="A504" s="682">
        <v>480</v>
      </c>
      <c r="B504" s="690" t="s">
        <v>2205</v>
      </c>
      <c r="C504" s="690" t="s">
        <v>2206</v>
      </c>
      <c r="D504" s="691" t="s">
        <v>2207</v>
      </c>
      <c r="E504" s="686" t="s">
        <v>1217</v>
      </c>
      <c r="F504" s="683" t="s">
        <v>334</v>
      </c>
      <c r="G504" s="687">
        <v>200</v>
      </c>
      <c r="H504" s="687">
        <v>200</v>
      </c>
      <c r="I504" s="688">
        <f t="shared" si="12"/>
        <v>40</v>
      </c>
    </row>
    <row r="505" spans="1:9" ht="15">
      <c r="A505" s="682">
        <v>481</v>
      </c>
      <c r="B505" s="690" t="s">
        <v>1492</v>
      </c>
      <c r="C505" s="690" t="s">
        <v>2208</v>
      </c>
      <c r="D505" s="691" t="s">
        <v>2209</v>
      </c>
      <c r="E505" s="686" t="s">
        <v>1217</v>
      </c>
      <c r="F505" s="683" t="s">
        <v>334</v>
      </c>
      <c r="G505" s="687">
        <v>200</v>
      </c>
      <c r="H505" s="687">
        <v>200</v>
      </c>
      <c r="I505" s="688">
        <f t="shared" si="12"/>
        <v>40</v>
      </c>
    </row>
    <row r="506" spans="1:9" ht="15">
      <c r="A506" s="682">
        <v>482</v>
      </c>
      <c r="B506" s="690" t="s">
        <v>1629</v>
      </c>
      <c r="C506" s="690" t="s">
        <v>2164</v>
      </c>
      <c r="D506" s="691" t="s">
        <v>2210</v>
      </c>
      <c r="E506" s="686" t="s">
        <v>1217</v>
      </c>
      <c r="F506" s="683" t="s">
        <v>334</v>
      </c>
      <c r="G506" s="687">
        <v>200</v>
      </c>
      <c r="H506" s="687">
        <v>200</v>
      </c>
      <c r="I506" s="688">
        <f t="shared" si="12"/>
        <v>40</v>
      </c>
    </row>
    <row r="507" spans="1:9" ht="15">
      <c r="A507" s="682">
        <v>483</v>
      </c>
      <c r="B507" s="690" t="s">
        <v>1382</v>
      </c>
      <c r="C507" s="690" t="s">
        <v>2164</v>
      </c>
      <c r="D507" s="691" t="s">
        <v>2211</v>
      </c>
      <c r="E507" s="686" t="s">
        <v>1217</v>
      </c>
      <c r="F507" s="683" t="s">
        <v>334</v>
      </c>
      <c r="G507" s="687">
        <v>200</v>
      </c>
      <c r="H507" s="687">
        <v>200</v>
      </c>
      <c r="I507" s="688">
        <f t="shared" si="12"/>
        <v>40</v>
      </c>
    </row>
    <row r="508" spans="1:9" ht="15">
      <c r="A508" s="682">
        <v>484</v>
      </c>
      <c r="B508" s="690" t="s">
        <v>647</v>
      </c>
      <c r="C508" s="690" t="s">
        <v>2212</v>
      </c>
      <c r="D508" s="691" t="s">
        <v>2213</v>
      </c>
      <c r="E508" s="686" t="s">
        <v>1217</v>
      </c>
      <c r="F508" s="683" t="s">
        <v>334</v>
      </c>
      <c r="G508" s="687">
        <v>200</v>
      </c>
      <c r="H508" s="687">
        <v>200</v>
      </c>
      <c r="I508" s="688">
        <f t="shared" si="12"/>
        <v>40</v>
      </c>
    </row>
    <row r="509" spans="1:9" ht="15">
      <c r="A509" s="682">
        <v>485</v>
      </c>
      <c r="B509" s="690" t="s">
        <v>2214</v>
      </c>
      <c r="C509" s="690" t="s">
        <v>2215</v>
      </c>
      <c r="D509" s="691" t="s">
        <v>2216</v>
      </c>
      <c r="E509" s="686" t="s">
        <v>1217</v>
      </c>
      <c r="F509" s="683" t="s">
        <v>334</v>
      </c>
      <c r="G509" s="687">
        <v>200</v>
      </c>
      <c r="H509" s="687">
        <v>200</v>
      </c>
      <c r="I509" s="688">
        <f t="shared" si="12"/>
        <v>40</v>
      </c>
    </row>
    <row r="510" spans="1:9" ht="15">
      <c r="A510" s="682">
        <v>486</v>
      </c>
      <c r="B510" s="690" t="s">
        <v>1618</v>
      </c>
      <c r="C510" s="690" t="s">
        <v>1250</v>
      </c>
      <c r="D510" s="691" t="s">
        <v>2217</v>
      </c>
      <c r="E510" s="686" t="s">
        <v>1217</v>
      </c>
      <c r="F510" s="683" t="s">
        <v>334</v>
      </c>
      <c r="G510" s="687">
        <v>200</v>
      </c>
      <c r="H510" s="687">
        <v>200</v>
      </c>
      <c r="I510" s="688">
        <f t="shared" si="12"/>
        <v>40</v>
      </c>
    </row>
    <row r="511" spans="1:9" ht="15">
      <c r="A511" s="682">
        <v>487</v>
      </c>
      <c r="B511" s="690" t="s">
        <v>2218</v>
      </c>
      <c r="C511" s="690" t="s">
        <v>2219</v>
      </c>
      <c r="D511" s="691" t="s">
        <v>2220</v>
      </c>
      <c r="E511" s="686" t="s">
        <v>1217</v>
      </c>
      <c r="F511" s="683" t="s">
        <v>334</v>
      </c>
      <c r="G511" s="687">
        <v>200</v>
      </c>
      <c r="H511" s="687">
        <v>200</v>
      </c>
      <c r="I511" s="688">
        <f t="shared" si="12"/>
        <v>40</v>
      </c>
    </row>
    <row r="512" spans="1:9" ht="15">
      <c r="A512" s="682">
        <v>488</v>
      </c>
      <c r="B512" s="690" t="s">
        <v>1371</v>
      </c>
      <c r="C512" s="690" t="s">
        <v>2221</v>
      </c>
      <c r="D512" s="691" t="s">
        <v>2222</v>
      </c>
      <c r="E512" s="686" t="s">
        <v>1217</v>
      </c>
      <c r="F512" s="683" t="s">
        <v>334</v>
      </c>
      <c r="G512" s="687">
        <v>200</v>
      </c>
      <c r="H512" s="687">
        <v>200</v>
      </c>
      <c r="I512" s="688">
        <f t="shared" si="12"/>
        <v>40</v>
      </c>
    </row>
    <row r="513" spans="1:9" ht="15">
      <c r="A513" s="682">
        <v>489</v>
      </c>
      <c r="B513" s="690" t="s">
        <v>2223</v>
      </c>
      <c r="C513" s="690" t="s">
        <v>2224</v>
      </c>
      <c r="D513" s="691" t="s">
        <v>2225</v>
      </c>
      <c r="E513" s="686" t="s">
        <v>1217</v>
      </c>
      <c r="F513" s="683" t="s">
        <v>334</v>
      </c>
      <c r="G513" s="687">
        <v>200</v>
      </c>
      <c r="H513" s="687">
        <v>200</v>
      </c>
      <c r="I513" s="688">
        <f t="shared" si="12"/>
        <v>40</v>
      </c>
    </row>
    <row r="514" spans="1:9" ht="15">
      <c r="A514" s="682">
        <v>490</v>
      </c>
      <c r="B514" s="690" t="s">
        <v>2226</v>
      </c>
      <c r="C514" s="690" t="s">
        <v>2017</v>
      </c>
      <c r="D514" s="691" t="s">
        <v>2227</v>
      </c>
      <c r="E514" s="686" t="s">
        <v>1217</v>
      </c>
      <c r="F514" s="683" t="s">
        <v>334</v>
      </c>
      <c r="G514" s="687">
        <v>200</v>
      </c>
      <c r="H514" s="687">
        <v>200</v>
      </c>
      <c r="I514" s="688">
        <f t="shared" si="12"/>
        <v>40</v>
      </c>
    </row>
    <row r="515" spans="1:9" ht="15">
      <c r="A515" s="682">
        <v>491</v>
      </c>
      <c r="B515" s="690" t="s">
        <v>1160</v>
      </c>
      <c r="C515" s="690" t="s">
        <v>2228</v>
      </c>
      <c r="D515" s="691" t="s">
        <v>2229</v>
      </c>
      <c r="E515" s="686" t="s">
        <v>1217</v>
      </c>
      <c r="F515" s="683" t="s">
        <v>334</v>
      </c>
      <c r="G515" s="687">
        <v>300</v>
      </c>
      <c r="H515" s="687">
        <v>300</v>
      </c>
      <c r="I515" s="688">
        <f t="shared" si="12"/>
        <v>60</v>
      </c>
    </row>
    <row r="516" spans="1:9" ht="15">
      <c r="A516" s="682">
        <v>492</v>
      </c>
      <c r="B516" s="692" t="s">
        <v>2230</v>
      </c>
      <c r="C516" s="692" t="s">
        <v>2231</v>
      </c>
      <c r="D516" s="693" t="s">
        <v>2232</v>
      </c>
      <c r="E516" s="686" t="s">
        <v>1217</v>
      </c>
      <c r="F516" s="683" t="s">
        <v>334</v>
      </c>
      <c r="G516" s="687">
        <v>150</v>
      </c>
      <c r="H516" s="687">
        <v>150</v>
      </c>
      <c r="I516" s="688">
        <f t="shared" si="12"/>
        <v>30</v>
      </c>
    </row>
    <row r="517" spans="1:9" ht="15">
      <c r="A517" s="682">
        <v>493</v>
      </c>
      <c r="B517" s="690" t="s">
        <v>1974</v>
      </c>
      <c r="C517" s="690" t="s">
        <v>2212</v>
      </c>
      <c r="D517" s="691" t="s">
        <v>2233</v>
      </c>
      <c r="E517" s="686" t="s">
        <v>1217</v>
      </c>
      <c r="F517" s="683" t="s">
        <v>334</v>
      </c>
      <c r="G517" s="687">
        <v>200</v>
      </c>
      <c r="H517" s="687">
        <v>200</v>
      </c>
      <c r="I517" s="688">
        <f t="shared" si="12"/>
        <v>40</v>
      </c>
    </row>
    <row r="518" spans="1:9" ht="15">
      <c r="A518" s="682">
        <v>494</v>
      </c>
      <c r="B518" s="690" t="s">
        <v>2234</v>
      </c>
      <c r="C518" s="690" t="s">
        <v>2164</v>
      </c>
      <c r="D518" s="691" t="s">
        <v>2235</v>
      </c>
      <c r="E518" s="686" t="s">
        <v>1217</v>
      </c>
      <c r="F518" s="683" t="s">
        <v>334</v>
      </c>
      <c r="G518" s="687">
        <v>200</v>
      </c>
      <c r="H518" s="687">
        <v>200</v>
      </c>
      <c r="I518" s="688">
        <f t="shared" si="12"/>
        <v>40</v>
      </c>
    </row>
    <row r="519" spans="1:9" ht="15">
      <c r="A519" s="682">
        <v>495</v>
      </c>
      <c r="B519" s="690" t="s">
        <v>1158</v>
      </c>
      <c r="C519" s="690" t="s">
        <v>2191</v>
      </c>
      <c r="D519" s="691" t="s">
        <v>2236</v>
      </c>
      <c r="E519" s="686" t="s">
        <v>1217</v>
      </c>
      <c r="F519" s="683" t="s">
        <v>334</v>
      </c>
      <c r="G519" s="687">
        <v>200</v>
      </c>
      <c r="H519" s="687">
        <v>200</v>
      </c>
      <c r="I519" s="688">
        <f t="shared" si="12"/>
        <v>40</v>
      </c>
    </row>
    <row r="520" spans="1:9" ht="15">
      <c r="A520" s="682">
        <v>496</v>
      </c>
      <c r="B520" s="690" t="s">
        <v>2025</v>
      </c>
      <c r="C520" s="690" t="s">
        <v>2208</v>
      </c>
      <c r="D520" s="691" t="s">
        <v>2237</v>
      </c>
      <c r="E520" s="686" t="s">
        <v>1217</v>
      </c>
      <c r="F520" s="683" t="s">
        <v>334</v>
      </c>
      <c r="G520" s="687">
        <v>200</v>
      </c>
      <c r="H520" s="687">
        <v>200</v>
      </c>
      <c r="I520" s="688">
        <f t="shared" si="12"/>
        <v>40</v>
      </c>
    </row>
    <row r="521" spans="1:9" ht="15">
      <c r="A521" s="682">
        <v>497</v>
      </c>
      <c r="B521" s="690" t="s">
        <v>1724</v>
      </c>
      <c r="C521" s="690" t="s">
        <v>1597</v>
      </c>
      <c r="D521" s="691" t="s">
        <v>2238</v>
      </c>
      <c r="E521" s="686" t="s">
        <v>1217</v>
      </c>
      <c r="F521" s="683" t="s">
        <v>334</v>
      </c>
      <c r="G521" s="687">
        <v>200</v>
      </c>
      <c r="H521" s="687">
        <v>200</v>
      </c>
      <c r="I521" s="688">
        <f t="shared" si="12"/>
        <v>40</v>
      </c>
    </row>
    <row r="522" spans="1:9" ht="15">
      <c r="A522" s="682">
        <v>498</v>
      </c>
      <c r="B522" s="690" t="s">
        <v>2239</v>
      </c>
      <c r="C522" s="690" t="s">
        <v>2240</v>
      </c>
      <c r="D522" s="691" t="s">
        <v>2241</v>
      </c>
      <c r="E522" s="686" t="s">
        <v>1217</v>
      </c>
      <c r="F522" s="683" t="s">
        <v>334</v>
      </c>
      <c r="G522" s="687">
        <v>200</v>
      </c>
      <c r="H522" s="687">
        <v>200</v>
      </c>
      <c r="I522" s="688">
        <f t="shared" si="12"/>
        <v>40</v>
      </c>
    </row>
    <row r="523" spans="1:9" ht="15">
      <c r="A523" s="682">
        <v>499</v>
      </c>
      <c r="B523" s="690" t="s">
        <v>2242</v>
      </c>
      <c r="C523" s="690" t="s">
        <v>2243</v>
      </c>
      <c r="D523" s="691" t="s">
        <v>2244</v>
      </c>
      <c r="E523" s="686" t="s">
        <v>1217</v>
      </c>
      <c r="F523" s="683" t="s">
        <v>334</v>
      </c>
      <c r="G523" s="687">
        <v>200</v>
      </c>
      <c r="H523" s="687">
        <v>200</v>
      </c>
      <c r="I523" s="688">
        <f t="shared" si="12"/>
        <v>40</v>
      </c>
    </row>
    <row r="524" spans="1:9" ht="15">
      <c r="A524" s="682">
        <v>500</v>
      </c>
      <c r="B524" s="690" t="s">
        <v>2118</v>
      </c>
      <c r="C524" s="690" t="s">
        <v>2171</v>
      </c>
      <c r="D524" s="691" t="s">
        <v>2245</v>
      </c>
      <c r="E524" s="686" t="s">
        <v>1217</v>
      </c>
      <c r="F524" s="683" t="s">
        <v>334</v>
      </c>
      <c r="G524" s="687">
        <v>200</v>
      </c>
      <c r="H524" s="687">
        <v>200</v>
      </c>
      <c r="I524" s="688">
        <f t="shared" si="12"/>
        <v>40</v>
      </c>
    </row>
    <row r="525" spans="1:9" ht="15">
      <c r="A525" s="682">
        <v>501</v>
      </c>
      <c r="B525" s="690" t="s">
        <v>681</v>
      </c>
      <c r="C525" s="690" t="s">
        <v>1597</v>
      </c>
      <c r="D525" s="691" t="s">
        <v>2246</v>
      </c>
      <c r="E525" s="686" t="s">
        <v>1217</v>
      </c>
      <c r="F525" s="683" t="s">
        <v>334</v>
      </c>
      <c r="G525" s="687">
        <v>200</v>
      </c>
      <c r="H525" s="687">
        <v>200</v>
      </c>
      <c r="I525" s="688">
        <f t="shared" si="12"/>
        <v>40</v>
      </c>
    </row>
    <row r="526" spans="1:9" ht="15">
      <c r="A526" s="682">
        <v>502</v>
      </c>
      <c r="B526" s="690" t="s">
        <v>1368</v>
      </c>
      <c r="C526" s="690" t="s">
        <v>1597</v>
      </c>
      <c r="D526" s="691" t="s">
        <v>2247</v>
      </c>
      <c r="E526" s="686" t="s">
        <v>1217</v>
      </c>
      <c r="F526" s="683" t="s">
        <v>334</v>
      </c>
      <c r="G526" s="687">
        <v>200</v>
      </c>
      <c r="H526" s="687">
        <v>200</v>
      </c>
      <c r="I526" s="688">
        <f t="shared" si="12"/>
        <v>40</v>
      </c>
    </row>
    <row r="527" spans="1:9" ht="15">
      <c r="A527" s="682">
        <v>503</v>
      </c>
      <c r="B527" s="690" t="s">
        <v>1255</v>
      </c>
      <c r="C527" s="690" t="s">
        <v>2248</v>
      </c>
      <c r="D527" s="691" t="s">
        <v>2249</v>
      </c>
      <c r="E527" s="686" t="s">
        <v>1217</v>
      </c>
      <c r="F527" s="683" t="s">
        <v>334</v>
      </c>
      <c r="G527" s="687">
        <v>200</v>
      </c>
      <c r="H527" s="687">
        <v>200</v>
      </c>
      <c r="I527" s="688">
        <f t="shared" si="12"/>
        <v>40</v>
      </c>
    </row>
    <row r="528" spans="1:9" ht="15">
      <c r="A528" s="682">
        <v>504</v>
      </c>
      <c r="B528" s="690" t="s">
        <v>684</v>
      </c>
      <c r="C528" s="690" t="s">
        <v>2250</v>
      </c>
      <c r="D528" s="691" t="s">
        <v>2251</v>
      </c>
      <c r="E528" s="686" t="s">
        <v>1217</v>
      </c>
      <c r="F528" s="683" t="s">
        <v>334</v>
      </c>
      <c r="G528" s="687">
        <v>200</v>
      </c>
      <c r="H528" s="687">
        <v>200</v>
      </c>
      <c r="I528" s="688">
        <f t="shared" si="12"/>
        <v>40</v>
      </c>
    </row>
    <row r="529" spans="1:9" ht="15">
      <c r="A529" s="682">
        <v>505</v>
      </c>
      <c r="B529" s="690" t="s">
        <v>1724</v>
      </c>
      <c r="C529" s="690" t="s">
        <v>2022</v>
      </c>
      <c r="D529" s="691" t="s">
        <v>2252</v>
      </c>
      <c r="E529" s="686" t="s">
        <v>1217</v>
      </c>
      <c r="F529" s="683" t="s">
        <v>334</v>
      </c>
      <c r="G529" s="687">
        <v>200</v>
      </c>
      <c r="H529" s="687">
        <v>200</v>
      </c>
      <c r="I529" s="688">
        <f t="shared" si="12"/>
        <v>40</v>
      </c>
    </row>
    <row r="530" spans="1:9" ht="15">
      <c r="A530" s="682">
        <v>506</v>
      </c>
      <c r="B530" s="690" t="s">
        <v>1160</v>
      </c>
      <c r="C530" s="690" t="s">
        <v>2022</v>
      </c>
      <c r="D530" s="691" t="s">
        <v>2253</v>
      </c>
      <c r="E530" s="686" t="s">
        <v>1217</v>
      </c>
      <c r="F530" s="683" t="s">
        <v>334</v>
      </c>
      <c r="G530" s="687">
        <v>200</v>
      </c>
      <c r="H530" s="687">
        <v>200</v>
      </c>
      <c r="I530" s="688">
        <f t="shared" si="12"/>
        <v>40</v>
      </c>
    </row>
    <row r="531" spans="1:9" ht="15">
      <c r="A531" s="682">
        <v>507</v>
      </c>
      <c r="B531" s="690" t="s">
        <v>1441</v>
      </c>
      <c r="C531" s="690" t="s">
        <v>2022</v>
      </c>
      <c r="D531" s="691" t="s">
        <v>2254</v>
      </c>
      <c r="E531" s="686" t="s">
        <v>1217</v>
      </c>
      <c r="F531" s="683" t="s">
        <v>334</v>
      </c>
      <c r="G531" s="687">
        <v>200</v>
      </c>
      <c r="H531" s="687">
        <v>200</v>
      </c>
      <c r="I531" s="688">
        <f t="shared" si="12"/>
        <v>40</v>
      </c>
    </row>
    <row r="532" spans="1:9" ht="15">
      <c r="A532" s="682">
        <v>508</v>
      </c>
      <c r="B532" s="690" t="s">
        <v>2234</v>
      </c>
      <c r="C532" s="690" t="s">
        <v>2255</v>
      </c>
      <c r="D532" s="691" t="s">
        <v>2256</v>
      </c>
      <c r="E532" s="686" t="s">
        <v>1217</v>
      </c>
      <c r="F532" s="683" t="s">
        <v>334</v>
      </c>
      <c r="G532" s="687">
        <v>200</v>
      </c>
      <c r="H532" s="687">
        <v>200</v>
      </c>
      <c r="I532" s="688">
        <f t="shared" si="12"/>
        <v>40</v>
      </c>
    </row>
    <row r="533" spans="1:9" ht="15">
      <c r="A533" s="682">
        <v>509</v>
      </c>
      <c r="B533" s="690" t="s">
        <v>1382</v>
      </c>
      <c r="C533" s="690" t="s">
        <v>2257</v>
      </c>
      <c r="D533" s="691" t="s">
        <v>2258</v>
      </c>
      <c r="E533" s="686" t="s">
        <v>1217</v>
      </c>
      <c r="F533" s="683" t="s">
        <v>334</v>
      </c>
      <c r="G533" s="687">
        <v>200</v>
      </c>
      <c r="H533" s="687">
        <v>200</v>
      </c>
      <c r="I533" s="688">
        <f t="shared" si="12"/>
        <v>40</v>
      </c>
    </row>
    <row r="534" spans="1:9" ht="15">
      <c r="A534" s="682">
        <v>510</v>
      </c>
      <c r="B534" s="690" t="s">
        <v>2259</v>
      </c>
      <c r="C534" s="690" t="s">
        <v>2260</v>
      </c>
      <c r="D534" s="691" t="s">
        <v>2261</v>
      </c>
      <c r="E534" s="686" t="s">
        <v>1217</v>
      </c>
      <c r="F534" s="683" t="s">
        <v>334</v>
      </c>
      <c r="G534" s="687">
        <v>300</v>
      </c>
      <c r="H534" s="687">
        <v>300</v>
      </c>
      <c r="I534" s="688">
        <f t="shared" si="12"/>
        <v>60</v>
      </c>
    </row>
    <row r="535" spans="1:9" ht="15">
      <c r="A535" s="682">
        <v>511</v>
      </c>
      <c r="B535" s="692" t="s">
        <v>678</v>
      </c>
      <c r="C535" s="692" t="s">
        <v>2191</v>
      </c>
      <c r="D535" s="693" t="s">
        <v>2262</v>
      </c>
      <c r="E535" s="686" t="s">
        <v>1217</v>
      </c>
      <c r="F535" s="683" t="s">
        <v>334</v>
      </c>
      <c r="G535" s="687">
        <v>150</v>
      </c>
      <c r="H535" s="687">
        <v>150</v>
      </c>
      <c r="I535" s="688">
        <f t="shared" si="12"/>
        <v>30</v>
      </c>
    </row>
    <row r="536" spans="1:9" ht="15">
      <c r="A536" s="682">
        <v>512</v>
      </c>
      <c r="B536" s="690" t="s">
        <v>1345</v>
      </c>
      <c r="C536" s="690" t="s">
        <v>645</v>
      </c>
      <c r="D536" s="691" t="s">
        <v>615</v>
      </c>
      <c r="E536" s="686" t="s">
        <v>1217</v>
      </c>
      <c r="F536" s="683" t="s">
        <v>334</v>
      </c>
      <c r="G536" s="687">
        <v>100</v>
      </c>
      <c r="H536" s="687">
        <v>100</v>
      </c>
      <c r="I536" s="688">
        <f t="shared" si="12"/>
        <v>20</v>
      </c>
    </row>
    <row r="537" spans="1:9" ht="15">
      <c r="A537" s="682">
        <v>513</v>
      </c>
      <c r="B537" s="690" t="s">
        <v>644</v>
      </c>
      <c r="C537" s="690" t="s">
        <v>2263</v>
      </c>
      <c r="D537" s="691" t="s">
        <v>2264</v>
      </c>
      <c r="E537" s="686" t="s">
        <v>1217</v>
      </c>
      <c r="F537" s="683" t="s">
        <v>334</v>
      </c>
      <c r="G537" s="687">
        <v>100</v>
      </c>
      <c r="H537" s="687">
        <v>100</v>
      </c>
      <c r="I537" s="688">
        <f t="shared" si="12"/>
        <v>20</v>
      </c>
    </row>
    <row r="538" spans="1:9" ht="15">
      <c r="A538" s="682">
        <v>514</v>
      </c>
      <c r="B538" s="690" t="s">
        <v>1239</v>
      </c>
      <c r="C538" s="690" t="s">
        <v>2193</v>
      </c>
      <c r="D538" s="691" t="s">
        <v>2265</v>
      </c>
      <c r="E538" s="686" t="s">
        <v>1217</v>
      </c>
      <c r="F538" s="683" t="s">
        <v>334</v>
      </c>
      <c r="G538" s="687">
        <v>100</v>
      </c>
      <c r="H538" s="687">
        <v>100</v>
      </c>
      <c r="I538" s="688">
        <f t="shared" si="12"/>
        <v>20</v>
      </c>
    </row>
    <row r="539" spans="1:9" ht="15">
      <c r="A539" s="682">
        <v>515</v>
      </c>
      <c r="B539" s="690" t="s">
        <v>2266</v>
      </c>
      <c r="C539" s="690" t="s">
        <v>2193</v>
      </c>
      <c r="D539" s="691" t="s">
        <v>2267</v>
      </c>
      <c r="E539" s="686" t="s">
        <v>1217</v>
      </c>
      <c r="F539" s="683" t="s">
        <v>334</v>
      </c>
      <c r="G539" s="687">
        <v>100</v>
      </c>
      <c r="H539" s="687">
        <v>100</v>
      </c>
      <c r="I539" s="688">
        <f t="shared" si="12"/>
        <v>20</v>
      </c>
    </row>
    <row r="540" spans="1:9" ht="15">
      <c r="A540" s="682">
        <v>516</v>
      </c>
      <c r="B540" s="690" t="s">
        <v>1622</v>
      </c>
      <c r="C540" s="690" t="s">
        <v>645</v>
      </c>
      <c r="D540" s="691" t="s">
        <v>2268</v>
      </c>
      <c r="E540" s="686" t="s">
        <v>1217</v>
      </c>
      <c r="F540" s="683" t="s">
        <v>334</v>
      </c>
      <c r="G540" s="687">
        <v>100</v>
      </c>
      <c r="H540" s="687">
        <v>100</v>
      </c>
      <c r="I540" s="688">
        <f t="shared" si="12"/>
        <v>20</v>
      </c>
    </row>
    <row r="541" spans="1:9" ht="15">
      <c r="A541" s="682">
        <v>517</v>
      </c>
      <c r="B541" s="690" t="s">
        <v>1432</v>
      </c>
      <c r="C541" s="690" t="s">
        <v>2269</v>
      </c>
      <c r="D541" s="691" t="s">
        <v>2270</v>
      </c>
      <c r="E541" s="686" t="s">
        <v>1217</v>
      </c>
      <c r="F541" s="683" t="s">
        <v>334</v>
      </c>
      <c r="G541" s="687">
        <v>100</v>
      </c>
      <c r="H541" s="687">
        <v>100</v>
      </c>
      <c r="I541" s="688">
        <f t="shared" si="12"/>
        <v>20</v>
      </c>
    </row>
    <row r="542" spans="1:9" ht="15">
      <c r="A542" s="682">
        <v>518</v>
      </c>
      <c r="B542" s="690" t="s">
        <v>637</v>
      </c>
      <c r="C542" s="690" t="s">
        <v>1917</v>
      </c>
      <c r="D542" s="691" t="s">
        <v>2271</v>
      </c>
      <c r="E542" s="686" t="s">
        <v>1217</v>
      </c>
      <c r="F542" s="683" t="s">
        <v>334</v>
      </c>
      <c r="G542" s="687">
        <v>100</v>
      </c>
      <c r="H542" s="687">
        <v>100</v>
      </c>
      <c r="I542" s="688">
        <f t="shared" si="12"/>
        <v>20</v>
      </c>
    </row>
    <row r="543" spans="1:9" ht="15">
      <c r="A543" s="682">
        <v>519</v>
      </c>
      <c r="B543" s="690" t="s">
        <v>662</v>
      </c>
      <c r="C543" s="690" t="s">
        <v>2272</v>
      </c>
      <c r="D543" s="691" t="s">
        <v>2273</v>
      </c>
      <c r="E543" s="686" t="s">
        <v>1217</v>
      </c>
      <c r="F543" s="683" t="s">
        <v>334</v>
      </c>
      <c r="G543" s="687">
        <v>100</v>
      </c>
      <c r="H543" s="687">
        <v>100</v>
      </c>
      <c r="I543" s="688">
        <f t="shared" si="12"/>
        <v>20</v>
      </c>
    </row>
    <row r="544" spans="1:9" ht="15">
      <c r="A544" s="682">
        <v>520</v>
      </c>
      <c r="B544" s="690" t="s">
        <v>1511</v>
      </c>
      <c r="C544" s="690" t="s">
        <v>2272</v>
      </c>
      <c r="D544" s="691" t="s">
        <v>2274</v>
      </c>
      <c r="E544" s="686" t="s">
        <v>1217</v>
      </c>
      <c r="F544" s="683" t="s">
        <v>334</v>
      </c>
      <c r="G544" s="687">
        <v>100</v>
      </c>
      <c r="H544" s="687">
        <v>100</v>
      </c>
      <c r="I544" s="688">
        <f t="shared" si="12"/>
        <v>20</v>
      </c>
    </row>
    <row r="545" spans="1:9" ht="15">
      <c r="A545" s="682">
        <v>521</v>
      </c>
      <c r="B545" s="690" t="s">
        <v>1596</v>
      </c>
      <c r="C545" s="690" t="s">
        <v>2269</v>
      </c>
      <c r="D545" s="691" t="s">
        <v>2275</v>
      </c>
      <c r="E545" s="686" t="s">
        <v>1217</v>
      </c>
      <c r="F545" s="683" t="s">
        <v>334</v>
      </c>
      <c r="G545" s="687">
        <v>100</v>
      </c>
      <c r="H545" s="687">
        <v>100</v>
      </c>
      <c r="I545" s="688">
        <f t="shared" si="12"/>
        <v>20</v>
      </c>
    </row>
    <row r="546" spans="1:9" ht="15">
      <c r="A546" s="682">
        <v>522</v>
      </c>
      <c r="B546" s="690" t="s">
        <v>678</v>
      </c>
      <c r="C546" s="690" t="s">
        <v>2269</v>
      </c>
      <c r="D546" s="691">
        <v>54001007476</v>
      </c>
      <c r="E546" s="686" t="s">
        <v>1217</v>
      </c>
      <c r="F546" s="683" t="s">
        <v>334</v>
      </c>
      <c r="G546" s="687">
        <v>100</v>
      </c>
      <c r="H546" s="687">
        <v>100</v>
      </c>
      <c r="I546" s="688">
        <f t="shared" si="12"/>
        <v>20</v>
      </c>
    </row>
    <row r="547" spans="1:9" ht="15">
      <c r="A547" s="682">
        <v>523</v>
      </c>
      <c r="B547" s="690" t="s">
        <v>1218</v>
      </c>
      <c r="C547" s="690" t="s">
        <v>2276</v>
      </c>
      <c r="D547" s="691" t="s">
        <v>2277</v>
      </c>
      <c r="E547" s="686" t="s">
        <v>1217</v>
      </c>
      <c r="F547" s="683" t="s">
        <v>334</v>
      </c>
      <c r="G547" s="687">
        <v>100</v>
      </c>
      <c r="H547" s="687">
        <v>100</v>
      </c>
      <c r="I547" s="688">
        <f t="shared" si="12"/>
        <v>20</v>
      </c>
    </row>
    <row r="548" spans="1:9" ht="15">
      <c r="A548" s="682">
        <v>524</v>
      </c>
      <c r="B548" s="690" t="s">
        <v>2278</v>
      </c>
      <c r="C548" s="690" t="s">
        <v>2269</v>
      </c>
      <c r="D548" s="691" t="s">
        <v>2279</v>
      </c>
      <c r="E548" s="686" t="s">
        <v>1217</v>
      </c>
      <c r="F548" s="683" t="s">
        <v>334</v>
      </c>
      <c r="G548" s="687">
        <v>100</v>
      </c>
      <c r="H548" s="687">
        <v>100</v>
      </c>
      <c r="I548" s="688">
        <f t="shared" si="12"/>
        <v>20</v>
      </c>
    </row>
    <row r="549" spans="1:9" ht="15">
      <c r="A549" s="682">
        <v>525</v>
      </c>
      <c r="B549" s="690" t="s">
        <v>1432</v>
      </c>
      <c r="C549" s="690" t="s">
        <v>1247</v>
      </c>
      <c r="D549" s="691" t="s">
        <v>2280</v>
      </c>
      <c r="E549" s="686" t="s">
        <v>1217</v>
      </c>
      <c r="F549" s="683" t="s">
        <v>334</v>
      </c>
      <c r="G549" s="687">
        <v>100</v>
      </c>
      <c r="H549" s="687">
        <v>100</v>
      </c>
      <c r="I549" s="688">
        <f t="shared" si="12"/>
        <v>20</v>
      </c>
    </row>
    <row r="550" spans="1:9" ht="15">
      <c r="A550" s="682">
        <v>526</v>
      </c>
      <c r="B550" s="690" t="s">
        <v>1382</v>
      </c>
      <c r="C550" s="690" t="s">
        <v>2281</v>
      </c>
      <c r="D550" s="691" t="s">
        <v>2282</v>
      </c>
      <c r="E550" s="686" t="s">
        <v>1217</v>
      </c>
      <c r="F550" s="683" t="s">
        <v>334</v>
      </c>
      <c r="G550" s="687">
        <v>100</v>
      </c>
      <c r="H550" s="687">
        <v>100</v>
      </c>
      <c r="I550" s="688">
        <f t="shared" si="12"/>
        <v>20</v>
      </c>
    </row>
    <row r="551" spans="1:9" ht="15">
      <c r="A551" s="682">
        <v>527</v>
      </c>
      <c r="B551" s="690" t="s">
        <v>1360</v>
      </c>
      <c r="C551" s="690" t="s">
        <v>2283</v>
      </c>
      <c r="D551" s="691" t="s">
        <v>2284</v>
      </c>
      <c r="E551" s="686" t="s">
        <v>1217</v>
      </c>
      <c r="F551" s="683" t="s">
        <v>334</v>
      </c>
      <c r="G551" s="687">
        <v>100</v>
      </c>
      <c r="H551" s="687">
        <v>100</v>
      </c>
      <c r="I551" s="688">
        <f t="shared" si="12"/>
        <v>20</v>
      </c>
    </row>
    <row r="552" spans="1:9" ht="15">
      <c r="A552" s="682">
        <v>528</v>
      </c>
      <c r="B552" s="690" t="s">
        <v>1563</v>
      </c>
      <c r="C552" s="690" t="s">
        <v>645</v>
      </c>
      <c r="D552" s="691" t="s">
        <v>2285</v>
      </c>
      <c r="E552" s="686" t="s">
        <v>1217</v>
      </c>
      <c r="F552" s="683" t="s">
        <v>334</v>
      </c>
      <c r="G552" s="687">
        <v>100</v>
      </c>
      <c r="H552" s="687">
        <v>100</v>
      </c>
      <c r="I552" s="688">
        <f t="shared" si="12"/>
        <v>20</v>
      </c>
    </row>
    <row r="553" spans="1:9" ht="15">
      <c r="A553" s="682">
        <v>529</v>
      </c>
      <c r="B553" s="690" t="s">
        <v>1271</v>
      </c>
      <c r="C553" s="690" t="s">
        <v>2286</v>
      </c>
      <c r="D553" s="691" t="s">
        <v>2287</v>
      </c>
      <c r="E553" s="686" t="s">
        <v>1217</v>
      </c>
      <c r="F553" s="683" t="s">
        <v>334</v>
      </c>
      <c r="G553" s="687">
        <v>100</v>
      </c>
      <c r="H553" s="687">
        <v>100</v>
      </c>
      <c r="I553" s="688">
        <f t="shared" ref="I553:I616" si="13">H553*20%</f>
        <v>20</v>
      </c>
    </row>
    <row r="554" spans="1:9" ht="15">
      <c r="A554" s="682">
        <v>530</v>
      </c>
      <c r="B554" s="690" t="s">
        <v>1772</v>
      </c>
      <c r="C554" s="690" t="s">
        <v>2288</v>
      </c>
      <c r="D554" s="691">
        <v>41001005615</v>
      </c>
      <c r="E554" s="686" t="s">
        <v>1217</v>
      </c>
      <c r="F554" s="683" t="s">
        <v>334</v>
      </c>
      <c r="G554" s="687">
        <v>100</v>
      </c>
      <c r="H554" s="687">
        <v>100</v>
      </c>
      <c r="I554" s="688">
        <f t="shared" si="13"/>
        <v>20</v>
      </c>
    </row>
    <row r="555" spans="1:9" ht="15">
      <c r="A555" s="682">
        <v>531</v>
      </c>
      <c r="B555" s="690" t="s">
        <v>2289</v>
      </c>
      <c r="C555" s="690" t="s">
        <v>2290</v>
      </c>
      <c r="D555" s="691" t="s">
        <v>2291</v>
      </c>
      <c r="E555" s="686" t="s">
        <v>1217</v>
      </c>
      <c r="F555" s="683" t="s">
        <v>334</v>
      </c>
      <c r="G555" s="687">
        <v>50</v>
      </c>
      <c r="H555" s="687">
        <v>50</v>
      </c>
      <c r="I555" s="688">
        <f t="shared" si="13"/>
        <v>10</v>
      </c>
    </row>
    <row r="556" spans="1:9" ht="15">
      <c r="A556" s="682">
        <v>532</v>
      </c>
      <c r="B556" s="690" t="s">
        <v>1993</v>
      </c>
      <c r="C556" s="690" t="s">
        <v>2290</v>
      </c>
      <c r="D556" s="691" t="s">
        <v>2292</v>
      </c>
      <c r="E556" s="686" t="s">
        <v>1217</v>
      </c>
      <c r="F556" s="683" t="s">
        <v>334</v>
      </c>
      <c r="G556" s="687">
        <v>50</v>
      </c>
      <c r="H556" s="687">
        <v>50</v>
      </c>
      <c r="I556" s="688">
        <f t="shared" si="13"/>
        <v>10</v>
      </c>
    </row>
    <row r="557" spans="1:9" ht="15">
      <c r="A557" s="682">
        <v>533</v>
      </c>
      <c r="B557" s="690" t="s">
        <v>639</v>
      </c>
      <c r="C557" s="690" t="s">
        <v>1319</v>
      </c>
      <c r="D557" s="691" t="s">
        <v>2293</v>
      </c>
      <c r="E557" s="686" t="s">
        <v>1217</v>
      </c>
      <c r="F557" s="683" t="s">
        <v>334</v>
      </c>
      <c r="G557" s="687">
        <v>100</v>
      </c>
      <c r="H557" s="687">
        <v>100</v>
      </c>
      <c r="I557" s="688">
        <f t="shared" si="13"/>
        <v>20</v>
      </c>
    </row>
    <row r="558" spans="1:9" ht="15">
      <c r="A558" s="682">
        <v>534</v>
      </c>
      <c r="B558" s="690" t="s">
        <v>2294</v>
      </c>
      <c r="C558" s="690" t="s">
        <v>2295</v>
      </c>
      <c r="D558" s="691" t="s">
        <v>2296</v>
      </c>
      <c r="E558" s="686" t="s">
        <v>1217</v>
      </c>
      <c r="F558" s="683" t="s">
        <v>334</v>
      </c>
      <c r="G558" s="687">
        <v>100</v>
      </c>
      <c r="H558" s="687">
        <v>100</v>
      </c>
      <c r="I558" s="688">
        <f t="shared" si="13"/>
        <v>20</v>
      </c>
    </row>
    <row r="559" spans="1:9" ht="15">
      <c r="A559" s="682">
        <v>535</v>
      </c>
      <c r="B559" s="690" t="s">
        <v>2297</v>
      </c>
      <c r="C559" s="690" t="s">
        <v>2298</v>
      </c>
      <c r="D559" s="691" t="s">
        <v>2299</v>
      </c>
      <c r="E559" s="686" t="s">
        <v>1217</v>
      </c>
      <c r="F559" s="683" t="s">
        <v>334</v>
      </c>
      <c r="G559" s="687">
        <v>50</v>
      </c>
      <c r="H559" s="687">
        <v>50</v>
      </c>
      <c r="I559" s="688">
        <f t="shared" si="13"/>
        <v>10</v>
      </c>
    </row>
    <row r="560" spans="1:9" ht="15">
      <c r="A560" s="682">
        <v>536</v>
      </c>
      <c r="B560" s="690" t="s">
        <v>2300</v>
      </c>
      <c r="C560" s="690" t="s">
        <v>2298</v>
      </c>
      <c r="D560" s="691">
        <v>54001056216</v>
      </c>
      <c r="E560" s="686" t="s">
        <v>1217</v>
      </c>
      <c r="F560" s="683" t="s">
        <v>334</v>
      </c>
      <c r="G560" s="687">
        <v>50</v>
      </c>
      <c r="H560" s="687">
        <v>50</v>
      </c>
      <c r="I560" s="688">
        <f t="shared" si="13"/>
        <v>10</v>
      </c>
    </row>
    <row r="561" spans="1:9" ht="15">
      <c r="A561" s="682">
        <v>537</v>
      </c>
      <c r="B561" s="690" t="s">
        <v>1239</v>
      </c>
      <c r="C561" s="690" t="s">
        <v>2263</v>
      </c>
      <c r="D561" s="691" t="s">
        <v>2301</v>
      </c>
      <c r="E561" s="686" t="s">
        <v>1217</v>
      </c>
      <c r="F561" s="683" t="s">
        <v>334</v>
      </c>
      <c r="G561" s="687">
        <v>100</v>
      </c>
      <c r="H561" s="687">
        <v>100</v>
      </c>
      <c r="I561" s="688">
        <f t="shared" si="13"/>
        <v>20</v>
      </c>
    </row>
    <row r="562" spans="1:9" ht="15">
      <c r="A562" s="682">
        <v>538</v>
      </c>
      <c r="B562" s="690" t="s">
        <v>1160</v>
      </c>
      <c r="C562" s="690" t="s">
        <v>2269</v>
      </c>
      <c r="D562" s="691" t="s">
        <v>2302</v>
      </c>
      <c r="E562" s="686" t="s">
        <v>1217</v>
      </c>
      <c r="F562" s="683" t="s">
        <v>334</v>
      </c>
      <c r="G562" s="687">
        <v>100</v>
      </c>
      <c r="H562" s="687">
        <v>100</v>
      </c>
      <c r="I562" s="688">
        <f t="shared" si="13"/>
        <v>20</v>
      </c>
    </row>
    <row r="563" spans="1:9" ht="15">
      <c r="A563" s="682">
        <v>539</v>
      </c>
      <c r="B563" s="690" t="s">
        <v>1772</v>
      </c>
      <c r="C563" s="690" t="s">
        <v>1250</v>
      </c>
      <c r="D563" s="691" t="s">
        <v>2303</v>
      </c>
      <c r="E563" s="686" t="s">
        <v>1217</v>
      </c>
      <c r="F563" s="683" t="s">
        <v>334</v>
      </c>
      <c r="G563" s="687">
        <v>100</v>
      </c>
      <c r="H563" s="687">
        <v>100</v>
      </c>
      <c r="I563" s="688">
        <f t="shared" si="13"/>
        <v>20</v>
      </c>
    </row>
    <row r="564" spans="1:9" ht="15">
      <c r="A564" s="682">
        <v>540</v>
      </c>
      <c r="B564" s="690" t="s">
        <v>2304</v>
      </c>
      <c r="C564" s="690" t="s">
        <v>1369</v>
      </c>
      <c r="D564" s="691" t="s">
        <v>2305</v>
      </c>
      <c r="E564" s="686" t="s">
        <v>1217</v>
      </c>
      <c r="F564" s="683" t="s">
        <v>334</v>
      </c>
      <c r="G564" s="687">
        <v>100</v>
      </c>
      <c r="H564" s="687">
        <v>100</v>
      </c>
      <c r="I564" s="688">
        <f t="shared" si="13"/>
        <v>20</v>
      </c>
    </row>
    <row r="565" spans="1:9" ht="15">
      <c r="A565" s="682">
        <v>541</v>
      </c>
      <c r="B565" s="690" t="s">
        <v>1382</v>
      </c>
      <c r="C565" s="690" t="s">
        <v>2283</v>
      </c>
      <c r="D565" s="691" t="s">
        <v>2306</v>
      </c>
      <c r="E565" s="686" t="s">
        <v>1217</v>
      </c>
      <c r="F565" s="683" t="s">
        <v>334</v>
      </c>
      <c r="G565" s="687">
        <v>100</v>
      </c>
      <c r="H565" s="687">
        <v>100</v>
      </c>
      <c r="I565" s="688">
        <f t="shared" si="13"/>
        <v>20</v>
      </c>
    </row>
    <row r="566" spans="1:9" ht="15">
      <c r="A566" s="682">
        <v>542</v>
      </c>
      <c r="B566" s="690" t="s">
        <v>1449</v>
      </c>
      <c r="C566" s="690" t="s">
        <v>2269</v>
      </c>
      <c r="D566" s="691" t="s">
        <v>2307</v>
      </c>
      <c r="E566" s="686" t="s">
        <v>1217</v>
      </c>
      <c r="F566" s="683" t="s">
        <v>334</v>
      </c>
      <c r="G566" s="687">
        <v>100</v>
      </c>
      <c r="H566" s="687">
        <v>100</v>
      </c>
      <c r="I566" s="688">
        <f t="shared" si="13"/>
        <v>20</v>
      </c>
    </row>
    <row r="567" spans="1:9" ht="15">
      <c r="A567" s="682">
        <v>543</v>
      </c>
      <c r="B567" s="690" t="s">
        <v>649</v>
      </c>
      <c r="C567" s="690" t="s">
        <v>2308</v>
      </c>
      <c r="D567" s="691" t="s">
        <v>2309</v>
      </c>
      <c r="E567" s="686" t="s">
        <v>1217</v>
      </c>
      <c r="F567" s="683" t="s">
        <v>334</v>
      </c>
      <c r="G567" s="687">
        <v>100</v>
      </c>
      <c r="H567" s="687">
        <v>100</v>
      </c>
      <c r="I567" s="688">
        <f t="shared" si="13"/>
        <v>20</v>
      </c>
    </row>
    <row r="568" spans="1:9" ht="15">
      <c r="A568" s="682">
        <v>544</v>
      </c>
      <c r="B568" s="690" t="s">
        <v>1246</v>
      </c>
      <c r="C568" s="690" t="s">
        <v>2310</v>
      </c>
      <c r="D568" s="691" t="s">
        <v>2311</v>
      </c>
      <c r="E568" s="686" t="s">
        <v>1217</v>
      </c>
      <c r="F568" s="683" t="s">
        <v>334</v>
      </c>
      <c r="G568" s="687">
        <v>100</v>
      </c>
      <c r="H568" s="687">
        <v>100</v>
      </c>
      <c r="I568" s="688">
        <f t="shared" si="13"/>
        <v>20</v>
      </c>
    </row>
    <row r="569" spans="1:9" ht="15">
      <c r="A569" s="682">
        <v>545</v>
      </c>
      <c r="B569" s="690" t="s">
        <v>1404</v>
      </c>
      <c r="C569" s="690" t="s">
        <v>2312</v>
      </c>
      <c r="D569" s="691" t="s">
        <v>2313</v>
      </c>
      <c r="E569" s="686" t="s">
        <v>1217</v>
      </c>
      <c r="F569" s="683" t="s">
        <v>334</v>
      </c>
      <c r="G569" s="687">
        <v>50</v>
      </c>
      <c r="H569" s="687">
        <v>50</v>
      </c>
      <c r="I569" s="688">
        <f t="shared" si="13"/>
        <v>10</v>
      </c>
    </row>
    <row r="570" spans="1:9" ht="15">
      <c r="A570" s="682">
        <v>546</v>
      </c>
      <c r="B570" s="690" t="s">
        <v>1294</v>
      </c>
      <c r="C570" s="690" t="s">
        <v>2314</v>
      </c>
      <c r="D570" s="691" t="s">
        <v>2315</v>
      </c>
      <c r="E570" s="686" t="s">
        <v>1217</v>
      </c>
      <c r="F570" s="683" t="s">
        <v>334</v>
      </c>
      <c r="G570" s="687">
        <v>50</v>
      </c>
      <c r="H570" s="687">
        <v>50</v>
      </c>
      <c r="I570" s="688">
        <f t="shared" si="13"/>
        <v>10</v>
      </c>
    </row>
    <row r="571" spans="1:9" ht="15">
      <c r="A571" s="682">
        <v>547</v>
      </c>
      <c r="B571" s="690" t="s">
        <v>1294</v>
      </c>
      <c r="C571" s="690" t="s">
        <v>2316</v>
      </c>
      <c r="D571" s="691" t="s">
        <v>2317</v>
      </c>
      <c r="E571" s="686" t="s">
        <v>1217</v>
      </c>
      <c r="F571" s="683" t="s">
        <v>334</v>
      </c>
      <c r="G571" s="687">
        <v>100</v>
      </c>
      <c r="H571" s="687">
        <v>100</v>
      </c>
      <c r="I571" s="688">
        <f t="shared" si="13"/>
        <v>20</v>
      </c>
    </row>
    <row r="572" spans="1:9" ht="15">
      <c r="A572" s="682">
        <v>548</v>
      </c>
      <c r="B572" s="690" t="s">
        <v>2318</v>
      </c>
      <c r="C572" s="690" t="s">
        <v>2298</v>
      </c>
      <c r="D572" s="691" t="s">
        <v>2319</v>
      </c>
      <c r="E572" s="686" t="s">
        <v>1217</v>
      </c>
      <c r="F572" s="683" t="s">
        <v>334</v>
      </c>
      <c r="G572" s="687">
        <v>100</v>
      </c>
      <c r="H572" s="687">
        <v>100</v>
      </c>
      <c r="I572" s="688">
        <f t="shared" si="13"/>
        <v>20</v>
      </c>
    </row>
    <row r="573" spans="1:9" ht="15">
      <c r="A573" s="682">
        <v>549</v>
      </c>
      <c r="B573" s="690" t="s">
        <v>1744</v>
      </c>
      <c r="C573" s="690" t="s">
        <v>2193</v>
      </c>
      <c r="D573" s="691" t="s">
        <v>2320</v>
      </c>
      <c r="E573" s="686" t="s">
        <v>1217</v>
      </c>
      <c r="F573" s="683" t="s">
        <v>334</v>
      </c>
      <c r="G573" s="687">
        <v>100</v>
      </c>
      <c r="H573" s="687">
        <v>100</v>
      </c>
      <c r="I573" s="688">
        <f t="shared" si="13"/>
        <v>20</v>
      </c>
    </row>
    <row r="574" spans="1:9" ht="15">
      <c r="A574" s="682">
        <v>550</v>
      </c>
      <c r="B574" s="690" t="s">
        <v>1296</v>
      </c>
      <c r="C574" s="690" t="s">
        <v>1917</v>
      </c>
      <c r="D574" s="691" t="s">
        <v>2321</v>
      </c>
      <c r="E574" s="686" t="s">
        <v>1217</v>
      </c>
      <c r="F574" s="683" t="s">
        <v>334</v>
      </c>
      <c r="G574" s="687">
        <v>100</v>
      </c>
      <c r="H574" s="687">
        <v>100</v>
      </c>
      <c r="I574" s="688">
        <f t="shared" si="13"/>
        <v>20</v>
      </c>
    </row>
    <row r="575" spans="1:9" ht="15">
      <c r="A575" s="682">
        <v>551</v>
      </c>
      <c r="B575" s="690" t="s">
        <v>1429</v>
      </c>
      <c r="C575" s="690" t="s">
        <v>1729</v>
      </c>
      <c r="D575" s="691" t="s">
        <v>2322</v>
      </c>
      <c r="E575" s="686" t="s">
        <v>1217</v>
      </c>
      <c r="F575" s="683" t="s">
        <v>334</v>
      </c>
      <c r="G575" s="687">
        <v>100</v>
      </c>
      <c r="H575" s="687">
        <v>100</v>
      </c>
      <c r="I575" s="688">
        <f t="shared" si="13"/>
        <v>20</v>
      </c>
    </row>
    <row r="576" spans="1:9" ht="15">
      <c r="A576" s="682">
        <v>552</v>
      </c>
      <c r="B576" s="690" t="s">
        <v>2323</v>
      </c>
      <c r="C576" s="690" t="s">
        <v>2290</v>
      </c>
      <c r="D576" s="691" t="s">
        <v>2324</v>
      </c>
      <c r="E576" s="686" t="s">
        <v>1217</v>
      </c>
      <c r="F576" s="683" t="s">
        <v>334</v>
      </c>
      <c r="G576" s="687">
        <v>100</v>
      </c>
      <c r="H576" s="687">
        <v>100</v>
      </c>
      <c r="I576" s="688">
        <f t="shared" si="13"/>
        <v>20</v>
      </c>
    </row>
    <row r="577" spans="1:9" ht="15">
      <c r="A577" s="682">
        <v>553</v>
      </c>
      <c r="B577" s="690" t="s">
        <v>2033</v>
      </c>
      <c r="C577" s="690" t="s">
        <v>2325</v>
      </c>
      <c r="D577" s="691" t="s">
        <v>2326</v>
      </c>
      <c r="E577" s="686" t="s">
        <v>1217</v>
      </c>
      <c r="F577" s="683" t="s">
        <v>334</v>
      </c>
      <c r="G577" s="687">
        <v>100</v>
      </c>
      <c r="H577" s="687">
        <v>100</v>
      </c>
      <c r="I577" s="688">
        <f t="shared" si="13"/>
        <v>20</v>
      </c>
    </row>
    <row r="578" spans="1:9" ht="15">
      <c r="A578" s="682">
        <v>554</v>
      </c>
      <c r="B578" s="690" t="s">
        <v>1478</v>
      </c>
      <c r="C578" s="690" t="s">
        <v>2327</v>
      </c>
      <c r="D578" s="691" t="s">
        <v>2328</v>
      </c>
      <c r="E578" s="686" t="s">
        <v>1217</v>
      </c>
      <c r="F578" s="683" t="s">
        <v>334</v>
      </c>
      <c r="G578" s="687">
        <v>100</v>
      </c>
      <c r="H578" s="687">
        <v>100</v>
      </c>
      <c r="I578" s="688">
        <f t="shared" si="13"/>
        <v>20</v>
      </c>
    </row>
    <row r="579" spans="1:9" ht="15">
      <c r="A579" s="682">
        <v>555</v>
      </c>
      <c r="B579" s="690" t="s">
        <v>1292</v>
      </c>
      <c r="C579" s="690" t="s">
        <v>1383</v>
      </c>
      <c r="D579" s="691" t="s">
        <v>2329</v>
      </c>
      <c r="E579" s="686" t="s">
        <v>1217</v>
      </c>
      <c r="F579" s="683" t="s">
        <v>334</v>
      </c>
      <c r="G579" s="687">
        <v>100</v>
      </c>
      <c r="H579" s="687">
        <v>100</v>
      </c>
      <c r="I579" s="688">
        <f t="shared" si="13"/>
        <v>20</v>
      </c>
    </row>
    <row r="580" spans="1:9" ht="15">
      <c r="A580" s="682">
        <v>556</v>
      </c>
      <c r="B580" s="690" t="s">
        <v>2289</v>
      </c>
      <c r="C580" s="690" t="s">
        <v>1383</v>
      </c>
      <c r="D580" s="691" t="s">
        <v>2330</v>
      </c>
      <c r="E580" s="686" t="s">
        <v>1217</v>
      </c>
      <c r="F580" s="683" t="s">
        <v>334</v>
      </c>
      <c r="G580" s="687">
        <v>100</v>
      </c>
      <c r="H580" s="687">
        <v>100</v>
      </c>
      <c r="I580" s="688">
        <f t="shared" si="13"/>
        <v>20</v>
      </c>
    </row>
    <row r="581" spans="1:9" ht="15">
      <c r="A581" s="682">
        <v>557</v>
      </c>
      <c r="B581" s="690" t="s">
        <v>2331</v>
      </c>
      <c r="C581" s="690" t="s">
        <v>2332</v>
      </c>
      <c r="D581" s="691" t="s">
        <v>2333</v>
      </c>
      <c r="E581" s="686" t="s">
        <v>1217</v>
      </c>
      <c r="F581" s="683" t="s">
        <v>334</v>
      </c>
      <c r="G581" s="687">
        <v>100</v>
      </c>
      <c r="H581" s="687">
        <v>100</v>
      </c>
      <c r="I581" s="688">
        <f t="shared" si="13"/>
        <v>20</v>
      </c>
    </row>
    <row r="582" spans="1:9" ht="15">
      <c r="A582" s="682">
        <v>558</v>
      </c>
      <c r="B582" s="690" t="s">
        <v>2073</v>
      </c>
      <c r="C582" s="690" t="s">
        <v>2310</v>
      </c>
      <c r="D582" s="691" t="s">
        <v>2334</v>
      </c>
      <c r="E582" s="686" t="s">
        <v>1217</v>
      </c>
      <c r="F582" s="683" t="s">
        <v>334</v>
      </c>
      <c r="G582" s="687">
        <v>100</v>
      </c>
      <c r="H582" s="687">
        <v>100</v>
      </c>
      <c r="I582" s="688">
        <f t="shared" si="13"/>
        <v>20</v>
      </c>
    </row>
    <row r="583" spans="1:9" ht="15">
      <c r="A583" s="682">
        <v>559</v>
      </c>
      <c r="B583" s="690" t="s">
        <v>668</v>
      </c>
      <c r="C583" s="690" t="s">
        <v>645</v>
      </c>
      <c r="D583" s="691" t="s">
        <v>2335</v>
      </c>
      <c r="E583" s="686" t="s">
        <v>1217</v>
      </c>
      <c r="F583" s="683" t="s">
        <v>334</v>
      </c>
      <c r="G583" s="687">
        <v>100</v>
      </c>
      <c r="H583" s="687">
        <v>100</v>
      </c>
      <c r="I583" s="688">
        <f t="shared" si="13"/>
        <v>20</v>
      </c>
    </row>
    <row r="584" spans="1:9" ht="15">
      <c r="A584" s="682">
        <v>560</v>
      </c>
      <c r="B584" s="690" t="s">
        <v>1599</v>
      </c>
      <c r="C584" s="690" t="s">
        <v>1917</v>
      </c>
      <c r="D584" s="691" t="s">
        <v>2336</v>
      </c>
      <c r="E584" s="686" t="s">
        <v>1217</v>
      </c>
      <c r="F584" s="683" t="s">
        <v>334</v>
      </c>
      <c r="G584" s="687">
        <v>100</v>
      </c>
      <c r="H584" s="687">
        <v>100</v>
      </c>
      <c r="I584" s="688">
        <f t="shared" si="13"/>
        <v>20</v>
      </c>
    </row>
    <row r="585" spans="1:9" ht="15">
      <c r="A585" s="682">
        <v>561</v>
      </c>
      <c r="B585" s="690" t="s">
        <v>654</v>
      </c>
      <c r="C585" s="690" t="s">
        <v>2337</v>
      </c>
      <c r="D585" s="691" t="s">
        <v>2338</v>
      </c>
      <c r="E585" s="686" t="s">
        <v>1217</v>
      </c>
      <c r="F585" s="683" t="s">
        <v>334</v>
      </c>
      <c r="G585" s="687">
        <v>100</v>
      </c>
      <c r="H585" s="687">
        <v>100</v>
      </c>
      <c r="I585" s="688">
        <f t="shared" si="13"/>
        <v>20</v>
      </c>
    </row>
    <row r="586" spans="1:9" ht="15">
      <c r="A586" s="682">
        <v>562</v>
      </c>
      <c r="B586" s="690" t="s">
        <v>2339</v>
      </c>
      <c r="C586" s="690" t="s">
        <v>2325</v>
      </c>
      <c r="D586" s="691" t="s">
        <v>2340</v>
      </c>
      <c r="E586" s="686" t="s">
        <v>1217</v>
      </c>
      <c r="F586" s="683" t="s">
        <v>334</v>
      </c>
      <c r="G586" s="687">
        <v>100</v>
      </c>
      <c r="H586" s="687">
        <v>100</v>
      </c>
      <c r="I586" s="688">
        <f t="shared" si="13"/>
        <v>20</v>
      </c>
    </row>
    <row r="587" spans="1:9" ht="15">
      <c r="A587" s="682">
        <v>563</v>
      </c>
      <c r="B587" s="690" t="s">
        <v>2341</v>
      </c>
      <c r="C587" s="690" t="s">
        <v>2342</v>
      </c>
      <c r="D587" s="691" t="s">
        <v>2343</v>
      </c>
      <c r="E587" s="686" t="s">
        <v>1217</v>
      </c>
      <c r="F587" s="683" t="s">
        <v>334</v>
      </c>
      <c r="G587" s="687">
        <v>100</v>
      </c>
      <c r="H587" s="687">
        <v>100</v>
      </c>
      <c r="I587" s="688">
        <f t="shared" si="13"/>
        <v>20</v>
      </c>
    </row>
    <row r="588" spans="1:9" ht="15">
      <c r="A588" s="682">
        <v>564</v>
      </c>
      <c r="B588" s="690" t="s">
        <v>1253</v>
      </c>
      <c r="C588" s="690" t="s">
        <v>2276</v>
      </c>
      <c r="D588" s="691" t="s">
        <v>2344</v>
      </c>
      <c r="E588" s="686" t="s">
        <v>1217</v>
      </c>
      <c r="F588" s="683" t="s">
        <v>334</v>
      </c>
      <c r="G588" s="687">
        <v>100</v>
      </c>
      <c r="H588" s="687">
        <v>100</v>
      </c>
      <c r="I588" s="688">
        <f t="shared" si="13"/>
        <v>20</v>
      </c>
    </row>
    <row r="589" spans="1:9" ht="15">
      <c r="A589" s="682">
        <v>565</v>
      </c>
      <c r="B589" s="690" t="s">
        <v>684</v>
      </c>
      <c r="C589" s="690" t="s">
        <v>2286</v>
      </c>
      <c r="D589" s="691" t="s">
        <v>2345</v>
      </c>
      <c r="E589" s="686" t="s">
        <v>1217</v>
      </c>
      <c r="F589" s="683" t="s">
        <v>334</v>
      </c>
      <c r="G589" s="687">
        <v>100</v>
      </c>
      <c r="H589" s="687">
        <v>100</v>
      </c>
      <c r="I589" s="688">
        <f t="shared" si="13"/>
        <v>20</v>
      </c>
    </row>
    <row r="590" spans="1:9" ht="15">
      <c r="A590" s="682">
        <v>566</v>
      </c>
      <c r="B590" s="690" t="s">
        <v>2346</v>
      </c>
      <c r="C590" s="690" t="s">
        <v>1269</v>
      </c>
      <c r="D590" s="691" t="s">
        <v>2347</v>
      </c>
      <c r="E590" s="686" t="s">
        <v>1217</v>
      </c>
      <c r="F590" s="683" t="s">
        <v>334</v>
      </c>
      <c r="G590" s="687">
        <v>100</v>
      </c>
      <c r="H590" s="687">
        <v>100</v>
      </c>
      <c r="I590" s="688">
        <f t="shared" si="13"/>
        <v>20</v>
      </c>
    </row>
    <row r="591" spans="1:9" ht="15">
      <c r="A591" s="682">
        <v>567</v>
      </c>
      <c r="B591" s="690" t="s">
        <v>1249</v>
      </c>
      <c r="C591" s="690" t="s">
        <v>2348</v>
      </c>
      <c r="D591" s="691" t="s">
        <v>2349</v>
      </c>
      <c r="E591" s="686" t="s">
        <v>1217</v>
      </c>
      <c r="F591" s="683" t="s">
        <v>334</v>
      </c>
      <c r="G591" s="687">
        <v>100</v>
      </c>
      <c r="H591" s="687">
        <v>100</v>
      </c>
      <c r="I591" s="688">
        <f t="shared" si="13"/>
        <v>20</v>
      </c>
    </row>
    <row r="592" spans="1:9" ht="15">
      <c r="A592" s="682">
        <v>568</v>
      </c>
      <c r="B592" s="690" t="s">
        <v>1735</v>
      </c>
      <c r="C592" s="690" t="s">
        <v>2281</v>
      </c>
      <c r="D592" s="691" t="s">
        <v>2350</v>
      </c>
      <c r="E592" s="686" t="s">
        <v>1217</v>
      </c>
      <c r="F592" s="683" t="s">
        <v>334</v>
      </c>
      <c r="G592" s="687">
        <v>100</v>
      </c>
      <c r="H592" s="687">
        <v>100</v>
      </c>
      <c r="I592" s="688">
        <f t="shared" si="13"/>
        <v>20</v>
      </c>
    </row>
    <row r="593" spans="1:9" ht="15">
      <c r="A593" s="682">
        <v>569</v>
      </c>
      <c r="B593" s="690" t="s">
        <v>2351</v>
      </c>
      <c r="C593" s="690" t="s">
        <v>2348</v>
      </c>
      <c r="D593" s="691" t="s">
        <v>2352</v>
      </c>
      <c r="E593" s="686" t="s">
        <v>1217</v>
      </c>
      <c r="F593" s="683" t="s">
        <v>334</v>
      </c>
      <c r="G593" s="687">
        <v>100</v>
      </c>
      <c r="H593" s="687">
        <v>100</v>
      </c>
      <c r="I593" s="688">
        <f t="shared" si="13"/>
        <v>20</v>
      </c>
    </row>
    <row r="594" spans="1:9" ht="15">
      <c r="A594" s="682">
        <v>570</v>
      </c>
      <c r="B594" s="690" t="s">
        <v>628</v>
      </c>
      <c r="C594" s="690" t="s">
        <v>2353</v>
      </c>
      <c r="D594" s="691" t="s">
        <v>2354</v>
      </c>
      <c r="E594" s="686" t="s">
        <v>1217</v>
      </c>
      <c r="F594" s="683" t="s">
        <v>334</v>
      </c>
      <c r="G594" s="687">
        <v>100</v>
      </c>
      <c r="H594" s="687">
        <v>100</v>
      </c>
      <c r="I594" s="688">
        <f t="shared" si="13"/>
        <v>20</v>
      </c>
    </row>
    <row r="595" spans="1:9" ht="15">
      <c r="A595" s="682">
        <v>571</v>
      </c>
      <c r="B595" s="690" t="s">
        <v>1239</v>
      </c>
      <c r="C595" s="690" t="s">
        <v>2283</v>
      </c>
      <c r="D595" s="691" t="s">
        <v>2355</v>
      </c>
      <c r="E595" s="686" t="s">
        <v>1217</v>
      </c>
      <c r="F595" s="683" t="s">
        <v>334</v>
      </c>
      <c r="G595" s="687">
        <v>100</v>
      </c>
      <c r="H595" s="687">
        <v>100</v>
      </c>
      <c r="I595" s="688">
        <f t="shared" si="13"/>
        <v>20</v>
      </c>
    </row>
    <row r="596" spans="1:9" ht="15">
      <c r="A596" s="682">
        <v>572</v>
      </c>
      <c r="B596" s="690" t="s">
        <v>2356</v>
      </c>
      <c r="C596" s="690" t="s">
        <v>2269</v>
      </c>
      <c r="D596" s="691" t="s">
        <v>2357</v>
      </c>
      <c r="E596" s="686" t="s">
        <v>1217</v>
      </c>
      <c r="F596" s="683" t="s">
        <v>334</v>
      </c>
      <c r="G596" s="687">
        <v>50</v>
      </c>
      <c r="H596" s="687">
        <v>50</v>
      </c>
      <c r="I596" s="688">
        <f t="shared" si="13"/>
        <v>10</v>
      </c>
    </row>
    <row r="597" spans="1:9" ht="15">
      <c r="A597" s="682">
        <v>573</v>
      </c>
      <c r="B597" s="690" t="s">
        <v>1246</v>
      </c>
      <c r="C597" s="690" t="s">
        <v>2269</v>
      </c>
      <c r="D597" s="691" t="s">
        <v>2358</v>
      </c>
      <c r="E597" s="686" t="s">
        <v>1217</v>
      </c>
      <c r="F597" s="683" t="s">
        <v>334</v>
      </c>
      <c r="G597" s="687">
        <v>50</v>
      </c>
      <c r="H597" s="687">
        <v>50</v>
      </c>
      <c r="I597" s="688">
        <f t="shared" si="13"/>
        <v>10</v>
      </c>
    </row>
    <row r="598" spans="1:9" ht="15">
      <c r="A598" s="682">
        <v>574</v>
      </c>
      <c r="B598" s="692" t="s">
        <v>1239</v>
      </c>
      <c r="C598" s="692" t="s">
        <v>1161</v>
      </c>
      <c r="D598" s="693">
        <v>54001043797</v>
      </c>
      <c r="E598" s="686" t="s">
        <v>1217</v>
      </c>
      <c r="F598" s="683" t="s">
        <v>334</v>
      </c>
      <c r="G598" s="687">
        <v>150</v>
      </c>
      <c r="H598" s="687">
        <v>150</v>
      </c>
      <c r="I598" s="688">
        <f t="shared" si="13"/>
        <v>30</v>
      </c>
    </row>
    <row r="599" spans="1:9" ht="15">
      <c r="A599" s="682">
        <v>575</v>
      </c>
      <c r="B599" s="696" t="s">
        <v>2359</v>
      </c>
      <c r="C599" s="696" t="s">
        <v>2263</v>
      </c>
      <c r="D599" s="693" t="s">
        <v>2360</v>
      </c>
      <c r="E599" s="686" t="s">
        <v>1217</v>
      </c>
      <c r="F599" s="683" t="s">
        <v>334</v>
      </c>
      <c r="G599" s="687">
        <v>100</v>
      </c>
      <c r="H599" s="687">
        <v>100</v>
      </c>
      <c r="I599" s="688">
        <f t="shared" si="13"/>
        <v>20</v>
      </c>
    </row>
    <row r="600" spans="1:9" ht="15">
      <c r="A600" s="682">
        <v>576</v>
      </c>
      <c r="B600" s="696" t="s">
        <v>1239</v>
      </c>
      <c r="C600" s="696" t="s">
        <v>2361</v>
      </c>
      <c r="D600" s="693" t="s">
        <v>2362</v>
      </c>
      <c r="E600" s="686" t="s">
        <v>1217</v>
      </c>
      <c r="F600" s="683" t="s">
        <v>334</v>
      </c>
      <c r="G600" s="687">
        <v>100</v>
      </c>
      <c r="H600" s="687">
        <v>100</v>
      </c>
      <c r="I600" s="688">
        <f t="shared" si="13"/>
        <v>20</v>
      </c>
    </row>
    <row r="601" spans="1:9" ht="15">
      <c r="A601" s="682">
        <v>577</v>
      </c>
      <c r="B601" s="696" t="s">
        <v>2363</v>
      </c>
      <c r="C601" s="696" t="s">
        <v>2364</v>
      </c>
      <c r="D601" s="693" t="s">
        <v>2365</v>
      </c>
      <c r="E601" s="686" t="s">
        <v>1217</v>
      </c>
      <c r="F601" s="683" t="s">
        <v>334</v>
      </c>
      <c r="G601" s="687">
        <v>100</v>
      </c>
      <c r="H601" s="687">
        <v>100</v>
      </c>
      <c r="I601" s="688">
        <f t="shared" si="13"/>
        <v>20</v>
      </c>
    </row>
    <row r="602" spans="1:9" ht="15">
      <c r="A602" s="682">
        <v>578</v>
      </c>
      <c r="B602" s="696" t="s">
        <v>644</v>
      </c>
      <c r="C602" s="696" t="s">
        <v>2263</v>
      </c>
      <c r="D602" s="693" t="s">
        <v>2366</v>
      </c>
      <c r="E602" s="686" t="s">
        <v>1217</v>
      </c>
      <c r="F602" s="683" t="s">
        <v>334</v>
      </c>
      <c r="G602" s="687">
        <v>100</v>
      </c>
      <c r="H602" s="687">
        <v>100</v>
      </c>
      <c r="I602" s="688">
        <f t="shared" si="13"/>
        <v>20</v>
      </c>
    </row>
    <row r="603" spans="1:9" ht="15">
      <c r="A603" s="682">
        <v>579</v>
      </c>
      <c r="B603" s="696" t="s">
        <v>2367</v>
      </c>
      <c r="C603" s="696" t="s">
        <v>1747</v>
      </c>
      <c r="D603" s="697" t="s">
        <v>2368</v>
      </c>
      <c r="E603" s="686" t="s">
        <v>1217</v>
      </c>
      <c r="F603" s="683" t="s">
        <v>334</v>
      </c>
      <c r="G603" s="687">
        <v>100</v>
      </c>
      <c r="H603" s="687">
        <v>100</v>
      </c>
      <c r="I603" s="688">
        <f t="shared" si="13"/>
        <v>20</v>
      </c>
    </row>
    <row r="604" spans="1:9" ht="15">
      <c r="A604" s="682">
        <v>580</v>
      </c>
      <c r="B604" s="696" t="s">
        <v>1246</v>
      </c>
      <c r="C604" s="696" t="s">
        <v>2272</v>
      </c>
      <c r="D604" s="697" t="s">
        <v>2369</v>
      </c>
      <c r="E604" s="686" t="s">
        <v>1217</v>
      </c>
      <c r="F604" s="683" t="s">
        <v>334</v>
      </c>
      <c r="G604" s="687">
        <v>100</v>
      </c>
      <c r="H604" s="687">
        <v>100</v>
      </c>
      <c r="I604" s="688">
        <f t="shared" si="13"/>
        <v>20</v>
      </c>
    </row>
    <row r="605" spans="1:9" ht="15">
      <c r="A605" s="682">
        <v>581</v>
      </c>
      <c r="B605" s="696" t="s">
        <v>1640</v>
      </c>
      <c r="C605" s="696" t="s">
        <v>645</v>
      </c>
      <c r="D605" s="697" t="s">
        <v>2370</v>
      </c>
      <c r="E605" s="686" t="s">
        <v>1217</v>
      </c>
      <c r="F605" s="683" t="s">
        <v>334</v>
      </c>
      <c r="G605" s="687">
        <v>100</v>
      </c>
      <c r="H605" s="687">
        <v>100</v>
      </c>
      <c r="I605" s="688">
        <f t="shared" si="13"/>
        <v>20</v>
      </c>
    </row>
    <row r="606" spans="1:9" ht="15">
      <c r="A606" s="682">
        <v>582</v>
      </c>
      <c r="B606" s="696" t="s">
        <v>1656</v>
      </c>
      <c r="C606" s="696" t="s">
        <v>1729</v>
      </c>
      <c r="D606" s="697" t="s">
        <v>2371</v>
      </c>
      <c r="E606" s="686" t="s">
        <v>1217</v>
      </c>
      <c r="F606" s="683" t="s">
        <v>334</v>
      </c>
      <c r="G606" s="687">
        <v>100</v>
      </c>
      <c r="H606" s="687">
        <v>100</v>
      </c>
      <c r="I606" s="688">
        <f t="shared" si="13"/>
        <v>20</v>
      </c>
    </row>
    <row r="607" spans="1:9" ht="15">
      <c r="A607" s="682">
        <v>583</v>
      </c>
      <c r="B607" s="696" t="s">
        <v>1446</v>
      </c>
      <c r="C607" s="696" t="s">
        <v>2372</v>
      </c>
      <c r="D607" s="697" t="s">
        <v>2373</v>
      </c>
      <c r="E607" s="686" t="s">
        <v>1217</v>
      </c>
      <c r="F607" s="683" t="s">
        <v>334</v>
      </c>
      <c r="G607" s="687">
        <v>100</v>
      </c>
      <c r="H607" s="687">
        <v>100</v>
      </c>
      <c r="I607" s="688">
        <f t="shared" si="13"/>
        <v>20</v>
      </c>
    </row>
    <row r="608" spans="1:9" ht="15">
      <c r="A608" s="682">
        <v>584</v>
      </c>
      <c r="B608" s="696" t="s">
        <v>2374</v>
      </c>
      <c r="C608" s="696" t="s">
        <v>2375</v>
      </c>
      <c r="D608" s="697" t="s">
        <v>2376</v>
      </c>
      <c r="E608" s="686" t="s">
        <v>1217</v>
      </c>
      <c r="F608" s="683" t="s">
        <v>334</v>
      </c>
      <c r="G608" s="687">
        <v>100</v>
      </c>
      <c r="H608" s="687">
        <v>100</v>
      </c>
      <c r="I608" s="688">
        <f t="shared" si="13"/>
        <v>20</v>
      </c>
    </row>
    <row r="609" spans="1:9" ht="15">
      <c r="A609" s="682">
        <v>585</v>
      </c>
      <c r="B609" s="696" t="s">
        <v>1449</v>
      </c>
      <c r="C609" s="696" t="s">
        <v>2308</v>
      </c>
      <c r="D609" s="697" t="s">
        <v>2377</v>
      </c>
      <c r="E609" s="686" t="s">
        <v>1217</v>
      </c>
      <c r="F609" s="683" t="s">
        <v>334</v>
      </c>
      <c r="G609" s="687">
        <v>100</v>
      </c>
      <c r="H609" s="687">
        <v>100</v>
      </c>
      <c r="I609" s="688">
        <f t="shared" si="13"/>
        <v>20</v>
      </c>
    </row>
    <row r="610" spans="1:9" ht="15">
      <c r="A610" s="682">
        <v>586</v>
      </c>
      <c r="B610" s="696" t="s">
        <v>1404</v>
      </c>
      <c r="C610" s="696" t="s">
        <v>645</v>
      </c>
      <c r="D610" s="697" t="s">
        <v>2378</v>
      </c>
      <c r="E610" s="686" t="s">
        <v>1217</v>
      </c>
      <c r="F610" s="683" t="s">
        <v>334</v>
      </c>
      <c r="G610" s="687">
        <v>200</v>
      </c>
      <c r="H610" s="687">
        <v>200</v>
      </c>
      <c r="I610" s="688">
        <f t="shared" si="13"/>
        <v>40</v>
      </c>
    </row>
    <row r="611" spans="1:9" ht="15">
      <c r="A611" s="682">
        <v>587</v>
      </c>
      <c r="B611" s="696" t="s">
        <v>659</v>
      </c>
      <c r="C611" s="696" t="s">
        <v>2269</v>
      </c>
      <c r="D611" s="697" t="s">
        <v>2379</v>
      </c>
      <c r="E611" s="686" t="s">
        <v>1217</v>
      </c>
      <c r="F611" s="683" t="s">
        <v>334</v>
      </c>
      <c r="G611" s="687">
        <v>100</v>
      </c>
      <c r="H611" s="687">
        <v>100</v>
      </c>
      <c r="I611" s="688">
        <f t="shared" si="13"/>
        <v>20</v>
      </c>
    </row>
    <row r="612" spans="1:9" ht="15">
      <c r="A612" s="682">
        <v>588</v>
      </c>
      <c r="B612" s="696" t="s">
        <v>652</v>
      </c>
      <c r="C612" s="696" t="s">
        <v>1522</v>
      </c>
      <c r="D612" s="697" t="s">
        <v>2380</v>
      </c>
      <c r="E612" s="686" t="s">
        <v>1217</v>
      </c>
      <c r="F612" s="683" t="s">
        <v>334</v>
      </c>
      <c r="G612" s="687">
        <v>100</v>
      </c>
      <c r="H612" s="687">
        <v>100</v>
      </c>
      <c r="I612" s="688">
        <f t="shared" si="13"/>
        <v>20</v>
      </c>
    </row>
    <row r="613" spans="1:9" ht="15">
      <c r="A613" s="682">
        <v>589</v>
      </c>
      <c r="B613" s="696" t="s">
        <v>1905</v>
      </c>
      <c r="C613" s="696" t="s">
        <v>645</v>
      </c>
      <c r="D613" s="697" t="s">
        <v>2381</v>
      </c>
      <c r="E613" s="686" t="s">
        <v>1217</v>
      </c>
      <c r="F613" s="683" t="s">
        <v>334</v>
      </c>
      <c r="G613" s="687">
        <v>100</v>
      </c>
      <c r="H613" s="687">
        <v>100</v>
      </c>
      <c r="I613" s="688">
        <f t="shared" si="13"/>
        <v>20</v>
      </c>
    </row>
    <row r="614" spans="1:9" ht="15">
      <c r="A614" s="682">
        <v>590</v>
      </c>
      <c r="B614" s="696" t="s">
        <v>2242</v>
      </c>
      <c r="C614" s="696" t="s">
        <v>2372</v>
      </c>
      <c r="D614" s="697" t="s">
        <v>2382</v>
      </c>
      <c r="E614" s="686" t="s">
        <v>1217</v>
      </c>
      <c r="F614" s="683" t="s">
        <v>334</v>
      </c>
      <c r="G614" s="687">
        <v>100</v>
      </c>
      <c r="H614" s="687">
        <v>100</v>
      </c>
      <c r="I614" s="688">
        <f t="shared" si="13"/>
        <v>20</v>
      </c>
    </row>
    <row r="615" spans="1:9" ht="15">
      <c r="A615" s="682">
        <v>591</v>
      </c>
      <c r="B615" s="696" t="s">
        <v>1239</v>
      </c>
      <c r="C615" s="696" t="s">
        <v>2383</v>
      </c>
      <c r="D615" s="697" t="s">
        <v>2384</v>
      </c>
      <c r="E615" s="686" t="s">
        <v>1217</v>
      </c>
      <c r="F615" s="683" t="s">
        <v>334</v>
      </c>
      <c r="G615" s="687">
        <v>100</v>
      </c>
      <c r="H615" s="687">
        <v>100</v>
      </c>
      <c r="I615" s="688">
        <f t="shared" si="13"/>
        <v>20</v>
      </c>
    </row>
    <row r="616" spans="1:9" ht="15">
      <c r="A616" s="682">
        <v>592</v>
      </c>
      <c r="B616" s="696" t="s">
        <v>2385</v>
      </c>
      <c r="C616" s="696" t="s">
        <v>1522</v>
      </c>
      <c r="D616" s="697" t="s">
        <v>2386</v>
      </c>
      <c r="E616" s="686" t="s">
        <v>1217</v>
      </c>
      <c r="F616" s="683" t="s">
        <v>334</v>
      </c>
      <c r="G616" s="687">
        <v>100</v>
      </c>
      <c r="H616" s="687">
        <v>100</v>
      </c>
      <c r="I616" s="688">
        <f t="shared" si="13"/>
        <v>20</v>
      </c>
    </row>
    <row r="617" spans="1:9" ht="15">
      <c r="A617" s="682">
        <v>593</v>
      </c>
      <c r="B617" s="696" t="s">
        <v>1158</v>
      </c>
      <c r="C617" s="696" t="s">
        <v>2263</v>
      </c>
      <c r="D617" s="697" t="s">
        <v>2387</v>
      </c>
      <c r="E617" s="686" t="s">
        <v>1217</v>
      </c>
      <c r="F617" s="683" t="s">
        <v>334</v>
      </c>
      <c r="G617" s="687">
        <v>100</v>
      </c>
      <c r="H617" s="687">
        <v>100</v>
      </c>
      <c r="I617" s="688">
        <f t="shared" ref="I617:I680" si="14">H617*20%</f>
        <v>20</v>
      </c>
    </row>
    <row r="618" spans="1:9" ht="15">
      <c r="A618" s="682">
        <v>594</v>
      </c>
      <c r="B618" s="696" t="s">
        <v>1244</v>
      </c>
      <c r="C618" s="696" t="s">
        <v>1561</v>
      </c>
      <c r="D618" s="697" t="s">
        <v>2388</v>
      </c>
      <c r="E618" s="686" t="s">
        <v>1217</v>
      </c>
      <c r="F618" s="683" t="s">
        <v>334</v>
      </c>
      <c r="G618" s="687">
        <v>100</v>
      </c>
      <c r="H618" s="687">
        <v>100</v>
      </c>
      <c r="I618" s="688">
        <f t="shared" si="14"/>
        <v>20</v>
      </c>
    </row>
    <row r="619" spans="1:9" ht="15">
      <c r="A619" s="682">
        <v>595</v>
      </c>
      <c r="B619" s="696" t="s">
        <v>2389</v>
      </c>
      <c r="C619" s="696" t="s">
        <v>2390</v>
      </c>
      <c r="D619" s="697" t="s">
        <v>2391</v>
      </c>
      <c r="E619" s="686" t="s">
        <v>1217</v>
      </c>
      <c r="F619" s="683" t="s">
        <v>334</v>
      </c>
      <c r="G619" s="687">
        <v>100</v>
      </c>
      <c r="H619" s="687">
        <v>100</v>
      </c>
      <c r="I619" s="688">
        <f t="shared" si="14"/>
        <v>20</v>
      </c>
    </row>
    <row r="620" spans="1:9" ht="15">
      <c r="A620" s="682">
        <v>596</v>
      </c>
      <c r="B620" s="696" t="s">
        <v>2093</v>
      </c>
      <c r="C620" s="696" t="s">
        <v>2263</v>
      </c>
      <c r="D620" s="697" t="s">
        <v>2392</v>
      </c>
      <c r="E620" s="686" t="s">
        <v>1217</v>
      </c>
      <c r="F620" s="683" t="s">
        <v>334</v>
      </c>
      <c r="G620" s="687">
        <v>100</v>
      </c>
      <c r="H620" s="687">
        <v>100</v>
      </c>
      <c r="I620" s="688">
        <f t="shared" si="14"/>
        <v>20</v>
      </c>
    </row>
    <row r="621" spans="1:9" ht="15">
      <c r="A621" s="682">
        <v>597</v>
      </c>
      <c r="B621" s="696" t="s">
        <v>1160</v>
      </c>
      <c r="C621" s="696" t="s">
        <v>701</v>
      </c>
      <c r="D621" s="697" t="s">
        <v>2393</v>
      </c>
      <c r="E621" s="686" t="s">
        <v>1217</v>
      </c>
      <c r="F621" s="683" t="s">
        <v>334</v>
      </c>
      <c r="G621" s="687">
        <v>100</v>
      </c>
      <c r="H621" s="687">
        <v>100</v>
      </c>
      <c r="I621" s="688">
        <f t="shared" si="14"/>
        <v>20</v>
      </c>
    </row>
    <row r="622" spans="1:9" ht="15">
      <c r="A622" s="682">
        <v>598</v>
      </c>
      <c r="B622" s="696" t="s">
        <v>1239</v>
      </c>
      <c r="C622" s="696" t="s">
        <v>2269</v>
      </c>
      <c r="D622" s="697" t="s">
        <v>2394</v>
      </c>
      <c r="E622" s="686" t="s">
        <v>1217</v>
      </c>
      <c r="F622" s="683" t="s">
        <v>334</v>
      </c>
      <c r="G622" s="687">
        <v>100</v>
      </c>
      <c r="H622" s="687">
        <v>100</v>
      </c>
      <c r="I622" s="688">
        <f t="shared" si="14"/>
        <v>20</v>
      </c>
    </row>
    <row r="623" spans="1:9" ht="15">
      <c r="A623" s="682">
        <v>599</v>
      </c>
      <c r="B623" s="696" t="s">
        <v>2395</v>
      </c>
      <c r="C623" s="696" t="s">
        <v>2276</v>
      </c>
      <c r="D623" s="697" t="s">
        <v>2396</v>
      </c>
      <c r="E623" s="686" t="s">
        <v>1217</v>
      </c>
      <c r="F623" s="683" t="s">
        <v>334</v>
      </c>
      <c r="G623" s="687">
        <v>100</v>
      </c>
      <c r="H623" s="687">
        <v>100</v>
      </c>
      <c r="I623" s="688">
        <f t="shared" si="14"/>
        <v>20</v>
      </c>
    </row>
    <row r="624" spans="1:9" ht="15">
      <c r="A624" s="682">
        <v>600</v>
      </c>
      <c r="B624" s="696" t="s">
        <v>1329</v>
      </c>
      <c r="C624" s="696" t="s">
        <v>2397</v>
      </c>
      <c r="D624" s="697" t="s">
        <v>2398</v>
      </c>
      <c r="E624" s="686" t="s">
        <v>1217</v>
      </c>
      <c r="F624" s="683" t="s">
        <v>334</v>
      </c>
      <c r="G624" s="687">
        <v>100</v>
      </c>
      <c r="H624" s="687">
        <v>100</v>
      </c>
      <c r="I624" s="688">
        <f t="shared" si="14"/>
        <v>20</v>
      </c>
    </row>
    <row r="625" spans="1:9" ht="15">
      <c r="A625" s="682">
        <v>601</v>
      </c>
      <c r="B625" s="696" t="s">
        <v>2399</v>
      </c>
      <c r="C625" s="696" t="s">
        <v>1380</v>
      </c>
      <c r="D625" s="697" t="s">
        <v>2400</v>
      </c>
      <c r="E625" s="686" t="s">
        <v>1217</v>
      </c>
      <c r="F625" s="683" t="s">
        <v>334</v>
      </c>
      <c r="G625" s="687">
        <v>100</v>
      </c>
      <c r="H625" s="687">
        <v>100</v>
      </c>
      <c r="I625" s="688">
        <f t="shared" si="14"/>
        <v>20</v>
      </c>
    </row>
    <row r="626" spans="1:9" ht="15">
      <c r="A626" s="682">
        <v>602</v>
      </c>
      <c r="B626" s="696" t="s">
        <v>2367</v>
      </c>
      <c r="C626" s="696" t="s">
        <v>2272</v>
      </c>
      <c r="D626" s="697" t="s">
        <v>2401</v>
      </c>
      <c r="E626" s="686" t="s">
        <v>1217</v>
      </c>
      <c r="F626" s="683" t="s">
        <v>334</v>
      </c>
      <c r="G626" s="687">
        <v>100</v>
      </c>
      <c r="H626" s="687">
        <v>100</v>
      </c>
      <c r="I626" s="688">
        <f t="shared" si="14"/>
        <v>20</v>
      </c>
    </row>
    <row r="627" spans="1:9" ht="15">
      <c r="A627" s="682">
        <v>603</v>
      </c>
      <c r="B627" s="696" t="s">
        <v>1340</v>
      </c>
      <c r="C627" s="696" t="s">
        <v>2402</v>
      </c>
      <c r="D627" s="697" t="s">
        <v>2403</v>
      </c>
      <c r="E627" s="686" t="s">
        <v>1217</v>
      </c>
      <c r="F627" s="683" t="s">
        <v>334</v>
      </c>
      <c r="G627" s="687">
        <v>100</v>
      </c>
      <c r="H627" s="687">
        <v>100</v>
      </c>
      <c r="I627" s="688">
        <f t="shared" si="14"/>
        <v>20</v>
      </c>
    </row>
    <row r="628" spans="1:9" ht="15">
      <c r="A628" s="682">
        <v>604</v>
      </c>
      <c r="B628" s="696" t="s">
        <v>2404</v>
      </c>
      <c r="C628" s="696" t="s">
        <v>2308</v>
      </c>
      <c r="D628" s="697" t="s">
        <v>2405</v>
      </c>
      <c r="E628" s="686" t="s">
        <v>1217</v>
      </c>
      <c r="F628" s="683" t="s">
        <v>334</v>
      </c>
      <c r="G628" s="687">
        <v>100</v>
      </c>
      <c r="H628" s="687">
        <v>100</v>
      </c>
      <c r="I628" s="688">
        <f t="shared" si="14"/>
        <v>20</v>
      </c>
    </row>
    <row r="629" spans="1:9" ht="15">
      <c r="A629" s="682">
        <v>605</v>
      </c>
      <c r="B629" s="696" t="s">
        <v>1158</v>
      </c>
      <c r="C629" s="696" t="s">
        <v>2308</v>
      </c>
      <c r="D629" s="697" t="s">
        <v>2406</v>
      </c>
      <c r="E629" s="686" t="s">
        <v>1217</v>
      </c>
      <c r="F629" s="683" t="s">
        <v>334</v>
      </c>
      <c r="G629" s="687">
        <v>100</v>
      </c>
      <c r="H629" s="687">
        <v>100</v>
      </c>
      <c r="I629" s="688">
        <f t="shared" si="14"/>
        <v>20</v>
      </c>
    </row>
    <row r="630" spans="1:9" ht="15">
      <c r="A630" s="682">
        <v>606</v>
      </c>
      <c r="B630" s="696" t="s">
        <v>1360</v>
      </c>
      <c r="C630" s="696" t="s">
        <v>2407</v>
      </c>
      <c r="D630" s="697" t="s">
        <v>2408</v>
      </c>
      <c r="E630" s="686" t="s">
        <v>1217</v>
      </c>
      <c r="F630" s="683" t="s">
        <v>334</v>
      </c>
      <c r="G630" s="687">
        <v>100</v>
      </c>
      <c r="H630" s="687">
        <v>100</v>
      </c>
      <c r="I630" s="688">
        <f t="shared" si="14"/>
        <v>20</v>
      </c>
    </row>
    <row r="631" spans="1:9" ht="15">
      <c r="A631" s="682">
        <v>607</v>
      </c>
      <c r="B631" s="696" t="s">
        <v>2409</v>
      </c>
      <c r="C631" s="696" t="s">
        <v>645</v>
      </c>
      <c r="D631" s="697" t="s">
        <v>2410</v>
      </c>
      <c r="E631" s="686" t="s">
        <v>1217</v>
      </c>
      <c r="F631" s="683" t="s">
        <v>334</v>
      </c>
      <c r="G631" s="687">
        <v>100</v>
      </c>
      <c r="H631" s="687">
        <v>100</v>
      </c>
      <c r="I631" s="688">
        <f t="shared" si="14"/>
        <v>20</v>
      </c>
    </row>
    <row r="632" spans="1:9" ht="15">
      <c r="A632" s="682">
        <v>608</v>
      </c>
      <c r="B632" s="696" t="s">
        <v>1396</v>
      </c>
      <c r="C632" s="696" t="s">
        <v>1522</v>
      </c>
      <c r="D632" s="697" t="s">
        <v>2411</v>
      </c>
      <c r="E632" s="686" t="s">
        <v>1217</v>
      </c>
      <c r="F632" s="683" t="s">
        <v>334</v>
      </c>
      <c r="G632" s="687">
        <v>100</v>
      </c>
      <c r="H632" s="687">
        <v>100</v>
      </c>
      <c r="I632" s="688">
        <f t="shared" si="14"/>
        <v>20</v>
      </c>
    </row>
    <row r="633" spans="1:9" ht="15">
      <c r="A633" s="682">
        <v>609</v>
      </c>
      <c r="B633" s="696" t="s">
        <v>2058</v>
      </c>
      <c r="C633" s="696" t="s">
        <v>2412</v>
      </c>
      <c r="D633" s="697" t="s">
        <v>2413</v>
      </c>
      <c r="E633" s="686" t="s">
        <v>1217</v>
      </c>
      <c r="F633" s="683" t="s">
        <v>334</v>
      </c>
      <c r="G633" s="687">
        <v>100</v>
      </c>
      <c r="H633" s="687">
        <v>100</v>
      </c>
      <c r="I633" s="688">
        <f t="shared" si="14"/>
        <v>20</v>
      </c>
    </row>
    <row r="634" spans="1:9" ht="15">
      <c r="A634" s="682">
        <v>610</v>
      </c>
      <c r="B634" s="696" t="s">
        <v>1371</v>
      </c>
      <c r="C634" s="696" t="s">
        <v>645</v>
      </c>
      <c r="D634" s="697" t="s">
        <v>2414</v>
      </c>
      <c r="E634" s="686" t="s">
        <v>1217</v>
      </c>
      <c r="F634" s="683" t="s">
        <v>334</v>
      </c>
      <c r="G634" s="687">
        <v>100</v>
      </c>
      <c r="H634" s="687">
        <v>100</v>
      </c>
      <c r="I634" s="688">
        <f t="shared" si="14"/>
        <v>20</v>
      </c>
    </row>
    <row r="635" spans="1:9" ht="15">
      <c r="A635" s="682">
        <v>611</v>
      </c>
      <c r="B635" s="696" t="s">
        <v>684</v>
      </c>
      <c r="C635" s="696" t="s">
        <v>2415</v>
      </c>
      <c r="D635" s="697" t="s">
        <v>2416</v>
      </c>
      <c r="E635" s="686" t="s">
        <v>1217</v>
      </c>
      <c r="F635" s="683" t="s">
        <v>334</v>
      </c>
      <c r="G635" s="687">
        <v>100</v>
      </c>
      <c r="H635" s="687">
        <v>100</v>
      </c>
      <c r="I635" s="688">
        <f t="shared" si="14"/>
        <v>20</v>
      </c>
    </row>
    <row r="636" spans="1:9" ht="15">
      <c r="A636" s="682">
        <v>612</v>
      </c>
      <c r="B636" s="696" t="s">
        <v>2417</v>
      </c>
      <c r="C636" s="696" t="s">
        <v>2372</v>
      </c>
      <c r="D636" s="697" t="s">
        <v>2418</v>
      </c>
      <c r="E636" s="686" t="s">
        <v>1217</v>
      </c>
      <c r="F636" s="683" t="s">
        <v>334</v>
      </c>
      <c r="G636" s="687">
        <v>100</v>
      </c>
      <c r="H636" s="687">
        <v>100</v>
      </c>
      <c r="I636" s="688">
        <f t="shared" si="14"/>
        <v>20</v>
      </c>
    </row>
    <row r="637" spans="1:9" ht="15">
      <c r="A637" s="682">
        <v>613</v>
      </c>
      <c r="B637" s="696" t="s">
        <v>1382</v>
      </c>
      <c r="C637" s="696" t="s">
        <v>2419</v>
      </c>
      <c r="D637" s="697" t="s">
        <v>2420</v>
      </c>
      <c r="E637" s="686" t="s">
        <v>1217</v>
      </c>
      <c r="F637" s="683" t="s">
        <v>334</v>
      </c>
      <c r="G637" s="687">
        <v>100</v>
      </c>
      <c r="H637" s="687">
        <v>100</v>
      </c>
      <c r="I637" s="688">
        <f t="shared" si="14"/>
        <v>20</v>
      </c>
    </row>
    <row r="638" spans="1:9" ht="15">
      <c r="A638" s="682">
        <v>614</v>
      </c>
      <c r="B638" s="696" t="s">
        <v>1490</v>
      </c>
      <c r="C638" s="696" t="s">
        <v>1561</v>
      </c>
      <c r="D638" s="697" t="s">
        <v>2421</v>
      </c>
      <c r="E638" s="686" t="s">
        <v>1217</v>
      </c>
      <c r="F638" s="683" t="s">
        <v>334</v>
      </c>
      <c r="G638" s="687">
        <v>100</v>
      </c>
      <c r="H638" s="687">
        <v>100</v>
      </c>
      <c r="I638" s="688">
        <f t="shared" si="14"/>
        <v>20</v>
      </c>
    </row>
    <row r="639" spans="1:9" ht="15">
      <c r="A639" s="682">
        <v>615</v>
      </c>
      <c r="B639" s="696" t="s">
        <v>1239</v>
      </c>
      <c r="C639" s="696" t="s">
        <v>2422</v>
      </c>
      <c r="D639" s="697" t="s">
        <v>2423</v>
      </c>
      <c r="E639" s="686" t="s">
        <v>1217</v>
      </c>
      <c r="F639" s="683" t="s">
        <v>334</v>
      </c>
      <c r="G639" s="687">
        <v>100</v>
      </c>
      <c r="H639" s="687">
        <v>100</v>
      </c>
      <c r="I639" s="688">
        <f t="shared" si="14"/>
        <v>20</v>
      </c>
    </row>
    <row r="640" spans="1:9" ht="15">
      <c r="A640" s="682">
        <v>616</v>
      </c>
      <c r="B640" s="696" t="s">
        <v>2424</v>
      </c>
      <c r="C640" s="696" t="s">
        <v>2425</v>
      </c>
      <c r="D640" s="697" t="s">
        <v>2426</v>
      </c>
      <c r="E640" s="686" t="s">
        <v>1217</v>
      </c>
      <c r="F640" s="683" t="s">
        <v>334</v>
      </c>
      <c r="G640" s="687">
        <v>100</v>
      </c>
      <c r="H640" s="687">
        <v>100</v>
      </c>
      <c r="I640" s="688">
        <f t="shared" si="14"/>
        <v>20</v>
      </c>
    </row>
    <row r="641" spans="1:9" ht="15">
      <c r="A641" s="682">
        <v>617</v>
      </c>
      <c r="B641" s="696" t="s">
        <v>2427</v>
      </c>
      <c r="C641" s="696" t="s">
        <v>2308</v>
      </c>
      <c r="D641" s="697" t="s">
        <v>2428</v>
      </c>
      <c r="E641" s="686" t="s">
        <v>1217</v>
      </c>
      <c r="F641" s="683" t="s">
        <v>334</v>
      </c>
      <c r="G641" s="687">
        <v>100</v>
      </c>
      <c r="H641" s="687">
        <v>100</v>
      </c>
      <c r="I641" s="688">
        <f t="shared" si="14"/>
        <v>20</v>
      </c>
    </row>
    <row r="642" spans="1:9" ht="15">
      <c r="A642" s="682">
        <v>618</v>
      </c>
      <c r="B642" s="696" t="s">
        <v>2429</v>
      </c>
      <c r="C642" s="696" t="s">
        <v>2269</v>
      </c>
      <c r="D642" s="697" t="s">
        <v>2430</v>
      </c>
      <c r="E642" s="686" t="s">
        <v>1217</v>
      </c>
      <c r="F642" s="683" t="s">
        <v>334</v>
      </c>
      <c r="G642" s="687">
        <v>100</v>
      </c>
      <c r="H642" s="687">
        <v>100</v>
      </c>
      <c r="I642" s="688">
        <f t="shared" si="14"/>
        <v>20</v>
      </c>
    </row>
    <row r="643" spans="1:9" ht="15">
      <c r="A643" s="682">
        <v>619</v>
      </c>
      <c r="B643" s="696" t="s">
        <v>2431</v>
      </c>
      <c r="C643" s="696" t="s">
        <v>2432</v>
      </c>
      <c r="D643" s="697" t="s">
        <v>2433</v>
      </c>
      <c r="E643" s="686" t="s">
        <v>1217</v>
      </c>
      <c r="F643" s="683" t="s">
        <v>334</v>
      </c>
      <c r="G643" s="687">
        <v>100</v>
      </c>
      <c r="H643" s="687">
        <v>100</v>
      </c>
      <c r="I643" s="688">
        <f t="shared" si="14"/>
        <v>20</v>
      </c>
    </row>
    <row r="644" spans="1:9" ht="15">
      <c r="A644" s="682">
        <v>620</v>
      </c>
      <c r="B644" s="696" t="s">
        <v>1724</v>
      </c>
      <c r="C644" s="696" t="s">
        <v>645</v>
      </c>
      <c r="D644" s="697" t="s">
        <v>2434</v>
      </c>
      <c r="E644" s="686" t="s">
        <v>1217</v>
      </c>
      <c r="F644" s="683" t="s">
        <v>334</v>
      </c>
      <c r="G644" s="687">
        <v>100</v>
      </c>
      <c r="H644" s="687">
        <v>100</v>
      </c>
      <c r="I644" s="688">
        <f t="shared" si="14"/>
        <v>20</v>
      </c>
    </row>
    <row r="645" spans="1:9" ht="15">
      <c r="A645" s="682">
        <v>621</v>
      </c>
      <c r="B645" s="696" t="s">
        <v>1441</v>
      </c>
      <c r="C645" s="696" t="s">
        <v>2435</v>
      </c>
      <c r="D645" s="697" t="s">
        <v>2436</v>
      </c>
      <c r="E645" s="686" t="s">
        <v>1217</v>
      </c>
      <c r="F645" s="683" t="s">
        <v>334</v>
      </c>
      <c r="G645" s="687">
        <v>100</v>
      </c>
      <c r="H645" s="687">
        <v>100</v>
      </c>
      <c r="I645" s="688">
        <f t="shared" si="14"/>
        <v>20</v>
      </c>
    </row>
    <row r="646" spans="1:9" ht="15">
      <c r="A646" s="682">
        <v>622</v>
      </c>
      <c r="B646" s="696" t="s">
        <v>2437</v>
      </c>
      <c r="C646" s="696" t="s">
        <v>1522</v>
      </c>
      <c r="D646" s="697" t="s">
        <v>2438</v>
      </c>
      <c r="E646" s="686" t="s">
        <v>1217</v>
      </c>
      <c r="F646" s="683" t="s">
        <v>334</v>
      </c>
      <c r="G646" s="687">
        <v>100</v>
      </c>
      <c r="H646" s="687">
        <v>100</v>
      </c>
      <c r="I646" s="688">
        <f t="shared" si="14"/>
        <v>20</v>
      </c>
    </row>
    <row r="647" spans="1:9" ht="15">
      <c r="A647" s="682">
        <v>623</v>
      </c>
      <c r="B647" s="696" t="s">
        <v>1974</v>
      </c>
      <c r="C647" s="696" t="s">
        <v>2372</v>
      </c>
      <c r="D647" s="697" t="s">
        <v>2439</v>
      </c>
      <c r="E647" s="686" t="s">
        <v>1217</v>
      </c>
      <c r="F647" s="683" t="s">
        <v>334</v>
      </c>
      <c r="G647" s="687">
        <v>100</v>
      </c>
      <c r="H647" s="687">
        <v>100</v>
      </c>
      <c r="I647" s="688">
        <f t="shared" si="14"/>
        <v>20</v>
      </c>
    </row>
    <row r="648" spans="1:9" ht="15">
      <c r="A648" s="682">
        <v>624</v>
      </c>
      <c r="B648" s="696" t="s">
        <v>2440</v>
      </c>
      <c r="C648" s="696" t="s">
        <v>2441</v>
      </c>
      <c r="D648" s="697" t="s">
        <v>2442</v>
      </c>
      <c r="E648" s="686" t="s">
        <v>1217</v>
      </c>
      <c r="F648" s="683" t="s">
        <v>334</v>
      </c>
      <c r="G648" s="687">
        <v>100</v>
      </c>
      <c r="H648" s="687">
        <v>100</v>
      </c>
      <c r="I648" s="688">
        <f t="shared" si="14"/>
        <v>20</v>
      </c>
    </row>
    <row r="649" spans="1:9" ht="15">
      <c r="A649" s="682">
        <v>625</v>
      </c>
      <c r="B649" s="696" t="s">
        <v>1162</v>
      </c>
      <c r="C649" s="696" t="s">
        <v>2269</v>
      </c>
      <c r="D649" s="697" t="s">
        <v>2443</v>
      </c>
      <c r="E649" s="686" t="s">
        <v>1217</v>
      </c>
      <c r="F649" s="683" t="s">
        <v>334</v>
      </c>
      <c r="G649" s="687">
        <v>100</v>
      </c>
      <c r="H649" s="687">
        <v>100</v>
      </c>
      <c r="I649" s="688">
        <f t="shared" si="14"/>
        <v>20</v>
      </c>
    </row>
    <row r="650" spans="1:9" ht="15">
      <c r="A650" s="682">
        <v>626</v>
      </c>
      <c r="B650" s="696" t="s">
        <v>1296</v>
      </c>
      <c r="C650" s="696" t="s">
        <v>1250</v>
      </c>
      <c r="D650" s="697" t="s">
        <v>2444</v>
      </c>
      <c r="E650" s="686" t="s">
        <v>1217</v>
      </c>
      <c r="F650" s="683" t="s">
        <v>334</v>
      </c>
      <c r="G650" s="687">
        <v>100</v>
      </c>
      <c r="H650" s="687">
        <v>100</v>
      </c>
      <c r="I650" s="688">
        <f t="shared" si="14"/>
        <v>20</v>
      </c>
    </row>
    <row r="651" spans="1:9" ht="15">
      <c r="A651" s="682">
        <v>627</v>
      </c>
      <c r="B651" s="696" t="s">
        <v>1996</v>
      </c>
      <c r="C651" s="696" t="s">
        <v>2445</v>
      </c>
      <c r="D651" s="697" t="s">
        <v>2446</v>
      </c>
      <c r="E651" s="686" t="s">
        <v>1217</v>
      </c>
      <c r="F651" s="683" t="s">
        <v>334</v>
      </c>
      <c r="G651" s="687">
        <v>100</v>
      </c>
      <c r="H651" s="687">
        <v>100</v>
      </c>
      <c r="I651" s="688">
        <f t="shared" si="14"/>
        <v>20</v>
      </c>
    </row>
    <row r="652" spans="1:9" ht="15">
      <c r="A652" s="682">
        <v>628</v>
      </c>
      <c r="B652" s="696" t="s">
        <v>649</v>
      </c>
      <c r="C652" s="696" t="s">
        <v>1522</v>
      </c>
      <c r="D652" s="697" t="s">
        <v>2447</v>
      </c>
      <c r="E652" s="686" t="s">
        <v>1217</v>
      </c>
      <c r="F652" s="683" t="s">
        <v>334</v>
      </c>
      <c r="G652" s="687">
        <v>100</v>
      </c>
      <c r="H652" s="687">
        <v>100</v>
      </c>
      <c r="I652" s="688">
        <f t="shared" si="14"/>
        <v>20</v>
      </c>
    </row>
    <row r="653" spans="1:9" ht="15">
      <c r="A653" s="682">
        <v>629</v>
      </c>
      <c r="B653" s="696" t="s">
        <v>1432</v>
      </c>
      <c r="C653" s="696" t="s">
        <v>1250</v>
      </c>
      <c r="D653" s="697" t="s">
        <v>2448</v>
      </c>
      <c r="E653" s="686" t="s">
        <v>1217</v>
      </c>
      <c r="F653" s="683" t="s">
        <v>334</v>
      </c>
      <c r="G653" s="687">
        <v>100</v>
      </c>
      <c r="H653" s="687">
        <v>100</v>
      </c>
      <c r="I653" s="688">
        <f t="shared" si="14"/>
        <v>20</v>
      </c>
    </row>
    <row r="654" spans="1:9" ht="15">
      <c r="A654" s="682">
        <v>630</v>
      </c>
      <c r="B654" s="696" t="s">
        <v>652</v>
      </c>
      <c r="C654" s="696" t="s">
        <v>1729</v>
      </c>
      <c r="D654" s="697">
        <v>54001049735</v>
      </c>
      <c r="E654" s="686" t="s">
        <v>1217</v>
      </c>
      <c r="F654" s="683" t="s">
        <v>334</v>
      </c>
      <c r="G654" s="687">
        <v>100</v>
      </c>
      <c r="H654" s="687">
        <v>100</v>
      </c>
      <c r="I654" s="688">
        <f t="shared" si="14"/>
        <v>20</v>
      </c>
    </row>
    <row r="655" spans="1:9" ht="15">
      <c r="A655" s="682">
        <v>631</v>
      </c>
      <c r="B655" s="696" t="s">
        <v>2449</v>
      </c>
      <c r="C655" s="696" t="s">
        <v>1977</v>
      </c>
      <c r="D655" s="697" t="s">
        <v>2450</v>
      </c>
      <c r="E655" s="686" t="s">
        <v>1217</v>
      </c>
      <c r="F655" s="683" t="s">
        <v>334</v>
      </c>
      <c r="G655" s="687">
        <v>150</v>
      </c>
      <c r="H655" s="687">
        <v>150</v>
      </c>
      <c r="I655" s="688">
        <f t="shared" si="14"/>
        <v>30</v>
      </c>
    </row>
    <row r="656" spans="1:9" ht="15">
      <c r="A656" s="682">
        <v>632</v>
      </c>
      <c r="B656" s="690" t="s">
        <v>639</v>
      </c>
      <c r="C656" s="690" t="s">
        <v>2451</v>
      </c>
      <c r="D656" s="691" t="s">
        <v>2452</v>
      </c>
      <c r="E656" s="686" t="s">
        <v>1217</v>
      </c>
      <c r="F656" s="683" t="s">
        <v>334</v>
      </c>
      <c r="G656" s="687">
        <v>300</v>
      </c>
      <c r="H656" s="687">
        <v>300</v>
      </c>
      <c r="I656" s="688">
        <f t="shared" si="14"/>
        <v>60</v>
      </c>
    </row>
    <row r="657" spans="1:9" ht="15">
      <c r="A657" s="682">
        <v>633</v>
      </c>
      <c r="B657" s="690" t="s">
        <v>1273</v>
      </c>
      <c r="C657" s="690" t="s">
        <v>2453</v>
      </c>
      <c r="D657" s="691" t="s">
        <v>2454</v>
      </c>
      <c r="E657" s="686" t="s">
        <v>1217</v>
      </c>
      <c r="F657" s="683" t="s">
        <v>334</v>
      </c>
      <c r="G657" s="687">
        <v>300</v>
      </c>
      <c r="H657" s="687">
        <v>300</v>
      </c>
      <c r="I657" s="688">
        <f t="shared" si="14"/>
        <v>60</v>
      </c>
    </row>
    <row r="658" spans="1:9" ht="15">
      <c r="A658" s="682">
        <v>634</v>
      </c>
      <c r="B658" s="690" t="s">
        <v>678</v>
      </c>
      <c r="C658" s="690" t="s">
        <v>2390</v>
      </c>
      <c r="D658" s="691" t="s">
        <v>2455</v>
      </c>
      <c r="E658" s="686" t="s">
        <v>1217</v>
      </c>
      <c r="F658" s="683" t="s">
        <v>334</v>
      </c>
      <c r="G658" s="687">
        <v>300</v>
      </c>
      <c r="H658" s="687">
        <v>300</v>
      </c>
      <c r="I658" s="688">
        <f t="shared" si="14"/>
        <v>60</v>
      </c>
    </row>
    <row r="659" spans="1:9" ht="15">
      <c r="A659" s="682">
        <v>635</v>
      </c>
      <c r="B659" s="690" t="s">
        <v>678</v>
      </c>
      <c r="C659" s="690" t="s">
        <v>2456</v>
      </c>
      <c r="D659" s="691" t="s">
        <v>2457</v>
      </c>
      <c r="E659" s="686" t="s">
        <v>1217</v>
      </c>
      <c r="F659" s="683" t="s">
        <v>334</v>
      </c>
      <c r="G659" s="687">
        <v>300</v>
      </c>
      <c r="H659" s="687">
        <v>300</v>
      </c>
      <c r="I659" s="688">
        <f t="shared" si="14"/>
        <v>60</v>
      </c>
    </row>
    <row r="660" spans="1:9" ht="15">
      <c r="A660" s="682">
        <v>636</v>
      </c>
      <c r="B660" s="690" t="s">
        <v>681</v>
      </c>
      <c r="C660" s="690" t="s">
        <v>2458</v>
      </c>
      <c r="D660" s="691" t="s">
        <v>2459</v>
      </c>
      <c r="E660" s="686" t="s">
        <v>1217</v>
      </c>
      <c r="F660" s="683" t="s">
        <v>334</v>
      </c>
      <c r="G660" s="687">
        <v>300</v>
      </c>
      <c r="H660" s="687">
        <v>300</v>
      </c>
      <c r="I660" s="688">
        <f t="shared" si="14"/>
        <v>60</v>
      </c>
    </row>
    <row r="661" spans="1:9" ht="15">
      <c r="A661" s="682">
        <v>637</v>
      </c>
      <c r="B661" s="690" t="s">
        <v>678</v>
      </c>
      <c r="C661" s="690" t="s">
        <v>2460</v>
      </c>
      <c r="D661" s="691" t="s">
        <v>2461</v>
      </c>
      <c r="E661" s="686" t="s">
        <v>1217</v>
      </c>
      <c r="F661" s="683" t="s">
        <v>334</v>
      </c>
      <c r="G661" s="687">
        <v>300</v>
      </c>
      <c r="H661" s="687">
        <v>300</v>
      </c>
      <c r="I661" s="688">
        <f t="shared" si="14"/>
        <v>60</v>
      </c>
    </row>
    <row r="662" spans="1:9" ht="15">
      <c r="A662" s="682">
        <v>638</v>
      </c>
      <c r="B662" s="690" t="s">
        <v>1239</v>
      </c>
      <c r="C662" s="690" t="s">
        <v>2462</v>
      </c>
      <c r="D662" s="691" t="s">
        <v>2463</v>
      </c>
      <c r="E662" s="686" t="s">
        <v>1217</v>
      </c>
      <c r="F662" s="683" t="s">
        <v>334</v>
      </c>
      <c r="G662" s="687">
        <v>100</v>
      </c>
      <c r="H662" s="687">
        <v>100</v>
      </c>
      <c r="I662" s="688">
        <f t="shared" si="14"/>
        <v>20</v>
      </c>
    </row>
    <row r="663" spans="1:9" ht="15">
      <c r="A663" s="682">
        <v>639</v>
      </c>
      <c r="B663" s="690" t="s">
        <v>684</v>
      </c>
      <c r="C663" s="690" t="s">
        <v>2464</v>
      </c>
      <c r="D663" s="691" t="s">
        <v>2465</v>
      </c>
      <c r="E663" s="686" t="s">
        <v>1217</v>
      </c>
      <c r="F663" s="683" t="s">
        <v>334</v>
      </c>
      <c r="G663" s="687">
        <v>200</v>
      </c>
      <c r="H663" s="687">
        <v>200</v>
      </c>
      <c r="I663" s="688">
        <f t="shared" si="14"/>
        <v>40</v>
      </c>
    </row>
    <row r="664" spans="1:9" ht="15">
      <c r="A664" s="682">
        <v>640</v>
      </c>
      <c r="B664" s="690" t="s">
        <v>1239</v>
      </c>
      <c r="C664" s="690" t="s">
        <v>2466</v>
      </c>
      <c r="D664" s="691" t="s">
        <v>2467</v>
      </c>
      <c r="E664" s="686" t="s">
        <v>1217</v>
      </c>
      <c r="F664" s="683" t="s">
        <v>334</v>
      </c>
      <c r="G664" s="687">
        <v>300</v>
      </c>
      <c r="H664" s="687">
        <v>300</v>
      </c>
      <c r="I664" s="688">
        <f t="shared" si="14"/>
        <v>60</v>
      </c>
    </row>
    <row r="665" spans="1:9" ht="15">
      <c r="A665" s="682">
        <v>641</v>
      </c>
      <c r="B665" s="690" t="s">
        <v>1218</v>
      </c>
      <c r="C665" s="690" t="s">
        <v>2468</v>
      </c>
      <c r="D665" s="691" t="s">
        <v>2469</v>
      </c>
      <c r="E665" s="686" t="s">
        <v>1217</v>
      </c>
      <c r="F665" s="683" t="s">
        <v>334</v>
      </c>
      <c r="G665" s="687">
        <v>300</v>
      </c>
      <c r="H665" s="687">
        <v>300</v>
      </c>
      <c r="I665" s="688">
        <f t="shared" si="14"/>
        <v>60</v>
      </c>
    </row>
    <row r="666" spans="1:9" ht="15">
      <c r="A666" s="682">
        <v>642</v>
      </c>
      <c r="B666" s="690" t="s">
        <v>649</v>
      </c>
      <c r="C666" s="690" t="s">
        <v>2451</v>
      </c>
      <c r="D666" s="691" t="s">
        <v>2470</v>
      </c>
      <c r="E666" s="686" t="s">
        <v>1217</v>
      </c>
      <c r="F666" s="683" t="s">
        <v>334</v>
      </c>
      <c r="G666" s="687">
        <v>300</v>
      </c>
      <c r="H666" s="687">
        <v>300</v>
      </c>
      <c r="I666" s="688">
        <f t="shared" si="14"/>
        <v>60</v>
      </c>
    </row>
    <row r="667" spans="1:9" ht="15">
      <c r="A667" s="682">
        <v>643</v>
      </c>
      <c r="B667" s="690" t="s">
        <v>1268</v>
      </c>
      <c r="C667" s="690" t="s">
        <v>1526</v>
      </c>
      <c r="D667" s="691" t="s">
        <v>2471</v>
      </c>
      <c r="E667" s="686" t="s">
        <v>1217</v>
      </c>
      <c r="F667" s="683" t="s">
        <v>334</v>
      </c>
      <c r="G667" s="687">
        <v>300</v>
      </c>
      <c r="H667" s="687">
        <v>300</v>
      </c>
      <c r="I667" s="688">
        <f t="shared" si="14"/>
        <v>60</v>
      </c>
    </row>
    <row r="668" spans="1:9" ht="15">
      <c r="A668" s="682">
        <v>644</v>
      </c>
      <c r="B668" s="690" t="s">
        <v>684</v>
      </c>
      <c r="C668" s="690" t="s">
        <v>1606</v>
      </c>
      <c r="D668" s="691" t="s">
        <v>2472</v>
      </c>
      <c r="E668" s="686" t="s">
        <v>1217</v>
      </c>
      <c r="F668" s="683" t="s">
        <v>334</v>
      </c>
      <c r="G668" s="687">
        <v>200</v>
      </c>
      <c r="H668" s="687">
        <v>200</v>
      </c>
      <c r="I668" s="688">
        <f t="shared" si="14"/>
        <v>40</v>
      </c>
    </row>
    <row r="669" spans="1:9" ht="15">
      <c r="A669" s="682">
        <v>645</v>
      </c>
      <c r="B669" s="690" t="s">
        <v>1239</v>
      </c>
      <c r="C669" s="690" t="s">
        <v>2473</v>
      </c>
      <c r="D669" s="691" t="s">
        <v>2474</v>
      </c>
      <c r="E669" s="686" t="s">
        <v>1217</v>
      </c>
      <c r="F669" s="683" t="s">
        <v>334</v>
      </c>
      <c r="G669" s="687">
        <v>300</v>
      </c>
      <c r="H669" s="687">
        <v>300</v>
      </c>
      <c r="I669" s="688">
        <f t="shared" si="14"/>
        <v>60</v>
      </c>
    </row>
    <row r="670" spans="1:9" ht="15">
      <c r="A670" s="682">
        <v>646</v>
      </c>
      <c r="B670" s="690" t="s">
        <v>2475</v>
      </c>
      <c r="C670" s="690" t="s">
        <v>2476</v>
      </c>
      <c r="D670" s="691" t="s">
        <v>2477</v>
      </c>
      <c r="E670" s="686" t="s">
        <v>1217</v>
      </c>
      <c r="F670" s="683" t="s">
        <v>334</v>
      </c>
      <c r="G670" s="687">
        <v>100</v>
      </c>
      <c r="H670" s="687">
        <v>100</v>
      </c>
      <c r="I670" s="688">
        <f t="shared" si="14"/>
        <v>20</v>
      </c>
    </row>
    <row r="671" spans="1:9" ht="15">
      <c r="A671" s="682">
        <v>647</v>
      </c>
      <c r="B671" s="690" t="s">
        <v>1996</v>
      </c>
      <c r="C671" s="690" t="s">
        <v>1664</v>
      </c>
      <c r="D671" s="691" t="s">
        <v>2478</v>
      </c>
      <c r="E671" s="686" t="s">
        <v>1217</v>
      </c>
      <c r="F671" s="683" t="s">
        <v>334</v>
      </c>
      <c r="G671" s="687">
        <v>150</v>
      </c>
      <c r="H671" s="687">
        <v>150</v>
      </c>
      <c r="I671" s="688">
        <f t="shared" si="14"/>
        <v>30</v>
      </c>
    </row>
    <row r="672" spans="1:9" ht="15">
      <c r="A672" s="682">
        <v>648</v>
      </c>
      <c r="B672" s="690" t="s">
        <v>1158</v>
      </c>
      <c r="C672" s="690" t="s">
        <v>1377</v>
      </c>
      <c r="D672" s="691" t="s">
        <v>2479</v>
      </c>
      <c r="E672" s="686" t="s">
        <v>1217</v>
      </c>
      <c r="F672" s="683" t="s">
        <v>334</v>
      </c>
      <c r="G672" s="687">
        <v>100</v>
      </c>
      <c r="H672" s="687">
        <v>100</v>
      </c>
      <c r="I672" s="688">
        <f t="shared" si="14"/>
        <v>20</v>
      </c>
    </row>
    <row r="673" spans="1:9" ht="15">
      <c r="A673" s="682">
        <v>649</v>
      </c>
      <c r="B673" s="690" t="s">
        <v>1258</v>
      </c>
      <c r="C673" s="690" t="s">
        <v>1733</v>
      </c>
      <c r="D673" s="691" t="s">
        <v>2480</v>
      </c>
      <c r="E673" s="686" t="s">
        <v>1217</v>
      </c>
      <c r="F673" s="683" t="s">
        <v>334</v>
      </c>
      <c r="G673" s="687">
        <v>100</v>
      </c>
      <c r="H673" s="687">
        <v>100</v>
      </c>
      <c r="I673" s="688">
        <f t="shared" si="14"/>
        <v>20</v>
      </c>
    </row>
    <row r="674" spans="1:9" ht="15">
      <c r="A674" s="682">
        <v>650</v>
      </c>
      <c r="B674" s="690" t="s">
        <v>1399</v>
      </c>
      <c r="C674" s="690" t="s">
        <v>2481</v>
      </c>
      <c r="D674" s="691" t="s">
        <v>2482</v>
      </c>
      <c r="E674" s="686" t="s">
        <v>1217</v>
      </c>
      <c r="F674" s="683" t="s">
        <v>334</v>
      </c>
      <c r="G674" s="687">
        <v>100</v>
      </c>
      <c r="H674" s="687">
        <v>100</v>
      </c>
      <c r="I674" s="688">
        <f t="shared" si="14"/>
        <v>20</v>
      </c>
    </row>
    <row r="675" spans="1:9" ht="15">
      <c r="A675" s="682">
        <v>651</v>
      </c>
      <c r="B675" s="690" t="s">
        <v>2483</v>
      </c>
      <c r="C675" s="690" t="s">
        <v>2484</v>
      </c>
      <c r="D675" s="691" t="s">
        <v>2485</v>
      </c>
      <c r="E675" s="686" t="s">
        <v>1217</v>
      </c>
      <c r="F675" s="683" t="s">
        <v>334</v>
      </c>
      <c r="G675" s="687">
        <v>100</v>
      </c>
      <c r="H675" s="687">
        <v>100</v>
      </c>
      <c r="I675" s="688">
        <f t="shared" si="14"/>
        <v>20</v>
      </c>
    </row>
    <row r="676" spans="1:9" ht="15">
      <c r="A676" s="682">
        <v>652</v>
      </c>
      <c r="B676" s="690" t="s">
        <v>1277</v>
      </c>
      <c r="C676" s="690" t="s">
        <v>2486</v>
      </c>
      <c r="D676" s="691" t="s">
        <v>2487</v>
      </c>
      <c r="E676" s="686" t="s">
        <v>1217</v>
      </c>
      <c r="F676" s="683" t="s">
        <v>334</v>
      </c>
      <c r="G676" s="687">
        <v>100</v>
      </c>
      <c r="H676" s="687">
        <v>100</v>
      </c>
      <c r="I676" s="688">
        <f t="shared" si="14"/>
        <v>20</v>
      </c>
    </row>
    <row r="677" spans="1:9" ht="15">
      <c r="A677" s="682">
        <v>653</v>
      </c>
      <c r="B677" s="690" t="s">
        <v>2488</v>
      </c>
      <c r="C677" s="690" t="s">
        <v>2489</v>
      </c>
      <c r="D677" s="691" t="s">
        <v>2490</v>
      </c>
      <c r="E677" s="686" t="s">
        <v>1217</v>
      </c>
      <c r="F677" s="683" t="s">
        <v>334</v>
      </c>
      <c r="G677" s="687">
        <v>100</v>
      </c>
      <c r="H677" s="687">
        <v>100</v>
      </c>
      <c r="I677" s="688">
        <f t="shared" si="14"/>
        <v>20</v>
      </c>
    </row>
    <row r="678" spans="1:9" ht="15">
      <c r="A678" s="682">
        <v>654</v>
      </c>
      <c r="B678" s="690" t="s">
        <v>1441</v>
      </c>
      <c r="C678" s="690" t="s">
        <v>2491</v>
      </c>
      <c r="D678" s="691" t="s">
        <v>2492</v>
      </c>
      <c r="E678" s="686" t="s">
        <v>1217</v>
      </c>
      <c r="F678" s="683" t="s">
        <v>334</v>
      </c>
      <c r="G678" s="687">
        <v>100</v>
      </c>
      <c r="H678" s="687">
        <v>100</v>
      </c>
      <c r="I678" s="688">
        <f t="shared" si="14"/>
        <v>20</v>
      </c>
    </row>
    <row r="679" spans="1:9" ht="15">
      <c r="A679" s="682">
        <v>655</v>
      </c>
      <c r="B679" s="690" t="s">
        <v>1371</v>
      </c>
      <c r="C679" s="690" t="s">
        <v>1554</v>
      </c>
      <c r="D679" s="691">
        <v>46001001435</v>
      </c>
      <c r="E679" s="686" t="s">
        <v>1217</v>
      </c>
      <c r="F679" s="683" t="s">
        <v>334</v>
      </c>
      <c r="G679" s="687">
        <v>100</v>
      </c>
      <c r="H679" s="687">
        <v>100</v>
      </c>
      <c r="I679" s="688">
        <f t="shared" si="14"/>
        <v>20</v>
      </c>
    </row>
    <row r="680" spans="1:9" ht="15">
      <c r="A680" s="682">
        <v>656</v>
      </c>
      <c r="B680" s="690" t="s">
        <v>678</v>
      </c>
      <c r="C680" s="690" t="s">
        <v>1269</v>
      </c>
      <c r="D680" s="691" t="s">
        <v>2493</v>
      </c>
      <c r="E680" s="686" t="s">
        <v>1217</v>
      </c>
      <c r="F680" s="683" t="s">
        <v>334</v>
      </c>
      <c r="G680" s="687">
        <v>100</v>
      </c>
      <c r="H680" s="687">
        <v>100</v>
      </c>
      <c r="I680" s="688">
        <f t="shared" si="14"/>
        <v>20</v>
      </c>
    </row>
    <row r="681" spans="1:9" ht="15">
      <c r="A681" s="682">
        <v>657</v>
      </c>
      <c r="B681" s="690" t="s">
        <v>2494</v>
      </c>
      <c r="C681" s="690" t="s">
        <v>2495</v>
      </c>
      <c r="D681" s="691" t="s">
        <v>2496</v>
      </c>
      <c r="E681" s="686" t="s">
        <v>1217</v>
      </c>
      <c r="F681" s="683" t="s">
        <v>334</v>
      </c>
      <c r="G681" s="687">
        <v>100</v>
      </c>
      <c r="H681" s="687">
        <v>100</v>
      </c>
      <c r="I681" s="688">
        <f t="shared" ref="I681:I738" si="15">H681*20%</f>
        <v>20</v>
      </c>
    </row>
    <row r="682" spans="1:9" ht="15">
      <c r="A682" s="682">
        <v>658</v>
      </c>
      <c r="B682" s="690" t="s">
        <v>1162</v>
      </c>
      <c r="C682" s="690" t="s">
        <v>2497</v>
      </c>
      <c r="D682" s="691">
        <v>46001001573</v>
      </c>
      <c r="E682" s="686" t="s">
        <v>1217</v>
      </c>
      <c r="F682" s="683" t="s">
        <v>334</v>
      </c>
      <c r="G682" s="687">
        <v>100</v>
      </c>
      <c r="H682" s="687">
        <v>100</v>
      </c>
      <c r="I682" s="688">
        <f t="shared" si="15"/>
        <v>20</v>
      </c>
    </row>
    <row r="683" spans="1:9" ht="15">
      <c r="A683" s="682">
        <v>659</v>
      </c>
      <c r="B683" s="690" t="s">
        <v>649</v>
      </c>
      <c r="C683" s="690" t="s">
        <v>2484</v>
      </c>
      <c r="D683" s="691" t="s">
        <v>2498</v>
      </c>
      <c r="E683" s="686" t="s">
        <v>1217</v>
      </c>
      <c r="F683" s="683" t="s">
        <v>334</v>
      </c>
      <c r="G683" s="687">
        <v>100</v>
      </c>
      <c r="H683" s="687">
        <v>100</v>
      </c>
      <c r="I683" s="688">
        <f t="shared" si="15"/>
        <v>20</v>
      </c>
    </row>
    <row r="684" spans="1:9" ht="15">
      <c r="A684" s="682">
        <v>660</v>
      </c>
      <c r="B684" s="690" t="s">
        <v>639</v>
      </c>
      <c r="C684" s="690" t="s">
        <v>2499</v>
      </c>
      <c r="D684" s="691" t="s">
        <v>2500</v>
      </c>
      <c r="E684" s="686" t="s">
        <v>1217</v>
      </c>
      <c r="F684" s="683" t="s">
        <v>334</v>
      </c>
      <c r="G684" s="687">
        <v>100</v>
      </c>
      <c r="H684" s="687">
        <v>100</v>
      </c>
      <c r="I684" s="688">
        <f t="shared" si="15"/>
        <v>20</v>
      </c>
    </row>
    <row r="685" spans="1:9" ht="15">
      <c r="A685" s="682">
        <v>661</v>
      </c>
      <c r="B685" s="690" t="s">
        <v>1345</v>
      </c>
      <c r="C685" s="690" t="s">
        <v>2501</v>
      </c>
      <c r="D685" s="691" t="s">
        <v>2502</v>
      </c>
      <c r="E685" s="686" t="s">
        <v>1217</v>
      </c>
      <c r="F685" s="683" t="s">
        <v>334</v>
      </c>
      <c r="G685" s="687">
        <v>100</v>
      </c>
      <c r="H685" s="687">
        <v>100</v>
      </c>
      <c r="I685" s="688">
        <f t="shared" si="15"/>
        <v>20</v>
      </c>
    </row>
    <row r="686" spans="1:9" ht="15">
      <c r="A686" s="682">
        <v>662</v>
      </c>
      <c r="B686" s="690" t="s">
        <v>1218</v>
      </c>
      <c r="C686" s="690" t="s">
        <v>2503</v>
      </c>
      <c r="D686" s="691" t="s">
        <v>2504</v>
      </c>
      <c r="E686" s="686" t="s">
        <v>1217</v>
      </c>
      <c r="F686" s="683" t="s">
        <v>334</v>
      </c>
      <c r="G686" s="687">
        <v>100</v>
      </c>
      <c r="H686" s="687">
        <v>100</v>
      </c>
      <c r="I686" s="688">
        <f t="shared" si="15"/>
        <v>20</v>
      </c>
    </row>
    <row r="687" spans="1:9" ht="15">
      <c r="A687" s="682">
        <v>663</v>
      </c>
      <c r="B687" s="690" t="s">
        <v>1317</v>
      </c>
      <c r="C687" s="690" t="s">
        <v>2505</v>
      </c>
      <c r="D687" s="691" t="s">
        <v>2506</v>
      </c>
      <c r="E687" s="686" t="s">
        <v>1217</v>
      </c>
      <c r="F687" s="683" t="s">
        <v>334</v>
      </c>
      <c r="G687" s="687">
        <v>100</v>
      </c>
      <c r="H687" s="687">
        <v>100</v>
      </c>
      <c r="I687" s="688">
        <f t="shared" si="15"/>
        <v>20</v>
      </c>
    </row>
    <row r="688" spans="1:9" ht="15">
      <c r="A688" s="682">
        <v>664</v>
      </c>
      <c r="B688" s="690" t="s">
        <v>1726</v>
      </c>
      <c r="C688" s="690" t="s">
        <v>2491</v>
      </c>
      <c r="D688" s="691" t="s">
        <v>2507</v>
      </c>
      <c r="E688" s="686" t="s">
        <v>1217</v>
      </c>
      <c r="F688" s="683" t="s">
        <v>334</v>
      </c>
      <c r="G688" s="687">
        <v>100</v>
      </c>
      <c r="H688" s="687">
        <v>100</v>
      </c>
      <c r="I688" s="688">
        <f t="shared" si="15"/>
        <v>20</v>
      </c>
    </row>
    <row r="689" spans="1:9" ht="15">
      <c r="A689" s="682">
        <v>665</v>
      </c>
      <c r="B689" s="690" t="s">
        <v>1396</v>
      </c>
      <c r="C689" s="690" t="s">
        <v>1554</v>
      </c>
      <c r="D689" s="691" t="s">
        <v>2508</v>
      </c>
      <c r="E689" s="686" t="s">
        <v>1217</v>
      </c>
      <c r="F689" s="683" t="s">
        <v>334</v>
      </c>
      <c r="G689" s="687">
        <v>100</v>
      </c>
      <c r="H689" s="687">
        <v>100</v>
      </c>
      <c r="I689" s="688">
        <f t="shared" si="15"/>
        <v>20</v>
      </c>
    </row>
    <row r="690" spans="1:9" ht="15">
      <c r="A690" s="682">
        <v>666</v>
      </c>
      <c r="B690" s="690" t="s">
        <v>1517</v>
      </c>
      <c r="C690" s="690" t="s">
        <v>2501</v>
      </c>
      <c r="D690" s="691" t="s">
        <v>2509</v>
      </c>
      <c r="E690" s="686" t="s">
        <v>1217</v>
      </c>
      <c r="F690" s="683" t="s">
        <v>334</v>
      </c>
      <c r="G690" s="687">
        <v>100</v>
      </c>
      <c r="H690" s="687">
        <v>100</v>
      </c>
      <c r="I690" s="688">
        <f t="shared" si="15"/>
        <v>20</v>
      </c>
    </row>
    <row r="691" spans="1:9" ht="15">
      <c r="A691" s="682">
        <v>667</v>
      </c>
      <c r="B691" s="690" t="s">
        <v>1244</v>
      </c>
      <c r="C691" s="690" t="s">
        <v>2497</v>
      </c>
      <c r="D691" s="691" t="s">
        <v>2510</v>
      </c>
      <c r="E691" s="686" t="s">
        <v>1217</v>
      </c>
      <c r="F691" s="683" t="s">
        <v>334</v>
      </c>
      <c r="G691" s="687">
        <v>100</v>
      </c>
      <c r="H691" s="687">
        <v>100</v>
      </c>
      <c r="I691" s="688">
        <f t="shared" si="15"/>
        <v>20</v>
      </c>
    </row>
    <row r="692" spans="1:9" ht="15">
      <c r="A692" s="682">
        <v>668</v>
      </c>
      <c r="B692" s="690" t="s">
        <v>2511</v>
      </c>
      <c r="C692" s="690" t="s">
        <v>2512</v>
      </c>
      <c r="D692" s="691" t="s">
        <v>2513</v>
      </c>
      <c r="E692" s="686" t="s">
        <v>1217</v>
      </c>
      <c r="F692" s="683" t="s">
        <v>334</v>
      </c>
      <c r="G692" s="687">
        <v>100</v>
      </c>
      <c r="H692" s="687">
        <v>100</v>
      </c>
      <c r="I692" s="688">
        <f t="shared" si="15"/>
        <v>20</v>
      </c>
    </row>
    <row r="693" spans="1:9" ht="15">
      <c r="A693" s="682">
        <v>669</v>
      </c>
      <c r="B693" s="690" t="s">
        <v>2514</v>
      </c>
      <c r="C693" s="690" t="s">
        <v>1269</v>
      </c>
      <c r="D693" s="691" t="s">
        <v>2515</v>
      </c>
      <c r="E693" s="686" t="s">
        <v>1217</v>
      </c>
      <c r="F693" s="683" t="s">
        <v>334</v>
      </c>
      <c r="G693" s="687">
        <v>100</v>
      </c>
      <c r="H693" s="687">
        <v>100</v>
      </c>
      <c r="I693" s="688">
        <f t="shared" si="15"/>
        <v>20</v>
      </c>
    </row>
    <row r="694" spans="1:9" ht="15">
      <c r="A694" s="682">
        <v>670</v>
      </c>
      <c r="B694" s="690" t="s">
        <v>700</v>
      </c>
      <c r="C694" s="690" t="s">
        <v>2516</v>
      </c>
      <c r="D694" s="691" t="s">
        <v>2517</v>
      </c>
      <c r="E694" s="686" t="s">
        <v>1217</v>
      </c>
      <c r="F694" s="683" t="s">
        <v>334</v>
      </c>
      <c r="G694" s="687">
        <v>100</v>
      </c>
      <c r="H694" s="687">
        <v>100</v>
      </c>
      <c r="I694" s="688">
        <f t="shared" si="15"/>
        <v>20</v>
      </c>
    </row>
    <row r="695" spans="1:9" ht="15">
      <c r="A695" s="682">
        <v>671</v>
      </c>
      <c r="B695" s="690" t="s">
        <v>2223</v>
      </c>
      <c r="C695" s="690" t="s">
        <v>717</v>
      </c>
      <c r="D695" s="691" t="s">
        <v>2518</v>
      </c>
      <c r="E695" s="686" t="s">
        <v>1217</v>
      </c>
      <c r="F695" s="683" t="s">
        <v>334</v>
      </c>
      <c r="G695" s="687">
        <v>100</v>
      </c>
      <c r="H695" s="687">
        <v>100</v>
      </c>
      <c r="I695" s="688">
        <f t="shared" si="15"/>
        <v>20</v>
      </c>
    </row>
    <row r="696" spans="1:9" ht="15">
      <c r="A696" s="682">
        <v>672</v>
      </c>
      <c r="B696" s="690" t="s">
        <v>1273</v>
      </c>
      <c r="C696" s="690" t="s">
        <v>2519</v>
      </c>
      <c r="D696" s="691" t="s">
        <v>2520</v>
      </c>
      <c r="E696" s="686" t="s">
        <v>1217</v>
      </c>
      <c r="F696" s="683" t="s">
        <v>334</v>
      </c>
      <c r="G696" s="687">
        <v>100</v>
      </c>
      <c r="H696" s="687">
        <v>100</v>
      </c>
      <c r="I696" s="688">
        <f t="shared" si="15"/>
        <v>20</v>
      </c>
    </row>
    <row r="697" spans="1:9" ht="15">
      <c r="A697" s="682">
        <v>673</v>
      </c>
      <c r="B697" s="690" t="s">
        <v>1714</v>
      </c>
      <c r="C697" s="690" t="s">
        <v>2521</v>
      </c>
      <c r="D697" s="691" t="s">
        <v>2522</v>
      </c>
      <c r="E697" s="686" t="s">
        <v>1217</v>
      </c>
      <c r="F697" s="683" t="s">
        <v>334</v>
      </c>
      <c r="G697" s="687">
        <v>100</v>
      </c>
      <c r="H697" s="687">
        <v>100</v>
      </c>
      <c r="I697" s="688">
        <f t="shared" si="15"/>
        <v>20</v>
      </c>
    </row>
    <row r="698" spans="1:9" ht="15">
      <c r="A698" s="682">
        <v>674</v>
      </c>
      <c r="B698" s="690" t="s">
        <v>637</v>
      </c>
      <c r="C698" s="690" t="s">
        <v>2523</v>
      </c>
      <c r="D698" s="691" t="s">
        <v>2524</v>
      </c>
      <c r="E698" s="686" t="s">
        <v>1217</v>
      </c>
      <c r="F698" s="683" t="s">
        <v>334</v>
      </c>
      <c r="G698" s="687">
        <v>100</v>
      </c>
      <c r="H698" s="687">
        <v>100</v>
      </c>
      <c r="I698" s="688">
        <f t="shared" si="15"/>
        <v>20</v>
      </c>
    </row>
    <row r="699" spans="1:9" ht="15">
      <c r="A699" s="682">
        <v>675</v>
      </c>
      <c r="B699" s="690" t="s">
        <v>1371</v>
      </c>
      <c r="C699" s="690" t="s">
        <v>2525</v>
      </c>
      <c r="D699" s="691" t="s">
        <v>2526</v>
      </c>
      <c r="E699" s="686" t="s">
        <v>1217</v>
      </c>
      <c r="F699" s="683" t="s">
        <v>334</v>
      </c>
      <c r="G699" s="687">
        <v>100</v>
      </c>
      <c r="H699" s="687">
        <v>100</v>
      </c>
      <c r="I699" s="688">
        <f t="shared" si="15"/>
        <v>20</v>
      </c>
    </row>
    <row r="700" spans="1:9" ht="15">
      <c r="A700" s="682">
        <v>676</v>
      </c>
      <c r="B700" s="690" t="s">
        <v>678</v>
      </c>
      <c r="C700" s="690" t="s">
        <v>2527</v>
      </c>
      <c r="D700" s="691" t="s">
        <v>2528</v>
      </c>
      <c r="E700" s="686" t="s">
        <v>1217</v>
      </c>
      <c r="F700" s="683" t="s">
        <v>334</v>
      </c>
      <c r="G700" s="687">
        <v>100</v>
      </c>
      <c r="H700" s="687">
        <v>100</v>
      </c>
      <c r="I700" s="688">
        <f t="shared" si="15"/>
        <v>20</v>
      </c>
    </row>
    <row r="701" spans="1:9" ht="15">
      <c r="A701" s="682">
        <v>677</v>
      </c>
      <c r="B701" s="690" t="s">
        <v>637</v>
      </c>
      <c r="C701" s="690" t="s">
        <v>2527</v>
      </c>
      <c r="D701" s="691" t="s">
        <v>2529</v>
      </c>
      <c r="E701" s="686" t="s">
        <v>1217</v>
      </c>
      <c r="F701" s="683" t="s">
        <v>334</v>
      </c>
      <c r="G701" s="687">
        <v>200</v>
      </c>
      <c r="H701" s="687">
        <v>200</v>
      </c>
      <c r="I701" s="688">
        <f t="shared" si="15"/>
        <v>40</v>
      </c>
    </row>
    <row r="702" spans="1:9" ht="15">
      <c r="A702" s="682">
        <v>678</v>
      </c>
      <c r="B702" s="690" t="s">
        <v>1446</v>
      </c>
      <c r="C702" s="690" t="s">
        <v>2527</v>
      </c>
      <c r="D702" s="691" t="s">
        <v>2530</v>
      </c>
      <c r="E702" s="686" t="s">
        <v>1217</v>
      </c>
      <c r="F702" s="683" t="s">
        <v>334</v>
      </c>
      <c r="G702" s="687">
        <v>100</v>
      </c>
      <c r="H702" s="687">
        <v>100</v>
      </c>
      <c r="I702" s="688">
        <f t="shared" si="15"/>
        <v>20</v>
      </c>
    </row>
    <row r="703" spans="1:9" ht="15">
      <c r="A703" s="682">
        <v>679</v>
      </c>
      <c r="B703" s="690" t="s">
        <v>659</v>
      </c>
      <c r="C703" s="690" t="s">
        <v>2527</v>
      </c>
      <c r="D703" s="691" t="s">
        <v>2531</v>
      </c>
      <c r="E703" s="686" t="s">
        <v>1217</v>
      </c>
      <c r="F703" s="683" t="s">
        <v>334</v>
      </c>
      <c r="G703" s="687">
        <v>100</v>
      </c>
      <c r="H703" s="687">
        <v>100</v>
      </c>
      <c r="I703" s="688">
        <f t="shared" si="15"/>
        <v>20</v>
      </c>
    </row>
    <row r="704" spans="1:9" ht="15">
      <c r="A704" s="682">
        <v>680</v>
      </c>
      <c r="B704" s="690" t="s">
        <v>639</v>
      </c>
      <c r="C704" s="690" t="s">
        <v>2532</v>
      </c>
      <c r="D704" s="691" t="s">
        <v>2533</v>
      </c>
      <c r="E704" s="686" t="s">
        <v>1217</v>
      </c>
      <c r="F704" s="683" t="s">
        <v>334</v>
      </c>
      <c r="G704" s="687">
        <v>100</v>
      </c>
      <c r="H704" s="687">
        <v>100</v>
      </c>
      <c r="I704" s="688">
        <f t="shared" si="15"/>
        <v>20</v>
      </c>
    </row>
    <row r="705" spans="1:9" ht="15">
      <c r="A705" s="682">
        <v>681</v>
      </c>
      <c r="B705" s="690" t="s">
        <v>639</v>
      </c>
      <c r="C705" s="690" t="s">
        <v>2534</v>
      </c>
      <c r="D705" s="691" t="s">
        <v>2535</v>
      </c>
      <c r="E705" s="686" t="s">
        <v>1217</v>
      </c>
      <c r="F705" s="683" t="s">
        <v>334</v>
      </c>
      <c r="G705" s="687">
        <v>100</v>
      </c>
      <c r="H705" s="687">
        <v>100</v>
      </c>
      <c r="I705" s="688">
        <f t="shared" si="15"/>
        <v>20</v>
      </c>
    </row>
    <row r="706" spans="1:9" ht="15">
      <c r="A706" s="682">
        <v>682</v>
      </c>
      <c r="B706" s="690" t="s">
        <v>2536</v>
      </c>
      <c r="C706" s="690" t="s">
        <v>2537</v>
      </c>
      <c r="D706" s="691" t="s">
        <v>2538</v>
      </c>
      <c r="E706" s="686" t="s">
        <v>1217</v>
      </c>
      <c r="F706" s="683" t="s">
        <v>334</v>
      </c>
      <c r="G706" s="687">
        <v>100</v>
      </c>
      <c r="H706" s="687">
        <v>100</v>
      </c>
      <c r="I706" s="688">
        <f t="shared" si="15"/>
        <v>20</v>
      </c>
    </row>
    <row r="707" spans="1:9" ht="15">
      <c r="A707" s="682">
        <v>683</v>
      </c>
      <c r="B707" s="690" t="s">
        <v>2223</v>
      </c>
      <c r="C707" s="690" t="s">
        <v>717</v>
      </c>
      <c r="D707" s="691" t="s">
        <v>2518</v>
      </c>
      <c r="E707" s="686" t="s">
        <v>1217</v>
      </c>
      <c r="F707" s="683" t="s">
        <v>334</v>
      </c>
      <c r="G707" s="687">
        <v>200</v>
      </c>
      <c r="H707" s="687">
        <v>200</v>
      </c>
      <c r="I707" s="688">
        <f t="shared" si="15"/>
        <v>40</v>
      </c>
    </row>
    <row r="708" spans="1:9" ht="15">
      <c r="A708" s="682">
        <v>684</v>
      </c>
      <c r="B708" s="690" t="s">
        <v>2536</v>
      </c>
      <c r="C708" s="690" t="s">
        <v>2539</v>
      </c>
      <c r="D708" s="691" t="s">
        <v>2540</v>
      </c>
      <c r="E708" s="686" t="s">
        <v>1217</v>
      </c>
      <c r="F708" s="683" t="s">
        <v>334</v>
      </c>
      <c r="G708" s="687">
        <v>150</v>
      </c>
      <c r="H708" s="687">
        <v>150</v>
      </c>
      <c r="I708" s="688">
        <f t="shared" si="15"/>
        <v>30</v>
      </c>
    </row>
    <row r="709" spans="1:9" ht="15">
      <c r="A709" s="682">
        <v>685</v>
      </c>
      <c r="B709" s="690" t="s">
        <v>2541</v>
      </c>
      <c r="C709" s="690" t="s">
        <v>2542</v>
      </c>
      <c r="D709" s="691" t="s">
        <v>2543</v>
      </c>
      <c r="E709" s="686" t="s">
        <v>1217</v>
      </c>
      <c r="F709" s="683" t="s">
        <v>334</v>
      </c>
      <c r="G709" s="687">
        <v>100</v>
      </c>
      <c r="H709" s="687">
        <v>100</v>
      </c>
      <c r="I709" s="688">
        <f t="shared" si="15"/>
        <v>20</v>
      </c>
    </row>
    <row r="710" spans="1:9" ht="15">
      <c r="A710" s="682">
        <v>686</v>
      </c>
      <c r="B710" s="690" t="s">
        <v>1441</v>
      </c>
      <c r="C710" s="690" t="s">
        <v>2542</v>
      </c>
      <c r="D710" s="691" t="s">
        <v>2544</v>
      </c>
      <c r="E710" s="686" t="s">
        <v>1217</v>
      </c>
      <c r="F710" s="683" t="s">
        <v>334</v>
      </c>
      <c r="G710" s="687">
        <v>100</v>
      </c>
      <c r="H710" s="687">
        <v>100</v>
      </c>
      <c r="I710" s="688">
        <f t="shared" si="15"/>
        <v>20</v>
      </c>
    </row>
    <row r="711" spans="1:9" ht="15">
      <c r="A711" s="682">
        <v>687</v>
      </c>
      <c r="B711" s="690" t="s">
        <v>2545</v>
      </c>
      <c r="C711" s="690" t="s">
        <v>2546</v>
      </c>
      <c r="D711" s="691" t="s">
        <v>2547</v>
      </c>
      <c r="E711" s="686" t="s">
        <v>1217</v>
      </c>
      <c r="F711" s="683" t="s">
        <v>334</v>
      </c>
      <c r="G711" s="687">
        <v>100</v>
      </c>
      <c r="H711" s="687">
        <v>100</v>
      </c>
      <c r="I711" s="688">
        <f t="shared" si="15"/>
        <v>20</v>
      </c>
    </row>
    <row r="712" spans="1:9" ht="15">
      <c r="A712" s="682">
        <v>688</v>
      </c>
      <c r="B712" s="690" t="s">
        <v>1221</v>
      </c>
      <c r="C712" s="690" t="s">
        <v>2548</v>
      </c>
      <c r="D712" s="691" t="s">
        <v>2549</v>
      </c>
      <c r="E712" s="686" t="s">
        <v>1217</v>
      </c>
      <c r="F712" s="683" t="s">
        <v>334</v>
      </c>
      <c r="G712" s="687">
        <v>100</v>
      </c>
      <c r="H712" s="687">
        <v>100</v>
      </c>
      <c r="I712" s="688">
        <f t="shared" si="15"/>
        <v>20</v>
      </c>
    </row>
    <row r="713" spans="1:9" ht="15">
      <c r="A713" s="682">
        <v>689</v>
      </c>
      <c r="B713" s="690" t="s">
        <v>1424</v>
      </c>
      <c r="C713" s="690" t="s">
        <v>2550</v>
      </c>
      <c r="D713" s="691" t="s">
        <v>2551</v>
      </c>
      <c r="E713" s="686" t="s">
        <v>1217</v>
      </c>
      <c r="F713" s="683" t="s">
        <v>334</v>
      </c>
      <c r="G713" s="687">
        <v>100</v>
      </c>
      <c r="H713" s="687">
        <v>100</v>
      </c>
      <c r="I713" s="688">
        <f t="shared" si="15"/>
        <v>20</v>
      </c>
    </row>
    <row r="714" spans="1:9" ht="15">
      <c r="A714" s="682">
        <v>690</v>
      </c>
      <c r="B714" s="690" t="s">
        <v>2045</v>
      </c>
      <c r="C714" s="690" t="s">
        <v>2552</v>
      </c>
      <c r="D714" s="691" t="s">
        <v>2553</v>
      </c>
      <c r="E714" s="686" t="s">
        <v>1217</v>
      </c>
      <c r="F714" s="683" t="s">
        <v>334</v>
      </c>
      <c r="G714" s="687">
        <v>100</v>
      </c>
      <c r="H714" s="687">
        <v>100</v>
      </c>
      <c r="I714" s="688">
        <f t="shared" si="15"/>
        <v>20</v>
      </c>
    </row>
    <row r="715" spans="1:9" ht="15">
      <c r="A715" s="682">
        <v>691</v>
      </c>
      <c r="B715" s="690" t="s">
        <v>1345</v>
      </c>
      <c r="C715" s="690" t="s">
        <v>2171</v>
      </c>
      <c r="D715" s="691" t="s">
        <v>2554</v>
      </c>
      <c r="E715" s="686" t="s">
        <v>1217</v>
      </c>
      <c r="F715" s="683" t="s">
        <v>334</v>
      </c>
      <c r="G715" s="687">
        <v>200</v>
      </c>
      <c r="H715" s="687">
        <v>200</v>
      </c>
      <c r="I715" s="688">
        <f t="shared" si="15"/>
        <v>40</v>
      </c>
    </row>
    <row r="716" spans="1:9" ht="15">
      <c r="A716" s="682">
        <v>692</v>
      </c>
      <c r="B716" s="690" t="s">
        <v>1246</v>
      </c>
      <c r="C716" s="690" t="s">
        <v>2555</v>
      </c>
      <c r="D716" s="691" t="s">
        <v>2556</v>
      </c>
      <c r="E716" s="686" t="s">
        <v>1217</v>
      </c>
      <c r="F716" s="683" t="s">
        <v>334</v>
      </c>
      <c r="G716" s="687">
        <v>100</v>
      </c>
      <c r="H716" s="687">
        <v>100</v>
      </c>
      <c r="I716" s="688">
        <f t="shared" si="15"/>
        <v>20</v>
      </c>
    </row>
    <row r="717" spans="1:9" ht="15">
      <c r="A717" s="682">
        <v>693</v>
      </c>
      <c r="B717" s="690" t="s">
        <v>1446</v>
      </c>
      <c r="C717" s="690" t="s">
        <v>2557</v>
      </c>
      <c r="D717" s="691" t="s">
        <v>2558</v>
      </c>
      <c r="E717" s="686" t="s">
        <v>1217</v>
      </c>
      <c r="F717" s="683" t="s">
        <v>334</v>
      </c>
      <c r="G717" s="687">
        <v>100</v>
      </c>
      <c r="H717" s="687">
        <v>100</v>
      </c>
      <c r="I717" s="688">
        <f t="shared" si="15"/>
        <v>20</v>
      </c>
    </row>
    <row r="718" spans="1:9" ht="15">
      <c r="A718" s="682">
        <v>694</v>
      </c>
      <c r="B718" s="690" t="s">
        <v>2559</v>
      </c>
      <c r="C718" s="690" t="s">
        <v>2557</v>
      </c>
      <c r="D718" s="691" t="s">
        <v>2560</v>
      </c>
      <c r="E718" s="686" t="s">
        <v>1217</v>
      </c>
      <c r="F718" s="683" t="s">
        <v>334</v>
      </c>
      <c r="G718" s="687">
        <v>200</v>
      </c>
      <c r="H718" s="687">
        <v>200</v>
      </c>
      <c r="I718" s="688">
        <f t="shared" si="15"/>
        <v>40</v>
      </c>
    </row>
    <row r="719" spans="1:9" ht="15">
      <c r="A719" s="682">
        <v>695</v>
      </c>
      <c r="B719" s="690" t="s">
        <v>1446</v>
      </c>
      <c r="C719" s="690" t="s">
        <v>2561</v>
      </c>
      <c r="D719" s="691" t="s">
        <v>2562</v>
      </c>
      <c r="E719" s="686" t="s">
        <v>1217</v>
      </c>
      <c r="F719" s="683" t="s">
        <v>334</v>
      </c>
      <c r="G719" s="687">
        <v>100</v>
      </c>
      <c r="H719" s="687">
        <v>100</v>
      </c>
      <c r="I719" s="688">
        <f t="shared" si="15"/>
        <v>20</v>
      </c>
    </row>
    <row r="720" spans="1:9" ht="15">
      <c r="A720" s="682">
        <v>696</v>
      </c>
      <c r="B720" s="690" t="s">
        <v>1246</v>
      </c>
      <c r="C720" s="690" t="s">
        <v>2557</v>
      </c>
      <c r="D720" s="691">
        <v>56001000252</v>
      </c>
      <c r="E720" s="686" t="s">
        <v>1217</v>
      </c>
      <c r="F720" s="683" t="s">
        <v>334</v>
      </c>
      <c r="G720" s="687">
        <v>300</v>
      </c>
      <c r="H720" s="687">
        <v>300</v>
      </c>
      <c r="I720" s="688">
        <f t="shared" si="15"/>
        <v>60</v>
      </c>
    </row>
    <row r="721" spans="1:9" ht="15">
      <c r="A721" s="682">
        <v>697</v>
      </c>
      <c r="B721" s="690" t="s">
        <v>2563</v>
      </c>
      <c r="C721" s="690" t="s">
        <v>2546</v>
      </c>
      <c r="D721" s="691" t="s">
        <v>2564</v>
      </c>
      <c r="E721" s="686" t="s">
        <v>1217</v>
      </c>
      <c r="F721" s="683" t="s">
        <v>334</v>
      </c>
      <c r="G721" s="687">
        <v>100</v>
      </c>
      <c r="H721" s="687">
        <v>100</v>
      </c>
      <c r="I721" s="688">
        <f t="shared" si="15"/>
        <v>20</v>
      </c>
    </row>
    <row r="722" spans="1:9" ht="15">
      <c r="A722" s="682">
        <v>698</v>
      </c>
      <c r="B722" s="690" t="s">
        <v>678</v>
      </c>
      <c r="C722" s="690" t="s">
        <v>2565</v>
      </c>
      <c r="D722" s="691" t="s">
        <v>2566</v>
      </c>
      <c r="E722" s="686" t="s">
        <v>1217</v>
      </c>
      <c r="F722" s="683" t="s">
        <v>334</v>
      </c>
      <c r="G722" s="687">
        <v>100</v>
      </c>
      <c r="H722" s="687">
        <v>100</v>
      </c>
      <c r="I722" s="688">
        <f t="shared" si="15"/>
        <v>20</v>
      </c>
    </row>
    <row r="723" spans="1:9" ht="15">
      <c r="A723" s="682">
        <v>699</v>
      </c>
      <c r="B723" s="690" t="s">
        <v>678</v>
      </c>
      <c r="C723" s="690" t="s">
        <v>2557</v>
      </c>
      <c r="D723" s="691" t="s">
        <v>2567</v>
      </c>
      <c r="E723" s="686" t="s">
        <v>1217</v>
      </c>
      <c r="F723" s="683" t="s">
        <v>334</v>
      </c>
      <c r="G723" s="687">
        <v>100</v>
      </c>
      <c r="H723" s="687">
        <v>100</v>
      </c>
      <c r="I723" s="688">
        <f t="shared" si="15"/>
        <v>20</v>
      </c>
    </row>
    <row r="724" spans="1:9" ht="15">
      <c r="A724" s="682">
        <v>700</v>
      </c>
      <c r="B724" s="690" t="s">
        <v>1296</v>
      </c>
      <c r="C724" s="690" t="s">
        <v>2568</v>
      </c>
      <c r="D724" s="691" t="s">
        <v>2569</v>
      </c>
      <c r="E724" s="686" t="s">
        <v>1217</v>
      </c>
      <c r="F724" s="683" t="s">
        <v>334</v>
      </c>
      <c r="G724" s="687">
        <v>100</v>
      </c>
      <c r="H724" s="687">
        <v>100</v>
      </c>
      <c r="I724" s="688">
        <f t="shared" si="15"/>
        <v>20</v>
      </c>
    </row>
    <row r="725" spans="1:9" ht="15">
      <c r="A725" s="682">
        <v>701</v>
      </c>
      <c r="B725" s="690" t="s">
        <v>1640</v>
      </c>
      <c r="C725" s="690" t="s">
        <v>1377</v>
      </c>
      <c r="D725" s="691" t="s">
        <v>2570</v>
      </c>
      <c r="E725" s="686" t="s">
        <v>1217</v>
      </c>
      <c r="F725" s="683" t="s">
        <v>334</v>
      </c>
      <c r="G725" s="687">
        <v>100</v>
      </c>
      <c r="H725" s="687">
        <v>100</v>
      </c>
      <c r="I725" s="688">
        <f t="shared" si="15"/>
        <v>20</v>
      </c>
    </row>
    <row r="726" spans="1:9" ht="15">
      <c r="A726" s="682">
        <v>702</v>
      </c>
      <c r="B726" s="690" t="s">
        <v>2571</v>
      </c>
      <c r="C726" s="690" t="s">
        <v>707</v>
      </c>
      <c r="D726" s="691" t="s">
        <v>2572</v>
      </c>
      <c r="E726" s="686" t="s">
        <v>1217</v>
      </c>
      <c r="F726" s="683" t="s">
        <v>334</v>
      </c>
      <c r="G726" s="687">
        <v>100</v>
      </c>
      <c r="H726" s="687">
        <v>100</v>
      </c>
      <c r="I726" s="688">
        <f t="shared" si="15"/>
        <v>20</v>
      </c>
    </row>
    <row r="727" spans="1:9" ht="15">
      <c r="A727" s="682">
        <v>703</v>
      </c>
      <c r="B727" s="690" t="s">
        <v>1382</v>
      </c>
      <c r="C727" s="690" t="s">
        <v>1377</v>
      </c>
      <c r="D727" s="691" t="s">
        <v>2573</v>
      </c>
      <c r="E727" s="686" t="s">
        <v>1217</v>
      </c>
      <c r="F727" s="683" t="s">
        <v>334</v>
      </c>
      <c r="G727" s="687">
        <v>100</v>
      </c>
      <c r="H727" s="687">
        <v>100</v>
      </c>
      <c r="I727" s="688">
        <f t="shared" si="15"/>
        <v>20</v>
      </c>
    </row>
    <row r="728" spans="1:9" ht="15">
      <c r="A728" s="682">
        <v>704</v>
      </c>
      <c r="B728" s="690" t="s">
        <v>1294</v>
      </c>
      <c r="C728" s="690" t="s">
        <v>1377</v>
      </c>
      <c r="D728" s="691" t="s">
        <v>2574</v>
      </c>
      <c r="E728" s="686" t="s">
        <v>1217</v>
      </c>
      <c r="F728" s="683" t="s">
        <v>334</v>
      </c>
      <c r="G728" s="687">
        <v>100</v>
      </c>
      <c r="H728" s="687">
        <v>100</v>
      </c>
      <c r="I728" s="688">
        <f t="shared" si="15"/>
        <v>20</v>
      </c>
    </row>
    <row r="729" spans="1:9" ht="15">
      <c r="A729" s="682">
        <v>705</v>
      </c>
      <c r="B729" s="690" t="s">
        <v>665</v>
      </c>
      <c r="C729" s="690" t="s">
        <v>2575</v>
      </c>
      <c r="D729" s="691" t="s">
        <v>2576</v>
      </c>
      <c r="E729" s="686" t="s">
        <v>1217</v>
      </c>
      <c r="F729" s="683" t="s">
        <v>334</v>
      </c>
      <c r="G729" s="687">
        <v>100</v>
      </c>
      <c r="H729" s="687">
        <v>100</v>
      </c>
      <c r="I729" s="688">
        <f t="shared" si="15"/>
        <v>20</v>
      </c>
    </row>
    <row r="730" spans="1:9" ht="15">
      <c r="A730" s="682">
        <v>706</v>
      </c>
      <c r="B730" s="690" t="s">
        <v>1441</v>
      </c>
      <c r="C730" s="690" t="s">
        <v>2577</v>
      </c>
      <c r="D730" s="691" t="s">
        <v>2578</v>
      </c>
      <c r="E730" s="686" t="s">
        <v>1217</v>
      </c>
      <c r="F730" s="683" t="s">
        <v>334</v>
      </c>
      <c r="G730" s="687">
        <v>100</v>
      </c>
      <c r="H730" s="687">
        <v>100</v>
      </c>
      <c r="I730" s="688">
        <f t="shared" si="15"/>
        <v>20</v>
      </c>
    </row>
    <row r="731" spans="1:9" ht="15">
      <c r="A731" s="682">
        <v>707</v>
      </c>
      <c r="B731" s="690" t="s">
        <v>2579</v>
      </c>
      <c r="C731" s="690" t="s">
        <v>2552</v>
      </c>
      <c r="D731" s="691" t="s">
        <v>2580</v>
      </c>
      <c r="E731" s="686" t="s">
        <v>1217</v>
      </c>
      <c r="F731" s="683" t="s">
        <v>334</v>
      </c>
      <c r="G731" s="687">
        <v>100</v>
      </c>
      <c r="H731" s="687">
        <v>100</v>
      </c>
      <c r="I731" s="688">
        <f t="shared" si="15"/>
        <v>20</v>
      </c>
    </row>
    <row r="732" spans="1:9" ht="15">
      <c r="A732" s="682">
        <v>708</v>
      </c>
      <c r="B732" s="690" t="s">
        <v>2581</v>
      </c>
      <c r="C732" s="690" t="s">
        <v>2552</v>
      </c>
      <c r="D732" s="691" t="s">
        <v>2582</v>
      </c>
      <c r="E732" s="686" t="s">
        <v>1217</v>
      </c>
      <c r="F732" s="683" t="s">
        <v>334</v>
      </c>
      <c r="G732" s="687">
        <v>100</v>
      </c>
      <c r="H732" s="687">
        <v>100</v>
      </c>
      <c r="I732" s="688">
        <f t="shared" si="15"/>
        <v>20</v>
      </c>
    </row>
    <row r="733" spans="1:9" ht="15">
      <c r="A733" s="682">
        <v>709</v>
      </c>
      <c r="B733" s="690" t="s">
        <v>1160</v>
      </c>
      <c r="C733" s="690" t="s">
        <v>2583</v>
      </c>
      <c r="D733" s="691" t="s">
        <v>2584</v>
      </c>
      <c r="E733" s="686" t="s">
        <v>1217</v>
      </c>
      <c r="F733" s="683" t="s">
        <v>334</v>
      </c>
      <c r="G733" s="687">
        <v>100</v>
      </c>
      <c r="H733" s="687">
        <v>100</v>
      </c>
      <c r="I733" s="688">
        <f t="shared" si="15"/>
        <v>20</v>
      </c>
    </row>
    <row r="734" spans="1:9" ht="15">
      <c r="A734" s="682">
        <v>710</v>
      </c>
      <c r="B734" s="690" t="s">
        <v>1246</v>
      </c>
      <c r="C734" s="690" t="s">
        <v>2585</v>
      </c>
      <c r="D734" s="691" t="s">
        <v>2586</v>
      </c>
      <c r="E734" s="686" t="s">
        <v>1217</v>
      </c>
      <c r="F734" s="683" t="s">
        <v>334</v>
      </c>
      <c r="G734" s="687">
        <v>100</v>
      </c>
      <c r="H734" s="687">
        <v>100</v>
      </c>
      <c r="I734" s="688">
        <f t="shared" si="15"/>
        <v>20</v>
      </c>
    </row>
    <row r="735" spans="1:9" ht="15">
      <c r="A735" s="682">
        <v>711</v>
      </c>
      <c r="B735" s="690" t="s">
        <v>1249</v>
      </c>
      <c r="C735" s="690" t="s">
        <v>2587</v>
      </c>
      <c r="D735" s="691" t="s">
        <v>2588</v>
      </c>
      <c r="E735" s="686" t="s">
        <v>1217</v>
      </c>
      <c r="F735" s="683" t="s">
        <v>334</v>
      </c>
      <c r="G735" s="687">
        <v>100</v>
      </c>
      <c r="H735" s="687">
        <v>100</v>
      </c>
      <c r="I735" s="688">
        <f t="shared" si="15"/>
        <v>20</v>
      </c>
    </row>
    <row r="736" spans="1:9" ht="15">
      <c r="A736" s="682">
        <v>712</v>
      </c>
      <c r="B736" s="690" t="s">
        <v>637</v>
      </c>
      <c r="C736" s="690" t="s">
        <v>2587</v>
      </c>
      <c r="D736" s="691" t="s">
        <v>2589</v>
      </c>
      <c r="E736" s="686" t="s">
        <v>1217</v>
      </c>
      <c r="F736" s="683" t="s">
        <v>334</v>
      </c>
      <c r="G736" s="687">
        <v>100</v>
      </c>
      <c r="H736" s="687">
        <v>100</v>
      </c>
      <c r="I736" s="688">
        <f t="shared" si="15"/>
        <v>20</v>
      </c>
    </row>
    <row r="737" spans="1:9" ht="15">
      <c r="A737" s="682">
        <v>713</v>
      </c>
      <c r="B737" s="690" t="s">
        <v>1424</v>
      </c>
      <c r="C737" s="690" t="s">
        <v>2587</v>
      </c>
      <c r="D737" s="691" t="s">
        <v>2590</v>
      </c>
      <c r="E737" s="686" t="s">
        <v>1217</v>
      </c>
      <c r="F737" s="683" t="s">
        <v>334</v>
      </c>
      <c r="G737" s="687">
        <v>100</v>
      </c>
      <c r="H737" s="687">
        <v>100</v>
      </c>
      <c r="I737" s="688">
        <f t="shared" si="15"/>
        <v>20</v>
      </c>
    </row>
    <row r="738" spans="1:9" ht="15">
      <c r="A738" s="682">
        <v>714</v>
      </c>
      <c r="B738" s="690" t="s">
        <v>716</v>
      </c>
      <c r="C738" s="690" t="s">
        <v>1961</v>
      </c>
      <c r="D738" s="691" t="s">
        <v>2591</v>
      </c>
      <c r="E738" s="686" t="s">
        <v>1217</v>
      </c>
      <c r="F738" s="683" t="s">
        <v>334</v>
      </c>
      <c r="G738" s="687">
        <v>150</v>
      </c>
      <c r="H738" s="687">
        <v>150</v>
      </c>
      <c r="I738" s="688">
        <f t="shared" si="15"/>
        <v>30</v>
      </c>
    </row>
    <row r="739" spans="1:9" ht="15">
      <c r="A739" s="682">
        <v>715</v>
      </c>
      <c r="B739" s="690" t="s">
        <v>1402</v>
      </c>
      <c r="C739" s="690" t="s">
        <v>2592</v>
      </c>
      <c r="D739" s="685" t="s">
        <v>2593</v>
      </c>
      <c r="E739" s="686" t="s">
        <v>1217</v>
      </c>
      <c r="F739" s="683" t="s">
        <v>334</v>
      </c>
      <c r="G739" s="687">
        <v>100</v>
      </c>
      <c r="H739" s="687">
        <v>100</v>
      </c>
      <c r="I739" s="688">
        <f>H739*25%</f>
        <v>25</v>
      </c>
    </row>
    <row r="740" spans="1:9" ht="15">
      <c r="A740" s="682">
        <v>716</v>
      </c>
      <c r="B740" s="690" t="s">
        <v>1626</v>
      </c>
      <c r="C740" s="690" t="s">
        <v>2594</v>
      </c>
      <c r="D740" s="685" t="s">
        <v>2595</v>
      </c>
      <c r="E740" s="686" t="s">
        <v>1217</v>
      </c>
      <c r="F740" s="683" t="s">
        <v>334</v>
      </c>
      <c r="G740" s="687">
        <v>100</v>
      </c>
      <c r="H740" s="687">
        <v>100</v>
      </c>
      <c r="I740" s="688">
        <f t="shared" ref="I740:I803" si="16">H740*25%</f>
        <v>25</v>
      </c>
    </row>
    <row r="741" spans="1:9" ht="15">
      <c r="A741" s="682">
        <v>717</v>
      </c>
      <c r="B741" s="690" t="s">
        <v>1239</v>
      </c>
      <c r="C741" s="690" t="s">
        <v>2596</v>
      </c>
      <c r="D741" s="685" t="s">
        <v>2597</v>
      </c>
      <c r="E741" s="686" t="s">
        <v>1217</v>
      </c>
      <c r="F741" s="683" t="s">
        <v>334</v>
      </c>
      <c r="G741" s="687">
        <v>100</v>
      </c>
      <c r="H741" s="687">
        <v>100</v>
      </c>
      <c r="I741" s="688">
        <f t="shared" si="16"/>
        <v>25</v>
      </c>
    </row>
    <row r="742" spans="1:9" ht="15">
      <c r="A742" s="682">
        <v>718</v>
      </c>
      <c r="B742" s="690" t="s">
        <v>1490</v>
      </c>
      <c r="C742" s="690" t="s">
        <v>2596</v>
      </c>
      <c r="D742" s="685" t="s">
        <v>2598</v>
      </c>
      <c r="E742" s="686" t="s">
        <v>1217</v>
      </c>
      <c r="F742" s="683" t="s">
        <v>334</v>
      </c>
      <c r="G742" s="687">
        <v>100</v>
      </c>
      <c r="H742" s="687">
        <v>100</v>
      </c>
      <c r="I742" s="688">
        <f t="shared" si="16"/>
        <v>25</v>
      </c>
    </row>
    <row r="743" spans="1:9" ht="15">
      <c r="A743" s="682">
        <v>719</v>
      </c>
      <c r="B743" s="690" t="s">
        <v>1596</v>
      </c>
      <c r="C743" s="690" t="s">
        <v>2599</v>
      </c>
      <c r="D743" s="685" t="s">
        <v>2600</v>
      </c>
      <c r="E743" s="686" t="s">
        <v>1217</v>
      </c>
      <c r="F743" s="683" t="s">
        <v>334</v>
      </c>
      <c r="G743" s="687">
        <v>100</v>
      </c>
      <c r="H743" s="687">
        <v>100</v>
      </c>
      <c r="I743" s="688">
        <f t="shared" si="16"/>
        <v>25</v>
      </c>
    </row>
    <row r="744" spans="1:9" ht="15">
      <c r="A744" s="682">
        <v>720</v>
      </c>
      <c r="B744" s="690" t="s">
        <v>1382</v>
      </c>
      <c r="C744" s="690" t="s">
        <v>2601</v>
      </c>
      <c r="D744" s="685" t="s">
        <v>2602</v>
      </c>
      <c r="E744" s="686" t="s">
        <v>1217</v>
      </c>
      <c r="F744" s="683" t="s">
        <v>334</v>
      </c>
      <c r="G744" s="687">
        <v>100</v>
      </c>
      <c r="H744" s="687">
        <v>100</v>
      </c>
      <c r="I744" s="688">
        <f t="shared" si="16"/>
        <v>25</v>
      </c>
    </row>
    <row r="745" spans="1:9" ht="15">
      <c r="A745" s="682">
        <v>721</v>
      </c>
      <c r="B745" s="690" t="s">
        <v>1473</v>
      </c>
      <c r="C745" s="690" t="s">
        <v>2603</v>
      </c>
      <c r="D745" s="685" t="s">
        <v>2604</v>
      </c>
      <c r="E745" s="686" t="s">
        <v>1217</v>
      </c>
      <c r="F745" s="683" t="s">
        <v>334</v>
      </c>
      <c r="G745" s="687">
        <v>100</v>
      </c>
      <c r="H745" s="687">
        <v>100</v>
      </c>
      <c r="I745" s="688">
        <f t="shared" si="16"/>
        <v>25</v>
      </c>
    </row>
    <row r="746" spans="1:9" ht="15">
      <c r="A746" s="682">
        <v>722</v>
      </c>
      <c r="B746" s="690" t="s">
        <v>1239</v>
      </c>
      <c r="C746" s="690" t="s">
        <v>2605</v>
      </c>
      <c r="D746" s="685" t="s">
        <v>2606</v>
      </c>
      <c r="E746" s="686" t="s">
        <v>1217</v>
      </c>
      <c r="F746" s="683" t="s">
        <v>334</v>
      </c>
      <c r="G746" s="687">
        <v>100</v>
      </c>
      <c r="H746" s="687">
        <v>100</v>
      </c>
      <c r="I746" s="688">
        <f t="shared" si="16"/>
        <v>25</v>
      </c>
    </row>
    <row r="747" spans="1:9" ht="15">
      <c r="A747" s="682">
        <v>723</v>
      </c>
      <c r="B747" s="690" t="s">
        <v>639</v>
      </c>
      <c r="C747" s="690" t="s">
        <v>2607</v>
      </c>
      <c r="D747" s="685" t="s">
        <v>2608</v>
      </c>
      <c r="E747" s="686" t="s">
        <v>1217</v>
      </c>
      <c r="F747" s="683" t="s">
        <v>334</v>
      </c>
      <c r="G747" s="687">
        <v>100</v>
      </c>
      <c r="H747" s="687">
        <v>100</v>
      </c>
      <c r="I747" s="688">
        <f t="shared" si="16"/>
        <v>25</v>
      </c>
    </row>
    <row r="748" spans="1:9" ht="15">
      <c r="A748" s="682">
        <v>724</v>
      </c>
      <c r="B748" s="690" t="s">
        <v>662</v>
      </c>
      <c r="C748" s="690" t="s">
        <v>2607</v>
      </c>
      <c r="D748" s="685" t="s">
        <v>2609</v>
      </c>
      <c r="E748" s="686" t="s">
        <v>1217</v>
      </c>
      <c r="F748" s="683" t="s">
        <v>334</v>
      </c>
      <c r="G748" s="687">
        <v>100</v>
      </c>
      <c r="H748" s="687">
        <v>100</v>
      </c>
      <c r="I748" s="688">
        <f t="shared" si="16"/>
        <v>25</v>
      </c>
    </row>
    <row r="749" spans="1:9" ht="15">
      <c r="A749" s="682">
        <v>725</v>
      </c>
      <c r="B749" s="690" t="s">
        <v>2610</v>
      </c>
      <c r="C749" s="690" t="s">
        <v>2611</v>
      </c>
      <c r="D749" s="685" t="s">
        <v>2612</v>
      </c>
      <c r="E749" s="686" t="s">
        <v>1217</v>
      </c>
      <c r="F749" s="683" t="s">
        <v>334</v>
      </c>
      <c r="G749" s="687">
        <v>100</v>
      </c>
      <c r="H749" s="687">
        <v>100</v>
      </c>
      <c r="I749" s="688">
        <f t="shared" si="16"/>
        <v>25</v>
      </c>
    </row>
    <row r="750" spans="1:9" ht="15">
      <c r="A750" s="682">
        <v>726</v>
      </c>
      <c r="B750" s="690" t="s">
        <v>1413</v>
      </c>
      <c r="C750" s="690" t="s">
        <v>2613</v>
      </c>
      <c r="D750" s="685" t="s">
        <v>2614</v>
      </c>
      <c r="E750" s="686" t="s">
        <v>1217</v>
      </c>
      <c r="F750" s="683" t="s">
        <v>334</v>
      </c>
      <c r="G750" s="687">
        <v>100</v>
      </c>
      <c r="H750" s="687">
        <v>100</v>
      </c>
      <c r="I750" s="688">
        <f t="shared" si="16"/>
        <v>25</v>
      </c>
    </row>
    <row r="751" spans="1:9" ht="15">
      <c r="A751" s="682">
        <v>727</v>
      </c>
      <c r="B751" s="690" t="s">
        <v>1279</v>
      </c>
      <c r="C751" s="690" t="s">
        <v>2615</v>
      </c>
      <c r="D751" s="685" t="s">
        <v>2616</v>
      </c>
      <c r="E751" s="686" t="s">
        <v>1217</v>
      </c>
      <c r="F751" s="683" t="s">
        <v>334</v>
      </c>
      <c r="G751" s="687">
        <v>100</v>
      </c>
      <c r="H751" s="687">
        <v>100</v>
      </c>
      <c r="I751" s="688">
        <f t="shared" si="16"/>
        <v>25</v>
      </c>
    </row>
    <row r="752" spans="1:9" ht="15">
      <c r="A752" s="682">
        <v>728</v>
      </c>
      <c r="B752" s="690" t="s">
        <v>1478</v>
      </c>
      <c r="C752" s="690" t="s">
        <v>2615</v>
      </c>
      <c r="D752" s="685" t="s">
        <v>2617</v>
      </c>
      <c r="E752" s="686" t="s">
        <v>1217</v>
      </c>
      <c r="F752" s="683" t="s">
        <v>334</v>
      </c>
      <c r="G752" s="687">
        <v>100</v>
      </c>
      <c r="H752" s="687">
        <v>100</v>
      </c>
      <c r="I752" s="688">
        <f t="shared" si="16"/>
        <v>25</v>
      </c>
    </row>
    <row r="753" spans="1:9" ht="15">
      <c r="A753" s="682">
        <v>729</v>
      </c>
      <c r="B753" s="690" t="s">
        <v>1329</v>
      </c>
      <c r="C753" s="690" t="s">
        <v>2618</v>
      </c>
      <c r="D753" s="685" t="s">
        <v>2619</v>
      </c>
      <c r="E753" s="686" t="s">
        <v>1217</v>
      </c>
      <c r="F753" s="683" t="s">
        <v>334</v>
      </c>
      <c r="G753" s="687">
        <v>100</v>
      </c>
      <c r="H753" s="687">
        <v>100</v>
      </c>
      <c r="I753" s="688">
        <f t="shared" si="16"/>
        <v>25</v>
      </c>
    </row>
    <row r="754" spans="1:9" ht="15">
      <c r="A754" s="682">
        <v>730</v>
      </c>
      <c r="B754" s="690" t="s">
        <v>1478</v>
      </c>
      <c r="C754" s="690" t="s">
        <v>2620</v>
      </c>
      <c r="D754" s="685" t="s">
        <v>2621</v>
      </c>
      <c r="E754" s="686" t="s">
        <v>1217</v>
      </c>
      <c r="F754" s="683" t="s">
        <v>334</v>
      </c>
      <c r="G754" s="687">
        <v>100</v>
      </c>
      <c r="H754" s="687">
        <v>100</v>
      </c>
      <c r="I754" s="688">
        <f t="shared" si="16"/>
        <v>25</v>
      </c>
    </row>
    <row r="755" spans="1:9" ht="15">
      <c r="A755" s="682">
        <v>731</v>
      </c>
      <c r="B755" s="690" t="s">
        <v>1563</v>
      </c>
      <c r="C755" s="690" t="s">
        <v>2622</v>
      </c>
      <c r="D755" s="685" t="s">
        <v>2623</v>
      </c>
      <c r="E755" s="686" t="s">
        <v>1217</v>
      </c>
      <c r="F755" s="683" t="s">
        <v>334</v>
      </c>
      <c r="G755" s="687">
        <v>100</v>
      </c>
      <c r="H755" s="687">
        <v>100</v>
      </c>
      <c r="I755" s="688">
        <f t="shared" si="16"/>
        <v>25</v>
      </c>
    </row>
    <row r="756" spans="1:9" ht="15">
      <c r="A756" s="682">
        <v>732</v>
      </c>
      <c r="B756" s="690" t="s">
        <v>1263</v>
      </c>
      <c r="C756" s="690" t="s">
        <v>2620</v>
      </c>
      <c r="D756" s="685" t="s">
        <v>2624</v>
      </c>
      <c r="E756" s="686" t="s">
        <v>1217</v>
      </c>
      <c r="F756" s="683" t="s">
        <v>334</v>
      </c>
      <c r="G756" s="687">
        <v>100</v>
      </c>
      <c r="H756" s="687">
        <v>100</v>
      </c>
      <c r="I756" s="688">
        <f t="shared" si="16"/>
        <v>25</v>
      </c>
    </row>
    <row r="757" spans="1:9" ht="15">
      <c r="A757" s="682">
        <v>733</v>
      </c>
      <c r="B757" s="690" t="s">
        <v>1246</v>
      </c>
      <c r="C757" s="690" t="s">
        <v>2625</v>
      </c>
      <c r="D757" s="685" t="s">
        <v>2626</v>
      </c>
      <c r="E757" s="686" t="s">
        <v>1217</v>
      </c>
      <c r="F757" s="683" t="s">
        <v>334</v>
      </c>
      <c r="G757" s="687">
        <v>100</v>
      </c>
      <c r="H757" s="687">
        <v>100</v>
      </c>
      <c r="I757" s="688">
        <f t="shared" si="16"/>
        <v>25</v>
      </c>
    </row>
    <row r="758" spans="1:9" ht="15">
      <c r="A758" s="682">
        <v>734</v>
      </c>
      <c r="B758" s="690" t="s">
        <v>2058</v>
      </c>
      <c r="C758" s="690" t="s">
        <v>2622</v>
      </c>
      <c r="D758" s="685" t="s">
        <v>2627</v>
      </c>
      <c r="E758" s="686" t="s">
        <v>1217</v>
      </c>
      <c r="F758" s="683" t="s">
        <v>334</v>
      </c>
      <c r="G758" s="687">
        <v>100</v>
      </c>
      <c r="H758" s="687">
        <v>100</v>
      </c>
      <c r="I758" s="688">
        <f t="shared" si="16"/>
        <v>25</v>
      </c>
    </row>
    <row r="759" spans="1:9" ht="15">
      <c r="A759" s="682">
        <v>735</v>
      </c>
      <c r="B759" s="690" t="s">
        <v>2628</v>
      </c>
      <c r="C759" s="690" t="s">
        <v>2629</v>
      </c>
      <c r="D759" s="685" t="s">
        <v>2630</v>
      </c>
      <c r="E759" s="686" t="s">
        <v>1217</v>
      </c>
      <c r="F759" s="683" t="s">
        <v>334</v>
      </c>
      <c r="G759" s="687">
        <v>100</v>
      </c>
      <c r="H759" s="687">
        <v>100</v>
      </c>
      <c r="I759" s="688">
        <f t="shared" si="16"/>
        <v>25</v>
      </c>
    </row>
    <row r="760" spans="1:9" ht="15">
      <c r="A760" s="682">
        <v>736</v>
      </c>
      <c r="B760" s="690" t="s">
        <v>1321</v>
      </c>
      <c r="C760" s="690" t="s">
        <v>2629</v>
      </c>
      <c r="D760" s="685" t="s">
        <v>2631</v>
      </c>
      <c r="E760" s="686" t="s">
        <v>1217</v>
      </c>
      <c r="F760" s="683" t="s">
        <v>334</v>
      </c>
      <c r="G760" s="687">
        <v>100</v>
      </c>
      <c r="H760" s="687">
        <v>100</v>
      </c>
      <c r="I760" s="688">
        <f t="shared" si="16"/>
        <v>25</v>
      </c>
    </row>
    <row r="761" spans="1:9" ht="15">
      <c r="A761" s="682">
        <v>737</v>
      </c>
      <c r="B761" s="690" t="s">
        <v>1358</v>
      </c>
      <c r="C761" s="690" t="s">
        <v>2632</v>
      </c>
      <c r="D761" s="685" t="s">
        <v>2633</v>
      </c>
      <c r="E761" s="686" t="s">
        <v>1217</v>
      </c>
      <c r="F761" s="683" t="s">
        <v>334</v>
      </c>
      <c r="G761" s="687">
        <v>100</v>
      </c>
      <c r="H761" s="687">
        <v>100</v>
      </c>
      <c r="I761" s="688">
        <f t="shared" si="16"/>
        <v>25</v>
      </c>
    </row>
    <row r="762" spans="1:9" ht="15">
      <c r="A762" s="682">
        <v>738</v>
      </c>
      <c r="B762" s="690" t="s">
        <v>2634</v>
      </c>
      <c r="C762" s="690" t="s">
        <v>2635</v>
      </c>
      <c r="D762" s="685" t="s">
        <v>2636</v>
      </c>
      <c r="E762" s="686" t="s">
        <v>1217</v>
      </c>
      <c r="F762" s="683" t="s">
        <v>334</v>
      </c>
      <c r="G762" s="687">
        <v>100</v>
      </c>
      <c r="H762" s="687">
        <v>100</v>
      </c>
      <c r="I762" s="688">
        <f t="shared" si="16"/>
        <v>25</v>
      </c>
    </row>
    <row r="763" spans="1:9" ht="15">
      <c r="A763" s="682">
        <v>739</v>
      </c>
      <c r="B763" s="690" t="s">
        <v>639</v>
      </c>
      <c r="C763" s="690" t="s">
        <v>2637</v>
      </c>
      <c r="D763" s="685" t="s">
        <v>2638</v>
      </c>
      <c r="E763" s="686" t="s">
        <v>1217</v>
      </c>
      <c r="F763" s="683" t="s">
        <v>334</v>
      </c>
      <c r="G763" s="687">
        <v>100</v>
      </c>
      <c r="H763" s="687">
        <v>100</v>
      </c>
      <c r="I763" s="688">
        <f t="shared" si="16"/>
        <v>25</v>
      </c>
    </row>
    <row r="764" spans="1:9" ht="15">
      <c r="A764" s="682">
        <v>740</v>
      </c>
      <c r="B764" s="690" t="s">
        <v>1407</v>
      </c>
      <c r="C764" s="690" t="s">
        <v>2639</v>
      </c>
      <c r="D764" s="685" t="s">
        <v>2640</v>
      </c>
      <c r="E764" s="686" t="s">
        <v>1217</v>
      </c>
      <c r="F764" s="683" t="s">
        <v>334</v>
      </c>
      <c r="G764" s="687">
        <v>100</v>
      </c>
      <c r="H764" s="687">
        <v>100</v>
      </c>
      <c r="I764" s="688">
        <f t="shared" si="16"/>
        <v>25</v>
      </c>
    </row>
    <row r="765" spans="1:9" ht="15">
      <c r="A765" s="682">
        <v>741</v>
      </c>
      <c r="B765" s="690" t="s">
        <v>1629</v>
      </c>
      <c r="C765" s="690" t="s">
        <v>2641</v>
      </c>
      <c r="D765" s="685" t="s">
        <v>2642</v>
      </c>
      <c r="E765" s="686" t="s">
        <v>1217</v>
      </c>
      <c r="F765" s="683" t="s">
        <v>334</v>
      </c>
      <c r="G765" s="687">
        <v>100</v>
      </c>
      <c r="H765" s="687">
        <v>100</v>
      </c>
      <c r="I765" s="688">
        <f t="shared" si="16"/>
        <v>25</v>
      </c>
    </row>
    <row r="766" spans="1:9" ht="15">
      <c r="A766" s="682">
        <v>742</v>
      </c>
      <c r="B766" s="690" t="s">
        <v>1473</v>
      </c>
      <c r="C766" s="690" t="s">
        <v>2643</v>
      </c>
      <c r="D766" s="685" t="s">
        <v>2644</v>
      </c>
      <c r="E766" s="686" t="s">
        <v>1217</v>
      </c>
      <c r="F766" s="683" t="s">
        <v>334</v>
      </c>
      <c r="G766" s="687">
        <v>100</v>
      </c>
      <c r="H766" s="687">
        <v>100</v>
      </c>
      <c r="I766" s="688">
        <f t="shared" si="16"/>
        <v>25</v>
      </c>
    </row>
    <row r="767" spans="1:9" ht="15">
      <c r="A767" s="682">
        <v>743</v>
      </c>
      <c r="B767" s="690" t="s">
        <v>1596</v>
      </c>
      <c r="C767" s="690" t="s">
        <v>2645</v>
      </c>
      <c r="D767" s="685" t="s">
        <v>2646</v>
      </c>
      <c r="E767" s="686" t="s">
        <v>1217</v>
      </c>
      <c r="F767" s="683" t="s">
        <v>334</v>
      </c>
      <c r="G767" s="687">
        <v>100</v>
      </c>
      <c r="H767" s="687">
        <v>100</v>
      </c>
      <c r="I767" s="688">
        <f t="shared" si="16"/>
        <v>25</v>
      </c>
    </row>
    <row r="768" spans="1:9" ht="15">
      <c r="A768" s="682">
        <v>744</v>
      </c>
      <c r="B768" s="690" t="s">
        <v>1290</v>
      </c>
      <c r="C768" s="690" t="s">
        <v>2647</v>
      </c>
      <c r="D768" s="685" t="s">
        <v>2648</v>
      </c>
      <c r="E768" s="686" t="s">
        <v>1217</v>
      </c>
      <c r="F768" s="683" t="s">
        <v>334</v>
      </c>
      <c r="G768" s="687">
        <v>100</v>
      </c>
      <c r="H768" s="687">
        <v>100</v>
      </c>
      <c r="I768" s="688">
        <f t="shared" si="16"/>
        <v>25</v>
      </c>
    </row>
    <row r="769" spans="1:9" ht="15">
      <c r="A769" s="682">
        <v>745</v>
      </c>
      <c r="B769" s="690" t="s">
        <v>2649</v>
      </c>
      <c r="C769" s="690" t="s">
        <v>2650</v>
      </c>
      <c r="D769" s="685" t="s">
        <v>2651</v>
      </c>
      <c r="E769" s="686" t="s">
        <v>1217</v>
      </c>
      <c r="F769" s="683" t="s">
        <v>334</v>
      </c>
      <c r="G769" s="687">
        <v>100</v>
      </c>
      <c r="H769" s="687">
        <v>100</v>
      </c>
      <c r="I769" s="688">
        <f t="shared" si="16"/>
        <v>25</v>
      </c>
    </row>
    <row r="770" spans="1:9" ht="15">
      <c r="A770" s="682">
        <v>746</v>
      </c>
      <c r="B770" s="690" t="s">
        <v>1402</v>
      </c>
      <c r="C770" s="690" t="s">
        <v>1986</v>
      </c>
      <c r="D770" s="685" t="s">
        <v>2652</v>
      </c>
      <c r="E770" s="686" t="s">
        <v>1217</v>
      </c>
      <c r="F770" s="683" t="s">
        <v>334</v>
      </c>
      <c r="G770" s="687">
        <v>100</v>
      </c>
      <c r="H770" s="687">
        <v>100</v>
      </c>
      <c r="I770" s="688">
        <f t="shared" si="16"/>
        <v>25</v>
      </c>
    </row>
    <row r="771" spans="1:9" ht="15">
      <c r="A771" s="682">
        <v>747</v>
      </c>
      <c r="B771" s="690" t="s">
        <v>652</v>
      </c>
      <c r="C771" s="690" t="s">
        <v>2645</v>
      </c>
      <c r="D771" s="685" t="s">
        <v>2653</v>
      </c>
      <c r="E771" s="686" t="s">
        <v>1217</v>
      </c>
      <c r="F771" s="683" t="s">
        <v>334</v>
      </c>
      <c r="G771" s="687">
        <v>100</v>
      </c>
      <c r="H771" s="687">
        <v>100</v>
      </c>
      <c r="I771" s="688">
        <f t="shared" si="16"/>
        <v>25</v>
      </c>
    </row>
    <row r="772" spans="1:9" ht="15">
      <c r="A772" s="682">
        <v>748</v>
      </c>
      <c r="B772" s="690" t="s">
        <v>2654</v>
      </c>
      <c r="C772" s="690" t="s">
        <v>2655</v>
      </c>
      <c r="D772" s="685" t="s">
        <v>2656</v>
      </c>
      <c r="E772" s="686" t="s">
        <v>1217</v>
      </c>
      <c r="F772" s="683" t="s">
        <v>334</v>
      </c>
      <c r="G772" s="687">
        <v>100</v>
      </c>
      <c r="H772" s="687">
        <v>100</v>
      </c>
      <c r="I772" s="688">
        <f t="shared" si="16"/>
        <v>25</v>
      </c>
    </row>
    <row r="773" spans="1:9" ht="15">
      <c r="A773" s="682">
        <v>749</v>
      </c>
      <c r="B773" s="690" t="s">
        <v>2300</v>
      </c>
      <c r="C773" s="690" t="s">
        <v>2657</v>
      </c>
      <c r="D773" s="685" t="s">
        <v>2658</v>
      </c>
      <c r="E773" s="686" t="s">
        <v>1217</v>
      </c>
      <c r="F773" s="683" t="s">
        <v>334</v>
      </c>
      <c r="G773" s="687">
        <v>100</v>
      </c>
      <c r="H773" s="687">
        <v>100</v>
      </c>
      <c r="I773" s="688">
        <f t="shared" si="16"/>
        <v>25</v>
      </c>
    </row>
    <row r="774" spans="1:9" ht="15">
      <c r="A774" s="682">
        <v>750</v>
      </c>
      <c r="B774" s="690" t="s">
        <v>1345</v>
      </c>
      <c r="C774" s="690" t="s">
        <v>2659</v>
      </c>
      <c r="D774" s="691" t="s">
        <v>2660</v>
      </c>
      <c r="E774" s="686" t="s">
        <v>1217</v>
      </c>
      <c r="F774" s="683" t="s">
        <v>334</v>
      </c>
      <c r="G774" s="687">
        <v>100</v>
      </c>
      <c r="H774" s="687">
        <v>100</v>
      </c>
      <c r="I774" s="688">
        <f t="shared" si="16"/>
        <v>25</v>
      </c>
    </row>
    <row r="775" spans="1:9" ht="15">
      <c r="A775" s="682">
        <v>751</v>
      </c>
      <c r="B775" s="690" t="s">
        <v>678</v>
      </c>
      <c r="C775" s="690" t="s">
        <v>2661</v>
      </c>
      <c r="D775" s="685" t="s">
        <v>2662</v>
      </c>
      <c r="E775" s="686" t="s">
        <v>1217</v>
      </c>
      <c r="F775" s="683" t="s">
        <v>334</v>
      </c>
      <c r="G775" s="687">
        <v>100</v>
      </c>
      <c r="H775" s="687">
        <v>100</v>
      </c>
      <c r="I775" s="688">
        <f t="shared" si="16"/>
        <v>25</v>
      </c>
    </row>
    <row r="776" spans="1:9" ht="15">
      <c r="A776" s="682">
        <v>752</v>
      </c>
      <c r="B776" s="690" t="s">
        <v>2663</v>
      </c>
      <c r="C776" s="690" t="s">
        <v>2664</v>
      </c>
      <c r="D776" s="685" t="s">
        <v>2665</v>
      </c>
      <c r="E776" s="686" t="s">
        <v>1217</v>
      </c>
      <c r="F776" s="683" t="s">
        <v>334</v>
      </c>
      <c r="G776" s="687">
        <v>100</v>
      </c>
      <c r="H776" s="687">
        <v>100</v>
      </c>
      <c r="I776" s="688">
        <f t="shared" si="16"/>
        <v>25</v>
      </c>
    </row>
    <row r="777" spans="1:9" ht="15">
      <c r="A777" s="682">
        <v>753</v>
      </c>
      <c r="B777" s="690" t="s">
        <v>2666</v>
      </c>
      <c r="C777" s="690" t="s">
        <v>2667</v>
      </c>
      <c r="D777" s="685" t="s">
        <v>2668</v>
      </c>
      <c r="E777" s="686" t="s">
        <v>1217</v>
      </c>
      <c r="F777" s="683" t="s">
        <v>334</v>
      </c>
      <c r="G777" s="687">
        <v>100</v>
      </c>
      <c r="H777" s="687">
        <v>100</v>
      </c>
      <c r="I777" s="688">
        <f t="shared" si="16"/>
        <v>25</v>
      </c>
    </row>
    <row r="778" spans="1:9" ht="15">
      <c r="A778" s="682">
        <v>754</v>
      </c>
      <c r="B778" s="690" t="s">
        <v>1637</v>
      </c>
      <c r="C778" s="690" t="s">
        <v>1603</v>
      </c>
      <c r="D778" s="685" t="s">
        <v>2669</v>
      </c>
      <c r="E778" s="686" t="s">
        <v>1217</v>
      </c>
      <c r="F778" s="683" t="s">
        <v>334</v>
      </c>
      <c r="G778" s="687">
        <v>100</v>
      </c>
      <c r="H778" s="687">
        <v>100</v>
      </c>
      <c r="I778" s="688">
        <f t="shared" si="16"/>
        <v>25</v>
      </c>
    </row>
    <row r="779" spans="1:9" ht="15">
      <c r="A779" s="682">
        <v>755</v>
      </c>
      <c r="B779" s="690" t="s">
        <v>2670</v>
      </c>
      <c r="C779" s="690" t="s">
        <v>1603</v>
      </c>
      <c r="D779" s="685" t="s">
        <v>2671</v>
      </c>
      <c r="E779" s="686" t="s">
        <v>1217</v>
      </c>
      <c r="F779" s="683" t="s">
        <v>334</v>
      </c>
      <c r="G779" s="687">
        <v>100</v>
      </c>
      <c r="H779" s="687">
        <v>100</v>
      </c>
      <c r="I779" s="688">
        <f t="shared" si="16"/>
        <v>25</v>
      </c>
    </row>
    <row r="780" spans="1:9" ht="15">
      <c r="A780" s="682">
        <v>756</v>
      </c>
      <c r="B780" s="690" t="s">
        <v>1637</v>
      </c>
      <c r="C780" s="690" t="s">
        <v>2672</v>
      </c>
      <c r="D780" s="685" t="s">
        <v>2673</v>
      </c>
      <c r="E780" s="686" t="s">
        <v>1217</v>
      </c>
      <c r="F780" s="683" t="s">
        <v>334</v>
      </c>
      <c r="G780" s="687">
        <v>100</v>
      </c>
      <c r="H780" s="687">
        <v>100</v>
      </c>
      <c r="I780" s="688">
        <f t="shared" si="16"/>
        <v>25</v>
      </c>
    </row>
    <row r="781" spans="1:9" ht="15">
      <c r="A781" s="682">
        <v>757</v>
      </c>
      <c r="B781" s="690" t="s">
        <v>1402</v>
      </c>
      <c r="C781" s="690" t="s">
        <v>2674</v>
      </c>
      <c r="D781" s="685" t="s">
        <v>2675</v>
      </c>
      <c r="E781" s="686" t="s">
        <v>1217</v>
      </c>
      <c r="F781" s="683" t="s">
        <v>334</v>
      </c>
      <c r="G781" s="687">
        <v>100</v>
      </c>
      <c r="H781" s="687">
        <v>100</v>
      </c>
      <c r="I781" s="688">
        <f t="shared" si="16"/>
        <v>25</v>
      </c>
    </row>
    <row r="782" spans="1:9" ht="15">
      <c r="A782" s="682">
        <v>758</v>
      </c>
      <c r="B782" s="690" t="s">
        <v>1754</v>
      </c>
      <c r="C782" s="690" t="s">
        <v>2676</v>
      </c>
      <c r="D782" s="685" t="s">
        <v>2677</v>
      </c>
      <c r="E782" s="686" t="s">
        <v>1217</v>
      </c>
      <c r="F782" s="683" t="s">
        <v>334</v>
      </c>
      <c r="G782" s="687">
        <v>100</v>
      </c>
      <c r="H782" s="687">
        <v>100</v>
      </c>
      <c r="I782" s="688">
        <f t="shared" si="16"/>
        <v>25</v>
      </c>
    </row>
    <row r="783" spans="1:9" ht="15">
      <c r="A783" s="682">
        <v>759</v>
      </c>
      <c r="B783" s="690" t="s">
        <v>1158</v>
      </c>
      <c r="C783" s="690" t="s">
        <v>2678</v>
      </c>
      <c r="D783" s="691" t="s">
        <v>2679</v>
      </c>
      <c r="E783" s="686" t="s">
        <v>1217</v>
      </c>
      <c r="F783" s="683" t="s">
        <v>334</v>
      </c>
      <c r="G783" s="687">
        <v>100</v>
      </c>
      <c r="H783" s="687">
        <v>100</v>
      </c>
      <c r="I783" s="688">
        <f t="shared" si="16"/>
        <v>25</v>
      </c>
    </row>
    <row r="784" spans="1:9" ht="15">
      <c r="A784" s="682">
        <v>760</v>
      </c>
      <c r="B784" s="690" t="s">
        <v>1393</v>
      </c>
      <c r="C784" s="690" t="s">
        <v>2680</v>
      </c>
      <c r="D784" s="685" t="s">
        <v>2681</v>
      </c>
      <c r="E784" s="686" t="s">
        <v>1217</v>
      </c>
      <c r="F784" s="683" t="s">
        <v>334</v>
      </c>
      <c r="G784" s="687">
        <v>100</v>
      </c>
      <c r="H784" s="687">
        <v>100</v>
      </c>
      <c r="I784" s="688">
        <f t="shared" si="16"/>
        <v>25</v>
      </c>
    </row>
    <row r="785" spans="1:9" ht="15">
      <c r="A785" s="682">
        <v>761</v>
      </c>
      <c r="B785" s="690" t="s">
        <v>1446</v>
      </c>
      <c r="C785" s="690" t="s">
        <v>1159</v>
      </c>
      <c r="D785" s="685" t="s">
        <v>2682</v>
      </c>
      <c r="E785" s="686" t="s">
        <v>1217</v>
      </c>
      <c r="F785" s="683" t="s">
        <v>334</v>
      </c>
      <c r="G785" s="687">
        <v>100</v>
      </c>
      <c r="H785" s="687">
        <v>100</v>
      </c>
      <c r="I785" s="688">
        <f t="shared" si="16"/>
        <v>25</v>
      </c>
    </row>
    <row r="786" spans="1:9" ht="15">
      <c r="A786" s="682">
        <v>762</v>
      </c>
      <c r="B786" s="690" t="s">
        <v>2581</v>
      </c>
      <c r="C786" s="690" t="s">
        <v>2683</v>
      </c>
      <c r="D786" s="685" t="s">
        <v>2684</v>
      </c>
      <c r="E786" s="686" t="s">
        <v>1217</v>
      </c>
      <c r="F786" s="683" t="s">
        <v>334</v>
      </c>
      <c r="G786" s="687">
        <v>100</v>
      </c>
      <c r="H786" s="687">
        <v>100</v>
      </c>
      <c r="I786" s="688">
        <f t="shared" si="16"/>
        <v>25</v>
      </c>
    </row>
    <row r="787" spans="1:9" ht="15">
      <c r="A787" s="682">
        <v>763</v>
      </c>
      <c r="B787" s="690" t="s">
        <v>2685</v>
      </c>
      <c r="C787" s="690" t="s">
        <v>2686</v>
      </c>
      <c r="D787" s="685" t="s">
        <v>2687</v>
      </c>
      <c r="E787" s="686" t="s">
        <v>1217</v>
      </c>
      <c r="F787" s="683" t="s">
        <v>334</v>
      </c>
      <c r="G787" s="687">
        <v>100</v>
      </c>
      <c r="H787" s="687">
        <v>100</v>
      </c>
      <c r="I787" s="688">
        <f t="shared" si="16"/>
        <v>25</v>
      </c>
    </row>
    <row r="788" spans="1:9" ht="15">
      <c r="A788" s="682">
        <v>764</v>
      </c>
      <c r="B788" s="690" t="s">
        <v>1218</v>
      </c>
      <c r="C788" s="690" t="s">
        <v>2688</v>
      </c>
      <c r="D788" s="685" t="s">
        <v>2689</v>
      </c>
      <c r="E788" s="686" t="s">
        <v>1217</v>
      </c>
      <c r="F788" s="683" t="s">
        <v>334</v>
      </c>
      <c r="G788" s="687">
        <v>100</v>
      </c>
      <c r="H788" s="687">
        <v>100</v>
      </c>
      <c r="I788" s="688">
        <f t="shared" si="16"/>
        <v>25</v>
      </c>
    </row>
    <row r="789" spans="1:9" ht="15">
      <c r="A789" s="682">
        <v>765</v>
      </c>
      <c r="B789" s="690" t="s">
        <v>2690</v>
      </c>
      <c r="C789" s="690" t="s">
        <v>2686</v>
      </c>
      <c r="D789" s="685" t="s">
        <v>2691</v>
      </c>
      <c r="E789" s="686" t="s">
        <v>1217</v>
      </c>
      <c r="F789" s="683" t="s">
        <v>334</v>
      </c>
      <c r="G789" s="687">
        <v>100</v>
      </c>
      <c r="H789" s="687">
        <v>100</v>
      </c>
      <c r="I789" s="688">
        <f t="shared" si="16"/>
        <v>25</v>
      </c>
    </row>
    <row r="790" spans="1:9" ht="15">
      <c r="A790" s="682">
        <v>766</v>
      </c>
      <c r="B790" s="690" t="s">
        <v>654</v>
      </c>
      <c r="C790" s="690" t="s">
        <v>2692</v>
      </c>
      <c r="D790" s="685" t="s">
        <v>2693</v>
      </c>
      <c r="E790" s="686" t="s">
        <v>1217</v>
      </c>
      <c r="F790" s="683" t="s">
        <v>334</v>
      </c>
      <c r="G790" s="687">
        <v>100</v>
      </c>
      <c r="H790" s="687">
        <v>100</v>
      </c>
      <c r="I790" s="688">
        <f t="shared" si="16"/>
        <v>25</v>
      </c>
    </row>
    <row r="791" spans="1:9" ht="15">
      <c r="A791" s="682">
        <v>767</v>
      </c>
      <c r="B791" s="690" t="s">
        <v>1772</v>
      </c>
      <c r="C791" s="690" t="s">
        <v>2694</v>
      </c>
      <c r="D791" s="685" t="s">
        <v>2695</v>
      </c>
      <c r="E791" s="686" t="s">
        <v>1217</v>
      </c>
      <c r="F791" s="683" t="s">
        <v>334</v>
      </c>
      <c r="G791" s="687">
        <v>100</v>
      </c>
      <c r="H791" s="687">
        <v>100</v>
      </c>
      <c r="I791" s="688">
        <f t="shared" si="16"/>
        <v>25</v>
      </c>
    </row>
    <row r="792" spans="1:9" ht="15">
      <c r="A792" s="682">
        <v>768</v>
      </c>
      <c r="B792" s="690" t="s">
        <v>1218</v>
      </c>
      <c r="C792" s="690" t="s">
        <v>2696</v>
      </c>
      <c r="D792" s="685" t="s">
        <v>2697</v>
      </c>
      <c r="E792" s="686" t="s">
        <v>1217</v>
      </c>
      <c r="F792" s="683" t="s">
        <v>334</v>
      </c>
      <c r="G792" s="687">
        <v>100</v>
      </c>
      <c r="H792" s="687">
        <v>100</v>
      </c>
      <c r="I792" s="688">
        <f t="shared" si="16"/>
        <v>25</v>
      </c>
    </row>
    <row r="793" spans="1:9" ht="15">
      <c r="A793" s="682">
        <v>769</v>
      </c>
      <c r="B793" s="690" t="s">
        <v>2698</v>
      </c>
      <c r="C793" s="690" t="s">
        <v>2699</v>
      </c>
      <c r="D793" s="685" t="s">
        <v>2700</v>
      </c>
      <c r="E793" s="686" t="s">
        <v>1217</v>
      </c>
      <c r="F793" s="683" t="s">
        <v>334</v>
      </c>
      <c r="G793" s="687">
        <v>100</v>
      </c>
      <c r="H793" s="687">
        <v>100</v>
      </c>
      <c r="I793" s="688">
        <f t="shared" si="16"/>
        <v>25</v>
      </c>
    </row>
    <row r="794" spans="1:9" ht="15">
      <c r="A794" s="682">
        <v>770</v>
      </c>
      <c r="B794" s="690" t="s">
        <v>1296</v>
      </c>
      <c r="C794" s="690" t="s">
        <v>2701</v>
      </c>
      <c r="D794" s="685" t="s">
        <v>2702</v>
      </c>
      <c r="E794" s="686" t="s">
        <v>1217</v>
      </c>
      <c r="F794" s="683" t="s">
        <v>334</v>
      </c>
      <c r="G794" s="687">
        <v>100</v>
      </c>
      <c r="H794" s="687">
        <v>100</v>
      </c>
      <c r="I794" s="688">
        <f t="shared" si="16"/>
        <v>25</v>
      </c>
    </row>
    <row r="795" spans="1:9" ht="15">
      <c r="A795" s="682">
        <v>771</v>
      </c>
      <c r="B795" s="690" t="s">
        <v>1407</v>
      </c>
      <c r="C795" s="690" t="s">
        <v>2703</v>
      </c>
      <c r="D795" s="685" t="s">
        <v>2704</v>
      </c>
      <c r="E795" s="686" t="s">
        <v>1217</v>
      </c>
      <c r="F795" s="683" t="s">
        <v>334</v>
      </c>
      <c r="G795" s="687">
        <v>100</v>
      </c>
      <c r="H795" s="687">
        <v>100</v>
      </c>
      <c r="I795" s="688">
        <f t="shared" si="16"/>
        <v>25</v>
      </c>
    </row>
    <row r="796" spans="1:9" ht="15">
      <c r="A796" s="682">
        <v>772</v>
      </c>
      <c r="B796" s="690" t="s">
        <v>2705</v>
      </c>
      <c r="C796" s="690" t="s">
        <v>2701</v>
      </c>
      <c r="D796" s="685" t="s">
        <v>2706</v>
      </c>
      <c r="E796" s="686" t="s">
        <v>1217</v>
      </c>
      <c r="F796" s="683" t="s">
        <v>334</v>
      </c>
      <c r="G796" s="687">
        <v>100</v>
      </c>
      <c r="H796" s="687">
        <v>100</v>
      </c>
      <c r="I796" s="688">
        <f t="shared" si="16"/>
        <v>25</v>
      </c>
    </row>
    <row r="797" spans="1:9" ht="15">
      <c r="A797" s="682">
        <v>773</v>
      </c>
      <c r="B797" s="690" t="s">
        <v>654</v>
      </c>
      <c r="C797" s="690" t="s">
        <v>2707</v>
      </c>
      <c r="D797" s="685" t="s">
        <v>2708</v>
      </c>
      <c r="E797" s="686" t="s">
        <v>1217</v>
      </c>
      <c r="F797" s="683" t="s">
        <v>334</v>
      </c>
      <c r="G797" s="687">
        <v>100</v>
      </c>
      <c r="H797" s="687">
        <v>100</v>
      </c>
      <c r="I797" s="688">
        <f t="shared" si="16"/>
        <v>25</v>
      </c>
    </row>
    <row r="798" spans="1:9" ht="15">
      <c r="A798" s="682">
        <v>774</v>
      </c>
      <c r="B798" s="690" t="s">
        <v>2709</v>
      </c>
      <c r="C798" s="690" t="s">
        <v>2710</v>
      </c>
      <c r="D798" s="685" t="s">
        <v>2711</v>
      </c>
      <c r="E798" s="686" t="s">
        <v>1217</v>
      </c>
      <c r="F798" s="683" t="s">
        <v>334</v>
      </c>
      <c r="G798" s="687">
        <v>100</v>
      </c>
      <c r="H798" s="687">
        <v>100</v>
      </c>
      <c r="I798" s="688">
        <f t="shared" si="16"/>
        <v>25</v>
      </c>
    </row>
    <row r="799" spans="1:9" ht="15">
      <c r="A799" s="682">
        <v>775</v>
      </c>
      <c r="B799" s="690" t="s">
        <v>2712</v>
      </c>
      <c r="C799" s="690" t="s">
        <v>2713</v>
      </c>
      <c r="D799" s="685" t="s">
        <v>2714</v>
      </c>
      <c r="E799" s="686" t="s">
        <v>1217</v>
      </c>
      <c r="F799" s="683" t="s">
        <v>334</v>
      </c>
      <c r="G799" s="687">
        <v>100</v>
      </c>
      <c r="H799" s="687">
        <v>100</v>
      </c>
      <c r="I799" s="688">
        <f t="shared" si="16"/>
        <v>25</v>
      </c>
    </row>
    <row r="800" spans="1:9" ht="15">
      <c r="A800" s="682">
        <v>776</v>
      </c>
      <c r="B800" s="690" t="s">
        <v>2205</v>
      </c>
      <c r="C800" s="690" t="s">
        <v>1606</v>
      </c>
      <c r="D800" s="685" t="s">
        <v>2715</v>
      </c>
      <c r="E800" s="686" t="s">
        <v>1217</v>
      </c>
      <c r="F800" s="683" t="s">
        <v>334</v>
      </c>
      <c r="G800" s="687">
        <v>100</v>
      </c>
      <c r="H800" s="687">
        <v>100</v>
      </c>
      <c r="I800" s="688">
        <f t="shared" si="16"/>
        <v>25</v>
      </c>
    </row>
    <row r="801" spans="1:9" ht="15">
      <c r="A801" s="682">
        <v>777</v>
      </c>
      <c r="B801" s="690" t="s">
        <v>1246</v>
      </c>
      <c r="C801" s="690" t="s">
        <v>2716</v>
      </c>
      <c r="D801" s="685" t="s">
        <v>2717</v>
      </c>
      <c r="E801" s="686" t="s">
        <v>1217</v>
      </c>
      <c r="F801" s="683" t="s">
        <v>334</v>
      </c>
      <c r="G801" s="687">
        <v>100</v>
      </c>
      <c r="H801" s="687">
        <v>100</v>
      </c>
      <c r="I801" s="688">
        <f t="shared" si="16"/>
        <v>25</v>
      </c>
    </row>
    <row r="802" spans="1:9" ht="15">
      <c r="A802" s="682">
        <v>778</v>
      </c>
      <c r="B802" s="690" t="s">
        <v>1726</v>
      </c>
      <c r="C802" s="690" t="s">
        <v>1159</v>
      </c>
      <c r="D802" s="685" t="s">
        <v>2718</v>
      </c>
      <c r="E802" s="686" t="s">
        <v>1217</v>
      </c>
      <c r="F802" s="683" t="s">
        <v>334</v>
      </c>
      <c r="G802" s="687">
        <v>100</v>
      </c>
      <c r="H802" s="687">
        <v>100</v>
      </c>
      <c r="I802" s="688">
        <f t="shared" si="16"/>
        <v>25</v>
      </c>
    </row>
    <row r="803" spans="1:9" ht="15">
      <c r="A803" s="682">
        <v>779</v>
      </c>
      <c r="B803" s="690" t="s">
        <v>1218</v>
      </c>
      <c r="C803" s="690" t="s">
        <v>2719</v>
      </c>
      <c r="D803" s="685" t="s">
        <v>2720</v>
      </c>
      <c r="E803" s="686" t="s">
        <v>1217</v>
      </c>
      <c r="F803" s="683" t="s">
        <v>334</v>
      </c>
      <c r="G803" s="687">
        <v>100</v>
      </c>
      <c r="H803" s="687">
        <v>100</v>
      </c>
      <c r="I803" s="688">
        <f t="shared" si="16"/>
        <v>25</v>
      </c>
    </row>
    <row r="804" spans="1:9" ht="15">
      <c r="A804" s="682">
        <v>780</v>
      </c>
      <c r="B804" s="690" t="s">
        <v>637</v>
      </c>
      <c r="C804" s="690" t="s">
        <v>2721</v>
      </c>
      <c r="D804" s="685" t="s">
        <v>2722</v>
      </c>
      <c r="E804" s="686" t="s">
        <v>1217</v>
      </c>
      <c r="F804" s="683" t="s">
        <v>334</v>
      </c>
      <c r="G804" s="687">
        <v>100</v>
      </c>
      <c r="H804" s="687">
        <v>100</v>
      </c>
      <c r="I804" s="688">
        <f t="shared" ref="I804:I867" si="17">H804*25%</f>
        <v>25</v>
      </c>
    </row>
    <row r="805" spans="1:9" ht="15">
      <c r="A805" s="682">
        <v>781</v>
      </c>
      <c r="B805" s="690" t="s">
        <v>2723</v>
      </c>
      <c r="C805" s="690" t="s">
        <v>2724</v>
      </c>
      <c r="D805" s="685" t="s">
        <v>2725</v>
      </c>
      <c r="E805" s="686" t="s">
        <v>1217</v>
      </c>
      <c r="F805" s="683" t="s">
        <v>334</v>
      </c>
      <c r="G805" s="687">
        <v>100</v>
      </c>
      <c r="H805" s="687">
        <v>100</v>
      </c>
      <c r="I805" s="688">
        <f t="shared" si="17"/>
        <v>25</v>
      </c>
    </row>
    <row r="806" spans="1:9" ht="15">
      <c r="A806" s="682">
        <v>782</v>
      </c>
      <c r="B806" s="690" t="s">
        <v>2297</v>
      </c>
      <c r="C806" s="690" t="s">
        <v>2726</v>
      </c>
      <c r="D806" s="685" t="s">
        <v>2727</v>
      </c>
      <c r="E806" s="686" t="s">
        <v>1217</v>
      </c>
      <c r="F806" s="683" t="s">
        <v>334</v>
      </c>
      <c r="G806" s="687">
        <v>100</v>
      </c>
      <c r="H806" s="687">
        <v>100</v>
      </c>
      <c r="I806" s="688">
        <f t="shared" si="17"/>
        <v>25</v>
      </c>
    </row>
    <row r="807" spans="1:9" ht="15">
      <c r="A807" s="682">
        <v>783</v>
      </c>
      <c r="B807" s="690" t="s">
        <v>1490</v>
      </c>
      <c r="C807" s="690" t="s">
        <v>2728</v>
      </c>
      <c r="D807" s="685" t="s">
        <v>2729</v>
      </c>
      <c r="E807" s="686" t="s">
        <v>1217</v>
      </c>
      <c r="F807" s="683" t="s">
        <v>334</v>
      </c>
      <c r="G807" s="687">
        <v>100</v>
      </c>
      <c r="H807" s="687">
        <v>100</v>
      </c>
      <c r="I807" s="688">
        <f t="shared" si="17"/>
        <v>25</v>
      </c>
    </row>
    <row r="808" spans="1:9" ht="15">
      <c r="A808" s="682">
        <v>784</v>
      </c>
      <c r="B808" s="690" t="s">
        <v>1218</v>
      </c>
      <c r="C808" s="690" t="s">
        <v>2686</v>
      </c>
      <c r="D808" s="685" t="s">
        <v>2730</v>
      </c>
      <c r="E808" s="686" t="s">
        <v>1217</v>
      </c>
      <c r="F808" s="683" t="s">
        <v>334</v>
      </c>
      <c r="G808" s="687">
        <v>100</v>
      </c>
      <c r="H808" s="687">
        <v>100</v>
      </c>
      <c r="I808" s="688">
        <f t="shared" si="17"/>
        <v>25</v>
      </c>
    </row>
    <row r="809" spans="1:9" ht="15">
      <c r="A809" s="682">
        <v>785</v>
      </c>
      <c r="B809" s="690" t="s">
        <v>1602</v>
      </c>
      <c r="C809" s="690" t="s">
        <v>1159</v>
      </c>
      <c r="D809" s="685" t="s">
        <v>2731</v>
      </c>
      <c r="E809" s="686" t="s">
        <v>1217</v>
      </c>
      <c r="F809" s="683" t="s">
        <v>334</v>
      </c>
      <c r="G809" s="687">
        <v>150</v>
      </c>
      <c r="H809" s="687">
        <v>150</v>
      </c>
      <c r="I809" s="688">
        <f t="shared" si="17"/>
        <v>37.5</v>
      </c>
    </row>
    <row r="810" spans="1:9" ht="15">
      <c r="A810" s="682">
        <v>786</v>
      </c>
      <c r="B810" s="690" t="s">
        <v>2180</v>
      </c>
      <c r="C810" s="690" t="s">
        <v>1924</v>
      </c>
      <c r="D810" s="685" t="s">
        <v>2732</v>
      </c>
      <c r="E810" s="686" t="s">
        <v>1217</v>
      </c>
      <c r="F810" s="683" t="s">
        <v>334</v>
      </c>
      <c r="G810" s="687">
        <v>300</v>
      </c>
      <c r="H810" s="687">
        <v>300</v>
      </c>
      <c r="I810" s="688">
        <f t="shared" si="17"/>
        <v>75</v>
      </c>
    </row>
    <row r="811" spans="1:9" ht="15">
      <c r="A811" s="682">
        <v>787</v>
      </c>
      <c r="B811" s="690" t="s">
        <v>678</v>
      </c>
      <c r="C811" s="690" t="s">
        <v>1928</v>
      </c>
      <c r="D811" s="685" t="s">
        <v>2733</v>
      </c>
      <c r="E811" s="686" t="s">
        <v>1217</v>
      </c>
      <c r="F811" s="683" t="s">
        <v>334</v>
      </c>
      <c r="G811" s="687">
        <v>300</v>
      </c>
      <c r="H811" s="687">
        <v>300</v>
      </c>
      <c r="I811" s="688">
        <f t="shared" si="17"/>
        <v>75</v>
      </c>
    </row>
    <row r="812" spans="1:9" ht="15">
      <c r="A812" s="682">
        <v>788</v>
      </c>
      <c r="B812" s="690" t="s">
        <v>1221</v>
      </c>
      <c r="C812" s="690" t="s">
        <v>2734</v>
      </c>
      <c r="D812" s="685" t="s">
        <v>2735</v>
      </c>
      <c r="E812" s="686" t="s">
        <v>1217</v>
      </c>
      <c r="F812" s="683" t="s">
        <v>334</v>
      </c>
      <c r="G812" s="687">
        <v>300</v>
      </c>
      <c r="H812" s="687">
        <v>300</v>
      </c>
      <c r="I812" s="688">
        <f t="shared" si="17"/>
        <v>75</v>
      </c>
    </row>
    <row r="813" spans="1:9" ht="15">
      <c r="A813" s="682">
        <v>789</v>
      </c>
      <c r="B813" s="690" t="s">
        <v>1752</v>
      </c>
      <c r="C813" s="690" t="s">
        <v>2736</v>
      </c>
      <c r="D813" s="693" t="s">
        <v>2737</v>
      </c>
      <c r="E813" s="686" t="s">
        <v>1217</v>
      </c>
      <c r="F813" s="683" t="s">
        <v>334</v>
      </c>
      <c r="G813" s="687">
        <v>300</v>
      </c>
      <c r="H813" s="687">
        <v>300</v>
      </c>
      <c r="I813" s="688">
        <f t="shared" si="17"/>
        <v>75</v>
      </c>
    </row>
    <row r="814" spans="1:9" ht="15">
      <c r="A814" s="682">
        <v>790</v>
      </c>
      <c r="B814" s="690" t="s">
        <v>678</v>
      </c>
      <c r="C814" s="690" t="s">
        <v>2193</v>
      </c>
      <c r="D814" s="685" t="s">
        <v>2738</v>
      </c>
      <c r="E814" s="686" t="s">
        <v>1217</v>
      </c>
      <c r="F814" s="683" t="s">
        <v>334</v>
      </c>
      <c r="G814" s="687">
        <v>300</v>
      </c>
      <c r="H814" s="687">
        <v>300</v>
      </c>
      <c r="I814" s="688">
        <f t="shared" si="17"/>
        <v>75</v>
      </c>
    </row>
    <row r="815" spans="1:9" ht="15">
      <c r="A815" s="682">
        <v>791</v>
      </c>
      <c r="B815" s="690" t="s">
        <v>1432</v>
      </c>
      <c r="C815" s="690" t="s">
        <v>2739</v>
      </c>
      <c r="D815" s="685" t="s">
        <v>2740</v>
      </c>
      <c r="E815" s="686" t="s">
        <v>1217</v>
      </c>
      <c r="F815" s="683" t="s">
        <v>334</v>
      </c>
      <c r="G815" s="687">
        <v>300</v>
      </c>
      <c r="H815" s="687">
        <v>300</v>
      </c>
      <c r="I815" s="688">
        <f t="shared" si="17"/>
        <v>75</v>
      </c>
    </row>
    <row r="816" spans="1:9" ht="15">
      <c r="A816" s="682">
        <v>792</v>
      </c>
      <c r="B816" s="690" t="s">
        <v>1429</v>
      </c>
      <c r="C816" s="690" t="s">
        <v>1977</v>
      </c>
      <c r="D816" s="685" t="s">
        <v>2741</v>
      </c>
      <c r="E816" s="686" t="s">
        <v>1217</v>
      </c>
      <c r="F816" s="683" t="s">
        <v>334</v>
      </c>
      <c r="G816" s="687">
        <v>300</v>
      </c>
      <c r="H816" s="687">
        <v>300</v>
      </c>
      <c r="I816" s="688">
        <f t="shared" si="17"/>
        <v>75</v>
      </c>
    </row>
    <row r="817" spans="1:9" ht="15">
      <c r="A817" s="682">
        <v>793</v>
      </c>
      <c r="B817" s="690" t="s">
        <v>2223</v>
      </c>
      <c r="C817" s="690" t="s">
        <v>2742</v>
      </c>
      <c r="D817" s="685" t="s">
        <v>2743</v>
      </c>
      <c r="E817" s="686" t="s">
        <v>1217</v>
      </c>
      <c r="F817" s="683" t="s">
        <v>334</v>
      </c>
      <c r="G817" s="687">
        <v>300</v>
      </c>
      <c r="H817" s="687">
        <v>300</v>
      </c>
      <c r="I817" s="688">
        <f t="shared" si="17"/>
        <v>75</v>
      </c>
    </row>
    <row r="818" spans="1:9" ht="15">
      <c r="A818" s="682">
        <v>794</v>
      </c>
      <c r="B818" s="690" t="s">
        <v>2025</v>
      </c>
      <c r="C818" s="690" t="s">
        <v>2505</v>
      </c>
      <c r="D818" s="685" t="s">
        <v>2744</v>
      </c>
      <c r="E818" s="686" t="s">
        <v>1217</v>
      </c>
      <c r="F818" s="683" t="s">
        <v>334</v>
      </c>
      <c r="G818" s="687">
        <v>300</v>
      </c>
      <c r="H818" s="687">
        <v>300</v>
      </c>
      <c r="I818" s="688">
        <f t="shared" si="17"/>
        <v>75</v>
      </c>
    </row>
    <row r="819" spans="1:9" ht="15">
      <c r="A819" s="682">
        <v>795</v>
      </c>
      <c r="B819" s="690" t="s">
        <v>665</v>
      </c>
      <c r="C819" s="690" t="s">
        <v>2745</v>
      </c>
      <c r="D819" s="685" t="s">
        <v>2746</v>
      </c>
      <c r="E819" s="686" t="s">
        <v>1217</v>
      </c>
      <c r="F819" s="683" t="s">
        <v>334</v>
      </c>
      <c r="G819" s="687">
        <v>300</v>
      </c>
      <c r="H819" s="687">
        <v>300</v>
      </c>
      <c r="I819" s="688">
        <f t="shared" si="17"/>
        <v>75</v>
      </c>
    </row>
    <row r="820" spans="1:9" ht="15">
      <c r="A820" s="682">
        <v>796</v>
      </c>
      <c r="B820" s="690" t="s">
        <v>1424</v>
      </c>
      <c r="C820" s="690" t="s">
        <v>2534</v>
      </c>
      <c r="D820" s="685" t="s">
        <v>2747</v>
      </c>
      <c r="E820" s="686" t="s">
        <v>1217</v>
      </c>
      <c r="F820" s="683" t="s">
        <v>334</v>
      </c>
      <c r="G820" s="687">
        <v>300</v>
      </c>
      <c r="H820" s="687">
        <v>300</v>
      </c>
      <c r="I820" s="688">
        <f t="shared" si="17"/>
        <v>75</v>
      </c>
    </row>
    <row r="821" spans="1:9" ht="15">
      <c r="A821" s="682">
        <v>797</v>
      </c>
      <c r="B821" s="690" t="s">
        <v>1281</v>
      </c>
      <c r="C821" s="690" t="s">
        <v>2748</v>
      </c>
      <c r="D821" s="685" t="s">
        <v>2749</v>
      </c>
      <c r="E821" s="686" t="s">
        <v>1217</v>
      </c>
      <c r="F821" s="683" t="s">
        <v>334</v>
      </c>
      <c r="G821" s="687">
        <v>300</v>
      </c>
      <c r="H821" s="687">
        <v>300</v>
      </c>
      <c r="I821" s="688">
        <f t="shared" si="17"/>
        <v>75</v>
      </c>
    </row>
    <row r="822" spans="1:9" ht="15">
      <c r="A822" s="682">
        <v>798</v>
      </c>
      <c r="B822" s="690" t="s">
        <v>678</v>
      </c>
      <c r="C822" s="690" t="s">
        <v>2750</v>
      </c>
      <c r="D822" s="685" t="s">
        <v>2751</v>
      </c>
      <c r="E822" s="686" t="s">
        <v>1217</v>
      </c>
      <c r="F822" s="683" t="s">
        <v>334</v>
      </c>
      <c r="G822" s="687">
        <v>300</v>
      </c>
      <c r="H822" s="687">
        <v>300</v>
      </c>
      <c r="I822" s="688">
        <f t="shared" si="17"/>
        <v>75</v>
      </c>
    </row>
    <row r="823" spans="1:9" ht="15">
      <c r="A823" s="682">
        <v>799</v>
      </c>
      <c r="B823" s="690" t="s">
        <v>2752</v>
      </c>
      <c r="C823" s="690" t="s">
        <v>1715</v>
      </c>
      <c r="D823" s="685" t="s">
        <v>2753</v>
      </c>
      <c r="E823" s="686" t="s">
        <v>1217</v>
      </c>
      <c r="F823" s="683" t="s">
        <v>334</v>
      </c>
      <c r="G823" s="687">
        <v>300</v>
      </c>
      <c r="H823" s="687">
        <v>300</v>
      </c>
      <c r="I823" s="688">
        <f t="shared" si="17"/>
        <v>75</v>
      </c>
    </row>
    <row r="824" spans="1:9" ht="15">
      <c r="A824" s="682">
        <v>800</v>
      </c>
      <c r="B824" s="690" t="s">
        <v>1996</v>
      </c>
      <c r="C824" s="690" t="s">
        <v>1924</v>
      </c>
      <c r="D824" s="685" t="s">
        <v>2754</v>
      </c>
      <c r="E824" s="686" t="s">
        <v>1217</v>
      </c>
      <c r="F824" s="683" t="s">
        <v>334</v>
      </c>
      <c r="G824" s="687">
        <v>300</v>
      </c>
      <c r="H824" s="687">
        <v>300</v>
      </c>
      <c r="I824" s="688">
        <f t="shared" si="17"/>
        <v>75</v>
      </c>
    </row>
    <row r="825" spans="1:9" ht="15">
      <c r="A825" s="682">
        <v>801</v>
      </c>
      <c r="B825" s="690" t="s">
        <v>2755</v>
      </c>
      <c r="C825" s="694" t="s">
        <v>2756</v>
      </c>
      <c r="D825" s="691" t="s">
        <v>2757</v>
      </c>
      <c r="E825" s="686" t="s">
        <v>1217</v>
      </c>
      <c r="F825" s="683" t="s">
        <v>334</v>
      </c>
      <c r="G825" s="687">
        <v>100</v>
      </c>
      <c r="H825" s="687">
        <v>100</v>
      </c>
      <c r="I825" s="688">
        <f t="shared" si="17"/>
        <v>25</v>
      </c>
    </row>
    <row r="826" spans="1:9" ht="15">
      <c r="A826" s="682">
        <v>802</v>
      </c>
      <c r="B826" s="690" t="s">
        <v>2758</v>
      </c>
      <c r="C826" s="694" t="s">
        <v>1816</v>
      </c>
      <c r="D826" s="691" t="s">
        <v>2759</v>
      </c>
      <c r="E826" s="686" t="s">
        <v>1217</v>
      </c>
      <c r="F826" s="683" t="s">
        <v>334</v>
      </c>
      <c r="G826" s="687">
        <v>100</v>
      </c>
      <c r="H826" s="687">
        <v>100</v>
      </c>
      <c r="I826" s="688">
        <f t="shared" si="17"/>
        <v>25</v>
      </c>
    </row>
    <row r="827" spans="1:9" ht="15">
      <c r="A827" s="682">
        <v>803</v>
      </c>
      <c r="B827" s="690" t="s">
        <v>2760</v>
      </c>
      <c r="C827" s="694" t="s">
        <v>2761</v>
      </c>
      <c r="D827" s="691">
        <v>28001081377</v>
      </c>
      <c r="E827" s="686" t="s">
        <v>1217</v>
      </c>
      <c r="F827" s="683" t="s">
        <v>334</v>
      </c>
      <c r="G827" s="687">
        <v>100</v>
      </c>
      <c r="H827" s="687">
        <v>100</v>
      </c>
      <c r="I827" s="688">
        <f t="shared" si="17"/>
        <v>25</v>
      </c>
    </row>
    <row r="828" spans="1:9" ht="15">
      <c r="A828" s="682">
        <v>804</v>
      </c>
      <c r="B828" s="690" t="s">
        <v>2762</v>
      </c>
      <c r="C828" s="694" t="s">
        <v>2763</v>
      </c>
      <c r="D828" s="691">
        <v>28001018678</v>
      </c>
      <c r="E828" s="686" t="s">
        <v>1217</v>
      </c>
      <c r="F828" s="683" t="s">
        <v>334</v>
      </c>
      <c r="G828" s="687">
        <v>100</v>
      </c>
      <c r="H828" s="687">
        <v>100</v>
      </c>
      <c r="I828" s="688">
        <f t="shared" si="17"/>
        <v>25</v>
      </c>
    </row>
    <row r="829" spans="1:9" ht="15">
      <c r="A829" s="682">
        <v>805</v>
      </c>
      <c r="B829" s="690" t="s">
        <v>2764</v>
      </c>
      <c r="C829" s="694" t="s">
        <v>2765</v>
      </c>
      <c r="D829" s="691">
        <v>28001018566</v>
      </c>
      <c r="E829" s="686" t="s">
        <v>1217</v>
      </c>
      <c r="F829" s="683" t="s">
        <v>334</v>
      </c>
      <c r="G829" s="687">
        <v>100</v>
      </c>
      <c r="H829" s="687">
        <v>100</v>
      </c>
      <c r="I829" s="688">
        <f t="shared" si="17"/>
        <v>25</v>
      </c>
    </row>
    <row r="830" spans="1:9" ht="15">
      <c r="A830" s="682">
        <v>806</v>
      </c>
      <c r="B830" s="690" t="s">
        <v>2766</v>
      </c>
      <c r="C830" s="694" t="s">
        <v>2767</v>
      </c>
      <c r="D830" s="691">
        <v>28001108198</v>
      </c>
      <c r="E830" s="686" t="s">
        <v>1217</v>
      </c>
      <c r="F830" s="683" t="s">
        <v>334</v>
      </c>
      <c r="G830" s="687">
        <v>100</v>
      </c>
      <c r="H830" s="687">
        <v>100</v>
      </c>
      <c r="I830" s="688">
        <f t="shared" si="17"/>
        <v>25</v>
      </c>
    </row>
    <row r="831" spans="1:9" ht="15">
      <c r="A831" s="682">
        <v>807</v>
      </c>
      <c r="B831" s="690" t="s">
        <v>2768</v>
      </c>
      <c r="C831" s="694" t="s">
        <v>2769</v>
      </c>
      <c r="D831" s="691">
        <v>28001117111</v>
      </c>
      <c r="E831" s="686" t="s">
        <v>1217</v>
      </c>
      <c r="F831" s="683" t="s">
        <v>334</v>
      </c>
      <c r="G831" s="687">
        <v>100</v>
      </c>
      <c r="H831" s="687">
        <v>100</v>
      </c>
      <c r="I831" s="688">
        <f t="shared" si="17"/>
        <v>25</v>
      </c>
    </row>
    <row r="832" spans="1:9" ht="15">
      <c r="A832" s="682">
        <v>808</v>
      </c>
      <c r="B832" s="690" t="s">
        <v>1449</v>
      </c>
      <c r="C832" s="694" t="s">
        <v>2240</v>
      </c>
      <c r="D832" s="691">
        <v>28001085964</v>
      </c>
      <c r="E832" s="686" t="s">
        <v>1217</v>
      </c>
      <c r="F832" s="683" t="s">
        <v>334</v>
      </c>
      <c r="G832" s="687">
        <v>100</v>
      </c>
      <c r="H832" s="687">
        <v>100</v>
      </c>
      <c r="I832" s="688">
        <f t="shared" si="17"/>
        <v>25</v>
      </c>
    </row>
    <row r="833" spans="1:9" ht="15">
      <c r="A833" s="682">
        <v>809</v>
      </c>
      <c r="B833" s="690" t="s">
        <v>2770</v>
      </c>
      <c r="C833" s="694" t="s">
        <v>2240</v>
      </c>
      <c r="D833" s="691">
        <v>28001020922</v>
      </c>
      <c r="E833" s="686" t="s">
        <v>1217</v>
      </c>
      <c r="F833" s="683" t="s">
        <v>334</v>
      </c>
      <c r="G833" s="687">
        <v>100</v>
      </c>
      <c r="H833" s="687">
        <v>100</v>
      </c>
      <c r="I833" s="688">
        <f t="shared" si="17"/>
        <v>25</v>
      </c>
    </row>
    <row r="834" spans="1:9" ht="15">
      <c r="A834" s="682">
        <v>810</v>
      </c>
      <c r="B834" s="690" t="s">
        <v>2771</v>
      </c>
      <c r="C834" s="694" t="s">
        <v>2772</v>
      </c>
      <c r="D834" s="691">
        <v>28001111071</v>
      </c>
      <c r="E834" s="686" t="s">
        <v>1217</v>
      </c>
      <c r="F834" s="683" t="s">
        <v>334</v>
      </c>
      <c r="G834" s="687">
        <v>100</v>
      </c>
      <c r="H834" s="687">
        <v>100</v>
      </c>
      <c r="I834" s="688">
        <f t="shared" si="17"/>
        <v>25</v>
      </c>
    </row>
    <row r="835" spans="1:9" ht="15">
      <c r="A835" s="682">
        <v>811</v>
      </c>
      <c r="B835" s="690" t="s">
        <v>1778</v>
      </c>
      <c r="C835" s="694" t="s">
        <v>2773</v>
      </c>
      <c r="D835" s="691">
        <v>28001036732</v>
      </c>
      <c r="E835" s="686" t="s">
        <v>1217</v>
      </c>
      <c r="F835" s="683" t="s">
        <v>334</v>
      </c>
      <c r="G835" s="687">
        <v>100</v>
      </c>
      <c r="H835" s="687">
        <v>100</v>
      </c>
      <c r="I835" s="688">
        <f t="shared" si="17"/>
        <v>25</v>
      </c>
    </row>
    <row r="836" spans="1:9" ht="15">
      <c r="A836" s="682">
        <v>812</v>
      </c>
      <c r="B836" s="690" t="s">
        <v>2774</v>
      </c>
      <c r="C836" s="694" t="s">
        <v>2773</v>
      </c>
      <c r="D836" s="691">
        <v>28001008641</v>
      </c>
      <c r="E836" s="686" t="s">
        <v>1217</v>
      </c>
      <c r="F836" s="683" t="s">
        <v>334</v>
      </c>
      <c r="G836" s="687">
        <v>100</v>
      </c>
      <c r="H836" s="687">
        <v>100</v>
      </c>
      <c r="I836" s="688">
        <f t="shared" si="17"/>
        <v>25</v>
      </c>
    </row>
    <row r="837" spans="1:9" ht="15">
      <c r="A837" s="682">
        <v>813</v>
      </c>
      <c r="B837" s="690" t="s">
        <v>2775</v>
      </c>
      <c r="C837" s="694" t="s">
        <v>2773</v>
      </c>
      <c r="D837" s="691" t="s">
        <v>2776</v>
      </c>
      <c r="E837" s="686" t="s">
        <v>1217</v>
      </c>
      <c r="F837" s="683" t="s">
        <v>334</v>
      </c>
      <c r="G837" s="687">
        <v>100</v>
      </c>
      <c r="H837" s="687">
        <v>100</v>
      </c>
      <c r="I837" s="688">
        <f t="shared" si="17"/>
        <v>25</v>
      </c>
    </row>
    <row r="838" spans="1:9" ht="15">
      <c r="A838" s="682">
        <v>814</v>
      </c>
      <c r="B838" s="690" t="s">
        <v>1885</v>
      </c>
      <c r="C838" s="694" t="s">
        <v>2773</v>
      </c>
      <c r="D838" s="691" t="s">
        <v>2777</v>
      </c>
      <c r="E838" s="686" t="s">
        <v>1217</v>
      </c>
      <c r="F838" s="683" t="s">
        <v>334</v>
      </c>
      <c r="G838" s="687">
        <v>100</v>
      </c>
      <c r="H838" s="687">
        <v>100</v>
      </c>
      <c r="I838" s="688">
        <f t="shared" si="17"/>
        <v>25</v>
      </c>
    </row>
    <row r="839" spans="1:9" ht="15">
      <c r="A839" s="682">
        <v>815</v>
      </c>
      <c r="B839" s="690" t="s">
        <v>2778</v>
      </c>
      <c r="C839" s="694" t="s">
        <v>2779</v>
      </c>
      <c r="D839" s="691" t="s">
        <v>2780</v>
      </c>
      <c r="E839" s="686" t="s">
        <v>1217</v>
      </c>
      <c r="F839" s="683" t="s">
        <v>334</v>
      </c>
      <c r="G839" s="687">
        <v>100</v>
      </c>
      <c r="H839" s="687">
        <v>100</v>
      </c>
      <c r="I839" s="688">
        <f t="shared" si="17"/>
        <v>25</v>
      </c>
    </row>
    <row r="840" spans="1:9" ht="15">
      <c r="A840" s="682">
        <v>816</v>
      </c>
      <c r="B840" s="690" t="s">
        <v>2341</v>
      </c>
      <c r="C840" s="694" t="s">
        <v>2781</v>
      </c>
      <c r="D840" s="691" t="s">
        <v>2782</v>
      </c>
      <c r="E840" s="686" t="s">
        <v>1217</v>
      </c>
      <c r="F840" s="683" t="s">
        <v>334</v>
      </c>
      <c r="G840" s="687">
        <v>100</v>
      </c>
      <c r="H840" s="687">
        <v>100</v>
      </c>
      <c r="I840" s="688">
        <f t="shared" si="17"/>
        <v>25</v>
      </c>
    </row>
    <row r="841" spans="1:9" ht="15">
      <c r="A841" s="682">
        <v>817</v>
      </c>
      <c r="B841" s="690" t="s">
        <v>2783</v>
      </c>
      <c r="C841" s="694" t="s">
        <v>2784</v>
      </c>
      <c r="D841" s="691" t="s">
        <v>2785</v>
      </c>
      <c r="E841" s="686" t="s">
        <v>1217</v>
      </c>
      <c r="F841" s="683" t="s">
        <v>334</v>
      </c>
      <c r="G841" s="687">
        <v>100</v>
      </c>
      <c r="H841" s="687">
        <v>100</v>
      </c>
      <c r="I841" s="688">
        <f t="shared" si="17"/>
        <v>25</v>
      </c>
    </row>
    <row r="842" spans="1:9" ht="15">
      <c r="A842" s="682">
        <v>818</v>
      </c>
      <c r="B842" s="690" t="s">
        <v>2786</v>
      </c>
      <c r="C842" s="694" t="s">
        <v>2787</v>
      </c>
      <c r="D842" s="691" t="s">
        <v>2788</v>
      </c>
      <c r="E842" s="686" t="s">
        <v>1217</v>
      </c>
      <c r="F842" s="683" t="s">
        <v>334</v>
      </c>
      <c r="G842" s="687">
        <v>100</v>
      </c>
      <c r="H842" s="687">
        <v>100</v>
      </c>
      <c r="I842" s="688">
        <f t="shared" si="17"/>
        <v>25</v>
      </c>
    </row>
    <row r="843" spans="1:9" ht="15">
      <c r="A843" s="682">
        <v>819</v>
      </c>
      <c r="B843" s="690" t="s">
        <v>2789</v>
      </c>
      <c r="C843" s="694" t="s">
        <v>2790</v>
      </c>
      <c r="D843" s="691" t="s">
        <v>2791</v>
      </c>
      <c r="E843" s="686" t="s">
        <v>1217</v>
      </c>
      <c r="F843" s="683" t="s">
        <v>334</v>
      </c>
      <c r="G843" s="687">
        <v>100</v>
      </c>
      <c r="H843" s="687">
        <v>100</v>
      </c>
      <c r="I843" s="688">
        <f t="shared" si="17"/>
        <v>25</v>
      </c>
    </row>
    <row r="844" spans="1:9" ht="15">
      <c r="A844" s="682">
        <v>820</v>
      </c>
      <c r="B844" s="690" t="s">
        <v>2792</v>
      </c>
      <c r="C844" s="694" t="s">
        <v>2793</v>
      </c>
      <c r="D844" s="691" t="s">
        <v>2794</v>
      </c>
      <c r="E844" s="686" t="s">
        <v>1217</v>
      </c>
      <c r="F844" s="683" t="s">
        <v>334</v>
      </c>
      <c r="G844" s="687">
        <v>100</v>
      </c>
      <c r="H844" s="687">
        <v>100</v>
      </c>
      <c r="I844" s="688">
        <f t="shared" si="17"/>
        <v>25</v>
      </c>
    </row>
    <row r="845" spans="1:9" ht="15">
      <c r="A845" s="682">
        <v>821</v>
      </c>
      <c r="B845" s="690" t="s">
        <v>659</v>
      </c>
      <c r="C845" s="694" t="s">
        <v>2795</v>
      </c>
      <c r="D845" s="691" t="s">
        <v>2796</v>
      </c>
      <c r="E845" s="686" t="s">
        <v>1217</v>
      </c>
      <c r="F845" s="683" t="s">
        <v>334</v>
      </c>
      <c r="G845" s="687">
        <v>100</v>
      </c>
      <c r="H845" s="687">
        <v>100</v>
      </c>
      <c r="I845" s="688">
        <f t="shared" si="17"/>
        <v>25</v>
      </c>
    </row>
    <row r="846" spans="1:9" ht="15">
      <c r="A846" s="682">
        <v>822</v>
      </c>
      <c r="B846" s="690" t="s">
        <v>2797</v>
      </c>
      <c r="C846" s="694" t="s">
        <v>1881</v>
      </c>
      <c r="D846" s="691" t="s">
        <v>2798</v>
      </c>
      <c r="E846" s="686" t="s">
        <v>1217</v>
      </c>
      <c r="F846" s="683" t="s">
        <v>334</v>
      </c>
      <c r="G846" s="687">
        <v>100</v>
      </c>
      <c r="H846" s="687">
        <v>100</v>
      </c>
      <c r="I846" s="688">
        <f t="shared" si="17"/>
        <v>25</v>
      </c>
    </row>
    <row r="847" spans="1:9" ht="15">
      <c r="A847" s="682">
        <v>823</v>
      </c>
      <c r="B847" s="690" t="s">
        <v>2799</v>
      </c>
      <c r="C847" s="694" t="s">
        <v>2790</v>
      </c>
      <c r="D847" s="691" t="s">
        <v>2800</v>
      </c>
      <c r="E847" s="686" t="s">
        <v>1217</v>
      </c>
      <c r="F847" s="683" t="s">
        <v>334</v>
      </c>
      <c r="G847" s="687">
        <v>100</v>
      </c>
      <c r="H847" s="687">
        <v>100</v>
      </c>
      <c r="I847" s="688">
        <f t="shared" si="17"/>
        <v>25</v>
      </c>
    </row>
    <row r="848" spans="1:9" ht="15">
      <c r="A848" s="682">
        <v>824</v>
      </c>
      <c r="B848" s="690" t="s">
        <v>2801</v>
      </c>
      <c r="C848" s="694" t="s">
        <v>2802</v>
      </c>
      <c r="D848" s="691" t="s">
        <v>2803</v>
      </c>
      <c r="E848" s="686" t="s">
        <v>1217</v>
      </c>
      <c r="F848" s="683" t="s">
        <v>334</v>
      </c>
      <c r="G848" s="687">
        <v>100</v>
      </c>
      <c r="H848" s="687">
        <v>100</v>
      </c>
      <c r="I848" s="688">
        <f t="shared" si="17"/>
        <v>25</v>
      </c>
    </row>
    <row r="849" spans="1:9" ht="15">
      <c r="A849" s="682">
        <v>825</v>
      </c>
      <c r="B849" s="690" t="s">
        <v>2804</v>
      </c>
      <c r="C849" s="694" t="s">
        <v>2784</v>
      </c>
      <c r="D849" s="691" t="s">
        <v>2805</v>
      </c>
      <c r="E849" s="686" t="s">
        <v>1217</v>
      </c>
      <c r="F849" s="683" t="s">
        <v>334</v>
      </c>
      <c r="G849" s="687">
        <v>100</v>
      </c>
      <c r="H849" s="687">
        <v>100</v>
      </c>
      <c r="I849" s="688">
        <f t="shared" si="17"/>
        <v>25</v>
      </c>
    </row>
    <row r="850" spans="1:9" ht="15">
      <c r="A850" s="682">
        <v>826</v>
      </c>
      <c r="B850" s="690" t="s">
        <v>2806</v>
      </c>
      <c r="C850" s="694" t="s">
        <v>2807</v>
      </c>
      <c r="D850" s="691" t="s">
        <v>2808</v>
      </c>
      <c r="E850" s="686" t="s">
        <v>1217</v>
      </c>
      <c r="F850" s="683" t="s">
        <v>334</v>
      </c>
      <c r="G850" s="687">
        <v>100</v>
      </c>
      <c r="H850" s="687">
        <v>100</v>
      </c>
      <c r="I850" s="688">
        <f t="shared" si="17"/>
        <v>25</v>
      </c>
    </row>
    <row r="851" spans="1:9" ht="15">
      <c r="A851" s="682">
        <v>827</v>
      </c>
      <c r="B851" s="690" t="s">
        <v>2809</v>
      </c>
      <c r="C851" s="694" t="s">
        <v>2793</v>
      </c>
      <c r="D851" s="691" t="s">
        <v>2810</v>
      </c>
      <c r="E851" s="686" t="s">
        <v>1217</v>
      </c>
      <c r="F851" s="683" t="s">
        <v>334</v>
      </c>
      <c r="G851" s="687">
        <v>100</v>
      </c>
      <c r="H851" s="687">
        <v>100</v>
      </c>
      <c r="I851" s="688">
        <f t="shared" si="17"/>
        <v>25</v>
      </c>
    </row>
    <row r="852" spans="1:9" ht="15">
      <c r="A852" s="682">
        <v>828</v>
      </c>
      <c r="B852" s="690" t="s">
        <v>2811</v>
      </c>
      <c r="C852" s="694" t="s">
        <v>2802</v>
      </c>
      <c r="D852" s="691" t="s">
        <v>2812</v>
      </c>
      <c r="E852" s="686" t="s">
        <v>1217</v>
      </c>
      <c r="F852" s="683" t="s">
        <v>334</v>
      </c>
      <c r="G852" s="687">
        <v>100</v>
      </c>
      <c r="H852" s="687">
        <v>100</v>
      </c>
      <c r="I852" s="688">
        <f t="shared" si="17"/>
        <v>25</v>
      </c>
    </row>
    <row r="853" spans="1:9" ht="15">
      <c r="A853" s="682">
        <v>829</v>
      </c>
      <c r="B853" s="690" t="s">
        <v>2813</v>
      </c>
      <c r="C853" s="694" t="s">
        <v>2814</v>
      </c>
      <c r="D853" s="691" t="s">
        <v>2815</v>
      </c>
      <c r="E853" s="686" t="s">
        <v>1217</v>
      </c>
      <c r="F853" s="683" t="s">
        <v>334</v>
      </c>
      <c r="G853" s="687">
        <v>100</v>
      </c>
      <c r="H853" s="687">
        <v>100</v>
      </c>
      <c r="I853" s="688">
        <f t="shared" si="17"/>
        <v>25</v>
      </c>
    </row>
    <row r="854" spans="1:9" ht="15">
      <c r="A854" s="682">
        <v>830</v>
      </c>
      <c r="B854" s="690" t="s">
        <v>2816</v>
      </c>
      <c r="C854" s="694" t="s">
        <v>2817</v>
      </c>
      <c r="D854" s="691" t="s">
        <v>2818</v>
      </c>
      <c r="E854" s="686" t="s">
        <v>1217</v>
      </c>
      <c r="F854" s="683" t="s">
        <v>334</v>
      </c>
      <c r="G854" s="687">
        <v>100</v>
      </c>
      <c r="H854" s="687">
        <v>100</v>
      </c>
      <c r="I854" s="688">
        <f t="shared" si="17"/>
        <v>25</v>
      </c>
    </row>
    <row r="855" spans="1:9" ht="15">
      <c r="A855" s="682">
        <v>831</v>
      </c>
      <c r="B855" s="690" t="s">
        <v>2819</v>
      </c>
      <c r="C855" s="694" t="s">
        <v>2820</v>
      </c>
      <c r="D855" s="691" t="s">
        <v>2821</v>
      </c>
      <c r="E855" s="686" t="s">
        <v>1217</v>
      </c>
      <c r="F855" s="683" t="s">
        <v>334</v>
      </c>
      <c r="G855" s="687">
        <v>100</v>
      </c>
      <c r="H855" s="687">
        <v>100</v>
      </c>
      <c r="I855" s="688">
        <f t="shared" si="17"/>
        <v>25</v>
      </c>
    </row>
    <row r="856" spans="1:9" ht="15">
      <c r="A856" s="682">
        <v>832</v>
      </c>
      <c r="B856" s="690" t="s">
        <v>2230</v>
      </c>
      <c r="C856" s="694" t="s">
        <v>1854</v>
      </c>
      <c r="D856" s="691" t="s">
        <v>2822</v>
      </c>
      <c r="E856" s="686" t="s">
        <v>1217</v>
      </c>
      <c r="F856" s="683" t="s">
        <v>334</v>
      </c>
      <c r="G856" s="687">
        <v>100</v>
      </c>
      <c r="H856" s="687">
        <v>100</v>
      </c>
      <c r="I856" s="688">
        <f t="shared" si="17"/>
        <v>25</v>
      </c>
    </row>
    <row r="857" spans="1:9" ht="15">
      <c r="A857" s="682">
        <v>833</v>
      </c>
      <c r="B857" s="690" t="s">
        <v>2823</v>
      </c>
      <c r="C857" s="694" t="s">
        <v>1834</v>
      </c>
      <c r="D857" s="691" t="s">
        <v>2824</v>
      </c>
      <c r="E857" s="686" t="s">
        <v>1217</v>
      </c>
      <c r="F857" s="683" t="s">
        <v>334</v>
      </c>
      <c r="G857" s="687">
        <v>100</v>
      </c>
      <c r="H857" s="687">
        <v>100</v>
      </c>
      <c r="I857" s="688">
        <f t="shared" si="17"/>
        <v>25</v>
      </c>
    </row>
    <row r="858" spans="1:9" ht="15">
      <c r="A858" s="682">
        <v>834</v>
      </c>
      <c r="B858" s="690" t="s">
        <v>2825</v>
      </c>
      <c r="C858" s="694" t="s">
        <v>2826</v>
      </c>
      <c r="D858" s="691" t="s">
        <v>2827</v>
      </c>
      <c r="E858" s="686" t="s">
        <v>1217</v>
      </c>
      <c r="F858" s="683" t="s">
        <v>334</v>
      </c>
      <c r="G858" s="687">
        <v>100</v>
      </c>
      <c r="H858" s="687">
        <v>100</v>
      </c>
      <c r="I858" s="688">
        <f t="shared" si="17"/>
        <v>25</v>
      </c>
    </row>
    <row r="859" spans="1:9" ht="15">
      <c r="A859" s="682">
        <v>835</v>
      </c>
      <c r="B859" s="690" t="s">
        <v>2828</v>
      </c>
      <c r="C859" s="694" t="s">
        <v>2829</v>
      </c>
      <c r="D859" s="691">
        <v>28001061359</v>
      </c>
      <c r="E859" s="686" t="s">
        <v>1217</v>
      </c>
      <c r="F859" s="683" t="s">
        <v>334</v>
      </c>
      <c r="G859" s="687">
        <v>100</v>
      </c>
      <c r="H859" s="687">
        <v>100</v>
      </c>
      <c r="I859" s="688">
        <f t="shared" si="17"/>
        <v>25</v>
      </c>
    </row>
    <row r="860" spans="1:9" ht="15">
      <c r="A860" s="682">
        <v>836</v>
      </c>
      <c r="B860" s="690" t="s">
        <v>2830</v>
      </c>
      <c r="C860" s="694" t="s">
        <v>2831</v>
      </c>
      <c r="D860" s="691">
        <v>28001043342</v>
      </c>
      <c r="E860" s="686" t="s">
        <v>1217</v>
      </c>
      <c r="F860" s="683" t="s">
        <v>334</v>
      </c>
      <c r="G860" s="687">
        <v>100</v>
      </c>
      <c r="H860" s="687">
        <v>100</v>
      </c>
      <c r="I860" s="688">
        <f t="shared" si="17"/>
        <v>25</v>
      </c>
    </row>
    <row r="861" spans="1:9" ht="15">
      <c r="A861" s="682">
        <v>837</v>
      </c>
      <c r="B861" s="690" t="s">
        <v>1778</v>
      </c>
      <c r="C861" s="694" t="s">
        <v>2773</v>
      </c>
      <c r="D861" s="691">
        <v>28001007522</v>
      </c>
      <c r="E861" s="686" t="s">
        <v>1217</v>
      </c>
      <c r="F861" s="683" t="s">
        <v>334</v>
      </c>
      <c r="G861" s="687">
        <v>100</v>
      </c>
      <c r="H861" s="687">
        <v>100</v>
      </c>
      <c r="I861" s="688">
        <f t="shared" si="17"/>
        <v>25</v>
      </c>
    </row>
    <row r="862" spans="1:9" ht="15">
      <c r="A862" s="682">
        <v>838</v>
      </c>
      <c r="B862" s="690" t="s">
        <v>2832</v>
      </c>
      <c r="C862" s="694" t="s">
        <v>2833</v>
      </c>
      <c r="D862" s="691">
        <v>28001006048</v>
      </c>
      <c r="E862" s="686" t="s">
        <v>1217</v>
      </c>
      <c r="F862" s="683" t="s">
        <v>334</v>
      </c>
      <c r="G862" s="687">
        <v>100</v>
      </c>
      <c r="H862" s="687">
        <v>100</v>
      </c>
      <c r="I862" s="688">
        <f t="shared" si="17"/>
        <v>25</v>
      </c>
    </row>
    <row r="863" spans="1:9" ht="15">
      <c r="A863" s="682">
        <v>839</v>
      </c>
      <c r="B863" s="690" t="s">
        <v>2834</v>
      </c>
      <c r="C863" s="694" t="s">
        <v>1808</v>
      </c>
      <c r="D863" s="691">
        <v>28001012091</v>
      </c>
      <c r="E863" s="686" t="s">
        <v>1217</v>
      </c>
      <c r="F863" s="683" t="s">
        <v>334</v>
      </c>
      <c r="G863" s="687">
        <v>100</v>
      </c>
      <c r="H863" s="687">
        <v>100</v>
      </c>
      <c r="I863" s="688">
        <f t="shared" si="17"/>
        <v>25</v>
      </c>
    </row>
    <row r="864" spans="1:9" ht="15">
      <c r="A864" s="682">
        <v>840</v>
      </c>
      <c r="B864" s="690" t="s">
        <v>2835</v>
      </c>
      <c r="C864" s="694" t="s">
        <v>2817</v>
      </c>
      <c r="D864" s="691">
        <v>28001043961</v>
      </c>
      <c r="E864" s="686" t="s">
        <v>1217</v>
      </c>
      <c r="F864" s="683" t="s">
        <v>334</v>
      </c>
      <c r="G864" s="687">
        <v>100</v>
      </c>
      <c r="H864" s="687">
        <v>100</v>
      </c>
      <c r="I864" s="688">
        <f t="shared" si="17"/>
        <v>25</v>
      </c>
    </row>
    <row r="865" spans="1:9" ht="15">
      <c r="A865" s="682">
        <v>841</v>
      </c>
      <c r="B865" s="690" t="s">
        <v>1802</v>
      </c>
      <c r="C865" s="694" t="s">
        <v>1805</v>
      </c>
      <c r="D865" s="691" t="s">
        <v>2836</v>
      </c>
      <c r="E865" s="686" t="s">
        <v>1217</v>
      </c>
      <c r="F865" s="683" t="s">
        <v>334</v>
      </c>
      <c r="G865" s="687">
        <v>100</v>
      </c>
      <c r="H865" s="687">
        <v>100</v>
      </c>
      <c r="I865" s="688">
        <f t="shared" si="17"/>
        <v>25</v>
      </c>
    </row>
    <row r="866" spans="1:9" ht="15">
      <c r="A866" s="682">
        <v>842</v>
      </c>
      <c r="B866" s="690" t="s">
        <v>2837</v>
      </c>
      <c r="C866" s="694" t="s">
        <v>2773</v>
      </c>
      <c r="D866" s="691">
        <v>28001002525</v>
      </c>
      <c r="E866" s="686" t="s">
        <v>1217</v>
      </c>
      <c r="F866" s="683" t="s">
        <v>334</v>
      </c>
      <c r="G866" s="687">
        <v>100</v>
      </c>
      <c r="H866" s="687">
        <v>100</v>
      </c>
      <c r="I866" s="688">
        <f t="shared" si="17"/>
        <v>25</v>
      </c>
    </row>
    <row r="867" spans="1:9" ht="15">
      <c r="A867" s="682">
        <v>843</v>
      </c>
      <c r="B867" s="690" t="s">
        <v>2838</v>
      </c>
      <c r="C867" s="694" t="s">
        <v>2839</v>
      </c>
      <c r="D867" s="691">
        <v>28001019066</v>
      </c>
      <c r="E867" s="686" t="s">
        <v>1217</v>
      </c>
      <c r="F867" s="683" t="s">
        <v>334</v>
      </c>
      <c r="G867" s="687">
        <v>100</v>
      </c>
      <c r="H867" s="687">
        <v>100</v>
      </c>
      <c r="I867" s="688">
        <f t="shared" si="17"/>
        <v>25</v>
      </c>
    </row>
    <row r="868" spans="1:9" ht="15">
      <c r="A868" s="682">
        <v>844</v>
      </c>
      <c r="B868" s="690" t="s">
        <v>2840</v>
      </c>
      <c r="C868" s="694" t="s">
        <v>2841</v>
      </c>
      <c r="D868" s="691">
        <v>28001025130</v>
      </c>
      <c r="E868" s="686" t="s">
        <v>1217</v>
      </c>
      <c r="F868" s="683" t="s">
        <v>334</v>
      </c>
      <c r="G868" s="687">
        <v>100</v>
      </c>
      <c r="H868" s="687">
        <v>100</v>
      </c>
      <c r="I868" s="688">
        <f t="shared" ref="I868:I931" si="18">H868*25%</f>
        <v>25</v>
      </c>
    </row>
    <row r="869" spans="1:9" ht="15">
      <c r="A869" s="682">
        <v>845</v>
      </c>
      <c r="B869" s="690" t="s">
        <v>2842</v>
      </c>
      <c r="C869" s="694" t="s">
        <v>2843</v>
      </c>
      <c r="D869" s="691">
        <v>28001008040</v>
      </c>
      <c r="E869" s="686" t="s">
        <v>1217</v>
      </c>
      <c r="F869" s="683" t="s">
        <v>334</v>
      </c>
      <c r="G869" s="687">
        <v>100</v>
      </c>
      <c r="H869" s="687">
        <v>100</v>
      </c>
      <c r="I869" s="688">
        <f t="shared" si="18"/>
        <v>25</v>
      </c>
    </row>
    <row r="870" spans="1:9" ht="15">
      <c r="A870" s="682">
        <v>846</v>
      </c>
      <c r="B870" s="690" t="s">
        <v>2844</v>
      </c>
      <c r="C870" s="694" t="s">
        <v>1896</v>
      </c>
      <c r="D870" s="691">
        <v>28001041335</v>
      </c>
      <c r="E870" s="686" t="s">
        <v>1217</v>
      </c>
      <c r="F870" s="683" t="s">
        <v>334</v>
      </c>
      <c r="G870" s="687">
        <v>100</v>
      </c>
      <c r="H870" s="687">
        <v>100</v>
      </c>
      <c r="I870" s="688">
        <f t="shared" si="18"/>
        <v>25</v>
      </c>
    </row>
    <row r="871" spans="1:9" ht="15">
      <c r="A871" s="682">
        <v>847</v>
      </c>
      <c r="B871" s="690" t="s">
        <v>2775</v>
      </c>
      <c r="C871" s="694" t="s">
        <v>2795</v>
      </c>
      <c r="D871" s="691">
        <v>28001115372</v>
      </c>
      <c r="E871" s="686" t="s">
        <v>1217</v>
      </c>
      <c r="F871" s="683" t="s">
        <v>334</v>
      </c>
      <c r="G871" s="687">
        <v>100</v>
      </c>
      <c r="H871" s="687">
        <v>100</v>
      </c>
      <c r="I871" s="688">
        <f t="shared" si="18"/>
        <v>25</v>
      </c>
    </row>
    <row r="872" spans="1:9" ht="15">
      <c r="A872" s="682">
        <v>848</v>
      </c>
      <c r="B872" s="690" t="s">
        <v>2845</v>
      </c>
      <c r="C872" s="694" t="s">
        <v>1805</v>
      </c>
      <c r="D872" s="691">
        <v>28001010064</v>
      </c>
      <c r="E872" s="686" t="s">
        <v>1217</v>
      </c>
      <c r="F872" s="683" t="s">
        <v>334</v>
      </c>
      <c r="G872" s="687">
        <v>100</v>
      </c>
      <c r="H872" s="687">
        <v>100</v>
      </c>
      <c r="I872" s="688">
        <f t="shared" si="18"/>
        <v>25</v>
      </c>
    </row>
    <row r="873" spans="1:9" ht="15">
      <c r="A873" s="682">
        <v>849</v>
      </c>
      <c r="B873" s="690" t="s">
        <v>2846</v>
      </c>
      <c r="C873" s="694" t="s">
        <v>2847</v>
      </c>
      <c r="D873" s="691">
        <v>28001070380</v>
      </c>
      <c r="E873" s="686" t="s">
        <v>1217</v>
      </c>
      <c r="F873" s="683" t="s">
        <v>334</v>
      </c>
      <c r="G873" s="687">
        <v>100</v>
      </c>
      <c r="H873" s="687">
        <v>100</v>
      </c>
      <c r="I873" s="688">
        <f t="shared" si="18"/>
        <v>25</v>
      </c>
    </row>
    <row r="874" spans="1:9" ht="15">
      <c r="A874" s="682">
        <v>850</v>
      </c>
      <c r="B874" s="690" t="s">
        <v>2848</v>
      </c>
      <c r="C874" s="694" t="s">
        <v>2849</v>
      </c>
      <c r="D874" s="691">
        <v>28001100494</v>
      </c>
      <c r="E874" s="686" t="s">
        <v>1217</v>
      </c>
      <c r="F874" s="683" t="s">
        <v>334</v>
      </c>
      <c r="G874" s="687">
        <v>100</v>
      </c>
      <c r="H874" s="687">
        <v>100</v>
      </c>
      <c r="I874" s="688">
        <f t="shared" si="18"/>
        <v>25</v>
      </c>
    </row>
    <row r="875" spans="1:9" ht="15">
      <c r="A875" s="682">
        <v>851</v>
      </c>
      <c r="B875" s="690" t="s">
        <v>2850</v>
      </c>
      <c r="C875" s="694" t="s">
        <v>2851</v>
      </c>
      <c r="D875" s="691">
        <v>28001084333</v>
      </c>
      <c r="E875" s="686" t="s">
        <v>1217</v>
      </c>
      <c r="F875" s="683" t="s">
        <v>334</v>
      </c>
      <c r="G875" s="687">
        <v>200</v>
      </c>
      <c r="H875" s="687">
        <v>200</v>
      </c>
      <c r="I875" s="688">
        <f t="shared" si="18"/>
        <v>50</v>
      </c>
    </row>
    <row r="876" spans="1:9" ht="15">
      <c r="A876" s="682">
        <v>852</v>
      </c>
      <c r="B876" s="690" t="s">
        <v>2852</v>
      </c>
      <c r="C876" s="694" t="s">
        <v>2853</v>
      </c>
      <c r="D876" s="691">
        <v>28001093808</v>
      </c>
      <c r="E876" s="686" t="s">
        <v>1217</v>
      </c>
      <c r="F876" s="683" t="s">
        <v>334</v>
      </c>
      <c r="G876" s="687">
        <v>100</v>
      </c>
      <c r="H876" s="687">
        <v>100</v>
      </c>
      <c r="I876" s="688">
        <f t="shared" si="18"/>
        <v>25</v>
      </c>
    </row>
    <row r="877" spans="1:9" ht="15">
      <c r="A877" s="682">
        <v>853</v>
      </c>
      <c r="B877" s="690" t="s">
        <v>2854</v>
      </c>
      <c r="C877" s="694" t="s">
        <v>2853</v>
      </c>
      <c r="D877" s="691">
        <v>28001093807</v>
      </c>
      <c r="E877" s="686" t="s">
        <v>1217</v>
      </c>
      <c r="F877" s="683" t="s">
        <v>334</v>
      </c>
      <c r="G877" s="687">
        <v>100</v>
      </c>
      <c r="H877" s="687">
        <v>100</v>
      </c>
      <c r="I877" s="688">
        <f t="shared" si="18"/>
        <v>25</v>
      </c>
    </row>
    <row r="878" spans="1:9" ht="15">
      <c r="A878" s="682">
        <v>854</v>
      </c>
      <c r="B878" s="690" t="s">
        <v>2819</v>
      </c>
      <c r="C878" s="694" t="s">
        <v>2855</v>
      </c>
      <c r="D878" s="691">
        <v>28001040007</v>
      </c>
      <c r="E878" s="686" t="s">
        <v>1217</v>
      </c>
      <c r="F878" s="683" t="s">
        <v>334</v>
      </c>
      <c r="G878" s="687">
        <v>100</v>
      </c>
      <c r="H878" s="687">
        <v>100</v>
      </c>
      <c r="I878" s="688">
        <f t="shared" si="18"/>
        <v>25</v>
      </c>
    </row>
    <row r="879" spans="1:9" ht="15">
      <c r="A879" s="682">
        <v>855</v>
      </c>
      <c r="B879" s="690" t="s">
        <v>2856</v>
      </c>
      <c r="C879" s="694" t="s">
        <v>2857</v>
      </c>
      <c r="D879" s="691">
        <v>28001012298</v>
      </c>
      <c r="E879" s="686" t="s">
        <v>1217</v>
      </c>
      <c r="F879" s="683" t="s">
        <v>334</v>
      </c>
      <c r="G879" s="687">
        <v>100</v>
      </c>
      <c r="H879" s="687">
        <v>100</v>
      </c>
      <c r="I879" s="688">
        <f t="shared" si="18"/>
        <v>25</v>
      </c>
    </row>
    <row r="880" spans="1:9" ht="15">
      <c r="A880" s="682">
        <v>856</v>
      </c>
      <c r="B880" s="690" t="s">
        <v>2858</v>
      </c>
      <c r="C880" s="694" t="s">
        <v>2859</v>
      </c>
      <c r="D880" s="691">
        <v>28001039824</v>
      </c>
      <c r="E880" s="686" t="s">
        <v>1217</v>
      </c>
      <c r="F880" s="683" t="s">
        <v>334</v>
      </c>
      <c r="G880" s="687">
        <v>100</v>
      </c>
      <c r="H880" s="687">
        <v>100</v>
      </c>
      <c r="I880" s="688">
        <f t="shared" si="18"/>
        <v>25</v>
      </c>
    </row>
    <row r="881" spans="1:9" ht="15">
      <c r="A881" s="682">
        <v>857</v>
      </c>
      <c r="B881" s="690" t="s">
        <v>2860</v>
      </c>
      <c r="C881" s="694" t="s">
        <v>2861</v>
      </c>
      <c r="D881" s="691">
        <v>28001013941</v>
      </c>
      <c r="E881" s="686" t="s">
        <v>1217</v>
      </c>
      <c r="F881" s="683" t="s">
        <v>334</v>
      </c>
      <c r="G881" s="687">
        <v>100</v>
      </c>
      <c r="H881" s="687">
        <v>100</v>
      </c>
      <c r="I881" s="688">
        <f t="shared" si="18"/>
        <v>25</v>
      </c>
    </row>
    <row r="882" spans="1:9" ht="15">
      <c r="A882" s="682">
        <v>858</v>
      </c>
      <c r="B882" s="690" t="s">
        <v>2862</v>
      </c>
      <c r="C882" s="694" t="s">
        <v>2863</v>
      </c>
      <c r="D882" s="691">
        <v>28001081689</v>
      </c>
      <c r="E882" s="686" t="s">
        <v>1217</v>
      </c>
      <c r="F882" s="683" t="s">
        <v>334</v>
      </c>
      <c r="G882" s="687">
        <v>100</v>
      </c>
      <c r="H882" s="687">
        <v>100</v>
      </c>
      <c r="I882" s="688">
        <f t="shared" si="18"/>
        <v>25</v>
      </c>
    </row>
    <row r="883" spans="1:9" ht="15">
      <c r="A883" s="682">
        <v>859</v>
      </c>
      <c r="B883" s="690" t="s">
        <v>2864</v>
      </c>
      <c r="C883" s="694" t="s">
        <v>2865</v>
      </c>
      <c r="D883" s="691">
        <v>28001050087</v>
      </c>
      <c r="E883" s="686" t="s">
        <v>1217</v>
      </c>
      <c r="F883" s="683" t="s">
        <v>334</v>
      </c>
      <c r="G883" s="687">
        <v>100</v>
      </c>
      <c r="H883" s="687">
        <v>100</v>
      </c>
      <c r="I883" s="688">
        <f t="shared" si="18"/>
        <v>25</v>
      </c>
    </row>
    <row r="884" spans="1:9" ht="15">
      <c r="A884" s="682">
        <v>860</v>
      </c>
      <c r="B884" s="690" t="s">
        <v>2866</v>
      </c>
      <c r="C884" s="694" t="s">
        <v>1891</v>
      </c>
      <c r="D884" s="691">
        <v>28001057904</v>
      </c>
      <c r="E884" s="686" t="s">
        <v>1217</v>
      </c>
      <c r="F884" s="683" t="s">
        <v>334</v>
      </c>
      <c r="G884" s="687">
        <v>100</v>
      </c>
      <c r="H884" s="687">
        <v>100</v>
      </c>
      <c r="I884" s="688">
        <f t="shared" si="18"/>
        <v>25</v>
      </c>
    </row>
    <row r="885" spans="1:9" ht="15">
      <c r="A885" s="682">
        <v>861</v>
      </c>
      <c r="B885" s="690" t="s">
        <v>2867</v>
      </c>
      <c r="C885" s="694" t="s">
        <v>2767</v>
      </c>
      <c r="D885" s="691">
        <v>28001103432</v>
      </c>
      <c r="E885" s="686" t="s">
        <v>1217</v>
      </c>
      <c r="F885" s="683" t="s">
        <v>334</v>
      </c>
      <c r="G885" s="687">
        <v>100</v>
      </c>
      <c r="H885" s="687">
        <v>100</v>
      </c>
      <c r="I885" s="688">
        <f t="shared" si="18"/>
        <v>25</v>
      </c>
    </row>
    <row r="886" spans="1:9" ht="15">
      <c r="A886" s="682">
        <v>862</v>
      </c>
      <c r="B886" s="690" t="s">
        <v>2868</v>
      </c>
      <c r="C886" s="694" t="s">
        <v>2869</v>
      </c>
      <c r="D886" s="691">
        <v>28001082704</v>
      </c>
      <c r="E886" s="686" t="s">
        <v>1217</v>
      </c>
      <c r="F886" s="683" t="s">
        <v>334</v>
      </c>
      <c r="G886" s="687">
        <v>100</v>
      </c>
      <c r="H886" s="687">
        <v>100</v>
      </c>
      <c r="I886" s="688">
        <f t="shared" si="18"/>
        <v>25</v>
      </c>
    </row>
    <row r="887" spans="1:9" ht="15">
      <c r="A887" s="682">
        <v>863</v>
      </c>
      <c r="B887" s="690" t="s">
        <v>2870</v>
      </c>
      <c r="C887" s="694" t="s">
        <v>2871</v>
      </c>
      <c r="D887" s="691">
        <v>28001007064</v>
      </c>
      <c r="E887" s="686" t="s">
        <v>1217</v>
      </c>
      <c r="F887" s="683" t="s">
        <v>334</v>
      </c>
      <c r="G887" s="687">
        <v>100</v>
      </c>
      <c r="H887" s="687">
        <v>100</v>
      </c>
      <c r="I887" s="688">
        <f t="shared" si="18"/>
        <v>25</v>
      </c>
    </row>
    <row r="888" spans="1:9" ht="15">
      <c r="A888" s="682">
        <v>864</v>
      </c>
      <c r="B888" s="690" t="s">
        <v>2872</v>
      </c>
      <c r="C888" s="694" t="s">
        <v>2873</v>
      </c>
      <c r="D888" s="691">
        <v>28001090950</v>
      </c>
      <c r="E888" s="686" t="s">
        <v>1217</v>
      </c>
      <c r="F888" s="683" t="s">
        <v>334</v>
      </c>
      <c r="G888" s="687">
        <v>100</v>
      </c>
      <c r="H888" s="687">
        <v>100</v>
      </c>
      <c r="I888" s="688">
        <f t="shared" si="18"/>
        <v>25</v>
      </c>
    </row>
    <row r="889" spans="1:9" ht="15">
      <c r="A889" s="682">
        <v>865</v>
      </c>
      <c r="B889" s="690" t="s">
        <v>1885</v>
      </c>
      <c r="C889" s="694" t="s">
        <v>1805</v>
      </c>
      <c r="D889" s="691">
        <v>28001016829</v>
      </c>
      <c r="E889" s="686" t="s">
        <v>1217</v>
      </c>
      <c r="F889" s="683" t="s">
        <v>334</v>
      </c>
      <c r="G889" s="687">
        <v>100</v>
      </c>
      <c r="H889" s="687">
        <v>100</v>
      </c>
      <c r="I889" s="688">
        <f t="shared" si="18"/>
        <v>25</v>
      </c>
    </row>
    <row r="890" spans="1:9" ht="15">
      <c r="A890" s="682">
        <v>866</v>
      </c>
      <c r="B890" s="690" t="s">
        <v>2874</v>
      </c>
      <c r="C890" s="694" t="s">
        <v>2875</v>
      </c>
      <c r="D890" s="691" t="s">
        <v>2876</v>
      </c>
      <c r="E890" s="686" t="s">
        <v>1217</v>
      </c>
      <c r="F890" s="683" t="s">
        <v>334</v>
      </c>
      <c r="G890" s="687">
        <v>100</v>
      </c>
      <c r="H890" s="687">
        <v>100</v>
      </c>
      <c r="I890" s="688">
        <f t="shared" si="18"/>
        <v>25</v>
      </c>
    </row>
    <row r="891" spans="1:9" ht="15">
      <c r="A891" s="682">
        <v>867</v>
      </c>
      <c r="B891" s="690" t="s">
        <v>2877</v>
      </c>
      <c r="C891" s="694" t="s">
        <v>2787</v>
      </c>
      <c r="D891" s="691">
        <v>28001019455</v>
      </c>
      <c r="E891" s="686" t="s">
        <v>1217</v>
      </c>
      <c r="F891" s="683" t="s">
        <v>334</v>
      </c>
      <c r="G891" s="687">
        <v>100</v>
      </c>
      <c r="H891" s="687">
        <v>100</v>
      </c>
      <c r="I891" s="688">
        <f t="shared" si="18"/>
        <v>25</v>
      </c>
    </row>
    <row r="892" spans="1:9" ht="15">
      <c r="A892" s="682">
        <v>868</v>
      </c>
      <c r="B892" s="690" t="s">
        <v>2878</v>
      </c>
      <c r="C892" s="694" t="s">
        <v>2790</v>
      </c>
      <c r="D892" s="691">
        <v>28001081191</v>
      </c>
      <c r="E892" s="686" t="s">
        <v>1217</v>
      </c>
      <c r="F892" s="683" t="s">
        <v>334</v>
      </c>
      <c r="G892" s="687">
        <v>100</v>
      </c>
      <c r="H892" s="687">
        <v>100</v>
      </c>
      <c r="I892" s="688">
        <f t="shared" si="18"/>
        <v>25</v>
      </c>
    </row>
    <row r="893" spans="1:9" ht="15">
      <c r="A893" s="682">
        <v>869</v>
      </c>
      <c r="B893" s="690" t="s">
        <v>2879</v>
      </c>
      <c r="C893" s="694" t="s">
        <v>2880</v>
      </c>
      <c r="D893" s="691">
        <v>28001045040</v>
      </c>
      <c r="E893" s="686" t="s">
        <v>1217</v>
      </c>
      <c r="F893" s="683" t="s">
        <v>334</v>
      </c>
      <c r="G893" s="687">
        <v>100</v>
      </c>
      <c r="H893" s="687">
        <v>100</v>
      </c>
      <c r="I893" s="688">
        <f t="shared" si="18"/>
        <v>25</v>
      </c>
    </row>
    <row r="894" spans="1:9" ht="15">
      <c r="A894" s="682">
        <v>870</v>
      </c>
      <c r="B894" s="690" t="s">
        <v>2881</v>
      </c>
      <c r="C894" s="694" t="s">
        <v>2839</v>
      </c>
      <c r="D894" s="691">
        <v>28001030781</v>
      </c>
      <c r="E894" s="686" t="s">
        <v>1217</v>
      </c>
      <c r="F894" s="683" t="s">
        <v>334</v>
      </c>
      <c r="G894" s="687">
        <v>100</v>
      </c>
      <c r="H894" s="687">
        <v>100</v>
      </c>
      <c r="I894" s="688">
        <f t="shared" si="18"/>
        <v>25</v>
      </c>
    </row>
    <row r="895" spans="1:9" ht="15">
      <c r="A895" s="682">
        <v>871</v>
      </c>
      <c r="B895" s="690" t="s">
        <v>2882</v>
      </c>
      <c r="C895" s="694" t="s">
        <v>2883</v>
      </c>
      <c r="D895" s="691">
        <v>28001010320</v>
      </c>
      <c r="E895" s="686" t="s">
        <v>1217</v>
      </c>
      <c r="F895" s="683" t="s">
        <v>334</v>
      </c>
      <c r="G895" s="687">
        <v>100</v>
      </c>
      <c r="H895" s="687">
        <v>100</v>
      </c>
      <c r="I895" s="688">
        <f t="shared" si="18"/>
        <v>25</v>
      </c>
    </row>
    <row r="896" spans="1:9" ht="15">
      <c r="A896" s="682">
        <v>872</v>
      </c>
      <c r="B896" s="690" t="s">
        <v>2884</v>
      </c>
      <c r="C896" s="694" t="s">
        <v>2885</v>
      </c>
      <c r="D896" s="691">
        <v>28001034765</v>
      </c>
      <c r="E896" s="686" t="s">
        <v>1217</v>
      </c>
      <c r="F896" s="683" t="s">
        <v>334</v>
      </c>
      <c r="G896" s="687">
        <v>100</v>
      </c>
      <c r="H896" s="687">
        <v>100</v>
      </c>
      <c r="I896" s="688">
        <f t="shared" si="18"/>
        <v>25</v>
      </c>
    </row>
    <row r="897" spans="1:9" ht="15">
      <c r="A897" s="682">
        <v>873</v>
      </c>
      <c r="B897" s="690" t="s">
        <v>2886</v>
      </c>
      <c r="C897" s="694" t="s">
        <v>1871</v>
      </c>
      <c r="D897" s="691">
        <v>28001023280</v>
      </c>
      <c r="E897" s="686" t="s">
        <v>1217</v>
      </c>
      <c r="F897" s="683" t="s">
        <v>334</v>
      </c>
      <c r="G897" s="687">
        <v>100</v>
      </c>
      <c r="H897" s="687">
        <v>100</v>
      </c>
      <c r="I897" s="688">
        <f t="shared" si="18"/>
        <v>25</v>
      </c>
    </row>
    <row r="898" spans="1:9" ht="15">
      <c r="A898" s="682">
        <v>874</v>
      </c>
      <c r="B898" s="690" t="s">
        <v>2887</v>
      </c>
      <c r="C898" s="694" t="s">
        <v>2888</v>
      </c>
      <c r="D898" s="691">
        <v>28501121145</v>
      </c>
      <c r="E898" s="686" t="s">
        <v>1217</v>
      </c>
      <c r="F898" s="683" t="s">
        <v>334</v>
      </c>
      <c r="G898" s="687">
        <v>100</v>
      </c>
      <c r="H898" s="687">
        <v>100</v>
      </c>
      <c r="I898" s="688">
        <f t="shared" si="18"/>
        <v>25</v>
      </c>
    </row>
    <row r="899" spans="1:9" ht="15">
      <c r="A899" s="682">
        <v>875</v>
      </c>
      <c r="B899" s="690" t="s">
        <v>2882</v>
      </c>
      <c r="C899" s="694" t="s">
        <v>1530</v>
      </c>
      <c r="D899" s="691">
        <v>28001029049</v>
      </c>
      <c r="E899" s="686" t="s">
        <v>1217</v>
      </c>
      <c r="F899" s="683" t="s">
        <v>334</v>
      </c>
      <c r="G899" s="687">
        <v>100</v>
      </c>
      <c r="H899" s="687">
        <v>100</v>
      </c>
      <c r="I899" s="688">
        <f t="shared" si="18"/>
        <v>25</v>
      </c>
    </row>
    <row r="900" spans="1:9" ht="15">
      <c r="A900" s="682">
        <v>876</v>
      </c>
      <c r="B900" s="690" t="s">
        <v>2889</v>
      </c>
      <c r="C900" s="694" t="s">
        <v>2890</v>
      </c>
      <c r="D900" s="691">
        <v>28001017328</v>
      </c>
      <c r="E900" s="686" t="s">
        <v>1217</v>
      </c>
      <c r="F900" s="683" t="s">
        <v>334</v>
      </c>
      <c r="G900" s="687">
        <v>100</v>
      </c>
      <c r="H900" s="687">
        <v>100</v>
      </c>
      <c r="I900" s="688">
        <f t="shared" si="18"/>
        <v>25</v>
      </c>
    </row>
    <row r="901" spans="1:9" ht="15">
      <c r="A901" s="682">
        <v>877</v>
      </c>
      <c r="B901" s="690" t="s">
        <v>2891</v>
      </c>
      <c r="C901" s="694" t="s">
        <v>2892</v>
      </c>
      <c r="D901" s="691">
        <v>28001045332</v>
      </c>
      <c r="E901" s="686" t="s">
        <v>1217</v>
      </c>
      <c r="F901" s="683" t="s">
        <v>334</v>
      </c>
      <c r="G901" s="687">
        <v>100</v>
      </c>
      <c r="H901" s="687">
        <v>100</v>
      </c>
      <c r="I901" s="688">
        <f t="shared" si="18"/>
        <v>25</v>
      </c>
    </row>
    <row r="902" spans="1:9" ht="15">
      <c r="A902" s="682">
        <v>878</v>
      </c>
      <c r="B902" s="690" t="s">
        <v>2893</v>
      </c>
      <c r="C902" s="694" t="s">
        <v>2773</v>
      </c>
      <c r="D902" s="691" t="s">
        <v>2894</v>
      </c>
      <c r="E902" s="686" t="s">
        <v>1217</v>
      </c>
      <c r="F902" s="683" t="s">
        <v>334</v>
      </c>
      <c r="G902" s="687">
        <v>100</v>
      </c>
      <c r="H902" s="687">
        <v>100</v>
      </c>
      <c r="I902" s="688">
        <f t="shared" si="18"/>
        <v>25</v>
      </c>
    </row>
    <row r="903" spans="1:9" ht="15">
      <c r="A903" s="682">
        <v>879</v>
      </c>
      <c r="B903" s="690" t="s">
        <v>2895</v>
      </c>
      <c r="C903" s="694" t="s">
        <v>2896</v>
      </c>
      <c r="D903" s="691">
        <v>28001011156</v>
      </c>
      <c r="E903" s="686" t="s">
        <v>1217</v>
      </c>
      <c r="F903" s="683" t="s">
        <v>334</v>
      </c>
      <c r="G903" s="687">
        <v>100</v>
      </c>
      <c r="H903" s="687">
        <v>100</v>
      </c>
      <c r="I903" s="688">
        <f t="shared" si="18"/>
        <v>25</v>
      </c>
    </row>
    <row r="904" spans="1:9" ht="15">
      <c r="A904" s="682">
        <v>880</v>
      </c>
      <c r="B904" s="690" t="s">
        <v>2897</v>
      </c>
      <c r="C904" s="694" t="s">
        <v>2898</v>
      </c>
      <c r="D904" s="691" t="s">
        <v>2899</v>
      </c>
      <c r="E904" s="686" t="s">
        <v>1217</v>
      </c>
      <c r="F904" s="683" t="s">
        <v>334</v>
      </c>
      <c r="G904" s="687">
        <v>100</v>
      </c>
      <c r="H904" s="687">
        <v>100</v>
      </c>
      <c r="I904" s="688">
        <f t="shared" si="18"/>
        <v>25</v>
      </c>
    </row>
    <row r="905" spans="1:9" ht="15">
      <c r="A905" s="682">
        <v>881</v>
      </c>
      <c r="B905" s="690" t="s">
        <v>2900</v>
      </c>
      <c r="C905" s="694" t="s">
        <v>2901</v>
      </c>
      <c r="D905" s="691" t="s">
        <v>2902</v>
      </c>
      <c r="E905" s="686" t="s">
        <v>1217</v>
      </c>
      <c r="F905" s="683" t="s">
        <v>334</v>
      </c>
      <c r="G905" s="687">
        <v>100</v>
      </c>
      <c r="H905" s="687">
        <v>100</v>
      </c>
      <c r="I905" s="688">
        <f t="shared" si="18"/>
        <v>25</v>
      </c>
    </row>
    <row r="906" spans="1:9" ht="15">
      <c r="A906" s="682">
        <v>882</v>
      </c>
      <c r="B906" s="690" t="s">
        <v>2771</v>
      </c>
      <c r="C906" s="694" t="s">
        <v>1332</v>
      </c>
      <c r="D906" s="691" t="s">
        <v>2903</v>
      </c>
      <c r="E906" s="686" t="s">
        <v>1217</v>
      </c>
      <c r="F906" s="683" t="s">
        <v>334</v>
      </c>
      <c r="G906" s="687">
        <v>100</v>
      </c>
      <c r="H906" s="687">
        <v>100</v>
      </c>
      <c r="I906" s="688">
        <f t="shared" si="18"/>
        <v>25</v>
      </c>
    </row>
    <row r="907" spans="1:9" ht="15">
      <c r="A907" s="682">
        <v>883</v>
      </c>
      <c r="B907" s="690" t="s">
        <v>2904</v>
      </c>
      <c r="C907" s="694" t="s">
        <v>2787</v>
      </c>
      <c r="D907" s="691" t="s">
        <v>2905</v>
      </c>
      <c r="E907" s="686" t="s">
        <v>1217</v>
      </c>
      <c r="F907" s="683" t="s">
        <v>334</v>
      </c>
      <c r="G907" s="687">
        <v>100</v>
      </c>
      <c r="H907" s="687">
        <v>100</v>
      </c>
      <c r="I907" s="688">
        <f t="shared" si="18"/>
        <v>25</v>
      </c>
    </row>
    <row r="908" spans="1:9" ht="15">
      <c r="A908" s="682">
        <v>884</v>
      </c>
      <c r="B908" s="690" t="s">
        <v>2906</v>
      </c>
      <c r="C908" s="694" t="s">
        <v>2907</v>
      </c>
      <c r="D908" s="691" t="s">
        <v>2908</v>
      </c>
      <c r="E908" s="686" t="s">
        <v>1217</v>
      </c>
      <c r="F908" s="683" t="s">
        <v>334</v>
      </c>
      <c r="G908" s="687">
        <v>100</v>
      </c>
      <c r="H908" s="687">
        <v>100</v>
      </c>
      <c r="I908" s="688">
        <f t="shared" si="18"/>
        <v>25</v>
      </c>
    </row>
    <row r="909" spans="1:9" ht="15">
      <c r="A909" s="682">
        <v>885</v>
      </c>
      <c r="B909" s="690" t="s">
        <v>2909</v>
      </c>
      <c r="C909" s="694" t="s">
        <v>2885</v>
      </c>
      <c r="D909" s="691" t="s">
        <v>2910</v>
      </c>
      <c r="E909" s="686" t="s">
        <v>1217</v>
      </c>
      <c r="F909" s="683" t="s">
        <v>334</v>
      </c>
      <c r="G909" s="687">
        <v>100</v>
      </c>
      <c r="H909" s="687">
        <v>100</v>
      </c>
      <c r="I909" s="688">
        <f t="shared" si="18"/>
        <v>25</v>
      </c>
    </row>
    <row r="910" spans="1:9" ht="15">
      <c r="A910" s="682">
        <v>886</v>
      </c>
      <c r="B910" s="690" t="s">
        <v>2911</v>
      </c>
      <c r="C910" s="694" t="s">
        <v>2912</v>
      </c>
      <c r="D910" s="691" t="s">
        <v>2913</v>
      </c>
      <c r="E910" s="686" t="s">
        <v>1217</v>
      </c>
      <c r="F910" s="683" t="s">
        <v>334</v>
      </c>
      <c r="G910" s="687">
        <v>100</v>
      </c>
      <c r="H910" s="687">
        <v>100</v>
      </c>
      <c r="I910" s="688">
        <f t="shared" si="18"/>
        <v>25</v>
      </c>
    </row>
    <row r="911" spans="1:9" ht="15">
      <c r="A911" s="682">
        <v>887</v>
      </c>
      <c r="B911" s="690" t="s">
        <v>1885</v>
      </c>
      <c r="C911" s="694" t="s">
        <v>2820</v>
      </c>
      <c r="D911" s="691" t="s">
        <v>2914</v>
      </c>
      <c r="E911" s="686" t="s">
        <v>1217</v>
      </c>
      <c r="F911" s="683" t="s">
        <v>334</v>
      </c>
      <c r="G911" s="687">
        <v>100</v>
      </c>
      <c r="H911" s="687">
        <v>100</v>
      </c>
      <c r="I911" s="688">
        <f t="shared" si="18"/>
        <v>25</v>
      </c>
    </row>
    <row r="912" spans="1:9" ht="15">
      <c r="A912" s="682">
        <v>888</v>
      </c>
      <c r="B912" s="690" t="s">
        <v>2915</v>
      </c>
      <c r="C912" s="694" t="s">
        <v>2916</v>
      </c>
      <c r="D912" s="691" t="s">
        <v>2917</v>
      </c>
      <c r="E912" s="686" t="s">
        <v>1217</v>
      </c>
      <c r="F912" s="683" t="s">
        <v>334</v>
      </c>
      <c r="G912" s="687">
        <v>100</v>
      </c>
      <c r="H912" s="687">
        <v>100</v>
      </c>
      <c r="I912" s="688">
        <f t="shared" si="18"/>
        <v>25</v>
      </c>
    </row>
    <row r="913" spans="1:9" ht="15">
      <c r="A913" s="682">
        <v>889</v>
      </c>
      <c r="B913" s="690" t="s">
        <v>2918</v>
      </c>
      <c r="C913" s="694" t="s">
        <v>1881</v>
      </c>
      <c r="D913" s="691" t="s">
        <v>2919</v>
      </c>
      <c r="E913" s="686" t="s">
        <v>1217</v>
      </c>
      <c r="F913" s="683" t="s">
        <v>334</v>
      </c>
      <c r="G913" s="687">
        <v>150</v>
      </c>
      <c r="H913" s="687">
        <v>150</v>
      </c>
      <c r="I913" s="688">
        <f t="shared" si="18"/>
        <v>37.5</v>
      </c>
    </row>
    <row r="914" spans="1:9" ht="15">
      <c r="A914" s="682">
        <v>890</v>
      </c>
      <c r="B914" s="690" t="s">
        <v>1160</v>
      </c>
      <c r="C914" s="690" t="s">
        <v>2920</v>
      </c>
      <c r="D914" s="691" t="s">
        <v>2921</v>
      </c>
      <c r="E914" s="686" t="s">
        <v>1217</v>
      </c>
      <c r="F914" s="683" t="s">
        <v>334</v>
      </c>
      <c r="G914" s="687">
        <v>50</v>
      </c>
      <c r="H914" s="687">
        <v>50</v>
      </c>
      <c r="I914" s="688">
        <f t="shared" si="18"/>
        <v>12.5</v>
      </c>
    </row>
    <row r="915" spans="1:9" ht="15">
      <c r="A915" s="682">
        <v>891</v>
      </c>
      <c r="B915" s="690" t="s">
        <v>2922</v>
      </c>
      <c r="C915" s="690" t="s">
        <v>1532</v>
      </c>
      <c r="D915" s="691" t="s">
        <v>2923</v>
      </c>
      <c r="E915" s="686" t="s">
        <v>1217</v>
      </c>
      <c r="F915" s="683" t="s">
        <v>334</v>
      </c>
      <c r="G915" s="687">
        <v>50</v>
      </c>
      <c r="H915" s="687">
        <v>50</v>
      </c>
      <c r="I915" s="688">
        <f t="shared" si="18"/>
        <v>12.5</v>
      </c>
    </row>
    <row r="916" spans="1:9" ht="15">
      <c r="A916" s="682">
        <v>892</v>
      </c>
      <c r="B916" s="690" t="s">
        <v>654</v>
      </c>
      <c r="C916" s="690" t="s">
        <v>2521</v>
      </c>
      <c r="D916" s="691" t="s">
        <v>2924</v>
      </c>
      <c r="E916" s="686" t="s">
        <v>1217</v>
      </c>
      <c r="F916" s="683" t="s">
        <v>334</v>
      </c>
      <c r="G916" s="687">
        <v>50</v>
      </c>
      <c r="H916" s="687">
        <v>50</v>
      </c>
      <c r="I916" s="688">
        <f t="shared" si="18"/>
        <v>12.5</v>
      </c>
    </row>
    <row r="917" spans="1:9" ht="15">
      <c r="A917" s="682">
        <v>893</v>
      </c>
      <c r="B917" s="690" t="s">
        <v>1413</v>
      </c>
      <c r="C917" s="690" t="s">
        <v>2925</v>
      </c>
      <c r="D917" s="691" t="s">
        <v>2926</v>
      </c>
      <c r="E917" s="686" t="s">
        <v>1217</v>
      </c>
      <c r="F917" s="683" t="s">
        <v>334</v>
      </c>
      <c r="G917" s="687">
        <v>50</v>
      </c>
      <c r="H917" s="687">
        <v>50</v>
      </c>
      <c r="I917" s="688">
        <f t="shared" si="18"/>
        <v>12.5</v>
      </c>
    </row>
    <row r="918" spans="1:9" ht="15">
      <c r="A918" s="682">
        <v>894</v>
      </c>
      <c r="B918" s="690" t="s">
        <v>1239</v>
      </c>
      <c r="C918" s="690" t="s">
        <v>2927</v>
      </c>
      <c r="D918" s="691" t="s">
        <v>2928</v>
      </c>
      <c r="E918" s="686" t="s">
        <v>1217</v>
      </c>
      <c r="F918" s="683" t="s">
        <v>334</v>
      </c>
      <c r="G918" s="687">
        <v>50</v>
      </c>
      <c r="H918" s="687">
        <v>50</v>
      </c>
      <c r="I918" s="688">
        <f t="shared" si="18"/>
        <v>12.5</v>
      </c>
    </row>
    <row r="919" spans="1:9" ht="15">
      <c r="A919" s="682">
        <v>895</v>
      </c>
      <c r="B919" s="690" t="s">
        <v>1446</v>
      </c>
      <c r="C919" s="690" t="s">
        <v>2929</v>
      </c>
      <c r="D919" s="691" t="s">
        <v>2930</v>
      </c>
      <c r="E919" s="686" t="s">
        <v>1217</v>
      </c>
      <c r="F919" s="683" t="s">
        <v>334</v>
      </c>
      <c r="G919" s="687">
        <v>50</v>
      </c>
      <c r="H919" s="687">
        <v>50</v>
      </c>
      <c r="I919" s="688">
        <f t="shared" si="18"/>
        <v>12.5</v>
      </c>
    </row>
    <row r="920" spans="1:9" ht="15">
      <c r="A920" s="682">
        <v>896</v>
      </c>
      <c r="B920" s="690" t="s">
        <v>1239</v>
      </c>
      <c r="C920" s="690" t="s">
        <v>2931</v>
      </c>
      <c r="D920" s="691" t="s">
        <v>2932</v>
      </c>
      <c r="E920" s="686" t="s">
        <v>1217</v>
      </c>
      <c r="F920" s="683" t="s">
        <v>334</v>
      </c>
      <c r="G920" s="687">
        <v>100</v>
      </c>
      <c r="H920" s="687">
        <v>100</v>
      </c>
      <c r="I920" s="688">
        <f t="shared" si="18"/>
        <v>25</v>
      </c>
    </row>
    <row r="921" spans="1:9" ht="15">
      <c r="A921" s="682">
        <v>897</v>
      </c>
      <c r="B921" s="690" t="s">
        <v>1996</v>
      </c>
      <c r="C921" s="690" t="s">
        <v>2929</v>
      </c>
      <c r="D921" s="691" t="s">
        <v>2933</v>
      </c>
      <c r="E921" s="686" t="s">
        <v>1217</v>
      </c>
      <c r="F921" s="683" t="s">
        <v>334</v>
      </c>
      <c r="G921" s="687">
        <v>50</v>
      </c>
      <c r="H921" s="687">
        <v>50</v>
      </c>
      <c r="I921" s="688">
        <f t="shared" si="18"/>
        <v>12.5</v>
      </c>
    </row>
    <row r="922" spans="1:9" ht="15">
      <c r="A922" s="682">
        <v>898</v>
      </c>
      <c r="B922" s="690" t="s">
        <v>678</v>
      </c>
      <c r="C922" s="690" t="s">
        <v>2929</v>
      </c>
      <c r="D922" s="691" t="s">
        <v>2934</v>
      </c>
      <c r="E922" s="686" t="s">
        <v>1217</v>
      </c>
      <c r="F922" s="683" t="s">
        <v>334</v>
      </c>
      <c r="G922" s="687">
        <v>50</v>
      </c>
      <c r="H922" s="687">
        <v>50</v>
      </c>
      <c r="I922" s="688">
        <f t="shared" si="18"/>
        <v>12.5</v>
      </c>
    </row>
    <row r="923" spans="1:9" ht="15">
      <c r="A923" s="682">
        <v>899</v>
      </c>
      <c r="B923" s="690" t="s">
        <v>1441</v>
      </c>
      <c r="C923" s="690" t="s">
        <v>2464</v>
      </c>
      <c r="D923" s="691" t="s">
        <v>2935</v>
      </c>
      <c r="E923" s="686" t="s">
        <v>1217</v>
      </c>
      <c r="F923" s="683" t="s">
        <v>334</v>
      </c>
      <c r="G923" s="687">
        <v>100</v>
      </c>
      <c r="H923" s="687">
        <v>100</v>
      </c>
      <c r="I923" s="688">
        <f t="shared" si="18"/>
        <v>25</v>
      </c>
    </row>
    <row r="924" spans="1:9" ht="15">
      <c r="A924" s="682">
        <v>900</v>
      </c>
      <c r="B924" s="690" t="s">
        <v>2936</v>
      </c>
      <c r="C924" s="690" t="s">
        <v>2937</v>
      </c>
      <c r="D924" s="691" t="s">
        <v>2938</v>
      </c>
      <c r="E924" s="686" t="s">
        <v>1217</v>
      </c>
      <c r="F924" s="683" t="s">
        <v>334</v>
      </c>
      <c r="G924" s="687">
        <v>100</v>
      </c>
      <c r="H924" s="687">
        <v>100</v>
      </c>
      <c r="I924" s="688">
        <f t="shared" si="18"/>
        <v>25</v>
      </c>
    </row>
    <row r="925" spans="1:9" ht="15">
      <c r="A925" s="682">
        <v>901</v>
      </c>
      <c r="B925" s="690" t="s">
        <v>2939</v>
      </c>
      <c r="C925" s="690" t="s">
        <v>2931</v>
      </c>
      <c r="D925" s="691" t="s">
        <v>2940</v>
      </c>
      <c r="E925" s="686" t="s">
        <v>1217</v>
      </c>
      <c r="F925" s="683" t="s">
        <v>334</v>
      </c>
      <c r="G925" s="687">
        <v>100</v>
      </c>
      <c r="H925" s="687">
        <v>100</v>
      </c>
      <c r="I925" s="688">
        <f t="shared" si="18"/>
        <v>25</v>
      </c>
    </row>
    <row r="926" spans="1:9" ht="15">
      <c r="A926" s="682">
        <v>902</v>
      </c>
      <c r="B926" s="690" t="s">
        <v>1218</v>
      </c>
      <c r="C926" s="690" t="s">
        <v>2941</v>
      </c>
      <c r="D926" s="691" t="s">
        <v>2942</v>
      </c>
      <c r="E926" s="686" t="s">
        <v>1217</v>
      </c>
      <c r="F926" s="683" t="s">
        <v>334</v>
      </c>
      <c r="G926" s="687">
        <v>100</v>
      </c>
      <c r="H926" s="687">
        <v>100</v>
      </c>
      <c r="I926" s="688">
        <f t="shared" si="18"/>
        <v>25</v>
      </c>
    </row>
    <row r="927" spans="1:9" ht="15">
      <c r="A927" s="682">
        <v>903</v>
      </c>
      <c r="B927" s="690" t="s">
        <v>1239</v>
      </c>
      <c r="C927" s="690" t="s">
        <v>2943</v>
      </c>
      <c r="D927" s="691">
        <v>59001031213</v>
      </c>
      <c r="E927" s="686" t="s">
        <v>1217</v>
      </c>
      <c r="F927" s="683" t="s">
        <v>334</v>
      </c>
      <c r="G927" s="687">
        <v>100</v>
      </c>
      <c r="H927" s="687">
        <v>100</v>
      </c>
      <c r="I927" s="688">
        <f t="shared" si="18"/>
        <v>25</v>
      </c>
    </row>
    <row r="928" spans="1:9" ht="15">
      <c r="A928" s="682">
        <v>904</v>
      </c>
      <c r="B928" s="690" t="s">
        <v>1390</v>
      </c>
      <c r="C928" s="690" t="s">
        <v>2944</v>
      </c>
      <c r="D928" s="691" t="s">
        <v>2945</v>
      </c>
      <c r="E928" s="686" t="s">
        <v>1217</v>
      </c>
      <c r="F928" s="683" t="s">
        <v>334</v>
      </c>
      <c r="G928" s="687">
        <v>100</v>
      </c>
      <c r="H928" s="687">
        <v>100</v>
      </c>
      <c r="I928" s="688">
        <f t="shared" si="18"/>
        <v>25</v>
      </c>
    </row>
    <row r="929" spans="1:9" ht="15">
      <c r="A929" s="682">
        <v>905</v>
      </c>
      <c r="B929" s="690" t="s">
        <v>1446</v>
      </c>
      <c r="C929" s="690" t="s">
        <v>2946</v>
      </c>
      <c r="D929" s="691" t="s">
        <v>2947</v>
      </c>
      <c r="E929" s="686" t="s">
        <v>1217</v>
      </c>
      <c r="F929" s="683" t="s">
        <v>334</v>
      </c>
      <c r="G929" s="687">
        <v>50</v>
      </c>
      <c r="H929" s="687">
        <v>50</v>
      </c>
      <c r="I929" s="688">
        <f t="shared" si="18"/>
        <v>12.5</v>
      </c>
    </row>
    <row r="930" spans="1:9" ht="15">
      <c r="A930" s="682">
        <v>906</v>
      </c>
      <c r="B930" s="690" t="s">
        <v>1769</v>
      </c>
      <c r="C930" s="690" t="s">
        <v>2946</v>
      </c>
      <c r="D930" s="691" t="s">
        <v>2948</v>
      </c>
      <c r="E930" s="686" t="s">
        <v>1217</v>
      </c>
      <c r="F930" s="683" t="s">
        <v>334</v>
      </c>
      <c r="G930" s="687">
        <v>50</v>
      </c>
      <c r="H930" s="687">
        <v>50</v>
      </c>
      <c r="I930" s="688">
        <f t="shared" si="18"/>
        <v>12.5</v>
      </c>
    </row>
    <row r="931" spans="1:9" ht="15">
      <c r="A931" s="682">
        <v>907</v>
      </c>
      <c r="B931" s="690" t="s">
        <v>1905</v>
      </c>
      <c r="C931" s="690" t="s">
        <v>2949</v>
      </c>
      <c r="D931" s="691" t="s">
        <v>2950</v>
      </c>
      <c r="E931" s="686" t="s">
        <v>1217</v>
      </c>
      <c r="F931" s="683" t="s">
        <v>334</v>
      </c>
      <c r="G931" s="687">
        <v>50</v>
      </c>
      <c r="H931" s="687">
        <v>50</v>
      </c>
      <c r="I931" s="688">
        <f t="shared" si="18"/>
        <v>12.5</v>
      </c>
    </row>
    <row r="932" spans="1:9" ht="15">
      <c r="A932" s="682">
        <v>908</v>
      </c>
      <c r="B932" s="690" t="s">
        <v>1271</v>
      </c>
      <c r="C932" s="690" t="s">
        <v>2951</v>
      </c>
      <c r="D932" s="691" t="s">
        <v>2952</v>
      </c>
      <c r="E932" s="686" t="s">
        <v>1217</v>
      </c>
      <c r="F932" s="683" t="s">
        <v>334</v>
      </c>
      <c r="G932" s="687">
        <v>50</v>
      </c>
      <c r="H932" s="687">
        <v>50</v>
      </c>
      <c r="I932" s="688">
        <f t="shared" ref="I932:I991" si="19">H932*25%</f>
        <v>12.5</v>
      </c>
    </row>
    <row r="933" spans="1:9" ht="15">
      <c r="A933" s="682">
        <v>909</v>
      </c>
      <c r="B933" s="690" t="s">
        <v>637</v>
      </c>
      <c r="C933" s="690" t="s">
        <v>2953</v>
      </c>
      <c r="D933" s="691" t="s">
        <v>2954</v>
      </c>
      <c r="E933" s="686" t="s">
        <v>1217</v>
      </c>
      <c r="F933" s="683" t="s">
        <v>334</v>
      </c>
      <c r="G933" s="687">
        <v>50</v>
      </c>
      <c r="H933" s="687">
        <v>50</v>
      </c>
      <c r="I933" s="688">
        <f t="shared" si="19"/>
        <v>12.5</v>
      </c>
    </row>
    <row r="934" spans="1:9" ht="15">
      <c r="A934" s="682">
        <v>910</v>
      </c>
      <c r="B934" s="690" t="s">
        <v>1249</v>
      </c>
      <c r="C934" s="690" t="s">
        <v>2955</v>
      </c>
      <c r="D934" s="691" t="s">
        <v>2956</v>
      </c>
      <c r="E934" s="686" t="s">
        <v>1217</v>
      </c>
      <c r="F934" s="683" t="s">
        <v>334</v>
      </c>
      <c r="G934" s="687">
        <v>50</v>
      </c>
      <c r="H934" s="687">
        <v>50</v>
      </c>
      <c r="I934" s="688">
        <f t="shared" si="19"/>
        <v>12.5</v>
      </c>
    </row>
    <row r="935" spans="1:9" ht="15">
      <c r="A935" s="682">
        <v>911</v>
      </c>
      <c r="B935" s="690" t="s">
        <v>1905</v>
      </c>
      <c r="C935" s="690" t="s">
        <v>2957</v>
      </c>
      <c r="D935" s="691" t="s">
        <v>2958</v>
      </c>
      <c r="E935" s="686" t="s">
        <v>1217</v>
      </c>
      <c r="F935" s="683" t="s">
        <v>334</v>
      </c>
      <c r="G935" s="687">
        <v>100</v>
      </c>
      <c r="H935" s="687">
        <v>100</v>
      </c>
      <c r="I935" s="688">
        <f t="shared" si="19"/>
        <v>25</v>
      </c>
    </row>
    <row r="936" spans="1:9" ht="15">
      <c r="A936" s="682">
        <v>912</v>
      </c>
      <c r="B936" s="690" t="s">
        <v>684</v>
      </c>
      <c r="C936" s="690" t="s">
        <v>1702</v>
      </c>
      <c r="D936" s="691" t="s">
        <v>2959</v>
      </c>
      <c r="E936" s="686" t="s">
        <v>1217</v>
      </c>
      <c r="F936" s="683" t="s">
        <v>334</v>
      </c>
      <c r="G936" s="687">
        <v>100</v>
      </c>
      <c r="H936" s="687">
        <v>100</v>
      </c>
      <c r="I936" s="688">
        <f t="shared" si="19"/>
        <v>25</v>
      </c>
    </row>
    <row r="937" spans="1:9" ht="15">
      <c r="A937" s="682">
        <v>913</v>
      </c>
      <c r="B937" s="690" t="s">
        <v>1239</v>
      </c>
      <c r="C937" s="690" t="s">
        <v>2960</v>
      </c>
      <c r="D937" s="691" t="s">
        <v>2961</v>
      </c>
      <c r="E937" s="686" t="s">
        <v>1217</v>
      </c>
      <c r="F937" s="683" t="s">
        <v>334</v>
      </c>
      <c r="G937" s="687">
        <v>100</v>
      </c>
      <c r="H937" s="687">
        <v>100</v>
      </c>
      <c r="I937" s="688">
        <f t="shared" si="19"/>
        <v>25</v>
      </c>
    </row>
    <row r="938" spans="1:9" ht="15">
      <c r="A938" s="682">
        <v>914</v>
      </c>
      <c r="B938" s="690" t="s">
        <v>1239</v>
      </c>
      <c r="C938" s="690" t="s">
        <v>2962</v>
      </c>
      <c r="D938" s="691" t="s">
        <v>2963</v>
      </c>
      <c r="E938" s="686" t="s">
        <v>1217</v>
      </c>
      <c r="F938" s="683" t="s">
        <v>334</v>
      </c>
      <c r="G938" s="687">
        <v>100</v>
      </c>
      <c r="H938" s="687">
        <v>100</v>
      </c>
      <c r="I938" s="688">
        <f t="shared" si="19"/>
        <v>25</v>
      </c>
    </row>
    <row r="939" spans="1:9" ht="15">
      <c r="A939" s="682">
        <v>915</v>
      </c>
      <c r="B939" s="690" t="s">
        <v>2135</v>
      </c>
      <c r="C939" s="690" t="s">
        <v>2964</v>
      </c>
      <c r="D939" s="691" t="s">
        <v>2965</v>
      </c>
      <c r="E939" s="686" t="s">
        <v>1217</v>
      </c>
      <c r="F939" s="683" t="s">
        <v>334</v>
      </c>
      <c r="G939" s="687">
        <v>100</v>
      </c>
      <c r="H939" s="687">
        <v>100</v>
      </c>
      <c r="I939" s="688">
        <f t="shared" si="19"/>
        <v>25</v>
      </c>
    </row>
    <row r="940" spans="1:9" ht="15">
      <c r="A940" s="682">
        <v>916</v>
      </c>
      <c r="B940" s="690" t="s">
        <v>1239</v>
      </c>
      <c r="C940" s="690" t="s">
        <v>2966</v>
      </c>
      <c r="D940" s="691" t="s">
        <v>2967</v>
      </c>
      <c r="E940" s="686" t="s">
        <v>1217</v>
      </c>
      <c r="F940" s="683" t="s">
        <v>334</v>
      </c>
      <c r="G940" s="687">
        <v>50</v>
      </c>
      <c r="H940" s="687">
        <v>50</v>
      </c>
      <c r="I940" s="688">
        <f t="shared" si="19"/>
        <v>12.5</v>
      </c>
    </row>
    <row r="941" spans="1:9" ht="15">
      <c r="A941" s="682">
        <v>917</v>
      </c>
      <c r="B941" s="690" t="s">
        <v>1402</v>
      </c>
      <c r="C941" s="690" t="s">
        <v>2464</v>
      </c>
      <c r="D941" s="691" t="s">
        <v>2968</v>
      </c>
      <c r="E941" s="686" t="s">
        <v>1217</v>
      </c>
      <c r="F941" s="683" t="s">
        <v>334</v>
      </c>
      <c r="G941" s="687">
        <v>50</v>
      </c>
      <c r="H941" s="687">
        <v>50</v>
      </c>
      <c r="I941" s="688">
        <f t="shared" si="19"/>
        <v>12.5</v>
      </c>
    </row>
    <row r="942" spans="1:9" ht="15">
      <c r="A942" s="682">
        <v>918</v>
      </c>
      <c r="B942" s="690" t="s">
        <v>2367</v>
      </c>
      <c r="C942" s="690" t="s">
        <v>2464</v>
      </c>
      <c r="D942" s="691" t="s">
        <v>2969</v>
      </c>
      <c r="E942" s="686" t="s">
        <v>1217</v>
      </c>
      <c r="F942" s="683" t="s">
        <v>334</v>
      </c>
      <c r="G942" s="687">
        <v>50</v>
      </c>
      <c r="H942" s="687">
        <v>50</v>
      </c>
      <c r="I942" s="688">
        <f t="shared" si="19"/>
        <v>12.5</v>
      </c>
    </row>
    <row r="943" spans="1:9" ht="15">
      <c r="A943" s="682">
        <v>919</v>
      </c>
      <c r="B943" s="690" t="s">
        <v>2138</v>
      </c>
      <c r="C943" s="690" t="s">
        <v>2464</v>
      </c>
      <c r="D943" s="691" t="s">
        <v>2970</v>
      </c>
      <c r="E943" s="686" t="s">
        <v>1217</v>
      </c>
      <c r="F943" s="683" t="s">
        <v>334</v>
      </c>
      <c r="G943" s="687">
        <v>50</v>
      </c>
      <c r="H943" s="687">
        <v>50</v>
      </c>
      <c r="I943" s="688">
        <f t="shared" si="19"/>
        <v>12.5</v>
      </c>
    </row>
    <row r="944" spans="1:9" ht="15">
      <c r="A944" s="682">
        <v>920</v>
      </c>
      <c r="B944" s="690" t="s">
        <v>1749</v>
      </c>
      <c r="C944" s="690" t="s">
        <v>2971</v>
      </c>
      <c r="D944" s="691" t="s">
        <v>2972</v>
      </c>
      <c r="E944" s="686" t="s">
        <v>1217</v>
      </c>
      <c r="F944" s="683" t="s">
        <v>334</v>
      </c>
      <c r="G944" s="687">
        <v>50</v>
      </c>
      <c r="H944" s="687">
        <v>50</v>
      </c>
      <c r="I944" s="688">
        <f t="shared" si="19"/>
        <v>12.5</v>
      </c>
    </row>
    <row r="945" spans="1:9" ht="15">
      <c r="A945" s="682">
        <v>921</v>
      </c>
      <c r="B945" s="690" t="s">
        <v>1580</v>
      </c>
      <c r="C945" s="690" t="s">
        <v>2650</v>
      </c>
      <c r="D945" s="691">
        <v>59001045211</v>
      </c>
      <c r="E945" s="686" t="s">
        <v>1217</v>
      </c>
      <c r="F945" s="683" t="s">
        <v>334</v>
      </c>
      <c r="G945" s="687">
        <v>50</v>
      </c>
      <c r="H945" s="687">
        <v>50</v>
      </c>
      <c r="I945" s="688">
        <f t="shared" si="19"/>
        <v>12.5</v>
      </c>
    </row>
    <row r="946" spans="1:9" ht="15">
      <c r="A946" s="682">
        <v>922</v>
      </c>
      <c r="B946" s="690" t="s">
        <v>1239</v>
      </c>
      <c r="C946" s="690" t="s">
        <v>2973</v>
      </c>
      <c r="D946" s="691" t="s">
        <v>2974</v>
      </c>
      <c r="E946" s="686" t="s">
        <v>1217</v>
      </c>
      <c r="F946" s="683" t="s">
        <v>334</v>
      </c>
      <c r="G946" s="687">
        <v>50</v>
      </c>
      <c r="H946" s="687">
        <v>50</v>
      </c>
      <c r="I946" s="688">
        <f t="shared" si="19"/>
        <v>12.5</v>
      </c>
    </row>
    <row r="947" spans="1:9" ht="15">
      <c r="A947" s="682">
        <v>923</v>
      </c>
      <c r="B947" s="690" t="s">
        <v>678</v>
      </c>
      <c r="C947" s="690" t="s">
        <v>2975</v>
      </c>
      <c r="D947" s="691" t="s">
        <v>2976</v>
      </c>
      <c r="E947" s="686" t="s">
        <v>1217</v>
      </c>
      <c r="F947" s="683" t="s">
        <v>334</v>
      </c>
      <c r="G947" s="687">
        <v>50</v>
      </c>
      <c r="H947" s="687">
        <v>50</v>
      </c>
      <c r="I947" s="688">
        <f t="shared" si="19"/>
        <v>12.5</v>
      </c>
    </row>
    <row r="948" spans="1:9" ht="15">
      <c r="A948" s="682">
        <v>924</v>
      </c>
      <c r="B948" s="690" t="s">
        <v>2278</v>
      </c>
      <c r="C948" s="690" t="s">
        <v>2971</v>
      </c>
      <c r="D948" s="691" t="s">
        <v>2977</v>
      </c>
      <c r="E948" s="686" t="s">
        <v>1217</v>
      </c>
      <c r="F948" s="683" t="s">
        <v>334</v>
      </c>
      <c r="G948" s="687">
        <v>100</v>
      </c>
      <c r="H948" s="687">
        <v>100</v>
      </c>
      <c r="I948" s="688">
        <f t="shared" si="19"/>
        <v>25</v>
      </c>
    </row>
    <row r="949" spans="1:9" ht="15">
      <c r="A949" s="682">
        <v>925</v>
      </c>
      <c r="B949" s="690" t="s">
        <v>2138</v>
      </c>
      <c r="C949" s="690" t="s">
        <v>2978</v>
      </c>
      <c r="D949" s="691" t="s">
        <v>2979</v>
      </c>
      <c r="E949" s="686" t="s">
        <v>1217</v>
      </c>
      <c r="F949" s="683" t="s">
        <v>334</v>
      </c>
      <c r="G949" s="687">
        <v>100</v>
      </c>
      <c r="H949" s="687">
        <v>100</v>
      </c>
      <c r="I949" s="688">
        <f t="shared" si="19"/>
        <v>25</v>
      </c>
    </row>
    <row r="950" spans="1:9" ht="15">
      <c r="A950" s="682">
        <v>926</v>
      </c>
      <c r="B950" s="690" t="s">
        <v>1271</v>
      </c>
      <c r="C950" s="690" t="s">
        <v>2980</v>
      </c>
      <c r="D950" s="691" t="s">
        <v>2981</v>
      </c>
      <c r="E950" s="686" t="s">
        <v>1217</v>
      </c>
      <c r="F950" s="683" t="s">
        <v>334</v>
      </c>
      <c r="G950" s="687">
        <v>100</v>
      </c>
      <c r="H950" s="687">
        <v>100</v>
      </c>
      <c r="I950" s="688">
        <f t="shared" si="19"/>
        <v>25</v>
      </c>
    </row>
    <row r="951" spans="1:9" ht="15">
      <c r="A951" s="682">
        <v>927</v>
      </c>
      <c r="B951" s="690" t="s">
        <v>1429</v>
      </c>
      <c r="C951" s="690" t="s">
        <v>2390</v>
      </c>
      <c r="D951" s="691" t="s">
        <v>2982</v>
      </c>
      <c r="E951" s="686" t="s">
        <v>1217</v>
      </c>
      <c r="F951" s="683" t="s">
        <v>334</v>
      </c>
      <c r="G951" s="687">
        <v>50</v>
      </c>
      <c r="H951" s="687">
        <v>50</v>
      </c>
      <c r="I951" s="688">
        <f t="shared" si="19"/>
        <v>12.5</v>
      </c>
    </row>
    <row r="952" spans="1:9" ht="15">
      <c r="A952" s="682">
        <v>928</v>
      </c>
      <c r="B952" s="690" t="s">
        <v>634</v>
      </c>
      <c r="C952" s="690" t="s">
        <v>2456</v>
      </c>
      <c r="D952" s="691" t="s">
        <v>2983</v>
      </c>
      <c r="E952" s="686" t="s">
        <v>1217</v>
      </c>
      <c r="F952" s="683" t="s">
        <v>334</v>
      </c>
      <c r="G952" s="687">
        <v>50</v>
      </c>
      <c r="H952" s="687">
        <v>50</v>
      </c>
      <c r="I952" s="688">
        <f t="shared" si="19"/>
        <v>12.5</v>
      </c>
    </row>
    <row r="953" spans="1:9" ht="15">
      <c r="A953" s="682">
        <v>929</v>
      </c>
      <c r="B953" s="690" t="s">
        <v>637</v>
      </c>
      <c r="C953" s="690" t="s">
        <v>1474</v>
      </c>
      <c r="D953" s="691" t="s">
        <v>2984</v>
      </c>
      <c r="E953" s="686" t="s">
        <v>1217</v>
      </c>
      <c r="F953" s="683" t="s">
        <v>334</v>
      </c>
      <c r="G953" s="687">
        <v>50</v>
      </c>
      <c r="H953" s="687">
        <v>50</v>
      </c>
      <c r="I953" s="688">
        <f t="shared" si="19"/>
        <v>12.5</v>
      </c>
    </row>
    <row r="954" spans="1:9" ht="15">
      <c r="A954" s="682">
        <v>930</v>
      </c>
      <c r="B954" s="690" t="s">
        <v>1239</v>
      </c>
      <c r="C954" s="690" t="s">
        <v>2456</v>
      </c>
      <c r="D954" s="691" t="s">
        <v>2985</v>
      </c>
      <c r="E954" s="686" t="s">
        <v>1217</v>
      </c>
      <c r="F954" s="683" t="s">
        <v>334</v>
      </c>
      <c r="G954" s="687">
        <v>50</v>
      </c>
      <c r="H954" s="687">
        <v>50</v>
      </c>
      <c r="I954" s="688">
        <f t="shared" si="19"/>
        <v>12.5</v>
      </c>
    </row>
    <row r="955" spans="1:9" ht="15">
      <c r="A955" s="682">
        <v>931</v>
      </c>
      <c r="B955" s="690" t="s">
        <v>2986</v>
      </c>
      <c r="C955" s="690" t="s">
        <v>2987</v>
      </c>
      <c r="D955" s="691" t="s">
        <v>2988</v>
      </c>
      <c r="E955" s="686" t="s">
        <v>1217</v>
      </c>
      <c r="F955" s="683" t="s">
        <v>334</v>
      </c>
      <c r="G955" s="687">
        <v>50</v>
      </c>
      <c r="H955" s="687">
        <v>50</v>
      </c>
      <c r="I955" s="688">
        <f t="shared" si="19"/>
        <v>12.5</v>
      </c>
    </row>
    <row r="956" spans="1:9" ht="15">
      <c r="A956" s="682">
        <v>932</v>
      </c>
      <c r="B956" s="690" t="s">
        <v>2989</v>
      </c>
      <c r="C956" s="690" t="s">
        <v>2990</v>
      </c>
      <c r="D956" s="691" t="s">
        <v>2991</v>
      </c>
      <c r="E956" s="686" t="s">
        <v>1217</v>
      </c>
      <c r="F956" s="683" t="s">
        <v>334</v>
      </c>
      <c r="G956" s="687">
        <v>50</v>
      </c>
      <c r="H956" s="687">
        <v>50</v>
      </c>
      <c r="I956" s="688">
        <f t="shared" si="19"/>
        <v>12.5</v>
      </c>
    </row>
    <row r="957" spans="1:9" ht="15">
      <c r="A957" s="682">
        <v>933</v>
      </c>
      <c r="B957" s="690" t="s">
        <v>665</v>
      </c>
      <c r="C957" s="690" t="s">
        <v>2987</v>
      </c>
      <c r="D957" s="691" t="s">
        <v>2992</v>
      </c>
      <c r="E957" s="686" t="s">
        <v>1217</v>
      </c>
      <c r="F957" s="683" t="s">
        <v>334</v>
      </c>
      <c r="G957" s="687">
        <v>50</v>
      </c>
      <c r="H957" s="687">
        <v>50</v>
      </c>
      <c r="I957" s="688">
        <f t="shared" si="19"/>
        <v>12.5</v>
      </c>
    </row>
    <row r="958" spans="1:9" ht="15">
      <c r="A958" s="682">
        <v>934</v>
      </c>
      <c r="B958" s="690" t="s">
        <v>2993</v>
      </c>
      <c r="C958" s="690" t="s">
        <v>2458</v>
      </c>
      <c r="D958" s="691" t="s">
        <v>2994</v>
      </c>
      <c r="E958" s="686" t="s">
        <v>1217</v>
      </c>
      <c r="F958" s="683" t="s">
        <v>334</v>
      </c>
      <c r="G958" s="687">
        <v>50</v>
      </c>
      <c r="H958" s="687">
        <v>50</v>
      </c>
      <c r="I958" s="688">
        <f t="shared" si="19"/>
        <v>12.5</v>
      </c>
    </row>
    <row r="959" spans="1:9" ht="15">
      <c r="A959" s="682">
        <v>935</v>
      </c>
      <c r="B959" s="690" t="s">
        <v>639</v>
      </c>
      <c r="C959" s="690" t="s">
        <v>2995</v>
      </c>
      <c r="D959" s="691" t="s">
        <v>2996</v>
      </c>
      <c r="E959" s="686" t="s">
        <v>1217</v>
      </c>
      <c r="F959" s="683" t="s">
        <v>334</v>
      </c>
      <c r="G959" s="687">
        <v>100</v>
      </c>
      <c r="H959" s="687">
        <v>100</v>
      </c>
      <c r="I959" s="688">
        <f t="shared" si="19"/>
        <v>25</v>
      </c>
    </row>
    <row r="960" spans="1:9" ht="15">
      <c r="A960" s="682">
        <v>936</v>
      </c>
      <c r="B960" s="690" t="s">
        <v>1772</v>
      </c>
      <c r="C960" s="690" t="s">
        <v>2997</v>
      </c>
      <c r="D960" s="691" t="s">
        <v>2998</v>
      </c>
      <c r="E960" s="686" t="s">
        <v>1217</v>
      </c>
      <c r="F960" s="683" t="s">
        <v>334</v>
      </c>
      <c r="G960" s="687">
        <v>100</v>
      </c>
      <c r="H960" s="687">
        <v>100</v>
      </c>
      <c r="I960" s="688">
        <f t="shared" si="19"/>
        <v>25</v>
      </c>
    </row>
    <row r="961" spans="1:9" ht="15">
      <c r="A961" s="682">
        <v>937</v>
      </c>
      <c r="B961" s="690" t="s">
        <v>2999</v>
      </c>
      <c r="C961" s="690" t="s">
        <v>2997</v>
      </c>
      <c r="D961" s="691" t="s">
        <v>3000</v>
      </c>
      <c r="E961" s="686" t="s">
        <v>1217</v>
      </c>
      <c r="F961" s="683" t="s">
        <v>334</v>
      </c>
      <c r="G961" s="687">
        <v>100</v>
      </c>
      <c r="H961" s="687">
        <v>100</v>
      </c>
      <c r="I961" s="688">
        <f t="shared" si="19"/>
        <v>25</v>
      </c>
    </row>
    <row r="962" spans="1:9" ht="15">
      <c r="A962" s="682">
        <v>938</v>
      </c>
      <c r="B962" s="690" t="s">
        <v>1218</v>
      </c>
      <c r="C962" s="690" t="s">
        <v>2927</v>
      </c>
      <c r="D962" s="691" t="s">
        <v>3001</v>
      </c>
      <c r="E962" s="686" t="s">
        <v>1217</v>
      </c>
      <c r="F962" s="683" t="s">
        <v>334</v>
      </c>
      <c r="G962" s="687">
        <v>100</v>
      </c>
      <c r="H962" s="687">
        <v>100</v>
      </c>
      <c r="I962" s="688">
        <f t="shared" si="19"/>
        <v>25</v>
      </c>
    </row>
    <row r="963" spans="1:9" ht="15">
      <c r="A963" s="682">
        <v>939</v>
      </c>
      <c r="B963" s="690" t="s">
        <v>678</v>
      </c>
      <c r="C963" s="690" t="s">
        <v>2060</v>
      </c>
      <c r="D963" s="691" t="s">
        <v>3002</v>
      </c>
      <c r="E963" s="686" t="s">
        <v>1217</v>
      </c>
      <c r="F963" s="683" t="s">
        <v>334</v>
      </c>
      <c r="G963" s="687">
        <v>100</v>
      </c>
      <c r="H963" s="687">
        <v>100</v>
      </c>
      <c r="I963" s="688">
        <f t="shared" si="19"/>
        <v>25</v>
      </c>
    </row>
    <row r="964" spans="1:9" ht="15">
      <c r="A964" s="682">
        <v>940</v>
      </c>
      <c r="B964" s="690" t="s">
        <v>1382</v>
      </c>
      <c r="C964" s="690" t="s">
        <v>2060</v>
      </c>
      <c r="D964" s="691" t="s">
        <v>3003</v>
      </c>
      <c r="E964" s="686" t="s">
        <v>1217</v>
      </c>
      <c r="F964" s="683" t="s">
        <v>334</v>
      </c>
      <c r="G964" s="687">
        <v>100</v>
      </c>
      <c r="H964" s="687">
        <v>100</v>
      </c>
      <c r="I964" s="688">
        <f t="shared" si="19"/>
        <v>25</v>
      </c>
    </row>
    <row r="965" spans="1:9" ht="15">
      <c r="A965" s="682">
        <v>941</v>
      </c>
      <c r="B965" s="690" t="s">
        <v>3004</v>
      </c>
      <c r="C965" s="690" t="s">
        <v>3005</v>
      </c>
      <c r="D965" s="691" t="s">
        <v>3006</v>
      </c>
      <c r="E965" s="686" t="s">
        <v>1217</v>
      </c>
      <c r="F965" s="683" t="s">
        <v>334</v>
      </c>
      <c r="G965" s="687">
        <v>50</v>
      </c>
      <c r="H965" s="687">
        <v>50</v>
      </c>
      <c r="I965" s="688">
        <f t="shared" si="19"/>
        <v>12.5</v>
      </c>
    </row>
    <row r="966" spans="1:9" ht="15">
      <c r="A966" s="682">
        <v>942</v>
      </c>
      <c r="B966" s="690" t="s">
        <v>639</v>
      </c>
      <c r="C966" s="690" t="s">
        <v>3007</v>
      </c>
      <c r="D966" s="691" t="s">
        <v>3008</v>
      </c>
      <c r="E966" s="686" t="s">
        <v>1217</v>
      </c>
      <c r="F966" s="683" t="s">
        <v>334</v>
      </c>
      <c r="G966" s="687">
        <v>50</v>
      </c>
      <c r="H966" s="687">
        <v>50</v>
      </c>
      <c r="I966" s="688">
        <f t="shared" si="19"/>
        <v>12.5</v>
      </c>
    </row>
    <row r="967" spans="1:9" ht="15">
      <c r="A967" s="682">
        <v>943</v>
      </c>
      <c r="B967" s="690" t="s">
        <v>1682</v>
      </c>
      <c r="C967" s="690" t="s">
        <v>3009</v>
      </c>
      <c r="D967" s="691" t="s">
        <v>3010</v>
      </c>
      <c r="E967" s="686" t="s">
        <v>1217</v>
      </c>
      <c r="F967" s="683" t="s">
        <v>334</v>
      </c>
      <c r="G967" s="687">
        <v>50</v>
      </c>
      <c r="H967" s="687">
        <v>50</v>
      </c>
      <c r="I967" s="688">
        <f t="shared" si="19"/>
        <v>12.5</v>
      </c>
    </row>
    <row r="968" spans="1:9" ht="15">
      <c r="A968" s="682">
        <v>944</v>
      </c>
      <c r="B968" s="690" t="s">
        <v>3011</v>
      </c>
      <c r="C968" s="690" t="s">
        <v>3012</v>
      </c>
      <c r="D968" s="691" t="s">
        <v>3013</v>
      </c>
      <c r="E968" s="686" t="s">
        <v>1217</v>
      </c>
      <c r="F968" s="683" t="s">
        <v>334</v>
      </c>
      <c r="G968" s="687">
        <v>50</v>
      </c>
      <c r="H968" s="687">
        <v>50</v>
      </c>
      <c r="I968" s="688">
        <f t="shared" si="19"/>
        <v>12.5</v>
      </c>
    </row>
    <row r="969" spans="1:9" ht="15">
      <c r="A969" s="682">
        <v>945</v>
      </c>
      <c r="B969" s="690" t="s">
        <v>662</v>
      </c>
      <c r="C969" s="690" t="s">
        <v>3014</v>
      </c>
      <c r="D969" s="691" t="s">
        <v>3015</v>
      </c>
      <c r="E969" s="686" t="s">
        <v>1217</v>
      </c>
      <c r="F969" s="683" t="s">
        <v>334</v>
      </c>
      <c r="G969" s="687">
        <v>50</v>
      </c>
      <c r="H969" s="687">
        <v>50</v>
      </c>
      <c r="I969" s="688">
        <f t="shared" si="19"/>
        <v>12.5</v>
      </c>
    </row>
    <row r="970" spans="1:9" ht="15">
      <c r="A970" s="682">
        <v>946</v>
      </c>
      <c r="B970" s="690" t="s">
        <v>1358</v>
      </c>
      <c r="C970" s="690" t="s">
        <v>2298</v>
      </c>
      <c r="D970" s="691" t="s">
        <v>3016</v>
      </c>
      <c r="E970" s="686" t="s">
        <v>1217</v>
      </c>
      <c r="F970" s="683" t="s">
        <v>334</v>
      </c>
      <c r="G970" s="687">
        <v>50</v>
      </c>
      <c r="H970" s="687">
        <v>50</v>
      </c>
      <c r="I970" s="688">
        <f t="shared" si="19"/>
        <v>12.5</v>
      </c>
    </row>
    <row r="971" spans="1:9" ht="15">
      <c r="A971" s="682">
        <v>947</v>
      </c>
      <c r="B971" s="690" t="s">
        <v>3017</v>
      </c>
      <c r="C971" s="690" t="s">
        <v>3018</v>
      </c>
      <c r="D971" s="691" t="s">
        <v>3019</v>
      </c>
      <c r="E971" s="686" t="s">
        <v>1217</v>
      </c>
      <c r="F971" s="683" t="s">
        <v>334</v>
      </c>
      <c r="G971" s="687">
        <v>50</v>
      </c>
      <c r="H971" s="687">
        <v>50</v>
      </c>
      <c r="I971" s="688">
        <f t="shared" si="19"/>
        <v>12.5</v>
      </c>
    </row>
    <row r="972" spans="1:9" ht="15">
      <c r="A972" s="682">
        <v>948</v>
      </c>
      <c r="B972" s="690" t="s">
        <v>1244</v>
      </c>
      <c r="C972" s="690" t="s">
        <v>3020</v>
      </c>
      <c r="D972" s="691" t="s">
        <v>3021</v>
      </c>
      <c r="E972" s="686" t="s">
        <v>1217</v>
      </c>
      <c r="F972" s="683" t="s">
        <v>334</v>
      </c>
      <c r="G972" s="687">
        <v>50</v>
      </c>
      <c r="H972" s="687">
        <v>50</v>
      </c>
      <c r="I972" s="688">
        <f t="shared" si="19"/>
        <v>12.5</v>
      </c>
    </row>
    <row r="973" spans="1:9" ht="15">
      <c r="A973" s="682">
        <v>949</v>
      </c>
      <c r="B973" s="690" t="s">
        <v>1424</v>
      </c>
      <c r="C973" s="690" t="s">
        <v>3014</v>
      </c>
      <c r="D973" s="691" t="s">
        <v>3022</v>
      </c>
      <c r="E973" s="686" t="s">
        <v>1217</v>
      </c>
      <c r="F973" s="683" t="s">
        <v>334</v>
      </c>
      <c r="G973" s="687">
        <v>100</v>
      </c>
      <c r="H973" s="687">
        <v>100</v>
      </c>
      <c r="I973" s="688">
        <f t="shared" si="19"/>
        <v>25</v>
      </c>
    </row>
    <row r="974" spans="1:9" ht="15">
      <c r="A974" s="682">
        <v>950</v>
      </c>
      <c r="B974" s="690" t="s">
        <v>1296</v>
      </c>
      <c r="C974" s="690" t="s">
        <v>3023</v>
      </c>
      <c r="D974" s="691" t="s">
        <v>3024</v>
      </c>
      <c r="E974" s="686" t="s">
        <v>1217</v>
      </c>
      <c r="F974" s="683" t="s">
        <v>334</v>
      </c>
      <c r="G974" s="687">
        <v>50</v>
      </c>
      <c r="H974" s="687">
        <v>50</v>
      </c>
      <c r="I974" s="688">
        <f t="shared" si="19"/>
        <v>12.5</v>
      </c>
    </row>
    <row r="975" spans="1:9" ht="15">
      <c r="A975" s="682">
        <v>951</v>
      </c>
      <c r="B975" s="690" t="s">
        <v>1413</v>
      </c>
      <c r="C975" s="690" t="s">
        <v>1729</v>
      </c>
      <c r="D975" s="691">
        <v>59001046991</v>
      </c>
      <c r="E975" s="686" t="s">
        <v>1217</v>
      </c>
      <c r="F975" s="683" t="s">
        <v>334</v>
      </c>
      <c r="G975" s="687">
        <v>50</v>
      </c>
      <c r="H975" s="687">
        <v>50</v>
      </c>
      <c r="I975" s="688">
        <f t="shared" si="19"/>
        <v>12.5</v>
      </c>
    </row>
    <row r="976" spans="1:9" ht="15">
      <c r="A976" s="682">
        <v>952</v>
      </c>
      <c r="B976" s="690" t="s">
        <v>687</v>
      </c>
      <c r="C976" s="690" t="s">
        <v>1535</v>
      </c>
      <c r="D976" s="691" t="s">
        <v>3025</v>
      </c>
      <c r="E976" s="686" t="s">
        <v>1217</v>
      </c>
      <c r="F976" s="683" t="s">
        <v>334</v>
      </c>
      <c r="G976" s="687">
        <v>200</v>
      </c>
      <c r="H976" s="687">
        <v>200</v>
      </c>
      <c r="I976" s="688">
        <f t="shared" si="19"/>
        <v>50</v>
      </c>
    </row>
    <row r="977" spans="1:9" ht="15">
      <c r="A977" s="682">
        <v>953</v>
      </c>
      <c r="B977" s="690" t="s">
        <v>678</v>
      </c>
      <c r="C977" s="690" t="s">
        <v>3026</v>
      </c>
      <c r="D977" s="691" t="s">
        <v>3027</v>
      </c>
      <c r="E977" s="686" t="s">
        <v>1217</v>
      </c>
      <c r="F977" s="683" t="s">
        <v>334</v>
      </c>
      <c r="G977" s="687">
        <v>100</v>
      </c>
      <c r="H977" s="687">
        <v>100</v>
      </c>
      <c r="I977" s="688">
        <f t="shared" si="19"/>
        <v>25</v>
      </c>
    </row>
    <row r="978" spans="1:9" ht="15">
      <c r="A978" s="682">
        <v>954</v>
      </c>
      <c r="B978" s="690" t="s">
        <v>2093</v>
      </c>
      <c r="C978" s="690" t="s">
        <v>3028</v>
      </c>
      <c r="D978" s="691" t="s">
        <v>3029</v>
      </c>
      <c r="E978" s="686" t="s">
        <v>1217</v>
      </c>
      <c r="F978" s="683" t="s">
        <v>334</v>
      </c>
      <c r="G978" s="687">
        <v>100</v>
      </c>
      <c r="H978" s="687">
        <v>100</v>
      </c>
      <c r="I978" s="688">
        <f t="shared" si="19"/>
        <v>25</v>
      </c>
    </row>
    <row r="979" spans="1:9" ht="15">
      <c r="A979" s="682">
        <v>955</v>
      </c>
      <c r="B979" s="690" t="s">
        <v>1580</v>
      </c>
      <c r="C979" s="690" t="s">
        <v>3030</v>
      </c>
      <c r="D979" s="691" t="s">
        <v>3031</v>
      </c>
      <c r="E979" s="686" t="s">
        <v>1217</v>
      </c>
      <c r="F979" s="683" t="s">
        <v>334</v>
      </c>
      <c r="G979" s="687">
        <v>50</v>
      </c>
      <c r="H979" s="687">
        <v>50</v>
      </c>
      <c r="I979" s="688">
        <f t="shared" si="19"/>
        <v>12.5</v>
      </c>
    </row>
    <row r="980" spans="1:9" ht="15">
      <c r="A980" s="682">
        <v>956</v>
      </c>
      <c r="B980" s="690" t="s">
        <v>3032</v>
      </c>
      <c r="C980" s="690" t="s">
        <v>3030</v>
      </c>
      <c r="D980" s="691" t="s">
        <v>3033</v>
      </c>
      <c r="E980" s="686" t="s">
        <v>1217</v>
      </c>
      <c r="F980" s="683" t="s">
        <v>334</v>
      </c>
      <c r="G980" s="687">
        <v>50</v>
      </c>
      <c r="H980" s="687">
        <v>50</v>
      </c>
      <c r="I980" s="688">
        <f t="shared" si="19"/>
        <v>12.5</v>
      </c>
    </row>
    <row r="981" spans="1:9" ht="15">
      <c r="A981" s="682">
        <v>957</v>
      </c>
      <c r="B981" s="690" t="s">
        <v>3034</v>
      </c>
      <c r="C981" s="690" t="s">
        <v>3035</v>
      </c>
      <c r="D981" s="691" t="s">
        <v>3036</v>
      </c>
      <c r="E981" s="686" t="s">
        <v>1217</v>
      </c>
      <c r="F981" s="683" t="s">
        <v>334</v>
      </c>
      <c r="G981" s="687">
        <v>50</v>
      </c>
      <c r="H981" s="687">
        <v>50</v>
      </c>
      <c r="I981" s="688">
        <f t="shared" si="19"/>
        <v>12.5</v>
      </c>
    </row>
    <row r="982" spans="1:9" ht="15">
      <c r="A982" s="682">
        <v>958</v>
      </c>
      <c r="B982" s="690" t="s">
        <v>2058</v>
      </c>
      <c r="C982" s="690" t="s">
        <v>3037</v>
      </c>
      <c r="D982" s="691">
        <v>59001025243</v>
      </c>
      <c r="E982" s="686" t="s">
        <v>1217</v>
      </c>
      <c r="F982" s="683" t="s">
        <v>334</v>
      </c>
      <c r="G982" s="687">
        <v>50</v>
      </c>
      <c r="H982" s="687">
        <v>50</v>
      </c>
      <c r="I982" s="688">
        <f t="shared" si="19"/>
        <v>12.5</v>
      </c>
    </row>
    <row r="983" spans="1:9" ht="15">
      <c r="A983" s="682">
        <v>959</v>
      </c>
      <c r="B983" s="690" t="s">
        <v>1258</v>
      </c>
      <c r="C983" s="690" t="s">
        <v>3038</v>
      </c>
      <c r="D983" s="691" t="s">
        <v>3039</v>
      </c>
      <c r="E983" s="686" t="s">
        <v>1217</v>
      </c>
      <c r="F983" s="683" t="s">
        <v>334</v>
      </c>
      <c r="G983" s="687">
        <v>50</v>
      </c>
      <c r="H983" s="687">
        <v>50</v>
      </c>
      <c r="I983" s="688">
        <f t="shared" si="19"/>
        <v>12.5</v>
      </c>
    </row>
    <row r="984" spans="1:9" ht="15">
      <c r="A984" s="682">
        <v>960</v>
      </c>
      <c r="B984" s="690" t="s">
        <v>1451</v>
      </c>
      <c r="C984" s="690" t="s">
        <v>3040</v>
      </c>
      <c r="D984" s="691" t="s">
        <v>3041</v>
      </c>
      <c r="E984" s="686" t="s">
        <v>1217</v>
      </c>
      <c r="F984" s="683" t="s">
        <v>334</v>
      </c>
      <c r="G984" s="687">
        <v>50</v>
      </c>
      <c r="H984" s="687">
        <v>50</v>
      </c>
      <c r="I984" s="688">
        <f t="shared" si="19"/>
        <v>12.5</v>
      </c>
    </row>
    <row r="985" spans="1:9" ht="15">
      <c r="A985" s="682">
        <v>961</v>
      </c>
      <c r="B985" s="690" t="s">
        <v>684</v>
      </c>
      <c r="C985" s="690" t="s">
        <v>3042</v>
      </c>
      <c r="D985" s="691" t="s">
        <v>3043</v>
      </c>
      <c r="E985" s="686" t="s">
        <v>1217</v>
      </c>
      <c r="F985" s="683" t="s">
        <v>334</v>
      </c>
      <c r="G985" s="687">
        <v>100</v>
      </c>
      <c r="H985" s="687">
        <v>100</v>
      </c>
      <c r="I985" s="688">
        <f t="shared" si="19"/>
        <v>25</v>
      </c>
    </row>
    <row r="986" spans="1:9" ht="15">
      <c r="A986" s="682">
        <v>962</v>
      </c>
      <c r="B986" s="690" t="s">
        <v>1356</v>
      </c>
      <c r="C986" s="690" t="s">
        <v>2453</v>
      </c>
      <c r="D986" s="691" t="s">
        <v>3044</v>
      </c>
      <c r="E986" s="686" t="s">
        <v>1217</v>
      </c>
      <c r="F986" s="683" t="s">
        <v>334</v>
      </c>
      <c r="G986" s="687">
        <v>100</v>
      </c>
      <c r="H986" s="687">
        <v>100</v>
      </c>
      <c r="I986" s="688">
        <f t="shared" si="19"/>
        <v>25</v>
      </c>
    </row>
    <row r="987" spans="1:9" ht="15">
      <c r="A987" s="682">
        <v>963</v>
      </c>
      <c r="B987" s="690" t="s">
        <v>3045</v>
      </c>
      <c r="C987" s="690" t="s">
        <v>3046</v>
      </c>
      <c r="D987" s="691" t="s">
        <v>3047</v>
      </c>
      <c r="E987" s="686" t="s">
        <v>1217</v>
      </c>
      <c r="F987" s="683" t="s">
        <v>334</v>
      </c>
      <c r="G987" s="687">
        <v>100</v>
      </c>
      <c r="H987" s="687">
        <v>100</v>
      </c>
      <c r="I987" s="688">
        <f t="shared" si="19"/>
        <v>25</v>
      </c>
    </row>
    <row r="988" spans="1:9" ht="15">
      <c r="A988" s="682">
        <v>964</v>
      </c>
      <c r="B988" s="690" t="s">
        <v>1441</v>
      </c>
      <c r="C988" s="690" t="s">
        <v>3048</v>
      </c>
      <c r="D988" s="691" t="s">
        <v>3049</v>
      </c>
      <c r="E988" s="686" t="s">
        <v>1217</v>
      </c>
      <c r="F988" s="683" t="s">
        <v>334</v>
      </c>
      <c r="G988" s="687">
        <v>100</v>
      </c>
      <c r="H988" s="687">
        <v>100</v>
      </c>
      <c r="I988" s="688">
        <f t="shared" si="19"/>
        <v>25</v>
      </c>
    </row>
    <row r="989" spans="1:9" ht="15">
      <c r="A989" s="682">
        <v>965</v>
      </c>
      <c r="B989" s="690" t="s">
        <v>2009</v>
      </c>
      <c r="C989" s="690" t="s">
        <v>3050</v>
      </c>
      <c r="D989" s="691" t="s">
        <v>3051</v>
      </c>
      <c r="E989" s="686" t="s">
        <v>1217</v>
      </c>
      <c r="F989" s="683" t="s">
        <v>334</v>
      </c>
      <c r="G989" s="687">
        <v>100</v>
      </c>
      <c r="H989" s="687">
        <v>100</v>
      </c>
      <c r="I989" s="688">
        <f t="shared" si="19"/>
        <v>25</v>
      </c>
    </row>
    <row r="990" spans="1:9" ht="15">
      <c r="A990" s="682">
        <v>966</v>
      </c>
      <c r="B990" s="690" t="s">
        <v>1296</v>
      </c>
      <c r="C990" s="690" t="s">
        <v>2966</v>
      </c>
      <c r="D990" s="691" t="s">
        <v>3052</v>
      </c>
      <c r="E990" s="686" t="s">
        <v>1217</v>
      </c>
      <c r="F990" s="683" t="s">
        <v>334</v>
      </c>
      <c r="G990" s="687">
        <v>100</v>
      </c>
      <c r="H990" s="687">
        <v>100</v>
      </c>
      <c r="I990" s="688">
        <f t="shared" si="19"/>
        <v>25</v>
      </c>
    </row>
    <row r="991" spans="1:9" ht="15">
      <c r="A991" s="682">
        <v>967</v>
      </c>
      <c r="B991" s="690" t="s">
        <v>1382</v>
      </c>
      <c r="C991" s="690" t="s">
        <v>2966</v>
      </c>
      <c r="D991" s="691" t="s">
        <v>3053</v>
      </c>
      <c r="E991" s="686" t="s">
        <v>1217</v>
      </c>
      <c r="F991" s="683" t="s">
        <v>334</v>
      </c>
      <c r="G991" s="687">
        <v>100</v>
      </c>
      <c r="H991" s="687">
        <v>100</v>
      </c>
      <c r="I991" s="688">
        <f t="shared" si="19"/>
        <v>25</v>
      </c>
    </row>
    <row r="992" spans="1:9" ht="15">
      <c r="A992" s="682">
        <v>968</v>
      </c>
      <c r="B992" s="690" t="s">
        <v>1244</v>
      </c>
      <c r="C992" s="690" t="s">
        <v>3054</v>
      </c>
      <c r="D992" s="691" t="s">
        <v>3055</v>
      </c>
      <c r="E992" s="686" t="s">
        <v>1217</v>
      </c>
      <c r="F992" s="683" t="s">
        <v>334</v>
      </c>
      <c r="G992" s="687">
        <v>50</v>
      </c>
      <c r="H992" s="687">
        <v>50</v>
      </c>
      <c r="I992" s="688">
        <f>H992*20%</f>
        <v>10</v>
      </c>
    </row>
    <row r="993" spans="1:9" ht="15">
      <c r="A993" s="682">
        <v>969</v>
      </c>
      <c r="B993" s="690" t="s">
        <v>1735</v>
      </c>
      <c r="C993" s="690" t="s">
        <v>3056</v>
      </c>
      <c r="D993" s="691" t="s">
        <v>3057</v>
      </c>
      <c r="E993" s="686" t="s">
        <v>1217</v>
      </c>
      <c r="F993" s="683" t="s">
        <v>334</v>
      </c>
      <c r="G993" s="687">
        <v>100</v>
      </c>
      <c r="H993" s="687">
        <v>100</v>
      </c>
      <c r="I993" s="688">
        <f t="shared" ref="I993:I1055" si="20">H993*20%</f>
        <v>20</v>
      </c>
    </row>
    <row r="994" spans="1:9" ht="15">
      <c r="A994" s="682">
        <v>970</v>
      </c>
      <c r="B994" s="690" t="s">
        <v>665</v>
      </c>
      <c r="C994" s="690" t="s">
        <v>3058</v>
      </c>
      <c r="D994" s="691" t="s">
        <v>3059</v>
      </c>
      <c r="E994" s="686" t="s">
        <v>1217</v>
      </c>
      <c r="F994" s="683" t="s">
        <v>334</v>
      </c>
      <c r="G994" s="687">
        <v>100</v>
      </c>
      <c r="H994" s="687">
        <v>100</v>
      </c>
      <c r="I994" s="688">
        <f t="shared" si="20"/>
        <v>20</v>
      </c>
    </row>
    <row r="995" spans="1:9" ht="15">
      <c r="A995" s="682">
        <v>971</v>
      </c>
      <c r="B995" s="690" t="s">
        <v>1478</v>
      </c>
      <c r="C995" s="690" t="s">
        <v>3058</v>
      </c>
      <c r="D995" s="691" t="s">
        <v>3060</v>
      </c>
      <c r="E995" s="686" t="s">
        <v>1217</v>
      </c>
      <c r="F995" s="683" t="s">
        <v>334</v>
      </c>
      <c r="G995" s="687">
        <v>100</v>
      </c>
      <c r="H995" s="687">
        <v>100</v>
      </c>
      <c r="I995" s="688">
        <f t="shared" si="20"/>
        <v>20</v>
      </c>
    </row>
    <row r="996" spans="1:9" ht="15">
      <c r="A996" s="682">
        <v>972</v>
      </c>
      <c r="B996" s="690" t="s">
        <v>1478</v>
      </c>
      <c r="C996" s="690" t="s">
        <v>2615</v>
      </c>
      <c r="D996" s="691" t="s">
        <v>3061</v>
      </c>
      <c r="E996" s="686" t="s">
        <v>1217</v>
      </c>
      <c r="F996" s="683" t="s">
        <v>334</v>
      </c>
      <c r="G996" s="687">
        <v>50</v>
      </c>
      <c r="H996" s="687">
        <v>50</v>
      </c>
      <c r="I996" s="688">
        <f t="shared" si="20"/>
        <v>10</v>
      </c>
    </row>
    <row r="997" spans="1:9" ht="15">
      <c r="A997" s="682">
        <v>973</v>
      </c>
      <c r="B997" s="690" t="s">
        <v>1772</v>
      </c>
      <c r="C997" s="690" t="s">
        <v>3062</v>
      </c>
      <c r="D997" s="691">
        <v>59001088137</v>
      </c>
      <c r="E997" s="686" t="s">
        <v>1217</v>
      </c>
      <c r="F997" s="683" t="s">
        <v>334</v>
      </c>
      <c r="G997" s="687">
        <v>50</v>
      </c>
      <c r="H997" s="687">
        <v>50</v>
      </c>
      <c r="I997" s="688">
        <f t="shared" si="20"/>
        <v>10</v>
      </c>
    </row>
    <row r="998" spans="1:9" ht="15">
      <c r="A998" s="682">
        <v>974</v>
      </c>
      <c r="B998" s="690" t="s">
        <v>1271</v>
      </c>
      <c r="C998" s="690" t="s">
        <v>3063</v>
      </c>
      <c r="D998" s="691">
        <v>59001083528</v>
      </c>
      <c r="E998" s="686" t="s">
        <v>1217</v>
      </c>
      <c r="F998" s="683" t="s">
        <v>334</v>
      </c>
      <c r="G998" s="687">
        <v>100</v>
      </c>
      <c r="H998" s="687">
        <v>100</v>
      </c>
      <c r="I998" s="688">
        <f t="shared" si="20"/>
        <v>20</v>
      </c>
    </row>
    <row r="999" spans="1:9" ht="15">
      <c r="A999" s="682">
        <v>975</v>
      </c>
      <c r="B999" s="690" t="s">
        <v>654</v>
      </c>
      <c r="C999" s="690" t="s">
        <v>3063</v>
      </c>
      <c r="D999" s="691" t="s">
        <v>3064</v>
      </c>
      <c r="E999" s="686" t="s">
        <v>1217</v>
      </c>
      <c r="F999" s="683" t="s">
        <v>334</v>
      </c>
      <c r="G999" s="687">
        <v>100</v>
      </c>
      <c r="H999" s="687">
        <v>100</v>
      </c>
      <c r="I999" s="688">
        <f t="shared" si="20"/>
        <v>20</v>
      </c>
    </row>
    <row r="1000" spans="1:9" ht="15">
      <c r="A1000" s="682">
        <v>976</v>
      </c>
      <c r="B1000" s="690" t="s">
        <v>1239</v>
      </c>
      <c r="C1000" s="690" t="s">
        <v>3065</v>
      </c>
      <c r="D1000" s="691" t="s">
        <v>3066</v>
      </c>
      <c r="E1000" s="686" t="s">
        <v>1217</v>
      </c>
      <c r="F1000" s="683" t="s">
        <v>334</v>
      </c>
      <c r="G1000" s="687">
        <v>100</v>
      </c>
      <c r="H1000" s="687">
        <v>100</v>
      </c>
      <c r="I1000" s="688">
        <f t="shared" si="20"/>
        <v>20</v>
      </c>
    </row>
    <row r="1001" spans="1:9" ht="15">
      <c r="A1001" s="682">
        <v>977</v>
      </c>
      <c r="B1001" s="690" t="s">
        <v>3067</v>
      </c>
      <c r="C1001" s="690" t="s">
        <v>3068</v>
      </c>
      <c r="D1001" s="691" t="s">
        <v>3069</v>
      </c>
      <c r="E1001" s="686" t="s">
        <v>1217</v>
      </c>
      <c r="F1001" s="683" t="s">
        <v>334</v>
      </c>
      <c r="G1001" s="687">
        <v>100</v>
      </c>
      <c r="H1001" s="687">
        <v>100</v>
      </c>
      <c r="I1001" s="688">
        <f t="shared" si="20"/>
        <v>20</v>
      </c>
    </row>
    <row r="1002" spans="1:9" ht="15">
      <c r="A1002" s="682">
        <v>978</v>
      </c>
      <c r="B1002" s="690" t="s">
        <v>3070</v>
      </c>
      <c r="C1002" s="690" t="s">
        <v>2193</v>
      </c>
      <c r="D1002" s="691" t="s">
        <v>3071</v>
      </c>
      <c r="E1002" s="686" t="s">
        <v>1217</v>
      </c>
      <c r="F1002" s="683" t="s">
        <v>334</v>
      </c>
      <c r="G1002" s="687">
        <v>50</v>
      </c>
      <c r="H1002" s="687">
        <v>50</v>
      </c>
      <c r="I1002" s="688">
        <f t="shared" si="20"/>
        <v>10</v>
      </c>
    </row>
    <row r="1003" spans="1:9" ht="15">
      <c r="A1003" s="682">
        <v>979</v>
      </c>
      <c r="B1003" s="690" t="s">
        <v>1160</v>
      </c>
      <c r="C1003" s="690" t="s">
        <v>3072</v>
      </c>
      <c r="D1003" s="691" t="s">
        <v>3073</v>
      </c>
      <c r="E1003" s="686" t="s">
        <v>1217</v>
      </c>
      <c r="F1003" s="683" t="s">
        <v>334</v>
      </c>
      <c r="G1003" s="687">
        <v>50</v>
      </c>
      <c r="H1003" s="687">
        <v>50</v>
      </c>
      <c r="I1003" s="688">
        <f t="shared" si="20"/>
        <v>10</v>
      </c>
    </row>
    <row r="1004" spans="1:9" ht="15">
      <c r="A1004" s="682">
        <v>980</v>
      </c>
      <c r="B1004" s="690" t="s">
        <v>3074</v>
      </c>
      <c r="C1004" s="690" t="s">
        <v>1500</v>
      </c>
      <c r="D1004" s="691" t="s">
        <v>3075</v>
      </c>
      <c r="E1004" s="686" t="s">
        <v>1217</v>
      </c>
      <c r="F1004" s="683" t="s">
        <v>334</v>
      </c>
      <c r="G1004" s="687">
        <v>100</v>
      </c>
      <c r="H1004" s="687">
        <v>100</v>
      </c>
      <c r="I1004" s="688">
        <f t="shared" si="20"/>
        <v>20</v>
      </c>
    </row>
    <row r="1005" spans="1:9" ht="15">
      <c r="A1005" s="682">
        <v>981</v>
      </c>
      <c r="B1005" s="690" t="s">
        <v>1249</v>
      </c>
      <c r="C1005" s="690" t="s">
        <v>3076</v>
      </c>
      <c r="D1005" s="691" t="s">
        <v>3077</v>
      </c>
      <c r="E1005" s="686" t="s">
        <v>1217</v>
      </c>
      <c r="F1005" s="683" t="s">
        <v>334</v>
      </c>
      <c r="G1005" s="687">
        <v>100</v>
      </c>
      <c r="H1005" s="687">
        <v>100</v>
      </c>
      <c r="I1005" s="688">
        <f t="shared" si="20"/>
        <v>20</v>
      </c>
    </row>
    <row r="1006" spans="1:9" ht="15">
      <c r="A1006" s="682">
        <v>982</v>
      </c>
      <c r="B1006" s="690" t="s">
        <v>639</v>
      </c>
      <c r="C1006" s="690" t="s">
        <v>2931</v>
      </c>
      <c r="D1006" s="691" t="s">
        <v>3078</v>
      </c>
      <c r="E1006" s="686" t="s">
        <v>1217</v>
      </c>
      <c r="F1006" s="683" t="s">
        <v>334</v>
      </c>
      <c r="G1006" s="687">
        <v>50</v>
      </c>
      <c r="H1006" s="687">
        <v>50</v>
      </c>
      <c r="I1006" s="688">
        <f t="shared" si="20"/>
        <v>10</v>
      </c>
    </row>
    <row r="1007" spans="1:9" ht="15">
      <c r="A1007" s="682">
        <v>983</v>
      </c>
      <c r="B1007" s="690" t="s">
        <v>3079</v>
      </c>
      <c r="C1007" s="690" t="s">
        <v>3080</v>
      </c>
      <c r="D1007" s="691" t="s">
        <v>3081</v>
      </c>
      <c r="E1007" s="686" t="s">
        <v>1217</v>
      </c>
      <c r="F1007" s="683" t="s">
        <v>334</v>
      </c>
      <c r="G1007" s="687">
        <v>50</v>
      </c>
      <c r="H1007" s="687">
        <v>50</v>
      </c>
      <c r="I1007" s="688">
        <f t="shared" si="20"/>
        <v>10</v>
      </c>
    </row>
    <row r="1008" spans="1:9" ht="15">
      <c r="A1008" s="682">
        <v>984</v>
      </c>
      <c r="B1008" s="690" t="s">
        <v>716</v>
      </c>
      <c r="C1008" s="690" t="s">
        <v>2748</v>
      </c>
      <c r="D1008" s="691" t="s">
        <v>3082</v>
      </c>
      <c r="E1008" s="686" t="s">
        <v>1217</v>
      </c>
      <c r="F1008" s="683" t="s">
        <v>334</v>
      </c>
      <c r="G1008" s="687">
        <v>50</v>
      </c>
      <c r="H1008" s="687">
        <v>50</v>
      </c>
      <c r="I1008" s="688">
        <f t="shared" si="20"/>
        <v>10</v>
      </c>
    </row>
    <row r="1009" spans="1:9" ht="15">
      <c r="A1009" s="682">
        <v>985</v>
      </c>
      <c r="B1009" s="690" t="s">
        <v>2581</v>
      </c>
      <c r="C1009" s="690" t="s">
        <v>2748</v>
      </c>
      <c r="D1009" s="691">
        <v>59001086298</v>
      </c>
      <c r="E1009" s="686" t="s">
        <v>1217</v>
      </c>
      <c r="F1009" s="683" t="s">
        <v>334</v>
      </c>
      <c r="G1009" s="687">
        <v>50</v>
      </c>
      <c r="H1009" s="687">
        <v>50</v>
      </c>
      <c r="I1009" s="688">
        <f t="shared" si="20"/>
        <v>10</v>
      </c>
    </row>
    <row r="1010" spans="1:9" ht="15">
      <c r="A1010" s="682">
        <v>986</v>
      </c>
      <c r="B1010" s="690" t="s">
        <v>1492</v>
      </c>
      <c r="C1010" s="690" t="s">
        <v>3012</v>
      </c>
      <c r="D1010" s="691" t="s">
        <v>3083</v>
      </c>
      <c r="E1010" s="686" t="s">
        <v>1217</v>
      </c>
      <c r="F1010" s="683" t="s">
        <v>334</v>
      </c>
      <c r="G1010" s="687">
        <v>100</v>
      </c>
      <c r="H1010" s="687">
        <v>100</v>
      </c>
      <c r="I1010" s="688">
        <f t="shared" si="20"/>
        <v>20</v>
      </c>
    </row>
    <row r="1011" spans="1:9" ht="15">
      <c r="A1011" s="682">
        <v>987</v>
      </c>
      <c r="B1011" s="690" t="s">
        <v>3084</v>
      </c>
      <c r="C1011" s="690" t="s">
        <v>3085</v>
      </c>
      <c r="D1011" s="691" t="s">
        <v>3086</v>
      </c>
      <c r="E1011" s="686" t="s">
        <v>1217</v>
      </c>
      <c r="F1011" s="683" t="s">
        <v>334</v>
      </c>
      <c r="G1011" s="687">
        <v>100</v>
      </c>
      <c r="H1011" s="687">
        <v>100</v>
      </c>
      <c r="I1011" s="688">
        <f t="shared" si="20"/>
        <v>20</v>
      </c>
    </row>
    <row r="1012" spans="1:9" ht="15">
      <c r="A1012" s="682">
        <v>988</v>
      </c>
      <c r="B1012" s="690" t="s">
        <v>3087</v>
      </c>
      <c r="C1012" s="690" t="s">
        <v>3088</v>
      </c>
      <c r="D1012" s="691" t="s">
        <v>3089</v>
      </c>
      <c r="E1012" s="686" t="s">
        <v>1217</v>
      </c>
      <c r="F1012" s="683" t="s">
        <v>334</v>
      </c>
      <c r="G1012" s="687">
        <v>100</v>
      </c>
      <c r="H1012" s="687">
        <v>100</v>
      </c>
      <c r="I1012" s="688">
        <f t="shared" si="20"/>
        <v>20</v>
      </c>
    </row>
    <row r="1013" spans="1:9" ht="15">
      <c r="A1013" s="682">
        <v>989</v>
      </c>
      <c r="B1013" s="690" t="s">
        <v>2374</v>
      </c>
      <c r="C1013" s="690" t="s">
        <v>3088</v>
      </c>
      <c r="D1013" s="691" t="s">
        <v>3090</v>
      </c>
      <c r="E1013" s="686" t="s">
        <v>1217</v>
      </c>
      <c r="F1013" s="683" t="s">
        <v>334</v>
      </c>
      <c r="G1013" s="687">
        <v>100</v>
      </c>
      <c r="H1013" s="687">
        <v>100</v>
      </c>
      <c r="I1013" s="688">
        <f t="shared" si="20"/>
        <v>20</v>
      </c>
    </row>
    <row r="1014" spans="1:9" ht="15">
      <c r="A1014" s="682">
        <v>990</v>
      </c>
      <c r="B1014" s="690" t="s">
        <v>1996</v>
      </c>
      <c r="C1014" s="690" t="s">
        <v>3091</v>
      </c>
      <c r="D1014" s="691" t="s">
        <v>3092</v>
      </c>
      <c r="E1014" s="686" t="s">
        <v>1217</v>
      </c>
      <c r="F1014" s="683" t="s">
        <v>334</v>
      </c>
      <c r="G1014" s="687">
        <v>50</v>
      </c>
      <c r="H1014" s="687">
        <v>50</v>
      </c>
      <c r="I1014" s="688">
        <f t="shared" si="20"/>
        <v>10</v>
      </c>
    </row>
    <row r="1015" spans="1:9" ht="15">
      <c r="A1015" s="682">
        <v>991</v>
      </c>
      <c r="B1015" s="690" t="s">
        <v>2200</v>
      </c>
      <c r="C1015" s="690" t="s">
        <v>3093</v>
      </c>
      <c r="D1015" s="691" t="s">
        <v>3094</v>
      </c>
      <c r="E1015" s="686" t="s">
        <v>1217</v>
      </c>
      <c r="F1015" s="683" t="s">
        <v>334</v>
      </c>
      <c r="G1015" s="687">
        <v>50</v>
      </c>
      <c r="H1015" s="687">
        <v>50</v>
      </c>
      <c r="I1015" s="688">
        <f t="shared" si="20"/>
        <v>10</v>
      </c>
    </row>
    <row r="1016" spans="1:9" ht="15">
      <c r="A1016" s="682">
        <v>992</v>
      </c>
      <c r="B1016" s="690" t="s">
        <v>652</v>
      </c>
      <c r="C1016" s="690" t="s">
        <v>3095</v>
      </c>
      <c r="D1016" s="691" t="s">
        <v>3096</v>
      </c>
      <c r="E1016" s="686" t="s">
        <v>1217</v>
      </c>
      <c r="F1016" s="683" t="s">
        <v>334</v>
      </c>
      <c r="G1016" s="687">
        <v>100</v>
      </c>
      <c r="H1016" s="687">
        <v>100</v>
      </c>
      <c r="I1016" s="688">
        <f t="shared" si="20"/>
        <v>20</v>
      </c>
    </row>
    <row r="1017" spans="1:9" ht="15">
      <c r="A1017" s="682">
        <v>993</v>
      </c>
      <c r="B1017" s="690" t="s">
        <v>637</v>
      </c>
      <c r="C1017" s="690" t="s">
        <v>3097</v>
      </c>
      <c r="D1017" s="691" t="s">
        <v>3098</v>
      </c>
      <c r="E1017" s="686" t="s">
        <v>1217</v>
      </c>
      <c r="F1017" s="683" t="s">
        <v>334</v>
      </c>
      <c r="G1017" s="687">
        <v>50</v>
      </c>
      <c r="H1017" s="687">
        <v>50</v>
      </c>
      <c r="I1017" s="688">
        <f t="shared" si="20"/>
        <v>10</v>
      </c>
    </row>
    <row r="1018" spans="1:9" ht="15">
      <c r="A1018" s="682">
        <v>994</v>
      </c>
      <c r="B1018" s="690" t="s">
        <v>2223</v>
      </c>
      <c r="C1018" s="690" t="s">
        <v>3097</v>
      </c>
      <c r="D1018" s="691" t="s">
        <v>3099</v>
      </c>
      <c r="E1018" s="686" t="s">
        <v>1217</v>
      </c>
      <c r="F1018" s="683" t="s">
        <v>334</v>
      </c>
      <c r="G1018" s="687">
        <v>50</v>
      </c>
      <c r="H1018" s="687">
        <v>50</v>
      </c>
      <c r="I1018" s="688">
        <f t="shared" si="20"/>
        <v>10</v>
      </c>
    </row>
    <row r="1019" spans="1:9" ht="15">
      <c r="A1019" s="682">
        <v>995</v>
      </c>
      <c r="B1019" s="690" t="s">
        <v>1416</v>
      </c>
      <c r="C1019" s="690" t="s">
        <v>1627</v>
      </c>
      <c r="D1019" s="691" t="s">
        <v>3100</v>
      </c>
      <c r="E1019" s="686" t="s">
        <v>1217</v>
      </c>
      <c r="F1019" s="683" t="s">
        <v>334</v>
      </c>
      <c r="G1019" s="687">
        <v>100</v>
      </c>
      <c r="H1019" s="687">
        <v>100</v>
      </c>
      <c r="I1019" s="688">
        <f t="shared" si="20"/>
        <v>20</v>
      </c>
    </row>
    <row r="1020" spans="1:9" ht="15">
      <c r="A1020" s="682">
        <v>996</v>
      </c>
      <c r="B1020" s="690" t="s">
        <v>3101</v>
      </c>
      <c r="C1020" s="690" t="s">
        <v>3102</v>
      </c>
      <c r="D1020" s="691" t="s">
        <v>3103</v>
      </c>
      <c r="E1020" s="686" t="s">
        <v>1217</v>
      </c>
      <c r="F1020" s="683" t="s">
        <v>334</v>
      </c>
      <c r="G1020" s="687">
        <v>100</v>
      </c>
      <c r="H1020" s="687">
        <v>100</v>
      </c>
      <c r="I1020" s="688">
        <f t="shared" si="20"/>
        <v>20</v>
      </c>
    </row>
    <row r="1021" spans="1:9" ht="15">
      <c r="A1021" s="682">
        <v>997</v>
      </c>
      <c r="B1021" s="690" t="s">
        <v>2367</v>
      </c>
      <c r="C1021" s="690" t="s">
        <v>3104</v>
      </c>
      <c r="D1021" s="691" t="s">
        <v>3105</v>
      </c>
      <c r="E1021" s="686" t="s">
        <v>1217</v>
      </c>
      <c r="F1021" s="683" t="s">
        <v>334</v>
      </c>
      <c r="G1021" s="687">
        <v>100</v>
      </c>
      <c r="H1021" s="687">
        <v>100</v>
      </c>
      <c r="I1021" s="688">
        <f t="shared" si="20"/>
        <v>20</v>
      </c>
    </row>
    <row r="1022" spans="1:9" ht="15">
      <c r="A1022" s="682">
        <v>998</v>
      </c>
      <c r="B1022" s="690" t="s">
        <v>1271</v>
      </c>
      <c r="C1022" s="690" t="s">
        <v>3062</v>
      </c>
      <c r="D1022" s="691" t="s">
        <v>3106</v>
      </c>
      <c r="E1022" s="686" t="s">
        <v>1217</v>
      </c>
      <c r="F1022" s="683" t="s">
        <v>334</v>
      </c>
      <c r="G1022" s="687">
        <v>100</v>
      </c>
      <c r="H1022" s="687">
        <v>100</v>
      </c>
      <c r="I1022" s="688">
        <f t="shared" si="20"/>
        <v>20</v>
      </c>
    </row>
    <row r="1023" spans="1:9" ht="15">
      <c r="A1023" s="682">
        <v>999</v>
      </c>
      <c r="B1023" s="690" t="s">
        <v>1413</v>
      </c>
      <c r="C1023" s="690" t="s">
        <v>3107</v>
      </c>
      <c r="D1023" s="691" t="s">
        <v>3108</v>
      </c>
      <c r="E1023" s="686" t="s">
        <v>1217</v>
      </c>
      <c r="F1023" s="683" t="s">
        <v>334</v>
      </c>
      <c r="G1023" s="687">
        <v>50</v>
      </c>
      <c r="H1023" s="687">
        <v>50</v>
      </c>
      <c r="I1023" s="688">
        <f t="shared" si="20"/>
        <v>10</v>
      </c>
    </row>
    <row r="1024" spans="1:9" ht="15">
      <c r="A1024" s="682">
        <v>1000</v>
      </c>
      <c r="B1024" s="690" t="s">
        <v>1449</v>
      </c>
      <c r="C1024" s="690" t="s">
        <v>3109</v>
      </c>
      <c r="D1024" s="691" t="s">
        <v>3110</v>
      </c>
      <c r="E1024" s="686" t="s">
        <v>1217</v>
      </c>
      <c r="F1024" s="683" t="s">
        <v>334</v>
      </c>
      <c r="G1024" s="687">
        <v>50</v>
      </c>
      <c r="H1024" s="687">
        <v>50</v>
      </c>
      <c r="I1024" s="688">
        <f t="shared" si="20"/>
        <v>10</v>
      </c>
    </row>
    <row r="1025" spans="1:9" ht="15">
      <c r="A1025" s="682">
        <v>1001</v>
      </c>
      <c r="B1025" s="690" t="s">
        <v>1441</v>
      </c>
      <c r="C1025" s="690" t="s">
        <v>3111</v>
      </c>
      <c r="D1025" s="691" t="s">
        <v>3112</v>
      </c>
      <c r="E1025" s="686" t="s">
        <v>1217</v>
      </c>
      <c r="F1025" s="683" t="s">
        <v>334</v>
      </c>
      <c r="G1025" s="687">
        <v>100</v>
      </c>
      <c r="H1025" s="687">
        <v>100</v>
      </c>
      <c r="I1025" s="688">
        <f t="shared" si="20"/>
        <v>20</v>
      </c>
    </row>
    <row r="1026" spans="1:9" ht="15">
      <c r="A1026" s="682">
        <v>1002</v>
      </c>
      <c r="B1026" s="690" t="s">
        <v>1356</v>
      </c>
      <c r="C1026" s="690" t="s">
        <v>3113</v>
      </c>
      <c r="D1026" s="691" t="s">
        <v>3114</v>
      </c>
      <c r="E1026" s="686" t="s">
        <v>1217</v>
      </c>
      <c r="F1026" s="683" t="s">
        <v>334</v>
      </c>
      <c r="G1026" s="687">
        <v>50</v>
      </c>
      <c r="H1026" s="687">
        <v>50</v>
      </c>
      <c r="I1026" s="688">
        <f t="shared" si="20"/>
        <v>10</v>
      </c>
    </row>
    <row r="1027" spans="1:9" ht="15">
      <c r="A1027" s="682">
        <v>1003</v>
      </c>
      <c r="B1027" s="690" t="s">
        <v>1749</v>
      </c>
      <c r="C1027" s="690" t="s">
        <v>1299</v>
      </c>
      <c r="D1027" s="691" t="s">
        <v>3115</v>
      </c>
      <c r="E1027" s="686" t="s">
        <v>1217</v>
      </c>
      <c r="F1027" s="683" t="s">
        <v>334</v>
      </c>
      <c r="G1027" s="687">
        <v>50</v>
      </c>
      <c r="H1027" s="687">
        <v>50</v>
      </c>
      <c r="I1027" s="688">
        <f t="shared" si="20"/>
        <v>10</v>
      </c>
    </row>
    <row r="1028" spans="1:9" ht="15">
      <c r="A1028" s="682">
        <v>1004</v>
      </c>
      <c r="B1028" s="690" t="s">
        <v>1738</v>
      </c>
      <c r="C1028" s="690" t="s">
        <v>3116</v>
      </c>
      <c r="D1028" s="691" t="s">
        <v>3117</v>
      </c>
      <c r="E1028" s="686" t="s">
        <v>1217</v>
      </c>
      <c r="F1028" s="683" t="s">
        <v>334</v>
      </c>
      <c r="G1028" s="687">
        <v>100</v>
      </c>
      <c r="H1028" s="687">
        <v>100</v>
      </c>
      <c r="I1028" s="688">
        <f t="shared" si="20"/>
        <v>20</v>
      </c>
    </row>
    <row r="1029" spans="1:9" ht="15">
      <c r="A1029" s="682">
        <v>1005</v>
      </c>
      <c r="B1029" s="690" t="s">
        <v>1563</v>
      </c>
      <c r="C1029" s="690" t="s">
        <v>717</v>
      </c>
      <c r="D1029" s="691" t="s">
        <v>3118</v>
      </c>
      <c r="E1029" s="686" t="s">
        <v>1217</v>
      </c>
      <c r="F1029" s="683" t="s">
        <v>334</v>
      </c>
      <c r="G1029" s="687">
        <v>100</v>
      </c>
      <c r="H1029" s="687">
        <v>100</v>
      </c>
      <c r="I1029" s="688">
        <f t="shared" si="20"/>
        <v>20</v>
      </c>
    </row>
    <row r="1030" spans="1:9" ht="15">
      <c r="A1030" s="682">
        <v>1006</v>
      </c>
      <c r="B1030" s="690" t="s">
        <v>1239</v>
      </c>
      <c r="C1030" s="690" t="s">
        <v>2298</v>
      </c>
      <c r="D1030" s="691" t="s">
        <v>3119</v>
      </c>
      <c r="E1030" s="686" t="s">
        <v>1217</v>
      </c>
      <c r="F1030" s="683" t="s">
        <v>334</v>
      </c>
      <c r="G1030" s="687">
        <v>100</v>
      </c>
      <c r="H1030" s="687">
        <v>100</v>
      </c>
      <c r="I1030" s="688">
        <f t="shared" si="20"/>
        <v>20</v>
      </c>
    </row>
    <row r="1031" spans="1:9" ht="15">
      <c r="A1031" s="682">
        <v>1007</v>
      </c>
      <c r="B1031" s="690" t="s">
        <v>1432</v>
      </c>
      <c r="C1031" s="690" t="s">
        <v>2997</v>
      </c>
      <c r="D1031" s="691" t="s">
        <v>3120</v>
      </c>
      <c r="E1031" s="686" t="s">
        <v>1217</v>
      </c>
      <c r="F1031" s="683" t="s">
        <v>334</v>
      </c>
      <c r="G1031" s="687">
        <v>100</v>
      </c>
      <c r="H1031" s="687">
        <v>100</v>
      </c>
      <c r="I1031" s="688">
        <f t="shared" si="20"/>
        <v>20</v>
      </c>
    </row>
    <row r="1032" spans="1:9" ht="15">
      <c r="A1032" s="682">
        <v>1008</v>
      </c>
      <c r="B1032" s="690" t="s">
        <v>3121</v>
      </c>
      <c r="C1032" s="690" t="s">
        <v>3122</v>
      </c>
      <c r="D1032" s="691" t="s">
        <v>3123</v>
      </c>
      <c r="E1032" s="686" t="s">
        <v>1217</v>
      </c>
      <c r="F1032" s="683" t="s">
        <v>334</v>
      </c>
      <c r="G1032" s="687">
        <v>100</v>
      </c>
      <c r="H1032" s="687">
        <v>100</v>
      </c>
      <c r="I1032" s="688">
        <f t="shared" si="20"/>
        <v>20</v>
      </c>
    </row>
    <row r="1033" spans="1:9" ht="15">
      <c r="A1033" s="682">
        <v>1009</v>
      </c>
      <c r="B1033" s="690" t="s">
        <v>1749</v>
      </c>
      <c r="C1033" s="690" t="s">
        <v>1687</v>
      </c>
      <c r="D1033" s="691">
        <v>59001123097</v>
      </c>
      <c r="E1033" s="686" t="s">
        <v>1217</v>
      </c>
      <c r="F1033" s="683" t="s">
        <v>334</v>
      </c>
      <c r="G1033" s="687">
        <v>50</v>
      </c>
      <c r="H1033" s="687">
        <v>50</v>
      </c>
      <c r="I1033" s="688">
        <f t="shared" si="20"/>
        <v>10</v>
      </c>
    </row>
    <row r="1034" spans="1:9" ht="15">
      <c r="A1034" s="682">
        <v>1010</v>
      </c>
      <c r="B1034" s="690" t="s">
        <v>652</v>
      </c>
      <c r="C1034" s="690" t="s">
        <v>3018</v>
      </c>
      <c r="D1034" s="691" t="s">
        <v>3124</v>
      </c>
      <c r="E1034" s="686" t="s">
        <v>1217</v>
      </c>
      <c r="F1034" s="683" t="s">
        <v>334</v>
      </c>
      <c r="G1034" s="687">
        <v>50</v>
      </c>
      <c r="H1034" s="687">
        <v>50</v>
      </c>
      <c r="I1034" s="688">
        <f t="shared" si="20"/>
        <v>10</v>
      </c>
    </row>
    <row r="1035" spans="1:9" ht="15">
      <c r="A1035" s="682">
        <v>1011</v>
      </c>
      <c r="B1035" s="690" t="s">
        <v>1599</v>
      </c>
      <c r="C1035" s="690" t="s">
        <v>3125</v>
      </c>
      <c r="D1035" s="691" t="s">
        <v>3126</v>
      </c>
      <c r="E1035" s="686" t="s">
        <v>1217</v>
      </c>
      <c r="F1035" s="683" t="s">
        <v>334</v>
      </c>
      <c r="G1035" s="687">
        <v>100</v>
      </c>
      <c r="H1035" s="687">
        <v>100</v>
      </c>
      <c r="I1035" s="688">
        <f t="shared" si="20"/>
        <v>20</v>
      </c>
    </row>
    <row r="1036" spans="1:9" ht="15">
      <c r="A1036" s="682">
        <v>1012</v>
      </c>
      <c r="B1036" s="690" t="s">
        <v>3127</v>
      </c>
      <c r="C1036" s="690" t="s">
        <v>3065</v>
      </c>
      <c r="D1036" s="691" t="s">
        <v>3128</v>
      </c>
      <c r="E1036" s="686" t="s">
        <v>1217</v>
      </c>
      <c r="F1036" s="683" t="s">
        <v>334</v>
      </c>
      <c r="G1036" s="687">
        <v>100</v>
      </c>
      <c r="H1036" s="687">
        <v>100</v>
      </c>
      <c r="I1036" s="688">
        <f t="shared" si="20"/>
        <v>20</v>
      </c>
    </row>
    <row r="1037" spans="1:9" ht="15">
      <c r="A1037" s="682">
        <v>1013</v>
      </c>
      <c r="B1037" s="690" t="s">
        <v>3129</v>
      </c>
      <c r="C1037" s="690" t="s">
        <v>2951</v>
      </c>
      <c r="D1037" s="691" t="s">
        <v>3130</v>
      </c>
      <c r="E1037" s="686" t="s">
        <v>1217</v>
      </c>
      <c r="F1037" s="683" t="s">
        <v>334</v>
      </c>
      <c r="G1037" s="687">
        <v>50</v>
      </c>
      <c r="H1037" s="687">
        <v>50</v>
      </c>
      <c r="I1037" s="688">
        <f t="shared" si="20"/>
        <v>10</v>
      </c>
    </row>
    <row r="1038" spans="1:9" ht="15">
      <c r="A1038" s="682">
        <v>1014</v>
      </c>
      <c r="B1038" s="690" t="s">
        <v>1404</v>
      </c>
      <c r="C1038" s="690" t="s">
        <v>3131</v>
      </c>
      <c r="D1038" s="691" t="s">
        <v>3132</v>
      </c>
      <c r="E1038" s="686" t="s">
        <v>1217</v>
      </c>
      <c r="F1038" s="683" t="s">
        <v>334</v>
      </c>
      <c r="G1038" s="687">
        <v>50</v>
      </c>
      <c r="H1038" s="687">
        <v>50</v>
      </c>
      <c r="I1038" s="688">
        <f t="shared" si="20"/>
        <v>10</v>
      </c>
    </row>
    <row r="1039" spans="1:9" ht="15">
      <c r="A1039" s="682">
        <v>1015</v>
      </c>
      <c r="B1039" s="690" t="s">
        <v>706</v>
      </c>
      <c r="C1039" s="690" t="s">
        <v>1400</v>
      </c>
      <c r="D1039" s="691" t="s">
        <v>3133</v>
      </c>
      <c r="E1039" s="686" t="s">
        <v>1217</v>
      </c>
      <c r="F1039" s="683" t="s">
        <v>334</v>
      </c>
      <c r="G1039" s="687">
        <v>100</v>
      </c>
      <c r="H1039" s="687">
        <v>100</v>
      </c>
      <c r="I1039" s="688">
        <f t="shared" si="20"/>
        <v>20</v>
      </c>
    </row>
    <row r="1040" spans="1:9" ht="15">
      <c r="A1040" s="682">
        <v>1016</v>
      </c>
      <c r="B1040" s="690" t="s">
        <v>1432</v>
      </c>
      <c r="C1040" s="690" t="s">
        <v>3134</v>
      </c>
      <c r="D1040" s="691" t="s">
        <v>3135</v>
      </c>
      <c r="E1040" s="686" t="s">
        <v>1217</v>
      </c>
      <c r="F1040" s="683" t="s">
        <v>334</v>
      </c>
      <c r="G1040" s="687">
        <v>50</v>
      </c>
      <c r="H1040" s="687">
        <v>50</v>
      </c>
      <c r="I1040" s="688">
        <f t="shared" si="20"/>
        <v>10</v>
      </c>
    </row>
    <row r="1041" spans="1:9" ht="15">
      <c r="A1041" s="682">
        <v>1017</v>
      </c>
      <c r="B1041" s="690" t="s">
        <v>654</v>
      </c>
      <c r="C1041" s="690" t="s">
        <v>3136</v>
      </c>
      <c r="D1041" s="691" t="s">
        <v>3137</v>
      </c>
      <c r="E1041" s="686" t="s">
        <v>1217</v>
      </c>
      <c r="F1041" s="683" t="s">
        <v>334</v>
      </c>
      <c r="G1041" s="687">
        <v>50</v>
      </c>
      <c r="H1041" s="687">
        <v>50</v>
      </c>
      <c r="I1041" s="688">
        <f t="shared" si="20"/>
        <v>10</v>
      </c>
    </row>
    <row r="1042" spans="1:9" ht="15">
      <c r="A1042" s="682">
        <v>1018</v>
      </c>
      <c r="B1042" s="690" t="s">
        <v>1985</v>
      </c>
      <c r="C1042" s="690" t="s">
        <v>2964</v>
      </c>
      <c r="D1042" s="691" t="s">
        <v>3138</v>
      </c>
      <c r="E1042" s="686" t="s">
        <v>1217</v>
      </c>
      <c r="F1042" s="683" t="s">
        <v>334</v>
      </c>
      <c r="G1042" s="687">
        <v>50</v>
      </c>
      <c r="H1042" s="687">
        <v>50</v>
      </c>
      <c r="I1042" s="688">
        <f t="shared" si="20"/>
        <v>10</v>
      </c>
    </row>
    <row r="1043" spans="1:9" ht="15">
      <c r="A1043" s="682">
        <v>1019</v>
      </c>
      <c r="B1043" s="690" t="s">
        <v>2367</v>
      </c>
      <c r="C1043" s="690" t="s">
        <v>1597</v>
      </c>
      <c r="D1043" s="691" t="s">
        <v>3139</v>
      </c>
      <c r="E1043" s="686" t="s">
        <v>1217</v>
      </c>
      <c r="F1043" s="683" t="s">
        <v>334</v>
      </c>
      <c r="G1043" s="687">
        <v>50</v>
      </c>
      <c r="H1043" s="687">
        <v>50</v>
      </c>
      <c r="I1043" s="688">
        <f t="shared" si="20"/>
        <v>10</v>
      </c>
    </row>
    <row r="1044" spans="1:9" ht="15">
      <c r="A1044" s="682">
        <v>1020</v>
      </c>
      <c r="B1044" s="690" t="s">
        <v>1271</v>
      </c>
      <c r="C1044" s="690" t="s">
        <v>3140</v>
      </c>
      <c r="D1044" s="691" t="s">
        <v>3141</v>
      </c>
      <c r="E1044" s="686" t="s">
        <v>1217</v>
      </c>
      <c r="F1044" s="683" t="s">
        <v>334</v>
      </c>
      <c r="G1044" s="687">
        <v>100</v>
      </c>
      <c r="H1044" s="687">
        <v>100</v>
      </c>
      <c r="I1044" s="688">
        <f t="shared" si="20"/>
        <v>20</v>
      </c>
    </row>
    <row r="1045" spans="1:9" ht="15">
      <c r="A1045" s="682">
        <v>1021</v>
      </c>
      <c r="B1045" s="690" t="s">
        <v>644</v>
      </c>
      <c r="C1045" s="690" t="s">
        <v>3142</v>
      </c>
      <c r="D1045" s="691" t="s">
        <v>3143</v>
      </c>
      <c r="E1045" s="686" t="s">
        <v>1217</v>
      </c>
      <c r="F1045" s="683" t="s">
        <v>334</v>
      </c>
      <c r="G1045" s="687">
        <v>50</v>
      </c>
      <c r="H1045" s="687">
        <v>50</v>
      </c>
      <c r="I1045" s="688">
        <f t="shared" si="20"/>
        <v>10</v>
      </c>
    </row>
    <row r="1046" spans="1:9" ht="15">
      <c r="A1046" s="682">
        <v>1022</v>
      </c>
      <c r="B1046" s="690" t="s">
        <v>1249</v>
      </c>
      <c r="C1046" s="690" t="s">
        <v>3144</v>
      </c>
      <c r="D1046" s="691" t="s">
        <v>3145</v>
      </c>
      <c r="E1046" s="686" t="s">
        <v>1217</v>
      </c>
      <c r="F1046" s="683" t="s">
        <v>334</v>
      </c>
      <c r="G1046" s="687">
        <v>50</v>
      </c>
      <c r="H1046" s="687">
        <v>50</v>
      </c>
      <c r="I1046" s="688">
        <f t="shared" si="20"/>
        <v>10</v>
      </c>
    </row>
    <row r="1047" spans="1:9" ht="15">
      <c r="A1047" s="682">
        <v>1023</v>
      </c>
      <c r="B1047" s="690" t="s">
        <v>652</v>
      </c>
      <c r="C1047" s="690" t="s">
        <v>2473</v>
      </c>
      <c r="D1047" s="691" t="s">
        <v>3146</v>
      </c>
      <c r="E1047" s="686" t="s">
        <v>1217</v>
      </c>
      <c r="F1047" s="683" t="s">
        <v>334</v>
      </c>
      <c r="G1047" s="687">
        <v>50</v>
      </c>
      <c r="H1047" s="687">
        <v>50</v>
      </c>
      <c r="I1047" s="688">
        <f t="shared" si="20"/>
        <v>10</v>
      </c>
    </row>
    <row r="1048" spans="1:9" ht="15">
      <c r="A1048" s="682">
        <v>1024</v>
      </c>
      <c r="B1048" s="690" t="s">
        <v>1239</v>
      </c>
      <c r="C1048" s="690" t="s">
        <v>3147</v>
      </c>
      <c r="D1048" s="691" t="s">
        <v>3148</v>
      </c>
      <c r="E1048" s="686" t="s">
        <v>1217</v>
      </c>
      <c r="F1048" s="683" t="s">
        <v>334</v>
      </c>
      <c r="G1048" s="687">
        <v>50</v>
      </c>
      <c r="H1048" s="687">
        <v>50</v>
      </c>
      <c r="I1048" s="688">
        <f t="shared" si="20"/>
        <v>10</v>
      </c>
    </row>
    <row r="1049" spans="1:9" ht="15">
      <c r="A1049" s="682">
        <v>1025</v>
      </c>
      <c r="B1049" s="690" t="s">
        <v>1296</v>
      </c>
      <c r="C1049" s="690" t="s">
        <v>3149</v>
      </c>
      <c r="D1049" s="691">
        <v>59001112395</v>
      </c>
      <c r="E1049" s="686" t="s">
        <v>1217</v>
      </c>
      <c r="F1049" s="683" t="s">
        <v>334</v>
      </c>
      <c r="G1049" s="687">
        <v>50</v>
      </c>
      <c r="H1049" s="687">
        <v>50</v>
      </c>
      <c r="I1049" s="688">
        <f t="shared" si="20"/>
        <v>10</v>
      </c>
    </row>
    <row r="1050" spans="1:9" ht="15">
      <c r="A1050" s="682">
        <v>1026</v>
      </c>
      <c r="B1050" s="690" t="s">
        <v>1277</v>
      </c>
      <c r="C1050" s="690" t="s">
        <v>3150</v>
      </c>
      <c r="D1050" s="691">
        <v>59001107653</v>
      </c>
      <c r="E1050" s="686" t="s">
        <v>1217</v>
      </c>
      <c r="F1050" s="683" t="s">
        <v>334</v>
      </c>
      <c r="G1050" s="687">
        <v>100</v>
      </c>
      <c r="H1050" s="687">
        <v>100</v>
      </c>
      <c r="I1050" s="688">
        <f t="shared" si="20"/>
        <v>20</v>
      </c>
    </row>
    <row r="1051" spans="1:9" ht="15">
      <c r="A1051" s="682">
        <v>1027</v>
      </c>
      <c r="B1051" s="690" t="s">
        <v>1345</v>
      </c>
      <c r="C1051" s="690" t="s">
        <v>3151</v>
      </c>
      <c r="D1051" s="691">
        <v>59001114161</v>
      </c>
      <c r="E1051" s="686" t="s">
        <v>1217</v>
      </c>
      <c r="F1051" s="683" t="s">
        <v>334</v>
      </c>
      <c r="G1051" s="687">
        <v>100</v>
      </c>
      <c r="H1051" s="687">
        <v>100</v>
      </c>
      <c r="I1051" s="688">
        <f t="shared" si="20"/>
        <v>20</v>
      </c>
    </row>
    <row r="1052" spans="1:9" ht="15">
      <c r="A1052" s="682">
        <v>1028</v>
      </c>
      <c r="B1052" s="690" t="s">
        <v>1271</v>
      </c>
      <c r="C1052" s="690" t="s">
        <v>3136</v>
      </c>
      <c r="D1052" s="691" t="s">
        <v>3152</v>
      </c>
      <c r="E1052" s="686" t="s">
        <v>1217</v>
      </c>
      <c r="F1052" s="683" t="s">
        <v>334</v>
      </c>
      <c r="G1052" s="687">
        <v>100</v>
      </c>
      <c r="H1052" s="687">
        <v>100</v>
      </c>
      <c r="I1052" s="688">
        <f t="shared" si="20"/>
        <v>20</v>
      </c>
    </row>
    <row r="1053" spans="1:9" ht="15">
      <c r="A1053" s="682">
        <v>1029</v>
      </c>
      <c r="B1053" s="690" t="s">
        <v>1239</v>
      </c>
      <c r="C1053" s="690" t="s">
        <v>2425</v>
      </c>
      <c r="D1053" s="691" t="s">
        <v>3153</v>
      </c>
      <c r="E1053" s="686" t="s">
        <v>1217</v>
      </c>
      <c r="F1053" s="683" t="s">
        <v>334</v>
      </c>
      <c r="G1053" s="687">
        <v>100</v>
      </c>
      <c r="H1053" s="687">
        <v>100</v>
      </c>
      <c r="I1053" s="688">
        <f t="shared" si="20"/>
        <v>20</v>
      </c>
    </row>
    <row r="1054" spans="1:9" ht="15">
      <c r="A1054" s="682">
        <v>1030</v>
      </c>
      <c r="B1054" s="690" t="s">
        <v>1271</v>
      </c>
      <c r="C1054" s="690" t="s">
        <v>3154</v>
      </c>
      <c r="D1054" s="691" t="s">
        <v>3155</v>
      </c>
      <c r="E1054" s="686" t="s">
        <v>1217</v>
      </c>
      <c r="F1054" s="683" t="s">
        <v>334</v>
      </c>
      <c r="G1054" s="687">
        <v>50</v>
      </c>
      <c r="H1054" s="687">
        <v>50</v>
      </c>
      <c r="I1054" s="688">
        <f t="shared" si="20"/>
        <v>10</v>
      </c>
    </row>
    <row r="1055" spans="1:9" ht="15">
      <c r="A1055" s="682">
        <v>1031</v>
      </c>
      <c r="B1055" s="690" t="s">
        <v>3156</v>
      </c>
      <c r="C1055" s="690" t="s">
        <v>3157</v>
      </c>
      <c r="D1055" s="691" t="s">
        <v>3158</v>
      </c>
      <c r="E1055" s="686" t="s">
        <v>1217</v>
      </c>
      <c r="F1055" s="683" t="s">
        <v>334</v>
      </c>
      <c r="G1055" s="687">
        <v>50</v>
      </c>
      <c r="H1055" s="687">
        <v>50</v>
      </c>
      <c r="I1055" s="688">
        <f t="shared" si="20"/>
        <v>10</v>
      </c>
    </row>
    <row r="1056" spans="1:9" ht="15">
      <c r="A1056" s="682">
        <v>1032</v>
      </c>
      <c r="B1056" s="690" t="s">
        <v>652</v>
      </c>
      <c r="C1056" s="690" t="s">
        <v>3159</v>
      </c>
      <c r="D1056" s="691" t="s">
        <v>3160</v>
      </c>
      <c r="E1056" s="686" t="s">
        <v>1217</v>
      </c>
      <c r="F1056" s="683" t="s">
        <v>334</v>
      </c>
      <c r="G1056" s="687">
        <v>50</v>
      </c>
      <c r="H1056" s="687">
        <v>50</v>
      </c>
      <c r="I1056" s="688">
        <f>H1056*20%</f>
        <v>10</v>
      </c>
    </row>
    <row r="1057" spans="1:9" ht="15">
      <c r="A1057" s="682">
        <v>1033</v>
      </c>
      <c r="B1057" s="690" t="s">
        <v>1478</v>
      </c>
      <c r="C1057" s="690" t="s">
        <v>3161</v>
      </c>
      <c r="D1057" s="691" t="s">
        <v>3162</v>
      </c>
      <c r="E1057" s="686" t="s">
        <v>1217</v>
      </c>
      <c r="F1057" s="683" t="s">
        <v>334</v>
      </c>
      <c r="G1057" s="687">
        <v>50</v>
      </c>
      <c r="H1057" s="687">
        <v>50</v>
      </c>
      <c r="I1057" s="688">
        <f t="shared" ref="I1057:I1311" si="21">H1057*20%</f>
        <v>10</v>
      </c>
    </row>
    <row r="1058" spans="1:9" ht="15">
      <c r="A1058" s="682">
        <v>1034</v>
      </c>
      <c r="B1058" s="690" t="s">
        <v>1160</v>
      </c>
      <c r="C1058" s="690" t="s">
        <v>3163</v>
      </c>
      <c r="D1058" s="691" t="s">
        <v>3164</v>
      </c>
      <c r="E1058" s="686" t="s">
        <v>1217</v>
      </c>
      <c r="F1058" s="683" t="s">
        <v>334</v>
      </c>
      <c r="G1058" s="687">
        <v>150</v>
      </c>
      <c r="H1058" s="687">
        <v>150</v>
      </c>
      <c r="I1058" s="688">
        <f t="shared" si="21"/>
        <v>30</v>
      </c>
    </row>
    <row r="1059" spans="1:9" ht="15">
      <c r="A1059" s="682">
        <v>1035</v>
      </c>
      <c r="B1059" s="690" t="s">
        <v>1402</v>
      </c>
      <c r="C1059" s="690" t="s">
        <v>3165</v>
      </c>
      <c r="D1059" s="691" t="s">
        <v>3166</v>
      </c>
      <c r="E1059" s="686" t="s">
        <v>1217</v>
      </c>
      <c r="F1059" s="683" t="s">
        <v>334</v>
      </c>
      <c r="G1059" s="698">
        <v>100</v>
      </c>
      <c r="H1059" s="698">
        <v>100</v>
      </c>
      <c r="I1059" s="688">
        <f t="shared" si="21"/>
        <v>20</v>
      </c>
    </row>
    <row r="1060" spans="1:9" ht="15">
      <c r="A1060" s="682">
        <v>1036</v>
      </c>
      <c r="B1060" s="690" t="s">
        <v>3167</v>
      </c>
      <c r="C1060" s="690" t="s">
        <v>3168</v>
      </c>
      <c r="D1060" s="691" t="s">
        <v>3169</v>
      </c>
      <c r="E1060" s="686" t="s">
        <v>1217</v>
      </c>
      <c r="F1060" s="683" t="s">
        <v>334</v>
      </c>
      <c r="G1060" s="698">
        <v>100</v>
      </c>
      <c r="H1060" s="698">
        <v>100</v>
      </c>
      <c r="I1060" s="688">
        <f t="shared" si="21"/>
        <v>20</v>
      </c>
    </row>
    <row r="1061" spans="1:9" ht="15">
      <c r="A1061" s="682">
        <v>1037</v>
      </c>
      <c r="B1061" s="690" t="s">
        <v>1446</v>
      </c>
      <c r="C1061" s="690" t="s">
        <v>3170</v>
      </c>
      <c r="D1061" s="691" t="s">
        <v>3171</v>
      </c>
      <c r="E1061" s="686" t="s">
        <v>1217</v>
      </c>
      <c r="F1061" s="683" t="s">
        <v>334</v>
      </c>
      <c r="G1061" s="698">
        <v>100</v>
      </c>
      <c r="H1061" s="698">
        <v>100</v>
      </c>
      <c r="I1061" s="688">
        <f t="shared" si="21"/>
        <v>20</v>
      </c>
    </row>
    <row r="1062" spans="1:9" ht="15">
      <c r="A1062" s="682">
        <v>1038</v>
      </c>
      <c r="B1062" s="690" t="s">
        <v>1345</v>
      </c>
      <c r="C1062" s="690" t="s">
        <v>1903</v>
      </c>
      <c r="D1062" s="691" t="s">
        <v>3172</v>
      </c>
      <c r="E1062" s="686" t="s">
        <v>1217</v>
      </c>
      <c r="F1062" s="683" t="s">
        <v>334</v>
      </c>
      <c r="G1062" s="698">
        <v>100</v>
      </c>
      <c r="H1062" s="698">
        <v>100</v>
      </c>
      <c r="I1062" s="688">
        <f t="shared" si="21"/>
        <v>20</v>
      </c>
    </row>
    <row r="1063" spans="1:9" ht="15">
      <c r="A1063" s="682">
        <v>1039</v>
      </c>
      <c r="B1063" s="690" t="s">
        <v>3087</v>
      </c>
      <c r="C1063" s="690" t="s">
        <v>3173</v>
      </c>
      <c r="D1063" s="691" t="s">
        <v>3174</v>
      </c>
      <c r="E1063" s="686" t="s">
        <v>1217</v>
      </c>
      <c r="F1063" s="683" t="s">
        <v>334</v>
      </c>
      <c r="G1063" s="698">
        <v>100</v>
      </c>
      <c r="H1063" s="698">
        <v>100</v>
      </c>
      <c r="I1063" s="688">
        <f t="shared" si="21"/>
        <v>20</v>
      </c>
    </row>
    <row r="1064" spans="1:9" ht="15">
      <c r="A1064" s="682">
        <v>1040</v>
      </c>
      <c r="B1064" s="690" t="s">
        <v>3175</v>
      </c>
      <c r="C1064" s="690" t="s">
        <v>1687</v>
      </c>
      <c r="D1064" s="691" t="s">
        <v>3176</v>
      </c>
      <c r="E1064" s="686" t="s">
        <v>1217</v>
      </c>
      <c r="F1064" s="683" t="s">
        <v>334</v>
      </c>
      <c r="G1064" s="698">
        <v>100</v>
      </c>
      <c r="H1064" s="698">
        <v>100</v>
      </c>
      <c r="I1064" s="688">
        <f t="shared" si="21"/>
        <v>20</v>
      </c>
    </row>
    <row r="1065" spans="1:9" ht="15">
      <c r="A1065" s="682">
        <v>1041</v>
      </c>
      <c r="B1065" s="690" t="s">
        <v>1752</v>
      </c>
      <c r="C1065" s="690" t="s">
        <v>2171</v>
      </c>
      <c r="D1065" s="691" t="s">
        <v>3177</v>
      </c>
      <c r="E1065" s="686" t="s">
        <v>1217</v>
      </c>
      <c r="F1065" s="683" t="s">
        <v>334</v>
      </c>
      <c r="G1065" s="698">
        <v>100</v>
      </c>
      <c r="H1065" s="698">
        <v>100</v>
      </c>
      <c r="I1065" s="688">
        <f t="shared" si="21"/>
        <v>20</v>
      </c>
    </row>
    <row r="1066" spans="1:9" ht="15">
      <c r="A1066" s="682">
        <v>1042</v>
      </c>
      <c r="B1066" s="690" t="s">
        <v>1586</v>
      </c>
      <c r="C1066" s="690" t="s">
        <v>2348</v>
      </c>
      <c r="D1066" s="691" t="s">
        <v>3178</v>
      </c>
      <c r="E1066" s="686" t="s">
        <v>1217</v>
      </c>
      <c r="F1066" s="683" t="s">
        <v>334</v>
      </c>
      <c r="G1066" s="698">
        <v>100</v>
      </c>
      <c r="H1066" s="698">
        <v>100</v>
      </c>
      <c r="I1066" s="688">
        <f t="shared" si="21"/>
        <v>20</v>
      </c>
    </row>
    <row r="1067" spans="1:9" ht="15">
      <c r="A1067" s="682">
        <v>1043</v>
      </c>
      <c r="B1067" s="690" t="s">
        <v>1246</v>
      </c>
      <c r="C1067" s="690" t="s">
        <v>3179</v>
      </c>
      <c r="D1067" s="691" t="s">
        <v>3180</v>
      </c>
      <c r="E1067" s="686" t="s">
        <v>1217</v>
      </c>
      <c r="F1067" s="683" t="s">
        <v>334</v>
      </c>
      <c r="G1067" s="698">
        <v>100</v>
      </c>
      <c r="H1067" s="698">
        <v>100</v>
      </c>
      <c r="I1067" s="688">
        <f t="shared" si="21"/>
        <v>20</v>
      </c>
    </row>
    <row r="1068" spans="1:9" ht="15">
      <c r="A1068" s="682">
        <v>1044</v>
      </c>
      <c r="B1068" s="690" t="s">
        <v>2278</v>
      </c>
      <c r="C1068" s="690" t="s">
        <v>1948</v>
      </c>
      <c r="D1068" s="691" t="s">
        <v>3181</v>
      </c>
      <c r="E1068" s="686" t="s">
        <v>1217</v>
      </c>
      <c r="F1068" s="683" t="s">
        <v>334</v>
      </c>
      <c r="G1068" s="698">
        <v>100</v>
      </c>
      <c r="H1068" s="698">
        <v>100</v>
      </c>
      <c r="I1068" s="688">
        <f t="shared" si="21"/>
        <v>20</v>
      </c>
    </row>
    <row r="1069" spans="1:9" ht="15">
      <c r="A1069" s="682">
        <v>1045</v>
      </c>
      <c r="B1069" s="690" t="s">
        <v>678</v>
      </c>
      <c r="C1069" s="690" t="s">
        <v>3182</v>
      </c>
      <c r="D1069" s="691" t="s">
        <v>3183</v>
      </c>
      <c r="E1069" s="686" t="s">
        <v>1217</v>
      </c>
      <c r="F1069" s="683" t="s">
        <v>334</v>
      </c>
      <c r="G1069" s="698">
        <v>100</v>
      </c>
      <c r="H1069" s="698">
        <v>100</v>
      </c>
      <c r="I1069" s="688">
        <f t="shared" si="21"/>
        <v>20</v>
      </c>
    </row>
    <row r="1070" spans="1:9" ht="15">
      <c r="A1070" s="682">
        <v>1046</v>
      </c>
      <c r="B1070" s="690" t="s">
        <v>678</v>
      </c>
      <c r="C1070" s="690" t="s">
        <v>3184</v>
      </c>
      <c r="D1070" s="691" t="s">
        <v>3185</v>
      </c>
      <c r="E1070" s="686" t="s">
        <v>1217</v>
      </c>
      <c r="F1070" s="683" t="s">
        <v>334</v>
      </c>
      <c r="G1070" s="698">
        <v>100</v>
      </c>
      <c r="H1070" s="698">
        <v>100</v>
      </c>
      <c r="I1070" s="688">
        <f t="shared" si="21"/>
        <v>20</v>
      </c>
    </row>
    <row r="1071" spans="1:9" ht="15">
      <c r="A1071" s="682">
        <v>1047</v>
      </c>
      <c r="B1071" s="690" t="s">
        <v>2304</v>
      </c>
      <c r="C1071" s="690" t="s">
        <v>3186</v>
      </c>
      <c r="D1071" s="691" t="s">
        <v>3187</v>
      </c>
      <c r="E1071" s="686" t="s">
        <v>1217</v>
      </c>
      <c r="F1071" s="683" t="s">
        <v>334</v>
      </c>
      <c r="G1071" s="698">
        <v>100</v>
      </c>
      <c r="H1071" s="698">
        <v>100</v>
      </c>
      <c r="I1071" s="688">
        <f t="shared" si="21"/>
        <v>20</v>
      </c>
    </row>
    <row r="1072" spans="1:9" ht="15">
      <c r="A1072" s="682">
        <v>1048</v>
      </c>
      <c r="B1072" s="690" t="s">
        <v>684</v>
      </c>
      <c r="C1072" s="690" t="s">
        <v>2348</v>
      </c>
      <c r="D1072" s="691" t="s">
        <v>3188</v>
      </c>
      <c r="E1072" s="686" t="s">
        <v>1217</v>
      </c>
      <c r="F1072" s="683" t="s">
        <v>334</v>
      </c>
      <c r="G1072" s="698">
        <v>100</v>
      </c>
      <c r="H1072" s="698">
        <v>100</v>
      </c>
      <c r="I1072" s="688">
        <f t="shared" si="21"/>
        <v>20</v>
      </c>
    </row>
    <row r="1073" spans="1:9" ht="15">
      <c r="A1073" s="682">
        <v>1049</v>
      </c>
      <c r="B1073" s="690" t="s">
        <v>649</v>
      </c>
      <c r="C1073" s="690" t="s">
        <v>3189</v>
      </c>
      <c r="D1073" s="691" t="s">
        <v>3190</v>
      </c>
      <c r="E1073" s="686" t="s">
        <v>1217</v>
      </c>
      <c r="F1073" s="683" t="s">
        <v>334</v>
      </c>
      <c r="G1073" s="698">
        <v>100</v>
      </c>
      <c r="H1073" s="698">
        <v>100</v>
      </c>
      <c r="I1073" s="688">
        <f t="shared" si="21"/>
        <v>20</v>
      </c>
    </row>
    <row r="1074" spans="1:9" ht="15">
      <c r="A1074" s="682">
        <v>1050</v>
      </c>
      <c r="B1074" s="690" t="s">
        <v>706</v>
      </c>
      <c r="C1074" s="690" t="s">
        <v>3191</v>
      </c>
      <c r="D1074" s="691" t="s">
        <v>3192</v>
      </c>
      <c r="E1074" s="686" t="s">
        <v>1217</v>
      </c>
      <c r="F1074" s="683" t="s">
        <v>334</v>
      </c>
      <c r="G1074" s="698">
        <v>100</v>
      </c>
      <c r="H1074" s="698">
        <v>100</v>
      </c>
      <c r="I1074" s="688">
        <f t="shared" si="21"/>
        <v>20</v>
      </c>
    </row>
    <row r="1075" spans="1:9" ht="15">
      <c r="A1075" s="682">
        <v>1051</v>
      </c>
      <c r="B1075" s="690" t="s">
        <v>1296</v>
      </c>
      <c r="C1075" s="690" t="s">
        <v>3193</v>
      </c>
      <c r="D1075" s="691" t="s">
        <v>3194</v>
      </c>
      <c r="E1075" s="686" t="s">
        <v>1217</v>
      </c>
      <c r="F1075" s="683" t="s">
        <v>334</v>
      </c>
      <c r="G1075" s="698">
        <v>100</v>
      </c>
      <c r="H1075" s="698">
        <v>100</v>
      </c>
      <c r="I1075" s="688">
        <f t="shared" si="21"/>
        <v>20</v>
      </c>
    </row>
    <row r="1076" spans="1:9" ht="15">
      <c r="A1076" s="682">
        <v>1052</v>
      </c>
      <c r="B1076" s="690" t="s">
        <v>1382</v>
      </c>
      <c r="C1076" s="690" t="s">
        <v>3193</v>
      </c>
      <c r="D1076" s="691" t="s">
        <v>3195</v>
      </c>
      <c r="E1076" s="686" t="s">
        <v>1217</v>
      </c>
      <c r="F1076" s="683" t="s">
        <v>334</v>
      </c>
      <c r="G1076" s="698">
        <v>100</v>
      </c>
      <c r="H1076" s="698">
        <v>100</v>
      </c>
      <c r="I1076" s="688">
        <f t="shared" si="21"/>
        <v>20</v>
      </c>
    </row>
    <row r="1077" spans="1:9" ht="15">
      <c r="A1077" s="682">
        <v>1053</v>
      </c>
      <c r="B1077" s="690" t="s">
        <v>684</v>
      </c>
      <c r="C1077" s="690" t="s">
        <v>2124</v>
      </c>
      <c r="D1077" s="691" t="s">
        <v>3196</v>
      </c>
      <c r="E1077" s="686" t="s">
        <v>1217</v>
      </c>
      <c r="F1077" s="683" t="s">
        <v>334</v>
      </c>
      <c r="G1077" s="698">
        <v>100</v>
      </c>
      <c r="H1077" s="698">
        <v>100</v>
      </c>
      <c r="I1077" s="688">
        <f t="shared" si="21"/>
        <v>20</v>
      </c>
    </row>
    <row r="1078" spans="1:9" ht="15">
      <c r="A1078" s="682">
        <v>1054</v>
      </c>
      <c r="B1078" s="690" t="s">
        <v>1396</v>
      </c>
      <c r="C1078" s="690" t="s">
        <v>3197</v>
      </c>
      <c r="D1078" s="691" t="s">
        <v>3198</v>
      </c>
      <c r="E1078" s="686" t="s">
        <v>1217</v>
      </c>
      <c r="F1078" s="683" t="s">
        <v>334</v>
      </c>
      <c r="G1078" s="698">
        <v>100</v>
      </c>
      <c r="H1078" s="698">
        <v>100</v>
      </c>
      <c r="I1078" s="688">
        <f t="shared" si="21"/>
        <v>20</v>
      </c>
    </row>
    <row r="1079" spans="1:9" ht="15">
      <c r="A1079" s="682">
        <v>1055</v>
      </c>
      <c r="B1079" s="690" t="s">
        <v>1345</v>
      </c>
      <c r="C1079" s="690" t="s">
        <v>3199</v>
      </c>
      <c r="D1079" s="691" t="s">
        <v>3200</v>
      </c>
      <c r="E1079" s="686" t="s">
        <v>1217</v>
      </c>
      <c r="F1079" s="683" t="s">
        <v>334</v>
      </c>
      <c r="G1079" s="698">
        <v>100</v>
      </c>
      <c r="H1079" s="698">
        <v>100</v>
      </c>
      <c r="I1079" s="688">
        <f t="shared" si="21"/>
        <v>20</v>
      </c>
    </row>
    <row r="1080" spans="1:9" ht="15">
      <c r="A1080" s="682">
        <v>1056</v>
      </c>
      <c r="B1080" s="690" t="s">
        <v>1993</v>
      </c>
      <c r="C1080" s="690" t="s">
        <v>2139</v>
      </c>
      <c r="D1080" s="691" t="s">
        <v>3201</v>
      </c>
      <c r="E1080" s="686" t="s">
        <v>1217</v>
      </c>
      <c r="F1080" s="683" t="s">
        <v>334</v>
      </c>
      <c r="G1080" s="698">
        <v>100</v>
      </c>
      <c r="H1080" s="698">
        <v>100</v>
      </c>
      <c r="I1080" s="688">
        <f t="shared" si="21"/>
        <v>20</v>
      </c>
    </row>
    <row r="1081" spans="1:9" ht="15">
      <c r="A1081" s="682">
        <v>1057</v>
      </c>
      <c r="B1081" s="690" t="s">
        <v>1679</v>
      </c>
      <c r="C1081" s="690" t="s">
        <v>2124</v>
      </c>
      <c r="D1081" s="691" t="s">
        <v>3202</v>
      </c>
      <c r="E1081" s="686" t="s">
        <v>1217</v>
      </c>
      <c r="F1081" s="683" t="s">
        <v>334</v>
      </c>
      <c r="G1081" s="698">
        <v>100</v>
      </c>
      <c r="H1081" s="698">
        <v>100</v>
      </c>
      <c r="I1081" s="688">
        <f t="shared" si="21"/>
        <v>20</v>
      </c>
    </row>
    <row r="1082" spans="1:9" ht="15">
      <c r="A1082" s="682">
        <v>1058</v>
      </c>
      <c r="B1082" s="690" t="s">
        <v>1271</v>
      </c>
      <c r="C1082" s="690" t="s">
        <v>3203</v>
      </c>
      <c r="D1082" s="691" t="s">
        <v>3204</v>
      </c>
      <c r="E1082" s="686" t="s">
        <v>1217</v>
      </c>
      <c r="F1082" s="683" t="s">
        <v>334</v>
      </c>
      <c r="G1082" s="698">
        <v>100</v>
      </c>
      <c r="H1082" s="698">
        <v>100</v>
      </c>
      <c r="I1082" s="688">
        <f t="shared" si="21"/>
        <v>20</v>
      </c>
    </row>
    <row r="1083" spans="1:9" ht="15">
      <c r="A1083" s="682">
        <v>1059</v>
      </c>
      <c r="B1083" s="690" t="s">
        <v>1407</v>
      </c>
      <c r="C1083" s="690" t="s">
        <v>1414</v>
      </c>
      <c r="D1083" s="691" t="s">
        <v>3205</v>
      </c>
      <c r="E1083" s="686" t="s">
        <v>1217</v>
      </c>
      <c r="F1083" s="683" t="s">
        <v>334</v>
      </c>
      <c r="G1083" s="698">
        <v>100</v>
      </c>
      <c r="H1083" s="698">
        <v>100</v>
      </c>
      <c r="I1083" s="688">
        <f t="shared" si="21"/>
        <v>20</v>
      </c>
    </row>
    <row r="1084" spans="1:9" ht="15">
      <c r="A1084" s="682">
        <v>1060</v>
      </c>
      <c r="B1084" s="690" t="s">
        <v>3206</v>
      </c>
      <c r="C1084" s="690" t="s">
        <v>1936</v>
      </c>
      <c r="D1084" s="691" t="s">
        <v>3207</v>
      </c>
      <c r="E1084" s="686" t="s">
        <v>1217</v>
      </c>
      <c r="F1084" s="683" t="s">
        <v>334</v>
      </c>
      <c r="G1084" s="698">
        <v>100</v>
      </c>
      <c r="H1084" s="698">
        <v>100</v>
      </c>
      <c r="I1084" s="688">
        <f t="shared" si="21"/>
        <v>20</v>
      </c>
    </row>
    <row r="1085" spans="1:9" ht="15">
      <c r="A1085" s="682">
        <v>1061</v>
      </c>
      <c r="B1085" s="690" t="s">
        <v>3208</v>
      </c>
      <c r="C1085" s="690" t="s">
        <v>2161</v>
      </c>
      <c r="D1085" s="691" t="s">
        <v>3209</v>
      </c>
      <c r="E1085" s="686" t="s">
        <v>1217</v>
      </c>
      <c r="F1085" s="683" t="s">
        <v>334</v>
      </c>
      <c r="G1085" s="698">
        <v>100</v>
      </c>
      <c r="H1085" s="698">
        <v>100</v>
      </c>
      <c r="I1085" s="688">
        <f t="shared" si="21"/>
        <v>20</v>
      </c>
    </row>
    <row r="1086" spans="1:9" ht="15">
      <c r="A1086" s="682">
        <v>1062</v>
      </c>
      <c r="B1086" s="690" t="s">
        <v>3210</v>
      </c>
      <c r="C1086" s="690" t="s">
        <v>1338</v>
      </c>
      <c r="D1086" s="691" t="s">
        <v>3211</v>
      </c>
      <c r="E1086" s="686" t="s">
        <v>1217</v>
      </c>
      <c r="F1086" s="683" t="s">
        <v>334</v>
      </c>
      <c r="G1086" s="698">
        <v>100</v>
      </c>
      <c r="H1086" s="698">
        <v>100</v>
      </c>
      <c r="I1086" s="688">
        <f t="shared" si="21"/>
        <v>20</v>
      </c>
    </row>
    <row r="1087" spans="1:9" ht="15">
      <c r="A1087" s="682">
        <v>1063</v>
      </c>
      <c r="B1087" s="690" t="s">
        <v>1772</v>
      </c>
      <c r="C1087" s="690" t="s">
        <v>3212</v>
      </c>
      <c r="D1087" s="691" t="s">
        <v>3213</v>
      </c>
      <c r="E1087" s="686" t="s">
        <v>1217</v>
      </c>
      <c r="F1087" s="683" t="s">
        <v>334</v>
      </c>
      <c r="G1087" s="698">
        <v>100</v>
      </c>
      <c r="H1087" s="698">
        <v>100</v>
      </c>
      <c r="I1087" s="688">
        <f t="shared" si="21"/>
        <v>20</v>
      </c>
    </row>
    <row r="1088" spans="1:9" ht="15">
      <c r="A1088" s="682">
        <v>1064</v>
      </c>
      <c r="B1088" s="690" t="s">
        <v>2130</v>
      </c>
      <c r="C1088" s="690" t="s">
        <v>1338</v>
      </c>
      <c r="D1088" s="691" t="s">
        <v>3214</v>
      </c>
      <c r="E1088" s="686" t="s">
        <v>1217</v>
      </c>
      <c r="F1088" s="683" t="s">
        <v>334</v>
      </c>
      <c r="G1088" s="698">
        <v>100</v>
      </c>
      <c r="H1088" s="698">
        <v>100</v>
      </c>
      <c r="I1088" s="688">
        <f t="shared" si="21"/>
        <v>20</v>
      </c>
    </row>
    <row r="1089" spans="1:9" ht="15">
      <c r="A1089" s="682">
        <v>1065</v>
      </c>
      <c r="B1089" s="690" t="s">
        <v>1446</v>
      </c>
      <c r="C1089" s="690" t="s">
        <v>3215</v>
      </c>
      <c r="D1089" s="691" t="s">
        <v>3216</v>
      </c>
      <c r="E1089" s="686" t="s">
        <v>1217</v>
      </c>
      <c r="F1089" s="683" t="s">
        <v>334</v>
      </c>
      <c r="G1089" s="698">
        <v>100</v>
      </c>
      <c r="H1089" s="698">
        <v>100</v>
      </c>
      <c r="I1089" s="688">
        <f t="shared" si="21"/>
        <v>20</v>
      </c>
    </row>
    <row r="1090" spans="1:9" ht="15">
      <c r="A1090" s="682">
        <v>1066</v>
      </c>
      <c r="B1090" s="690" t="s">
        <v>700</v>
      </c>
      <c r="C1090" s="690" t="s">
        <v>3217</v>
      </c>
      <c r="D1090" s="691" t="s">
        <v>3218</v>
      </c>
      <c r="E1090" s="686" t="s">
        <v>1217</v>
      </c>
      <c r="F1090" s="683" t="s">
        <v>334</v>
      </c>
      <c r="G1090" s="698">
        <v>100</v>
      </c>
      <c r="H1090" s="698">
        <v>100</v>
      </c>
      <c r="I1090" s="688">
        <f t="shared" si="21"/>
        <v>20</v>
      </c>
    </row>
    <row r="1091" spans="1:9" ht="15">
      <c r="A1091" s="682">
        <v>1067</v>
      </c>
      <c r="B1091" s="690" t="s">
        <v>2399</v>
      </c>
      <c r="C1091" s="690" t="s">
        <v>3219</v>
      </c>
      <c r="D1091" s="691" t="s">
        <v>3220</v>
      </c>
      <c r="E1091" s="686" t="s">
        <v>1217</v>
      </c>
      <c r="F1091" s="683" t="s">
        <v>334</v>
      </c>
      <c r="G1091" s="698">
        <v>100</v>
      </c>
      <c r="H1091" s="698">
        <v>100</v>
      </c>
      <c r="I1091" s="688">
        <f t="shared" si="21"/>
        <v>20</v>
      </c>
    </row>
    <row r="1092" spans="1:9" ht="15">
      <c r="A1092" s="682">
        <v>1068</v>
      </c>
      <c r="B1092" s="690" t="s">
        <v>1239</v>
      </c>
      <c r="C1092" s="690" t="s">
        <v>1159</v>
      </c>
      <c r="D1092" s="691" t="s">
        <v>3221</v>
      </c>
      <c r="E1092" s="686" t="s">
        <v>1217</v>
      </c>
      <c r="F1092" s="683" t="s">
        <v>334</v>
      </c>
      <c r="G1092" s="698">
        <v>100</v>
      </c>
      <c r="H1092" s="698">
        <v>100</v>
      </c>
      <c r="I1092" s="688">
        <f t="shared" si="21"/>
        <v>20</v>
      </c>
    </row>
    <row r="1093" spans="1:9" ht="15">
      <c r="A1093" s="682">
        <v>1069</v>
      </c>
      <c r="B1093" s="690" t="s">
        <v>1246</v>
      </c>
      <c r="C1093" s="690" t="s">
        <v>1689</v>
      </c>
      <c r="D1093" s="691" t="s">
        <v>3222</v>
      </c>
      <c r="E1093" s="686" t="s">
        <v>1217</v>
      </c>
      <c r="F1093" s="683" t="s">
        <v>334</v>
      </c>
      <c r="G1093" s="698">
        <v>100</v>
      </c>
      <c r="H1093" s="698">
        <v>100</v>
      </c>
      <c r="I1093" s="688">
        <f t="shared" si="21"/>
        <v>20</v>
      </c>
    </row>
    <row r="1094" spans="1:9" ht="15">
      <c r="A1094" s="682">
        <v>1070</v>
      </c>
      <c r="B1094" s="690" t="s">
        <v>1399</v>
      </c>
      <c r="C1094" s="690" t="s">
        <v>3223</v>
      </c>
      <c r="D1094" s="691" t="s">
        <v>3224</v>
      </c>
      <c r="E1094" s="686" t="s">
        <v>1217</v>
      </c>
      <c r="F1094" s="683" t="s">
        <v>334</v>
      </c>
      <c r="G1094" s="698">
        <v>100</v>
      </c>
      <c r="H1094" s="698">
        <v>100</v>
      </c>
      <c r="I1094" s="688">
        <f t="shared" si="21"/>
        <v>20</v>
      </c>
    </row>
    <row r="1095" spans="1:9" ht="15">
      <c r="A1095" s="682">
        <v>1071</v>
      </c>
      <c r="B1095" s="690" t="s">
        <v>1490</v>
      </c>
      <c r="C1095" s="690" t="s">
        <v>3225</v>
      </c>
      <c r="D1095" s="691" t="s">
        <v>3226</v>
      </c>
      <c r="E1095" s="686" t="s">
        <v>1217</v>
      </c>
      <c r="F1095" s="683" t="s">
        <v>334</v>
      </c>
      <c r="G1095" s="698">
        <v>100</v>
      </c>
      <c r="H1095" s="698">
        <v>100</v>
      </c>
      <c r="I1095" s="688">
        <f t="shared" si="21"/>
        <v>20</v>
      </c>
    </row>
    <row r="1096" spans="1:9" ht="15">
      <c r="A1096" s="682">
        <v>1072</v>
      </c>
      <c r="B1096" s="690" t="s">
        <v>1382</v>
      </c>
      <c r="C1096" s="690" t="s">
        <v>3227</v>
      </c>
      <c r="D1096" s="691" t="s">
        <v>3228</v>
      </c>
      <c r="E1096" s="686" t="s">
        <v>1217</v>
      </c>
      <c r="F1096" s="683" t="s">
        <v>334</v>
      </c>
      <c r="G1096" s="698">
        <v>100</v>
      </c>
      <c r="H1096" s="698">
        <v>100</v>
      </c>
      <c r="I1096" s="688">
        <f t="shared" si="21"/>
        <v>20</v>
      </c>
    </row>
    <row r="1097" spans="1:9" ht="15">
      <c r="A1097" s="682">
        <v>1073</v>
      </c>
      <c r="B1097" s="690" t="s">
        <v>1273</v>
      </c>
      <c r="C1097" s="690" t="s">
        <v>2372</v>
      </c>
      <c r="D1097" s="691" t="s">
        <v>3229</v>
      </c>
      <c r="E1097" s="686" t="s">
        <v>1217</v>
      </c>
      <c r="F1097" s="683" t="s">
        <v>334</v>
      </c>
      <c r="G1097" s="698">
        <v>100</v>
      </c>
      <c r="H1097" s="698">
        <v>100</v>
      </c>
      <c r="I1097" s="688">
        <f t="shared" si="21"/>
        <v>20</v>
      </c>
    </row>
    <row r="1098" spans="1:9" ht="15">
      <c r="A1098" s="682">
        <v>1074</v>
      </c>
      <c r="B1098" s="690" t="s">
        <v>1239</v>
      </c>
      <c r="C1098" s="690" t="s">
        <v>3227</v>
      </c>
      <c r="D1098" s="691" t="s">
        <v>3230</v>
      </c>
      <c r="E1098" s="686" t="s">
        <v>1217</v>
      </c>
      <c r="F1098" s="683" t="s">
        <v>334</v>
      </c>
      <c r="G1098" s="698">
        <v>100</v>
      </c>
      <c r="H1098" s="698">
        <v>100</v>
      </c>
      <c r="I1098" s="688">
        <f t="shared" si="21"/>
        <v>20</v>
      </c>
    </row>
    <row r="1099" spans="1:9" ht="15">
      <c r="A1099" s="682">
        <v>1075</v>
      </c>
      <c r="B1099" s="690" t="s">
        <v>639</v>
      </c>
      <c r="C1099" s="690" t="s">
        <v>3231</v>
      </c>
      <c r="D1099" s="691" t="s">
        <v>3232</v>
      </c>
      <c r="E1099" s="686" t="s">
        <v>1217</v>
      </c>
      <c r="F1099" s="683" t="s">
        <v>334</v>
      </c>
      <c r="G1099" s="698">
        <v>100</v>
      </c>
      <c r="H1099" s="698">
        <v>100</v>
      </c>
      <c r="I1099" s="688">
        <f t="shared" si="21"/>
        <v>20</v>
      </c>
    </row>
    <row r="1100" spans="1:9" ht="15">
      <c r="A1100" s="682">
        <v>1076</v>
      </c>
      <c r="B1100" s="690" t="s">
        <v>1446</v>
      </c>
      <c r="C1100" s="690" t="s">
        <v>1159</v>
      </c>
      <c r="D1100" s="691" t="s">
        <v>3233</v>
      </c>
      <c r="E1100" s="686" t="s">
        <v>1217</v>
      </c>
      <c r="F1100" s="683" t="s">
        <v>334</v>
      </c>
      <c r="G1100" s="698">
        <v>100</v>
      </c>
      <c r="H1100" s="698">
        <v>100</v>
      </c>
      <c r="I1100" s="688">
        <f t="shared" si="21"/>
        <v>20</v>
      </c>
    </row>
    <row r="1101" spans="1:9" ht="15">
      <c r="A1101" s="682">
        <v>1077</v>
      </c>
      <c r="B1101" s="690" t="s">
        <v>706</v>
      </c>
      <c r="C1101" s="690" t="s">
        <v>1159</v>
      </c>
      <c r="D1101" s="691">
        <v>57001061455</v>
      </c>
      <c r="E1101" s="686" t="s">
        <v>1217</v>
      </c>
      <c r="F1101" s="683" t="s">
        <v>334</v>
      </c>
      <c r="G1101" s="698">
        <v>100</v>
      </c>
      <c r="H1101" s="698">
        <v>100</v>
      </c>
      <c r="I1101" s="688">
        <f t="shared" si="21"/>
        <v>20</v>
      </c>
    </row>
    <row r="1102" spans="1:9" ht="15">
      <c r="A1102" s="682">
        <v>1078</v>
      </c>
      <c r="B1102" s="690" t="s">
        <v>1246</v>
      </c>
      <c r="C1102" s="690" t="s">
        <v>3234</v>
      </c>
      <c r="D1102" s="685" t="s">
        <v>3235</v>
      </c>
      <c r="E1102" s="686" t="s">
        <v>1217</v>
      </c>
      <c r="F1102" s="683" t="s">
        <v>334</v>
      </c>
      <c r="G1102" s="698">
        <v>150</v>
      </c>
      <c r="H1102" s="698">
        <v>150</v>
      </c>
      <c r="I1102" s="688">
        <f t="shared" si="21"/>
        <v>30</v>
      </c>
    </row>
    <row r="1103" spans="1:9" ht="15">
      <c r="A1103" s="682">
        <v>1079</v>
      </c>
      <c r="B1103" s="690" t="s">
        <v>1905</v>
      </c>
      <c r="C1103" s="690" t="s">
        <v>3236</v>
      </c>
      <c r="D1103" s="691" t="s">
        <v>3237</v>
      </c>
      <c r="E1103" s="686" t="s">
        <v>1217</v>
      </c>
      <c r="F1103" s="683" t="s">
        <v>334</v>
      </c>
      <c r="G1103" s="698">
        <v>200</v>
      </c>
      <c r="H1103" s="698">
        <v>200</v>
      </c>
      <c r="I1103" s="688">
        <f t="shared" si="21"/>
        <v>40</v>
      </c>
    </row>
    <row r="1104" spans="1:9" ht="15">
      <c r="A1104" s="682">
        <v>1080</v>
      </c>
      <c r="B1104" s="690" t="s">
        <v>1985</v>
      </c>
      <c r="C1104" s="690" t="s">
        <v>3238</v>
      </c>
      <c r="D1104" s="691" t="s">
        <v>3239</v>
      </c>
      <c r="E1104" s="686" t="s">
        <v>1217</v>
      </c>
      <c r="F1104" s="683" t="s">
        <v>334</v>
      </c>
      <c r="G1104" s="698">
        <v>300</v>
      </c>
      <c r="H1104" s="698">
        <v>300</v>
      </c>
      <c r="I1104" s="688">
        <f t="shared" si="21"/>
        <v>60</v>
      </c>
    </row>
    <row r="1105" spans="1:9" ht="15">
      <c r="A1105" s="682">
        <v>1081</v>
      </c>
      <c r="B1105" s="690" t="s">
        <v>1974</v>
      </c>
      <c r="C1105" s="690" t="s">
        <v>3240</v>
      </c>
      <c r="D1105" s="691" t="s">
        <v>3241</v>
      </c>
      <c r="E1105" s="686" t="s">
        <v>1217</v>
      </c>
      <c r="F1105" s="683" t="s">
        <v>334</v>
      </c>
      <c r="G1105" s="698">
        <v>300</v>
      </c>
      <c r="H1105" s="698">
        <v>300</v>
      </c>
      <c r="I1105" s="688">
        <f t="shared" si="21"/>
        <v>60</v>
      </c>
    </row>
    <row r="1106" spans="1:9" ht="15">
      <c r="A1106" s="682">
        <v>1082</v>
      </c>
      <c r="B1106" s="690" t="s">
        <v>678</v>
      </c>
      <c r="C1106" s="690" t="s">
        <v>1163</v>
      </c>
      <c r="D1106" s="691" t="s">
        <v>3242</v>
      </c>
      <c r="E1106" s="686" t="s">
        <v>1217</v>
      </c>
      <c r="F1106" s="683" t="s">
        <v>334</v>
      </c>
      <c r="G1106" s="698">
        <v>300</v>
      </c>
      <c r="H1106" s="698">
        <v>300</v>
      </c>
      <c r="I1106" s="688">
        <f t="shared" si="21"/>
        <v>60</v>
      </c>
    </row>
    <row r="1107" spans="1:9" ht="15">
      <c r="A1107" s="682">
        <v>1083</v>
      </c>
      <c r="B1107" s="690" t="s">
        <v>1294</v>
      </c>
      <c r="C1107" s="690" t="s">
        <v>1163</v>
      </c>
      <c r="D1107" s="691" t="s">
        <v>3243</v>
      </c>
      <c r="E1107" s="686" t="s">
        <v>1217</v>
      </c>
      <c r="F1107" s="683" t="s">
        <v>334</v>
      </c>
      <c r="G1107" s="698">
        <v>300</v>
      </c>
      <c r="H1107" s="698">
        <v>300</v>
      </c>
      <c r="I1107" s="688">
        <f t="shared" si="21"/>
        <v>60</v>
      </c>
    </row>
    <row r="1108" spans="1:9" ht="15">
      <c r="A1108" s="682">
        <v>1084</v>
      </c>
      <c r="B1108" s="690" t="s">
        <v>3121</v>
      </c>
      <c r="C1108" s="690" t="s">
        <v>1459</v>
      </c>
      <c r="D1108" s="691" t="s">
        <v>3244</v>
      </c>
      <c r="E1108" s="686" t="s">
        <v>1217</v>
      </c>
      <c r="F1108" s="683" t="s">
        <v>334</v>
      </c>
      <c r="G1108" s="698">
        <v>300</v>
      </c>
      <c r="H1108" s="698">
        <v>300</v>
      </c>
      <c r="I1108" s="688">
        <f t="shared" si="21"/>
        <v>60</v>
      </c>
    </row>
    <row r="1109" spans="1:9" ht="15">
      <c r="A1109" s="682">
        <v>1085</v>
      </c>
      <c r="B1109" s="690" t="s">
        <v>3245</v>
      </c>
      <c r="C1109" s="690" t="s">
        <v>3240</v>
      </c>
      <c r="D1109" s="691" t="s">
        <v>3246</v>
      </c>
      <c r="E1109" s="686" t="s">
        <v>1217</v>
      </c>
      <c r="F1109" s="683" t="s">
        <v>334</v>
      </c>
      <c r="G1109" s="698">
        <v>300</v>
      </c>
      <c r="H1109" s="698">
        <v>300</v>
      </c>
      <c r="I1109" s="688">
        <f t="shared" si="21"/>
        <v>60</v>
      </c>
    </row>
    <row r="1110" spans="1:9" ht="15">
      <c r="A1110" s="682">
        <v>1086</v>
      </c>
      <c r="B1110" s="690" t="s">
        <v>1637</v>
      </c>
      <c r="C1110" s="690" t="s">
        <v>3240</v>
      </c>
      <c r="D1110" s="691" t="s">
        <v>3247</v>
      </c>
      <c r="E1110" s="686" t="s">
        <v>1217</v>
      </c>
      <c r="F1110" s="683" t="s">
        <v>334</v>
      </c>
      <c r="G1110" s="698">
        <v>300</v>
      </c>
      <c r="H1110" s="698">
        <v>300</v>
      </c>
      <c r="I1110" s="688">
        <f t="shared" si="21"/>
        <v>60</v>
      </c>
    </row>
    <row r="1111" spans="1:9" ht="15">
      <c r="A1111" s="682">
        <v>1087</v>
      </c>
      <c r="B1111" s="690" t="s">
        <v>634</v>
      </c>
      <c r="C1111" s="690" t="s">
        <v>3248</v>
      </c>
      <c r="D1111" s="691" t="s">
        <v>3249</v>
      </c>
      <c r="E1111" s="686" t="s">
        <v>1217</v>
      </c>
      <c r="F1111" s="683" t="s">
        <v>334</v>
      </c>
      <c r="G1111" s="698">
        <v>300</v>
      </c>
      <c r="H1111" s="698">
        <v>300</v>
      </c>
      <c r="I1111" s="688">
        <f t="shared" si="21"/>
        <v>60</v>
      </c>
    </row>
    <row r="1112" spans="1:9" ht="15">
      <c r="A1112" s="682">
        <v>1088</v>
      </c>
      <c r="B1112" s="690" t="s">
        <v>1714</v>
      </c>
      <c r="C1112" s="690" t="s">
        <v>3250</v>
      </c>
      <c r="D1112" s="691" t="s">
        <v>3251</v>
      </c>
      <c r="E1112" s="686" t="s">
        <v>1217</v>
      </c>
      <c r="F1112" s="683" t="s">
        <v>334</v>
      </c>
      <c r="G1112" s="698">
        <v>300</v>
      </c>
      <c r="H1112" s="698">
        <v>300</v>
      </c>
      <c r="I1112" s="688">
        <f t="shared" si="21"/>
        <v>60</v>
      </c>
    </row>
    <row r="1113" spans="1:9" ht="15">
      <c r="A1113" s="682">
        <v>1089</v>
      </c>
      <c r="B1113" s="690" t="s">
        <v>3252</v>
      </c>
      <c r="C1113" s="690" t="s">
        <v>3253</v>
      </c>
      <c r="D1113" s="691" t="s">
        <v>3254</v>
      </c>
      <c r="E1113" s="686" t="s">
        <v>1217</v>
      </c>
      <c r="F1113" s="683" t="s">
        <v>334</v>
      </c>
      <c r="G1113" s="698">
        <v>300</v>
      </c>
      <c r="H1113" s="698">
        <v>300</v>
      </c>
      <c r="I1113" s="688">
        <f t="shared" si="21"/>
        <v>60</v>
      </c>
    </row>
    <row r="1114" spans="1:9" ht="15">
      <c r="A1114" s="682">
        <v>1090</v>
      </c>
      <c r="B1114" s="690" t="s">
        <v>1294</v>
      </c>
      <c r="C1114" s="690" t="s">
        <v>1991</v>
      </c>
      <c r="D1114" s="691" t="s">
        <v>3255</v>
      </c>
      <c r="E1114" s="686" t="s">
        <v>1217</v>
      </c>
      <c r="F1114" s="683" t="s">
        <v>334</v>
      </c>
      <c r="G1114" s="698">
        <v>300</v>
      </c>
      <c r="H1114" s="698">
        <v>300</v>
      </c>
      <c r="I1114" s="688">
        <f t="shared" si="21"/>
        <v>60</v>
      </c>
    </row>
    <row r="1115" spans="1:9" ht="15">
      <c r="A1115" s="682">
        <v>1091</v>
      </c>
      <c r="B1115" s="690" t="s">
        <v>637</v>
      </c>
      <c r="C1115" s="690" t="s">
        <v>2555</v>
      </c>
      <c r="D1115" s="685" t="s">
        <v>3256</v>
      </c>
      <c r="E1115" s="686" t="s">
        <v>1217</v>
      </c>
      <c r="F1115" s="683" t="s">
        <v>334</v>
      </c>
      <c r="G1115" s="698">
        <v>100</v>
      </c>
      <c r="H1115" s="698">
        <v>100</v>
      </c>
      <c r="I1115" s="688">
        <f t="shared" si="21"/>
        <v>20</v>
      </c>
    </row>
    <row r="1116" spans="1:9" ht="15">
      <c r="A1116" s="682">
        <v>1092</v>
      </c>
      <c r="B1116" s="690" t="s">
        <v>3257</v>
      </c>
      <c r="C1116" s="690" t="s">
        <v>3258</v>
      </c>
      <c r="D1116" s="685" t="s">
        <v>3259</v>
      </c>
      <c r="E1116" s="686" t="s">
        <v>1217</v>
      </c>
      <c r="F1116" s="683" t="s">
        <v>334</v>
      </c>
      <c r="G1116" s="698">
        <v>100</v>
      </c>
      <c r="H1116" s="698">
        <v>100</v>
      </c>
      <c r="I1116" s="688">
        <f t="shared" si="21"/>
        <v>20</v>
      </c>
    </row>
    <row r="1117" spans="1:9" ht="15">
      <c r="A1117" s="682">
        <v>1093</v>
      </c>
      <c r="B1117" s="690" t="s">
        <v>637</v>
      </c>
      <c r="C1117" s="690" t="s">
        <v>1671</v>
      </c>
      <c r="D1117" s="685" t="s">
        <v>3260</v>
      </c>
      <c r="E1117" s="686" t="s">
        <v>1217</v>
      </c>
      <c r="F1117" s="683" t="s">
        <v>334</v>
      </c>
      <c r="G1117" s="698">
        <v>100</v>
      </c>
      <c r="H1117" s="698">
        <v>100</v>
      </c>
      <c r="I1117" s="688">
        <f t="shared" si="21"/>
        <v>20</v>
      </c>
    </row>
    <row r="1118" spans="1:9" ht="15">
      <c r="A1118" s="682">
        <v>1094</v>
      </c>
      <c r="B1118" s="690" t="s">
        <v>3261</v>
      </c>
      <c r="C1118" s="690" t="s">
        <v>3262</v>
      </c>
      <c r="D1118" s="685" t="s">
        <v>3263</v>
      </c>
      <c r="E1118" s="686" t="s">
        <v>1217</v>
      </c>
      <c r="F1118" s="683" t="s">
        <v>334</v>
      </c>
      <c r="G1118" s="698">
        <v>100</v>
      </c>
      <c r="H1118" s="698">
        <v>100</v>
      </c>
      <c r="I1118" s="688">
        <f t="shared" si="21"/>
        <v>20</v>
      </c>
    </row>
    <row r="1119" spans="1:9" ht="15">
      <c r="A1119" s="682">
        <v>1095</v>
      </c>
      <c r="B1119" s="690" t="s">
        <v>652</v>
      </c>
      <c r="C1119" s="690" t="s">
        <v>3264</v>
      </c>
      <c r="D1119" s="685" t="s">
        <v>3265</v>
      </c>
      <c r="E1119" s="686" t="s">
        <v>1217</v>
      </c>
      <c r="F1119" s="683" t="s">
        <v>334</v>
      </c>
      <c r="G1119" s="698">
        <v>100</v>
      </c>
      <c r="H1119" s="698">
        <v>100</v>
      </c>
      <c r="I1119" s="688">
        <f t="shared" si="21"/>
        <v>20</v>
      </c>
    </row>
    <row r="1120" spans="1:9" ht="15">
      <c r="A1120" s="682">
        <v>1096</v>
      </c>
      <c r="B1120" s="690" t="s">
        <v>1637</v>
      </c>
      <c r="C1120" s="690" t="s">
        <v>1535</v>
      </c>
      <c r="D1120" s="685" t="s">
        <v>3266</v>
      </c>
      <c r="E1120" s="686" t="s">
        <v>1217</v>
      </c>
      <c r="F1120" s="683" t="s">
        <v>334</v>
      </c>
      <c r="G1120" s="698">
        <v>100</v>
      </c>
      <c r="H1120" s="698">
        <v>100</v>
      </c>
      <c r="I1120" s="688">
        <f t="shared" si="21"/>
        <v>20</v>
      </c>
    </row>
    <row r="1121" spans="1:9" ht="15">
      <c r="A1121" s="682">
        <v>1097</v>
      </c>
      <c r="B1121" s="690" t="s">
        <v>3267</v>
      </c>
      <c r="C1121" s="690" t="s">
        <v>3268</v>
      </c>
      <c r="D1121" s="685" t="s">
        <v>3269</v>
      </c>
      <c r="E1121" s="686" t="s">
        <v>1217</v>
      </c>
      <c r="F1121" s="683" t="s">
        <v>334</v>
      </c>
      <c r="G1121" s="698">
        <v>100</v>
      </c>
      <c r="H1121" s="698">
        <v>100</v>
      </c>
      <c r="I1121" s="688">
        <f t="shared" si="21"/>
        <v>20</v>
      </c>
    </row>
    <row r="1122" spans="1:9" ht="15">
      <c r="A1122" s="682">
        <v>1098</v>
      </c>
      <c r="B1122" s="690" t="s">
        <v>1294</v>
      </c>
      <c r="C1122" s="690" t="s">
        <v>3270</v>
      </c>
      <c r="D1122" s="685" t="s">
        <v>3271</v>
      </c>
      <c r="E1122" s="686" t="s">
        <v>1217</v>
      </c>
      <c r="F1122" s="683" t="s">
        <v>334</v>
      </c>
      <c r="G1122" s="698">
        <v>100</v>
      </c>
      <c r="H1122" s="698">
        <v>100</v>
      </c>
      <c r="I1122" s="688">
        <f t="shared" si="21"/>
        <v>20</v>
      </c>
    </row>
    <row r="1123" spans="1:9" ht="15">
      <c r="A1123" s="682">
        <v>1099</v>
      </c>
      <c r="B1123" s="690" t="s">
        <v>1160</v>
      </c>
      <c r="C1123" s="690" t="s">
        <v>3272</v>
      </c>
      <c r="D1123" s="685" t="s">
        <v>3273</v>
      </c>
      <c r="E1123" s="686" t="s">
        <v>1217</v>
      </c>
      <c r="F1123" s="683" t="s">
        <v>334</v>
      </c>
      <c r="G1123" s="698">
        <v>100</v>
      </c>
      <c r="H1123" s="698">
        <v>100</v>
      </c>
      <c r="I1123" s="688">
        <f t="shared" si="21"/>
        <v>20</v>
      </c>
    </row>
    <row r="1124" spans="1:9" ht="15">
      <c r="A1124" s="682">
        <v>1100</v>
      </c>
      <c r="B1124" s="690" t="s">
        <v>654</v>
      </c>
      <c r="C1124" s="690" t="s">
        <v>3274</v>
      </c>
      <c r="D1124" s="685" t="s">
        <v>3275</v>
      </c>
      <c r="E1124" s="686" t="s">
        <v>1217</v>
      </c>
      <c r="F1124" s="683" t="s">
        <v>334</v>
      </c>
      <c r="G1124" s="698">
        <v>100</v>
      </c>
      <c r="H1124" s="698">
        <v>100</v>
      </c>
      <c r="I1124" s="688">
        <f t="shared" si="21"/>
        <v>20</v>
      </c>
    </row>
    <row r="1125" spans="1:9" ht="15">
      <c r="A1125" s="682">
        <v>1101</v>
      </c>
      <c r="B1125" s="690" t="s">
        <v>1393</v>
      </c>
      <c r="C1125" s="690" t="s">
        <v>3276</v>
      </c>
      <c r="D1125" s="685" t="s">
        <v>3277</v>
      </c>
      <c r="E1125" s="686" t="s">
        <v>1217</v>
      </c>
      <c r="F1125" s="683" t="s">
        <v>334</v>
      </c>
      <c r="G1125" s="698">
        <v>100</v>
      </c>
      <c r="H1125" s="698">
        <v>100</v>
      </c>
      <c r="I1125" s="688">
        <f t="shared" si="21"/>
        <v>20</v>
      </c>
    </row>
    <row r="1126" spans="1:9" ht="15">
      <c r="A1126" s="682">
        <v>1102</v>
      </c>
      <c r="B1126" s="690" t="s">
        <v>2163</v>
      </c>
      <c r="C1126" s="690" t="s">
        <v>3278</v>
      </c>
      <c r="D1126" s="685" t="s">
        <v>3279</v>
      </c>
      <c r="E1126" s="686" t="s">
        <v>1217</v>
      </c>
      <c r="F1126" s="683" t="s">
        <v>334</v>
      </c>
      <c r="G1126" s="698">
        <v>100</v>
      </c>
      <c r="H1126" s="698">
        <v>100</v>
      </c>
      <c r="I1126" s="688">
        <f t="shared" si="21"/>
        <v>20</v>
      </c>
    </row>
    <row r="1127" spans="1:9" ht="15">
      <c r="A1127" s="682">
        <v>1103</v>
      </c>
      <c r="B1127" s="690" t="s">
        <v>1724</v>
      </c>
      <c r="C1127" s="690" t="s">
        <v>3280</v>
      </c>
      <c r="D1127" s="685" t="s">
        <v>3281</v>
      </c>
      <c r="E1127" s="686" t="s">
        <v>1217</v>
      </c>
      <c r="F1127" s="683" t="s">
        <v>334</v>
      </c>
      <c r="G1127" s="698">
        <v>100</v>
      </c>
      <c r="H1127" s="698">
        <v>100</v>
      </c>
      <c r="I1127" s="688">
        <f t="shared" si="21"/>
        <v>20</v>
      </c>
    </row>
    <row r="1128" spans="1:9" ht="15">
      <c r="A1128" s="682">
        <v>1104</v>
      </c>
      <c r="B1128" s="690" t="s">
        <v>1563</v>
      </c>
      <c r="C1128" s="690" t="s">
        <v>2193</v>
      </c>
      <c r="D1128" s="685" t="s">
        <v>3282</v>
      </c>
      <c r="E1128" s="686" t="s">
        <v>1217</v>
      </c>
      <c r="F1128" s="683" t="s">
        <v>334</v>
      </c>
      <c r="G1128" s="698">
        <v>100</v>
      </c>
      <c r="H1128" s="698">
        <v>100</v>
      </c>
      <c r="I1128" s="688">
        <f t="shared" si="21"/>
        <v>20</v>
      </c>
    </row>
    <row r="1129" spans="1:9" ht="15">
      <c r="A1129" s="682">
        <v>1105</v>
      </c>
      <c r="B1129" s="690" t="s">
        <v>1578</v>
      </c>
      <c r="C1129" s="690" t="s">
        <v>2193</v>
      </c>
      <c r="D1129" s="685" t="s">
        <v>3283</v>
      </c>
      <c r="E1129" s="686" t="s">
        <v>1217</v>
      </c>
      <c r="F1129" s="683" t="s">
        <v>334</v>
      </c>
      <c r="G1129" s="698">
        <v>100</v>
      </c>
      <c r="H1129" s="698">
        <v>100</v>
      </c>
      <c r="I1129" s="688">
        <f t="shared" si="21"/>
        <v>20</v>
      </c>
    </row>
    <row r="1130" spans="1:9" ht="15">
      <c r="A1130" s="682">
        <v>1106</v>
      </c>
      <c r="B1130" s="690" t="s">
        <v>1640</v>
      </c>
      <c r="C1130" s="690" t="s">
        <v>3284</v>
      </c>
      <c r="D1130" s="685" t="s">
        <v>3285</v>
      </c>
      <c r="E1130" s="686" t="s">
        <v>1217</v>
      </c>
      <c r="F1130" s="683" t="s">
        <v>334</v>
      </c>
      <c r="G1130" s="698">
        <v>100</v>
      </c>
      <c r="H1130" s="698">
        <v>100</v>
      </c>
      <c r="I1130" s="688">
        <f t="shared" si="21"/>
        <v>20</v>
      </c>
    </row>
    <row r="1131" spans="1:9" ht="15">
      <c r="A1131" s="682">
        <v>1107</v>
      </c>
      <c r="B1131" s="690" t="s">
        <v>2016</v>
      </c>
      <c r="C1131" s="690" t="s">
        <v>3286</v>
      </c>
      <c r="D1131" s="685" t="s">
        <v>3287</v>
      </c>
      <c r="E1131" s="686" t="s">
        <v>1217</v>
      </c>
      <c r="F1131" s="683" t="s">
        <v>334</v>
      </c>
      <c r="G1131" s="698">
        <v>100</v>
      </c>
      <c r="H1131" s="698">
        <v>100</v>
      </c>
      <c r="I1131" s="688">
        <f t="shared" si="21"/>
        <v>20</v>
      </c>
    </row>
    <row r="1132" spans="1:9" ht="15">
      <c r="A1132" s="682">
        <v>1108</v>
      </c>
      <c r="B1132" s="690" t="s">
        <v>3045</v>
      </c>
      <c r="C1132" s="690" t="s">
        <v>3288</v>
      </c>
      <c r="D1132" s="685" t="s">
        <v>3289</v>
      </c>
      <c r="E1132" s="686" t="s">
        <v>1217</v>
      </c>
      <c r="F1132" s="683" t="s">
        <v>334</v>
      </c>
      <c r="G1132" s="698">
        <v>100</v>
      </c>
      <c r="H1132" s="698">
        <v>100</v>
      </c>
      <c r="I1132" s="688">
        <f t="shared" si="21"/>
        <v>20</v>
      </c>
    </row>
    <row r="1133" spans="1:9" ht="15">
      <c r="A1133" s="682">
        <v>1109</v>
      </c>
      <c r="B1133" s="690" t="s">
        <v>2093</v>
      </c>
      <c r="C1133" s="690" t="s">
        <v>3290</v>
      </c>
      <c r="D1133" s="685" t="s">
        <v>3291</v>
      </c>
      <c r="E1133" s="686" t="s">
        <v>1217</v>
      </c>
      <c r="F1133" s="683" t="s">
        <v>334</v>
      </c>
      <c r="G1133" s="698">
        <v>100</v>
      </c>
      <c r="H1133" s="698">
        <v>100</v>
      </c>
      <c r="I1133" s="688">
        <f t="shared" si="21"/>
        <v>20</v>
      </c>
    </row>
    <row r="1134" spans="1:9" ht="15">
      <c r="A1134" s="682">
        <v>1110</v>
      </c>
      <c r="B1134" s="690" t="s">
        <v>634</v>
      </c>
      <c r="C1134" s="690" t="s">
        <v>2491</v>
      </c>
      <c r="D1134" s="685" t="s">
        <v>3292</v>
      </c>
      <c r="E1134" s="686" t="s">
        <v>1217</v>
      </c>
      <c r="F1134" s="683" t="s">
        <v>334</v>
      </c>
      <c r="G1134" s="698">
        <v>100</v>
      </c>
      <c r="H1134" s="698">
        <v>100</v>
      </c>
      <c r="I1134" s="688">
        <f t="shared" si="21"/>
        <v>20</v>
      </c>
    </row>
    <row r="1135" spans="1:9" ht="15">
      <c r="A1135" s="682">
        <v>1111</v>
      </c>
      <c r="B1135" s="690" t="s">
        <v>637</v>
      </c>
      <c r="C1135" s="690" t="s">
        <v>3102</v>
      </c>
      <c r="D1135" s="685" t="s">
        <v>3293</v>
      </c>
      <c r="E1135" s="686" t="s">
        <v>1217</v>
      </c>
      <c r="F1135" s="683" t="s">
        <v>334</v>
      </c>
      <c r="G1135" s="698">
        <v>100</v>
      </c>
      <c r="H1135" s="698">
        <v>100</v>
      </c>
      <c r="I1135" s="688">
        <f t="shared" si="21"/>
        <v>20</v>
      </c>
    </row>
    <row r="1136" spans="1:9" ht="15">
      <c r="A1136" s="682">
        <v>1112</v>
      </c>
      <c r="B1136" s="690" t="s">
        <v>3294</v>
      </c>
      <c r="C1136" s="690" t="s">
        <v>3295</v>
      </c>
      <c r="D1136" s="685" t="s">
        <v>3296</v>
      </c>
      <c r="E1136" s="686" t="s">
        <v>1217</v>
      </c>
      <c r="F1136" s="683" t="s">
        <v>334</v>
      </c>
      <c r="G1136" s="698">
        <v>100</v>
      </c>
      <c r="H1136" s="698">
        <v>100</v>
      </c>
      <c r="I1136" s="688">
        <f t="shared" si="21"/>
        <v>20</v>
      </c>
    </row>
    <row r="1137" spans="1:9" ht="15">
      <c r="A1137" s="682">
        <v>1113</v>
      </c>
      <c r="B1137" s="690" t="s">
        <v>1490</v>
      </c>
      <c r="C1137" s="690" t="s">
        <v>1966</v>
      </c>
      <c r="D1137" s="685" t="s">
        <v>3297</v>
      </c>
      <c r="E1137" s="686" t="s">
        <v>1217</v>
      </c>
      <c r="F1137" s="683" t="s">
        <v>334</v>
      </c>
      <c r="G1137" s="698">
        <v>100</v>
      </c>
      <c r="H1137" s="698">
        <v>100</v>
      </c>
      <c r="I1137" s="688">
        <f t="shared" si="21"/>
        <v>20</v>
      </c>
    </row>
    <row r="1138" spans="1:9" ht="15">
      <c r="A1138" s="682">
        <v>1114</v>
      </c>
      <c r="B1138" s="690" t="s">
        <v>654</v>
      </c>
      <c r="C1138" s="690" t="s">
        <v>3298</v>
      </c>
      <c r="D1138" s="685" t="s">
        <v>3299</v>
      </c>
      <c r="E1138" s="686" t="s">
        <v>1217</v>
      </c>
      <c r="F1138" s="683" t="s">
        <v>334</v>
      </c>
      <c r="G1138" s="698">
        <v>100</v>
      </c>
      <c r="H1138" s="698">
        <v>100</v>
      </c>
      <c r="I1138" s="688">
        <f t="shared" si="21"/>
        <v>20</v>
      </c>
    </row>
    <row r="1139" spans="1:9" ht="15">
      <c r="A1139" s="682">
        <v>1115</v>
      </c>
      <c r="B1139" s="690" t="s">
        <v>1239</v>
      </c>
      <c r="C1139" s="690" t="s">
        <v>1284</v>
      </c>
      <c r="D1139" s="685" t="s">
        <v>3300</v>
      </c>
      <c r="E1139" s="686" t="s">
        <v>1217</v>
      </c>
      <c r="F1139" s="683" t="s">
        <v>334</v>
      </c>
      <c r="G1139" s="698">
        <v>100</v>
      </c>
      <c r="H1139" s="698">
        <v>100</v>
      </c>
      <c r="I1139" s="688">
        <f t="shared" si="21"/>
        <v>20</v>
      </c>
    </row>
    <row r="1140" spans="1:9" ht="15">
      <c r="A1140" s="682">
        <v>1116</v>
      </c>
      <c r="B1140" s="690" t="s">
        <v>1296</v>
      </c>
      <c r="C1140" s="690" t="s">
        <v>3301</v>
      </c>
      <c r="D1140" s="685" t="s">
        <v>3302</v>
      </c>
      <c r="E1140" s="686" t="s">
        <v>1217</v>
      </c>
      <c r="F1140" s="683" t="s">
        <v>334</v>
      </c>
      <c r="G1140" s="698">
        <v>100</v>
      </c>
      <c r="H1140" s="698">
        <v>100</v>
      </c>
      <c r="I1140" s="688">
        <f t="shared" si="21"/>
        <v>20</v>
      </c>
    </row>
    <row r="1141" spans="1:9" ht="15">
      <c r="A1141" s="682">
        <v>1117</v>
      </c>
      <c r="B1141" s="690" t="s">
        <v>1446</v>
      </c>
      <c r="C1141" s="690" t="s">
        <v>3303</v>
      </c>
      <c r="D1141" s="685" t="s">
        <v>3304</v>
      </c>
      <c r="E1141" s="686" t="s">
        <v>1217</v>
      </c>
      <c r="F1141" s="683" t="s">
        <v>334</v>
      </c>
      <c r="G1141" s="698">
        <v>100</v>
      </c>
      <c r="H1141" s="698">
        <v>100</v>
      </c>
      <c r="I1141" s="688">
        <f t="shared" si="21"/>
        <v>20</v>
      </c>
    </row>
    <row r="1142" spans="1:9" ht="15">
      <c r="A1142" s="682">
        <v>1118</v>
      </c>
      <c r="B1142" s="690" t="s">
        <v>1360</v>
      </c>
      <c r="C1142" s="690" t="s">
        <v>3305</v>
      </c>
      <c r="D1142" s="685" t="s">
        <v>3306</v>
      </c>
      <c r="E1142" s="686" t="s">
        <v>1217</v>
      </c>
      <c r="F1142" s="683" t="s">
        <v>334</v>
      </c>
      <c r="G1142" s="698">
        <v>100</v>
      </c>
      <c r="H1142" s="698">
        <v>100</v>
      </c>
      <c r="I1142" s="688">
        <f t="shared" si="21"/>
        <v>20</v>
      </c>
    </row>
    <row r="1143" spans="1:9" ht="15">
      <c r="A1143" s="682">
        <v>1119</v>
      </c>
      <c r="B1143" s="690" t="s">
        <v>644</v>
      </c>
      <c r="C1143" s="690" t="s">
        <v>1284</v>
      </c>
      <c r="D1143" s="691" t="s">
        <v>3307</v>
      </c>
      <c r="E1143" s="686" t="s">
        <v>1217</v>
      </c>
      <c r="F1143" s="683" t="s">
        <v>334</v>
      </c>
      <c r="G1143" s="698">
        <v>100</v>
      </c>
      <c r="H1143" s="698">
        <v>100</v>
      </c>
      <c r="I1143" s="688">
        <f t="shared" si="21"/>
        <v>20</v>
      </c>
    </row>
    <row r="1144" spans="1:9" ht="15">
      <c r="A1144" s="682">
        <v>1120</v>
      </c>
      <c r="B1144" s="690" t="s">
        <v>668</v>
      </c>
      <c r="C1144" s="690" t="s">
        <v>2441</v>
      </c>
      <c r="D1144" s="685" t="s">
        <v>3308</v>
      </c>
      <c r="E1144" s="686" t="s">
        <v>1217</v>
      </c>
      <c r="F1144" s="683" t="s">
        <v>334</v>
      </c>
      <c r="G1144" s="698">
        <v>100</v>
      </c>
      <c r="H1144" s="698">
        <v>100</v>
      </c>
      <c r="I1144" s="688">
        <f t="shared" si="21"/>
        <v>20</v>
      </c>
    </row>
    <row r="1145" spans="1:9" ht="15">
      <c r="A1145" s="682">
        <v>1121</v>
      </c>
      <c r="B1145" s="690" t="s">
        <v>2367</v>
      </c>
      <c r="C1145" s="690" t="s">
        <v>3309</v>
      </c>
      <c r="D1145" s="685" t="s">
        <v>3310</v>
      </c>
      <c r="E1145" s="686" t="s">
        <v>1217</v>
      </c>
      <c r="F1145" s="683" t="s">
        <v>334</v>
      </c>
      <c r="G1145" s="698">
        <v>100</v>
      </c>
      <c r="H1145" s="698">
        <v>100</v>
      </c>
      <c r="I1145" s="688">
        <f t="shared" si="21"/>
        <v>20</v>
      </c>
    </row>
    <row r="1146" spans="1:9" ht="15">
      <c r="A1146" s="682">
        <v>1122</v>
      </c>
      <c r="B1146" s="690" t="s">
        <v>1158</v>
      </c>
      <c r="C1146" s="690" t="s">
        <v>1247</v>
      </c>
      <c r="D1146" s="685" t="s">
        <v>3311</v>
      </c>
      <c r="E1146" s="686" t="s">
        <v>1217</v>
      </c>
      <c r="F1146" s="683" t="s">
        <v>334</v>
      </c>
      <c r="G1146" s="698">
        <v>100</v>
      </c>
      <c r="H1146" s="698">
        <v>100</v>
      </c>
      <c r="I1146" s="688">
        <f t="shared" si="21"/>
        <v>20</v>
      </c>
    </row>
    <row r="1147" spans="1:9" ht="15">
      <c r="A1147" s="682">
        <v>1123</v>
      </c>
      <c r="B1147" s="690" t="s">
        <v>1578</v>
      </c>
      <c r="C1147" s="690" t="s">
        <v>2625</v>
      </c>
      <c r="D1147" s="685" t="s">
        <v>3312</v>
      </c>
      <c r="E1147" s="686" t="s">
        <v>1217</v>
      </c>
      <c r="F1147" s="683" t="s">
        <v>334</v>
      </c>
      <c r="G1147" s="698">
        <v>100</v>
      </c>
      <c r="H1147" s="698">
        <v>100</v>
      </c>
      <c r="I1147" s="688">
        <f t="shared" si="21"/>
        <v>20</v>
      </c>
    </row>
    <row r="1148" spans="1:9" ht="15">
      <c r="A1148" s="682">
        <v>1124</v>
      </c>
      <c r="B1148" s="690" t="s">
        <v>1158</v>
      </c>
      <c r="C1148" s="690" t="s">
        <v>3219</v>
      </c>
      <c r="D1148" s="685" t="s">
        <v>3313</v>
      </c>
      <c r="E1148" s="686" t="s">
        <v>1217</v>
      </c>
      <c r="F1148" s="683" t="s">
        <v>334</v>
      </c>
      <c r="G1148" s="698">
        <v>100</v>
      </c>
      <c r="H1148" s="698">
        <v>100</v>
      </c>
      <c r="I1148" s="688">
        <f t="shared" si="21"/>
        <v>20</v>
      </c>
    </row>
    <row r="1149" spans="1:9" ht="15">
      <c r="A1149" s="682">
        <v>1125</v>
      </c>
      <c r="B1149" s="690" t="s">
        <v>1239</v>
      </c>
      <c r="C1149" s="690" t="s">
        <v>3314</v>
      </c>
      <c r="D1149" s="685" t="s">
        <v>3315</v>
      </c>
      <c r="E1149" s="686" t="s">
        <v>1217</v>
      </c>
      <c r="F1149" s="683" t="s">
        <v>334</v>
      </c>
      <c r="G1149" s="698">
        <v>100</v>
      </c>
      <c r="H1149" s="698">
        <v>100</v>
      </c>
      <c r="I1149" s="688">
        <f t="shared" si="21"/>
        <v>20</v>
      </c>
    </row>
    <row r="1150" spans="1:9" ht="15">
      <c r="A1150" s="682">
        <v>1126</v>
      </c>
      <c r="B1150" s="690" t="s">
        <v>1218</v>
      </c>
      <c r="C1150" s="690" t="s">
        <v>3219</v>
      </c>
      <c r="D1150" s="685" t="s">
        <v>3316</v>
      </c>
      <c r="E1150" s="686" t="s">
        <v>1217</v>
      </c>
      <c r="F1150" s="683" t="s">
        <v>334</v>
      </c>
      <c r="G1150" s="698">
        <v>100</v>
      </c>
      <c r="H1150" s="698">
        <v>100</v>
      </c>
      <c r="I1150" s="688">
        <f t="shared" si="21"/>
        <v>20</v>
      </c>
    </row>
    <row r="1151" spans="1:9" ht="15">
      <c r="A1151" s="682">
        <v>1127</v>
      </c>
      <c r="B1151" s="690" t="s">
        <v>2118</v>
      </c>
      <c r="C1151" s="690" t="s">
        <v>3219</v>
      </c>
      <c r="D1151" s="685" t="s">
        <v>3317</v>
      </c>
      <c r="E1151" s="686" t="s">
        <v>1217</v>
      </c>
      <c r="F1151" s="683" t="s">
        <v>334</v>
      </c>
      <c r="G1151" s="698">
        <v>100</v>
      </c>
      <c r="H1151" s="698">
        <v>100</v>
      </c>
      <c r="I1151" s="688">
        <f t="shared" si="21"/>
        <v>20</v>
      </c>
    </row>
    <row r="1152" spans="1:9" ht="15">
      <c r="A1152" s="682">
        <v>1128</v>
      </c>
      <c r="B1152" s="690" t="s">
        <v>1449</v>
      </c>
      <c r="C1152" s="690" t="s">
        <v>2555</v>
      </c>
      <c r="D1152" s="685" t="s">
        <v>3318</v>
      </c>
      <c r="E1152" s="686" t="s">
        <v>1217</v>
      </c>
      <c r="F1152" s="683" t="s">
        <v>334</v>
      </c>
      <c r="G1152" s="698">
        <v>100</v>
      </c>
      <c r="H1152" s="698">
        <v>100</v>
      </c>
      <c r="I1152" s="688">
        <f t="shared" si="21"/>
        <v>20</v>
      </c>
    </row>
    <row r="1153" spans="1:9" ht="15">
      <c r="A1153" s="682">
        <v>1129</v>
      </c>
      <c r="B1153" s="690" t="s">
        <v>2118</v>
      </c>
      <c r="C1153" s="690" t="s">
        <v>2060</v>
      </c>
      <c r="D1153" s="685" t="s">
        <v>3319</v>
      </c>
      <c r="E1153" s="686" t="s">
        <v>1217</v>
      </c>
      <c r="F1153" s="683" t="s">
        <v>334</v>
      </c>
      <c r="G1153" s="698">
        <v>100</v>
      </c>
      <c r="H1153" s="698">
        <v>100</v>
      </c>
      <c r="I1153" s="688">
        <f t="shared" si="21"/>
        <v>20</v>
      </c>
    </row>
    <row r="1154" spans="1:9" ht="15">
      <c r="A1154" s="682">
        <v>1130</v>
      </c>
      <c r="B1154" s="690" t="s">
        <v>1413</v>
      </c>
      <c r="C1154" s="690" t="s">
        <v>3320</v>
      </c>
      <c r="D1154" s="685" t="s">
        <v>3321</v>
      </c>
      <c r="E1154" s="686" t="s">
        <v>1217</v>
      </c>
      <c r="F1154" s="683" t="s">
        <v>334</v>
      </c>
      <c r="G1154" s="698">
        <v>100</v>
      </c>
      <c r="H1154" s="698">
        <v>100</v>
      </c>
      <c r="I1154" s="688">
        <f t="shared" si="21"/>
        <v>20</v>
      </c>
    </row>
    <row r="1155" spans="1:9" ht="15">
      <c r="A1155" s="682">
        <v>1131</v>
      </c>
      <c r="B1155" s="690" t="s">
        <v>1268</v>
      </c>
      <c r="C1155" s="690" t="s">
        <v>3322</v>
      </c>
      <c r="D1155" s="685" t="s">
        <v>3323</v>
      </c>
      <c r="E1155" s="686" t="s">
        <v>1217</v>
      </c>
      <c r="F1155" s="683" t="s">
        <v>334</v>
      </c>
      <c r="G1155" s="698">
        <v>100</v>
      </c>
      <c r="H1155" s="698">
        <v>100</v>
      </c>
      <c r="I1155" s="688">
        <f t="shared" si="21"/>
        <v>20</v>
      </c>
    </row>
    <row r="1156" spans="1:9" ht="15">
      <c r="A1156" s="682">
        <v>1132</v>
      </c>
      <c r="B1156" s="690" t="s">
        <v>647</v>
      </c>
      <c r="C1156" s="690" t="s">
        <v>2060</v>
      </c>
      <c r="D1156" s="685" t="s">
        <v>3324</v>
      </c>
      <c r="E1156" s="686" t="s">
        <v>1217</v>
      </c>
      <c r="F1156" s="683" t="s">
        <v>334</v>
      </c>
      <c r="G1156" s="698">
        <v>100</v>
      </c>
      <c r="H1156" s="698">
        <v>100</v>
      </c>
      <c r="I1156" s="688">
        <f t="shared" si="21"/>
        <v>20</v>
      </c>
    </row>
    <row r="1157" spans="1:9" ht="15">
      <c r="A1157" s="682">
        <v>1133</v>
      </c>
      <c r="B1157" s="690" t="s">
        <v>3325</v>
      </c>
      <c r="C1157" s="690" t="s">
        <v>2314</v>
      </c>
      <c r="D1157" s="685" t="s">
        <v>3326</v>
      </c>
      <c r="E1157" s="686" t="s">
        <v>1217</v>
      </c>
      <c r="F1157" s="683" t="s">
        <v>334</v>
      </c>
      <c r="G1157" s="698">
        <v>100</v>
      </c>
      <c r="H1157" s="698">
        <v>100</v>
      </c>
      <c r="I1157" s="688">
        <f t="shared" si="21"/>
        <v>20</v>
      </c>
    </row>
    <row r="1158" spans="1:9" ht="15">
      <c r="A1158" s="682">
        <v>1134</v>
      </c>
      <c r="B1158" s="690" t="s">
        <v>654</v>
      </c>
      <c r="C1158" s="690" t="s">
        <v>2637</v>
      </c>
      <c r="D1158" s="685" t="s">
        <v>3327</v>
      </c>
      <c r="E1158" s="686" t="s">
        <v>1217</v>
      </c>
      <c r="F1158" s="683" t="s">
        <v>334</v>
      </c>
      <c r="G1158" s="698">
        <v>100</v>
      </c>
      <c r="H1158" s="698">
        <v>100</v>
      </c>
      <c r="I1158" s="688">
        <f t="shared" si="21"/>
        <v>20</v>
      </c>
    </row>
    <row r="1159" spans="1:9" ht="15">
      <c r="A1159" s="682">
        <v>1135</v>
      </c>
      <c r="B1159" s="690" t="s">
        <v>1399</v>
      </c>
      <c r="C1159" s="690" t="s">
        <v>2637</v>
      </c>
      <c r="D1159" s="685" t="s">
        <v>3328</v>
      </c>
      <c r="E1159" s="686" t="s">
        <v>1217</v>
      </c>
      <c r="F1159" s="683" t="s">
        <v>334</v>
      </c>
      <c r="G1159" s="698">
        <v>100</v>
      </c>
      <c r="H1159" s="698">
        <v>100</v>
      </c>
      <c r="I1159" s="688">
        <f t="shared" si="21"/>
        <v>20</v>
      </c>
    </row>
    <row r="1160" spans="1:9" ht="15">
      <c r="A1160" s="682">
        <v>1136</v>
      </c>
      <c r="B1160" s="690" t="s">
        <v>1360</v>
      </c>
      <c r="C1160" s="690" t="s">
        <v>3329</v>
      </c>
      <c r="D1160" s="685" t="s">
        <v>3330</v>
      </c>
      <c r="E1160" s="686" t="s">
        <v>1217</v>
      </c>
      <c r="F1160" s="683" t="s">
        <v>334</v>
      </c>
      <c r="G1160" s="698">
        <v>100</v>
      </c>
      <c r="H1160" s="698">
        <v>100</v>
      </c>
      <c r="I1160" s="688">
        <f t="shared" si="21"/>
        <v>20</v>
      </c>
    </row>
    <row r="1161" spans="1:9" ht="15">
      <c r="A1161" s="682">
        <v>1137</v>
      </c>
      <c r="B1161" s="690" t="s">
        <v>1402</v>
      </c>
      <c r="C1161" s="690" t="s">
        <v>2637</v>
      </c>
      <c r="D1161" s="685" t="s">
        <v>3331</v>
      </c>
      <c r="E1161" s="686" t="s">
        <v>1217</v>
      </c>
      <c r="F1161" s="683" t="s">
        <v>334</v>
      </c>
      <c r="G1161" s="698">
        <v>100</v>
      </c>
      <c r="H1161" s="698">
        <v>100</v>
      </c>
      <c r="I1161" s="688">
        <f t="shared" si="21"/>
        <v>20</v>
      </c>
    </row>
    <row r="1162" spans="1:9" ht="15">
      <c r="A1162" s="682">
        <v>1138</v>
      </c>
      <c r="B1162" s="690" t="s">
        <v>1382</v>
      </c>
      <c r="C1162" s="690" t="s">
        <v>3332</v>
      </c>
      <c r="D1162" s="685" t="s">
        <v>3333</v>
      </c>
      <c r="E1162" s="686" t="s">
        <v>1217</v>
      </c>
      <c r="F1162" s="683" t="s">
        <v>334</v>
      </c>
      <c r="G1162" s="698">
        <v>150</v>
      </c>
      <c r="H1162" s="698">
        <v>150</v>
      </c>
      <c r="I1162" s="688">
        <f t="shared" si="21"/>
        <v>30</v>
      </c>
    </row>
    <row r="1163" spans="1:9" ht="15">
      <c r="A1163" s="682">
        <v>1139</v>
      </c>
      <c r="B1163" s="690" t="s">
        <v>1304</v>
      </c>
      <c r="C1163" s="690" t="s">
        <v>1383</v>
      </c>
      <c r="D1163" s="685" t="s">
        <v>3334</v>
      </c>
      <c r="E1163" s="686" t="s">
        <v>1217</v>
      </c>
      <c r="F1163" s="683" t="s">
        <v>334</v>
      </c>
      <c r="G1163" s="698">
        <v>300</v>
      </c>
      <c r="H1163" s="698">
        <v>300</v>
      </c>
      <c r="I1163" s="688">
        <f t="shared" si="21"/>
        <v>60</v>
      </c>
    </row>
    <row r="1164" spans="1:9" ht="15">
      <c r="A1164" s="682">
        <v>1140</v>
      </c>
      <c r="B1164" s="690" t="s">
        <v>3335</v>
      </c>
      <c r="C1164" s="690" t="s">
        <v>1612</v>
      </c>
      <c r="D1164" s="685" t="s">
        <v>3336</v>
      </c>
      <c r="E1164" s="686" t="s">
        <v>1217</v>
      </c>
      <c r="F1164" s="683" t="s">
        <v>334</v>
      </c>
      <c r="G1164" s="698">
        <v>300</v>
      </c>
      <c r="H1164" s="698">
        <v>300</v>
      </c>
      <c r="I1164" s="688">
        <f t="shared" si="21"/>
        <v>60</v>
      </c>
    </row>
    <row r="1165" spans="1:9" ht="15">
      <c r="A1165" s="682">
        <v>1141</v>
      </c>
      <c r="B1165" s="690" t="s">
        <v>1622</v>
      </c>
      <c r="C1165" s="690" t="s">
        <v>1564</v>
      </c>
      <c r="D1165" s="685" t="s">
        <v>3337</v>
      </c>
      <c r="E1165" s="686" t="s">
        <v>1217</v>
      </c>
      <c r="F1165" s="683" t="s">
        <v>334</v>
      </c>
      <c r="G1165" s="698">
        <v>300</v>
      </c>
      <c r="H1165" s="698">
        <v>300</v>
      </c>
      <c r="I1165" s="688">
        <f t="shared" si="21"/>
        <v>60</v>
      </c>
    </row>
    <row r="1166" spans="1:9" ht="15">
      <c r="A1166" s="682">
        <v>1142</v>
      </c>
      <c r="B1166" s="690" t="s">
        <v>1686</v>
      </c>
      <c r="C1166" s="690" t="s">
        <v>1564</v>
      </c>
      <c r="D1166" s="685" t="s">
        <v>3338</v>
      </c>
      <c r="E1166" s="686" t="s">
        <v>1217</v>
      </c>
      <c r="F1166" s="683" t="s">
        <v>334</v>
      </c>
      <c r="G1166" s="698">
        <v>300</v>
      </c>
      <c r="H1166" s="698">
        <v>300</v>
      </c>
      <c r="I1166" s="688">
        <f t="shared" si="21"/>
        <v>60</v>
      </c>
    </row>
    <row r="1167" spans="1:9" ht="15">
      <c r="A1167" s="682">
        <v>1143</v>
      </c>
      <c r="B1167" s="690" t="s">
        <v>3339</v>
      </c>
      <c r="C1167" s="690" t="s">
        <v>1564</v>
      </c>
      <c r="D1167" s="685" t="s">
        <v>3340</v>
      </c>
      <c r="E1167" s="686" t="s">
        <v>1217</v>
      </c>
      <c r="F1167" s="683" t="s">
        <v>334</v>
      </c>
      <c r="G1167" s="698">
        <v>300</v>
      </c>
      <c r="H1167" s="698">
        <v>300</v>
      </c>
      <c r="I1167" s="688">
        <f t="shared" si="21"/>
        <v>60</v>
      </c>
    </row>
    <row r="1168" spans="1:9" ht="15">
      <c r="A1168" s="682">
        <v>1144</v>
      </c>
      <c r="B1168" s="690" t="s">
        <v>1218</v>
      </c>
      <c r="C1168" s="690" t="s">
        <v>1564</v>
      </c>
      <c r="D1168" s="685" t="s">
        <v>3341</v>
      </c>
      <c r="E1168" s="686" t="s">
        <v>1217</v>
      </c>
      <c r="F1168" s="683" t="s">
        <v>334</v>
      </c>
      <c r="G1168" s="698">
        <v>300</v>
      </c>
      <c r="H1168" s="698">
        <v>300</v>
      </c>
      <c r="I1168" s="688">
        <f t="shared" si="21"/>
        <v>60</v>
      </c>
    </row>
    <row r="1169" spans="1:9" ht="15">
      <c r="A1169" s="682">
        <v>1145</v>
      </c>
      <c r="B1169" s="690" t="s">
        <v>2033</v>
      </c>
      <c r="C1169" s="690" t="s">
        <v>1383</v>
      </c>
      <c r="D1169" s="685" t="s">
        <v>3342</v>
      </c>
      <c r="E1169" s="686" t="s">
        <v>1217</v>
      </c>
      <c r="F1169" s="683" t="s">
        <v>334</v>
      </c>
      <c r="G1169" s="698">
        <v>300</v>
      </c>
      <c r="H1169" s="698">
        <v>300</v>
      </c>
      <c r="I1169" s="688">
        <f t="shared" si="21"/>
        <v>60</v>
      </c>
    </row>
    <row r="1170" spans="1:9" ht="15">
      <c r="A1170" s="682">
        <v>1146</v>
      </c>
      <c r="B1170" s="690" t="s">
        <v>2058</v>
      </c>
      <c r="C1170" s="690" t="s">
        <v>3343</v>
      </c>
      <c r="D1170" s="685" t="s">
        <v>3344</v>
      </c>
      <c r="E1170" s="686" t="s">
        <v>1217</v>
      </c>
      <c r="F1170" s="683" t="s">
        <v>334</v>
      </c>
      <c r="G1170" s="698">
        <v>300</v>
      </c>
      <c r="H1170" s="698">
        <v>300</v>
      </c>
      <c r="I1170" s="688">
        <f t="shared" si="21"/>
        <v>60</v>
      </c>
    </row>
    <row r="1171" spans="1:9" ht="15">
      <c r="A1171" s="682">
        <v>1147</v>
      </c>
      <c r="B1171" s="690" t="s">
        <v>1402</v>
      </c>
      <c r="C1171" s="690" t="s">
        <v>1549</v>
      </c>
      <c r="D1171" s="685" t="s">
        <v>3345</v>
      </c>
      <c r="E1171" s="686" t="s">
        <v>1217</v>
      </c>
      <c r="F1171" s="683" t="s">
        <v>334</v>
      </c>
      <c r="G1171" s="698">
        <v>300</v>
      </c>
      <c r="H1171" s="698">
        <v>300</v>
      </c>
      <c r="I1171" s="688">
        <f t="shared" si="21"/>
        <v>60</v>
      </c>
    </row>
    <row r="1172" spans="1:9" ht="15">
      <c r="A1172" s="682">
        <v>1148</v>
      </c>
      <c r="B1172" s="690" t="s">
        <v>668</v>
      </c>
      <c r="C1172" s="690" t="s">
        <v>3346</v>
      </c>
      <c r="D1172" s="685" t="s">
        <v>3347</v>
      </c>
      <c r="E1172" s="686" t="s">
        <v>1217</v>
      </c>
      <c r="F1172" s="683" t="s">
        <v>334</v>
      </c>
      <c r="G1172" s="698">
        <v>300</v>
      </c>
      <c r="H1172" s="698">
        <v>300</v>
      </c>
      <c r="I1172" s="688">
        <f t="shared" si="21"/>
        <v>60</v>
      </c>
    </row>
    <row r="1173" spans="1:9" ht="15">
      <c r="A1173" s="682">
        <v>1149</v>
      </c>
      <c r="B1173" s="690" t="s">
        <v>3348</v>
      </c>
      <c r="C1173" s="690" t="s">
        <v>1776</v>
      </c>
      <c r="D1173" s="685" t="s">
        <v>3349</v>
      </c>
      <c r="E1173" s="686" t="s">
        <v>1217</v>
      </c>
      <c r="F1173" s="683" t="s">
        <v>334</v>
      </c>
      <c r="G1173" s="698">
        <v>300</v>
      </c>
      <c r="H1173" s="698">
        <v>300</v>
      </c>
      <c r="I1173" s="688">
        <f t="shared" si="21"/>
        <v>60</v>
      </c>
    </row>
    <row r="1174" spans="1:9" ht="15">
      <c r="A1174" s="682">
        <v>1150</v>
      </c>
      <c r="B1174" s="690" t="s">
        <v>1650</v>
      </c>
      <c r="C1174" s="690" t="s">
        <v>3350</v>
      </c>
      <c r="D1174" s="685" t="s">
        <v>3351</v>
      </c>
      <c r="E1174" s="686" t="s">
        <v>1217</v>
      </c>
      <c r="F1174" s="683" t="s">
        <v>334</v>
      </c>
      <c r="G1174" s="698">
        <v>300</v>
      </c>
      <c r="H1174" s="698">
        <v>300</v>
      </c>
      <c r="I1174" s="688">
        <f t="shared" si="21"/>
        <v>60</v>
      </c>
    </row>
    <row r="1175" spans="1:9" ht="15">
      <c r="A1175" s="682">
        <v>1151</v>
      </c>
      <c r="B1175" s="690" t="s">
        <v>3352</v>
      </c>
      <c r="C1175" s="690" t="s">
        <v>3350</v>
      </c>
      <c r="D1175" s="685" t="s">
        <v>3353</v>
      </c>
      <c r="E1175" s="686" t="s">
        <v>1217</v>
      </c>
      <c r="F1175" s="683" t="s">
        <v>334</v>
      </c>
      <c r="G1175" s="698">
        <v>300</v>
      </c>
      <c r="H1175" s="698">
        <v>300</v>
      </c>
      <c r="I1175" s="688">
        <f t="shared" si="21"/>
        <v>60</v>
      </c>
    </row>
    <row r="1176" spans="1:9" ht="15">
      <c r="A1176" s="682">
        <v>1152</v>
      </c>
      <c r="B1176" s="690" t="s">
        <v>3354</v>
      </c>
      <c r="C1176" s="690" t="s">
        <v>1776</v>
      </c>
      <c r="D1176" s="685" t="s">
        <v>3355</v>
      </c>
      <c r="E1176" s="686" t="s">
        <v>1217</v>
      </c>
      <c r="F1176" s="683" t="s">
        <v>334</v>
      </c>
      <c r="G1176" s="698">
        <v>300</v>
      </c>
      <c r="H1176" s="698">
        <v>300</v>
      </c>
      <c r="I1176" s="688">
        <f t="shared" si="21"/>
        <v>60</v>
      </c>
    </row>
    <row r="1177" spans="1:9" ht="15">
      <c r="A1177" s="682">
        <v>1153</v>
      </c>
      <c r="B1177" s="690" t="s">
        <v>1246</v>
      </c>
      <c r="C1177" s="690" t="s">
        <v>3356</v>
      </c>
      <c r="D1177" s="685" t="s">
        <v>3357</v>
      </c>
      <c r="E1177" s="686" t="s">
        <v>1217</v>
      </c>
      <c r="F1177" s="683" t="s">
        <v>334</v>
      </c>
      <c r="G1177" s="698">
        <v>300</v>
      </c>
      <c r="H1177" s="698">
        <v>300</v>
      </c>
      <c r="I1177" s="688">
        <f t="shared" si="21"/>
        <v>60</v>
      </c>
    </row>
    <row r="1178" spans="1:9" ht="15">
      <c r="A1178" s="682">
        <v>1154</v>
      </c>
      <c r="B1178" s="690" t="s">
        <v>3070</v>
      </c>
      <c r="C1178" s="690" t="s">
        <v>3358</v>
      </c>
      <c r="D1178" s="685" t="s">
        <v>3359</v>
      </c>
      <c r="E1178" s="686" t="s">
        <v>1217</v>
      </c>
      <c r="F1178" s="683" t="s">
        <v>334</v>
      </c>
      <c r="G1178" s="698">
        <v>300</v>
      </c>
      <c r="H1178" s="698">
        <v>300</v>
      </c>
      <c r="I1178" s="688">
        <f t="shared" si="21"/>
        <v>60</v>
      </c>
    </row>
    <row r="1179" spans="1:9" ht="15">
      <c r="A1179" s="682">
        <v>1155</v>
      </c>
      <c r="B1179" s="690" t="s">
        <v>654</v>
      </c>
      <c r="C1179" s="690" t="s">
        <v>3360</v>
      </c>
      <c r="D1179" s="685" t="s">
        <v>3361</v>
      </c>
      <c r="E1179" s="686" t="s">
        <v>1217</v>
      </c>
      <c r="F1179" s="683" t="s">
        <v>334</v>
      </c>
      <c r="G1179" s="698">
        <v>200</v>
      </c>
      <c r="H1179" s="698">
        <v>200</v>
      </c>
      <c r="I1179" s="688">
        <f t="shared" si="21"/>
        <v>40</v>
      </c>
    </row>
    <row r="1180" spans="1:9" ht="15">
      <c r="A1180" s="682">
        <v>1156</v>
      </c>
      <c r="B1180" s="699" t="s">
        <v>678</v>
      </c>
      <c r="C1180" s="699" t="s">
        <v>3362</v>
      </c>
      <c r="D1180" s="700" t="s">
        <v>3363</v>
      </c>
      <c r="E1180" s="686" t="s">
        <v>1217</v>
      </c>
      <c r="F1180" s="683" t="s">
        <v>334</v>
      </c>
      <c r="G1180" s="698">
        <v>300</v>
      </c>
      <c r="H1180" s="698">
        <v>300</v>
      </c>
      <c r="I1180" s="688">
        <f t="shared" si="21"/>
        <v>60</v>
      </c>
    </row>
    <row r="1181" spans="1:9" ht="15">
      <c r="A1181" s="682">
        <v>1157</v>
      </c>
      <c r="B1181" s="699" t="s">
        <v>1382</v>
      </c>
      <c r="C1181" s="699" t="s">
        <v>3364</v>
      </c>
      <c r="D1181" s="700" t="s">
        <v>3365</v>
      </c>
      <c r="E1181" s="686" t="s">
        <v>1217</v>
      </c>
      <c r="F1181" s="683" t="s">
        <v>334</v>
      </c>
      <c r="G1181" s="698">
        <v>300</v>
      </c>
      <c r="H1181" s="698">
        <v>300</v>
      </c>
      <c r="I1181" s="688">
        <f t="shared" si="21"/>
        <v>60</v>
      </c>
    </row>
    <row r="1182" spans="1:9" ht="15">
      <c r="A1182" s="682">
        <v>1158</v>
      </c>
      <c r="B1182" s="699" t="s">
        <v>639</v>
      </c>
      <c r="C1182" s="699" t="s">
        <v>3366</v>
      </c>
      <c r="D1182" s="700" t="s">
        <v>3367</v>
      </c>
      <c r="E1182" s="686" t="s">
        <v>1217</v>
      </c>
      <c r="F1182" s="683" t="s">
        <v>334</v>
      </c>
      <c r="G1182" s="698">
        <v>100</v>
      </c>
      <c r="H1182" s="698">
        <v>100</v>
      </c>
      <c r="I1182" s="688">
        <f t="shared" si="21"/>
        <v>20</v>
      </c>
    </row>
    <row r="1183" spans="1:9" ht="15">
      <c r="A1183" s="682">
        <v>1159</v>
      </c>
      <c r="B1183" s="699" t="s">
        <v>652</v>
      </c>
      <c r="C1183" s="699" t="s">
        <v>3368</v>
      </c>
      <c r="D1183" s="700" t="s">
        <v>3369</v>
      </c>
      <c r="E1183" s="686" t="s">
        <v>1217</v>
      </c>
      <c r="F1183" s="683" t="s">
        <v>334</v>
      </c>
      <c r="G1183" s="698">
        <v>100</v>
      </c>
      <c r="H1183" s="698">
        <v>100</v>
      </c>
      <c r="I1183" s="688">
        <f t="shared" si="21"/>
        <v>20</v>
      </c>
    </row>
    <row r="1184" spans="1:9" ht="15">
      <c r="A1184" s="682">
        <v>1160</v>
      </c>
      <c r="B1184" s="699" t="s">
        <v>2058</v>
      </c>
      <c r="C1184" s="699" t="s">
        <v>3370</v>
      </c>
      <c r="D1184" s="700" t="s">
        <v>3371</v>
      </c>
      <c r="E1184" s="686" t="s">
        <v>1217</v>
      </c>
      <c r="F1184" s="683" t="s">
        <v>334</v>
      </c>
      <c r="G1184" s="698">
        <v>100</v>
      </c>
      <c r="H1184" s="698">
        <v>100</v>
      </c>
      <c r="I1184" s="688">
        <f t="shared" si="21"/>
        <v>20</v>
      </c>
    </row>
    <row r="1185" spans="1:9" ht="15">
      <c r="A1185" s="682">
        <v>1161</v>
      </c>
      <c r="B1185" s="699" t="s">
        <v>1596</v>
      </c>
      <c r="C1185" s="699" t="s">
        <v>3372</v>
      </c>
      <c r="D1185" s="700" t="s">
        <v>3373</v>
      </c>
      <c r="E1185" s="686" t="s">
        <v>1217</v>
      </c>
      <c r="F1185" s="683" t="s">
        <v>334</v>
      </c>
      <c r="G1185" s="698">
        <v>100</v>
      </c>
      <c r="H1185" s="698">
        <v>100</v>
      </c>
      <c r="I1185" s="688">
        <f t="shared" si="21"/>
        <v>20</v>
      </c>
    </row>
    <row r="1186" spans="1:9" ht="15">
      <c r="A1186" s="682">
        <v>1162</v>
      </c>
      <c r="B1186" s="699" t="s">
        <v>3208</v>
      </c>
      <c r="C1186" s="699" t="s">
        <v>3374</v>
      </c>
      <c r="D1186" s="700" t="s">
        <v>3375</v>
      </c>
      <c r="E1186" s="686" t="s">
        <v>1217</v>
      </c>
      <c r="F1186" s="683" t="s">
        <v>334</v>
      </c>
      <c r="G1186" s="698">
        <v>100</v>
      </c>
      <c r="H1186" s="698">
        <v>100</v>
      </c>
      <c r="I1186" s="688">
        <f t="shared" si="21"/>
        <v>20</v>
      </c>
    </row>
    <row r="1187" spans="1:9" ht="15">
      <c r="A1187" s="682">
        <v>1163</v>
      </c>
      <c r="B1187" s="699" t="s">
        <v>1271</v>
      </c>
      <c r="C1187" s="699" t="s">
        <v>2484</v>
      </c>
      <c r="D1187" s="700" t="s">
        <v>3376</v>
      </c>
      <c r="E1187" s="686" t="s">
        <v>1217</v>
      </c>
      <c r="F1187" s="683" t="s">
        <v>334</v>
      </c>
      <c r="G1187" s="698">
        <v>100</v>
      </c>
      <c r="H1187" s="698">
        <v>100</v>
      </c>
      <c r="I1187" s="688">
        <f t="shared" si="21"/>
        <v>20</v>
      </c>
    </row>
    <row r="1188" spans="1:9" ht="15">
      <c r="A1188" s="682">
        <v>1164</v>
      </c>
      <c r="B1188" s="699" t="s">
        <v>1393</v>
      </c>
      <c r="C1188" s="699" t="s">
        <v>3377</v>
      </c>
      <c r="D1188" s="700" t="s">
        <v>3378</v>
      </c>
      <c r="E1188" s="686" t="s">
        <v>1217</v>
      </c>
      <c r="F1188" s="683" t="s">
        <v>334</v>
      </c>
      <c r="G1188" s="698">
        <v>100</v>
      </c>
      <c r="H1188" s="698">
        <v>100</v>
      </c>
      <c r="I1188" s="688">
        <f t="shared" si="21"/>
        <v>20</v>
      </c>
    </row>
    <row r="1189" spans="1:9" ht="15">
      <c r="A1189" s="682">
        <v>1165</v>
      </c>
      <c r="B1189" s="699" t="s">
        <v>2374</v>
      </c>
      <c r="C1189" s="699" t="s">
        <v>2537</v>
      </c>
      <c r="D1189" s="700" t="s">
        <v>3379</v>
      </c>
      <c r="E1189" s="686" t="s">
        <v>1217</v>
      </c>
      <c r="F1189" s="683" t="s">
        <v>334</v>
      </c>
      <c r="G1189" s="698">
        <v>100</v>
      </c>
      <c r="H1189" s="698">
        <v>100</v>
      </c>
      <c r="I1189" s="688">
        <f t="shared" si="21"/>
        <v>20</v>
      </c>
    </row>
    <row r="1190" spans="1:9" ht="15">
      <c r="A1190" s="682">
        <v>1166</v>
      </c>
      <c r="B1190" s="699" t="s">
        <v>2028</v>
      </c>
      <c r="C1190" s="699" t="s">
        <v>3380</v>
      </c>
      <c r="D1190" s="700" t="s">
        <v>3381</v>
      </c>
      <c r="E1190" s="686" t="s">
        <v>1217</v>
      </c>
      <c r="F1190" s="683" t="s">
        <v>334</v>
      </c>
      <c r="G1190" s="698">
        <v>100</v>
      </c>
      <c r="H1190" s="698">
        <v>100</v>
      </c>
      <c r="I1190" s="688">
        <f t="shared" si="21"/>
        <v>20</v>
      </c>
    </row>
    <row r="1191" spans="1:9" ht="15">
      <c r="A1191" s="682">
        <v>1167</v>
      </c>
      <c r="B1191" s="699" t="s">
        <v>1721</v>
      </c>
      <c r="C1191" s="699" t="s">
        <v>3382</v>
      </c>
      <c r="D1191" s="700" t="s">
        <v>3383</v>
      </c>
      <c r="E1191" s="686" t="s">
        <v>1217</v>
      </c>
      <c r="F1191" s="683" t="s">
        <v>334</v>
      </c>
      <c r="G1191" s="698">
        <v>100</v>
      </c>
      <c r="H1191" s="698">
        <v>100</v>
      </c>
      <c r="I1191" s="688">
        <f t="shared" si="21"/>
        <v>20</v>
      </c>
    </row>
    <row r="1192" spans="1:9" ht="15">
      <c r="A1192" s="682">
        <v>1168</v>
      </c>
      <c r="B1192" s="699" t="s">
        <v>637</v>
      </c>
      <c r="C1192" s="699" t="s">
        <v>3382</v>
      </c>
      <c r="D1192" s="700" t="s">
        <v>3384</v>
      </c>
      <c r="E1192" s="686" t="s">
        <v>1217</v>
      </c>
      <c r="F1192" s="683" t="s">
        <v>334</v>
      </c>
      <c r="G1192" s="698">
        <v>100</v>
      </c>
      <c r="H1192" s="698">
        <v>100</v>
      </c>
      <c r="I1192" s="688">
        <f t="shared" si="21"/>
        <v>20</v>
      </c>
    </row>
    <row r="1193" spans="1:9" ht="15">
      <c r="A1193" s="682">
        <v>1169</v>
      </c>
      <c r="B1193" s="699" t="s">
        <v>3385</v>
      </c>
      <c r="C1193" s="699" t="s">
        <v>3386</v>
      </c>
      <c r="D1193" s="700" t="s">
        <v>3387</v>
      </c>
      <c r="E1193" s="686" t="s">
        <v>1217</v>
      </c>
      <c r="F1193" s="683" t="s">
        <v>334</v>
      </c>
      <c r="G1193" s="698">
        <v>100</v>
      </c>
      <c r="H1193" s="698">
        <v>100</v>
      </c>
      <c r="I1193" s="688">
        <f t="shared" si="21"/>
        <v>20</v>
      </c>
    </row>
    <row r="1194" spans="1:9" ht="15">
      <c r="A1194" s="682">
        <v>1170</v>
      </c>
      <c r="B1194" s="699" t="s">
        <v>3045</v>
      </c>
      <c r="C1194" s="699" t="s">
        <v>3151</v>
      </c>
      <c r="D1194" s="700" t="s">
        <v>3388</v>
      </c>
      <c r="E1194" s="686" t="s">
        <v>1217</v>
      </c>
      <c r="F1194" s="683" t="s">
        <v>334</v>
      </c>
      <c r="G1194" s="698">
        <v>100</v>
      </c>
      <c r="H1194" s="698">
        <v>100</v>
      </c>
      <c r="I1194" s="688">
        <f t="shared" si="21"/>
        <v>20</v>
      </c>
    </row>
    <row r="1195" spans="1:9" ht="15">
      <c r="A1195" s="682">
        <v>1171</v>
      </c>
      <c r="B1195" s="699" t="s">
        <v>2066</v>
      </c>
      <c r="C1195" s="699" t="s">
        <v>3389</v>
      </c>
      <c r="D1195" s="700" t="s">
        <v>3390</v>
      </c>
      <c r="E1195" s="686" t="s">
        <v>1217</v>
      </c>
      <c r="F1195" s="683" t="s">
        <v>334</v>
      </c>
      <c r="G1195" s="698">
        <v>100</v>
      </c>
      <c r="H1195" s="698">
        <v>100</v>
      </c>
      <c r="I1195" s="688">
        <f t="shared" si="21"/>
        <v>20</v>
      </c>
    </row>
    <row r="1196" spans="1:9" ht="15">
      <c r="A1196" s="682">
        <v>1172</v>
      </c>
      <c r="B1196" s="699" t="s">
        <v>1985</v>
      </c>
      <c r="C1196" s="699" t="s">
        <v>3391</v>
      </c>
      <c r="D1196" s="700" t="s">
        <v>3392</v>
      </c>
      <c r="E1196" s="686" t="s">
        <v>1217</v>
      </c>
      <c r="F1196" s="683" t="s">
        <v>334</v>
      </c>
      <c r="G1196" s="698">
        <v>100</v>
      </c>
      <c r="H1196" s="698">
        <v>100</v>
      </c>
      <c r="I1196" s="688">
        <f t="shared" si="21"/>
        <v>20</v>
      </c>
    </row>
    <row r="1197" spans="1:9" ht="15">
      <c r="A1197" s="682">
        <v>1173</v>
      </c>
      <c r="B1197" s="699" t="s">
        <v>3393</v>
      </c>
      <c r="C1197" s="699" t="s">
        <v>3394</v>
      </c>
      <c r="D1197" s="700" t="s">
        <v>3395</v>
      </c>
      <c r="E1197" s="686" t="s">
        <v>1217</v>
      </c>
      <c r="F1197" s="683" t="s">
        <v>334</v>
      </c>
      <c r="G1197" s="698">
        <v>100</v>
      </c>
      <c r="H1197" s="698">
        <v>100</v>
      </c>
      <c r="I1197" s="688">
        <f t="shared" si="21"/>
        <v>20</v>
      </c>
    </row>
    <row r="1198" spans="1:9" ht="15">
      <c r="A1198" s="682">
        <v>1174</v>
      </c>
      <c r="B1198" s="699" t="s">
        <v>2374</v>
      </c>
      <c r="C1198" s="699" t="s">
        <v>1671</v>
      </c>
      <c r="D1198" s="700" t="s">
        <v>3396</v>
      </c>
      <c r="E1198" s="686" t="s">
        <v>1217</v>
      </c>
      <c r="F1198" s="683" t="s">
        <v>334</v>
      </c>
      <c r="G1198" s="698">
        <v>100</v>
      </c>
      <c r="H1198" s="698">
        <v>100</v>
      </c>
      <c r="I1198" s="688">
        <f t="shared" si="21"/>
        <v>20</v>
      </c>
    </row>
    <row r="1199" spans="1:9" ht="15">
      <c r="A1199" s="682">
        <v>1175</v>
      </c>
      <c r="B1199" s="690" t="s">
        <v>3397</v>
      </c>
      <c r="C1199" s="690" t="s">
        <v>3362</v>
      </c>
      <c r="D1199" s="685" t="s">
        <v>3398</v>
      </c>
      <c r="E1199" s="686" t="s">
        <v>1217</v>
      </c>
      <c r="F1199" s="683" t="s">
        <v>334</v>
      </c>
      <c r="G1199" s="698">
        <v>150</v>
      </c>
      <c r="H1199" s="698">
        <v>150</v>
      </c>
      <c r="I1199" s="688">
        <f t="shared" si="21"/>
        <v>30</v>
      </c>
    </row>
    <row r="1200" spans="1:9" ht="15">
      <c r="A1200" s="682">
        <v>1176</v>
      </c>
      <c r="B1200" s="699" t="s">
        <v>637</v>
      </c>
      <c r="C1200" s="699" t="s">
        <v>1526</v>
      </c>
      <c r="D1200" s="701" t="s">
        <v>3399</v>
      </c>
      <c r="E1200" s="686" t="s">
        <v>1217</v>
      </c>
      <c r="F1200" s="683" t="s">
        <v>334</v>
      </c>
      <c r="G1200" s="698">
        <v>300</v>
      </c>
      <c r="H1200" s="698">
        <v>300</v>
      </c>
      <c r="I1200" s="688">
        <f t="shared" si="21"/>
        <v>60</v>
      </c>
    </row>
    <row r="1201" spans="1:9" ht="15">
      <c r="A1201" s="682">
        <v>1177</v>
      </c>
      <c r="B1201" s="699" t="s">
        <v>637</v>
      </c>
      <c r="C1201" s="699" t="s">
        <v>3400</v>
      </c>
      <c r="D1201" s="701" t="s">
        <v>3401</v>
      </c>
      <c r="E1201" s="686" t="s">
        <v>1217</v>
      </c>
      <c r="F1201" s="683" t="s">
        <v>334</v>
      </c>
      <c r="G1201" s="698">
        <v>300</v>
      </c>
      <c r="H1201" s="698">
        <v>300</v>
      </c>
      <c r="I1201" s="688">
        <f t="shared" si="21"/>
        <v>60</v>
      </c>
    </row>
    <row r="1202" spans="1:9" ht="15">
      <c r="A1202" s="682">
        <v>1178</v>
      </c>
      <c r="B1202" s="699" t="s">
        <v>1413</v>
      </c>
      <c r="C1202" s="699" t="s">
        <v>3402</v>
      </c>
      <c r="D1202" s="701" t="s">
        <v>3403</v>
      </c>
      <c r="E1202" s="686" t="s">
        <v>1217</v>
      </c>
      <c r="F1202" s="683" t="s">
        <v>334</v>
      </c>
      <c r="G1202" s="698">
        <v>300</v>
      </c>
      <c r="H1202" s="698">
        <v>300</v>
      </c>
      <c r="I1202" s="688">
        <f t="shared" si="21"/>
        <v>60</v>
      </c>
    </row>
    <row r="1203" spans="1:9" ht="15">
      <c r="A1203" s="682">
        <v>1179</v>
      </c>
      <c r="B1203" s="699" t="s">
        <v>659</v>
      </c>
      <c r="C1203" s="699" t="s">
        <v>660</v>
      </c>
      <c r="D1203" s="701" t="s">
        <v>564</v>
      </c>
      <c r="E1203" s="686" t="s">
        <v>1217</v>
      </c>
      <c r="F1203" s="683" t="s">
        <v>334</v>
      </c>
      <c r="G1203" s="698">
        <v>300</v>
      </c>
      <c r="H1203" s="698">
        <v>300</v>
      </c>
      <c r="I1203" s="688">
        <f t="shared" si="21"/>
        <v>60</v>
      </c>
    </row>
    <row r="1204" spans="1:9" ht="15">
      <c r="A1204" s="682">
        <v>1180</v>
      </c>
      <c r="B1204" s="699" t="s">
        <v>3404</v>
      </c>
      <c r="C1204" s="699" t="s">
        <v>1733</v>
      </c>
      <c r="D1204" s="701" t="s">
        <v>3405</v>
      </c>
      <c r="E1204" s="686" t="s">
        <v>1217</v>
      </c>
      <c r="F1204" s="683" t="s">
        <v>334</v>
      </c>
      <c r="G1204" s="698">
        <v>300</v>
      </c>
      <c r="H1204" s="698">
        <v>300</v>
      </c>
      <c r="I1204" s="688">
        <f t="shared" si="21"/>
        <v>60</v>
      </c>
    </row>
    <row r="1205" spans="1:9" ht="15">
      <c r="A1205" s="682">
        <v>1181</v>
      </c>
      <c r="B1205" s="696" t="s">
        <v>637</v>
      </c>
      <c r="C1205" s="696" t="s">
        <v>629</v>
      </c>
      <c r="D1205" s="693" t="s">
        <v>3406</v>
      </c>
      <c r="E1205" s="686" t="s">
        <v>1217</v>
      </c>
      <c r="F1205" s="683" t="s">
        <v>334</v>
      </c>
      <c r="G1205" s="698">
        <v>300</v>
      </c>
      <c r="H1205" s="698">
        <v>300</v>
      </c>
      <c r="I1205" s="688">
        <f t="shared" si="21"/>
        <v>60</v>
      </c>
    </row>
    <row r="1206" spans="1:9" ht="15">
      <c r="A1206" s="682">
        <v>1182</v>
      </c>
      <c r="B1206" s="696" t="s">
        <v>687</v>
      </c>
      <c r="C1206" s="696" t="s">
        <v>3407</v>
      </c>
      <c r="D1206" s="693" t="s">
        <v>3408</v>
      </c>
      <c r="E1206" s="686" t="s">
        <v>1217</v>
      </c>
      <c r="F1206" s="683" t="s">
        <v>334</v>
      </c>
      <c r="G1206" s="698">
        <v>300</v>
      </c>
      <c r="H1206" s="698">
        <v>300</v>
      </c>
      <c r="I1206" s="688">
        <f t="shared" si="21"/>
        <v>60</v>
      </c>
    </row>
    <row r="1207" spans="1:9" ht="15">
      <c r="A1207" s="682">
        <v>1183</v>
      </c>
      <c r="B1207" s="696" t="s">
        <v>665</v>
      </c>
      <c r="C1207" s="696" t="s">
        <v>629</v>
      </c>
      <c r="D1207" s="693" t="s">
        <v>3409</v>
      </c>
      <c r="E1207" s="686" t="s">
        <v>1217</v>
      </c>
      <c r="F1207" s="683" t="s">
        <v>334</v>
      </c>
      <c r="G1207" s="698">
        <v>300</v>
      </c>
      <c r="H1207" s="698">
        <v>300</v>
      </c>
      <c r="I1207" s="688">
        <f t="shared" si="21"/>
        <v>60</v>
      </c>
    </row>
    <row r="1208" spans="1:9" ht="15">
      <c r="A1208" s="682">
        <v>1184</v>
      </c>
      <c r="B1208" s="696" t="s">
        <v>1416</v>
      </c>
      <c r="C1208" s="696" t="s">
        <v>3122</v>
      </c>
      <c r="D1208" s="693" t="s">
        <v>3410</v>
      </c>
      <c r="E1208" s="686" t="s">
        <v>1217</v>
      </c>
      <c r="F1208" s="683" t="s">
        <v>334</v>
      </c>
      <c r="G1208" s="698">
        <v>300</v>
      </c>
      <c r="H1208" s="698">
        <v>300</v>
      </c>
      <c r="I1208" s="688">
        <f t="shared" si="21"/>
        <v>60</v>
      </c>
    </row>
    <row r="1209" spans="1:9" ht="15">
      <c r="A1209" s="682">
        <v>1185</v>
      </c>
      <c r="B1209" s="696" t="s">
        <v>1358</v>
      </c>
      <c r="C1209" s="696" t="s">
        <v>3411</v>
      </c>
      <c r="D1209" s="693" t="s">
        <v>3412</v>
      </c>
      <c r="E1209" s="686" t="s">
        <v>1217</v>
      </c>
      <c r="F1209" s="683" t="s">
        <v>334</v>
      </c>
      <c r="G1209" s="698">
        <v>300</v>
      </c>
      <c r="H1209" s="698">
        <v>300</v>
      </c>
      <c r="I1209" s="688">
        <f t="shared" si="21"/>
        <v>60</v>
      </c>
    </row>
    <row r="1210" spans="1:9" ht="15">
      <c r="A1210" s="682">
        <v>1186</v>
      </c>
      <c r="B1210" s="696" t="s">
        <v>1769</v>
      </c>
      <c r="C1210" s="696" t="s">
        <v>2739</v>
      </c>
      <c r="D1210" s="693" t="s">
        <v>3413</v>
      </c>
      <c r="E1210" s="686" t="s">
        <v>1217</v>
      </c>
      <c r="F1210" s="683" t="s">
        <v>334</v>
      </c>
      <c r="G1210" s="698">
        <v>300</v>
      </c>
      <c r="H1210" s="698">
        <v>300</v>
      </c>
      <c r="I1210" s="688">
        <f t="shared" si="21"/>
        <v>60</v>
      </c>
    </row>
    <row r="1211" spans="1:9" ht="15">
      <c r="A1211" s="682">
        <v>1187</v>
      </c>
      <c r="B1211" s="696" t="s">
        <v>1371</v>
      </c>
      <c r="C1211" s="696" t="s">
        <v>629</v>
      </c>
      <c r="D1211" s="693" t="s">
        <v>3414</v>
      </c>
      <c r="E1211" s="686" t="s">
        <v>1217</v>
      </c>
      <c r="F1211" s="683" t="s">
        <v>334</v>
      </c>
      <c r="G1211" s="698">
        <v>300</v>
      </c>
      <c r="H1211" s="698">
        <v>300</v>
      </c>
      <c r="I1211" s="688">
        <f t="shared" si="21"/>
        <v>60</v>
      </c>
    </row>
    <row r="1212" spans="1:9" ht="15">
      <c r="A1212" s="682">
        <v>1188</v>
      </c>
      <c r="B1212" s="696" t="s">
        <v>1244</v>
      </c>
      <c r="C1212" s="696" t="s">
        <v>3415</v>
      </c>
      <c r="D1212" s="693" t="s">
        <v>3416</v>
      </c>
      <c r="E1212" s="686" t="s">
        <v>1217</v>
      </c>
      <c r="F1212" s="683" t="s">
        <v>334</v>
      </c>
      <c r="G1212" s="698">
        <v>200</v>
      </c>
      <c r="H1212" s="698">
        <v>200</v>
      </c>
      <c r="I1212" s="688">
        <f t="shared" si="21"/>
        <v>40</v>
      </c>
    </row>
    <row r="1213" spans="1:9" ht="15">
      <c r="A1213" s="682">
        <v>1189</v>
      </c>
      <c r="B1213" s="696" t="s">
        <v>2033</v>
      </c>
      <c r="C1213" s="696" t="s">
        <v>3417</v>
      </c>
      <c r="D1213" s="693" t="s">
        <v>3418</v>
      </c>
      <c r="E1213" s="686" t="s">
        <v>1217</v>
      </c>
      <c r="F1213" s="683" t="s">
        <v>334</v>
      </c>
      <c r="G1213" s="698">
        <v>300</v>
      </c>
      <c r="H1213" s="698">
        <v>300</v>
      </c>
      <c r="I1213" s="688">
        <f t="shared" si="21"/>
        <v>60</v>
      </c>
    </row>
    <row r="1214" spans="1:9" ht="15">
      <c r="A1214" s="682">
        <v>1190</v>
      </c>
      <c r="B1214" s="696" t="s">
        <v>700</v>
      </c>
      <c r="C1214" s="696" t="s">
        <v>3419</v>
      </c>
      <c r="D1214" s="693" t="s">
        <v>3420</v>
      </c>
      <c r="E1214" s="686" t="s">
        <v>1217</v>
      </c>
      <c r="F1214" s="683" t="s">
        <v>334</v>
      </c>
      <c r="G1214" s="698">
        <v>300</v>
      </c>
      <c r="H1214" s="698">
        <v>300</v>
      </c>
      <c r="I1214" s="688">
        <f t="shared" si="21"/>
        <v>60</v>
      </c>
    </row>
    <row r="1215" spans="1:9" ht="15">
      <c r="A1215" s="682">
        <v>1191</v>
      </c>
      <c r="B1215" s="696" t="s">
        <v>647</v>
      </c>
      <c r="C1215" s="696" t="s">
        <v>1717</v>
      </c>
      <c r="D1215" s="693" t="s">
        <v>3421</v>
      </c>
      <c r="E1215" s="686" t="s">
        <v>1217</v>
      </c>
      <c r="F1215" s="683" t="s">
        <v>334</v>
      </c>
      <c r="G1215" s="698">
        <v>300</v>
      </c>
      <c r="H1215" s="698">
        <v>300</v>
      </c>
      <c r="I1215" s="688">
        <f t="shared" si="21"/>
        <v>60</v>
      </c>
    </row>
    <row r="1216" spans="1:9" ht="15">
      <c r="A1216" s="682">
        <v>1192</v>
      </c>
      <c r="B1216" s="696" t="s">
        <v>684</v>
      </c>
      <c r="C1216" s="696" t="s">
        <v>1924</v>
      </c>
      <c r="D1216" s="693" t="s">
        <v>3422</v>
      </c>
      <c r="E1216" s="686" t="s">
        <v>1217</v>
      </c>
      <c r="F1216" s="683" t="s">
        <v>334</v>
      </c>
      <c r="G1216" s="698">
        <v>200</v>
      </c>
      <c r="H1216" s="698">
        <v>200</v>
      </c>
      <c r="I1216" s="688">
        <f t="shared" si="21"/>
        <v>40</v>
      </c>
    </row>
    <row r="1217" spans="1:9" ht="15">
      <c r="A1217" s="682">
        <v>1193</v>
      </c>
      <c r="B1217" s="696" t="s">
        <v>1591</v>
      </c>
      <c r="C1217" s="696" t="s">
        <v>3423</v>
      </c>
      <c r="D1217" s="693" t="s">
        <v>3424</v>
      </c>
      <c r="E1217" s="686" t="s">
        <v>1217</v>
      </c>
      <c r="F1217" s="683" t="s">
        <v>334</v>
      </c>
      <c r="G1217" s="698">
        <v>100</v>
      </c>
      <c r="H1217" s="698">
        <v>100</v>
      </c>
      <c r="I1217" s="688">
        <f t="shared" si="21"/>
        <v>20</v>
      </c>
    </row>
    <row r="1218" spans="1:9" ht="15">
      <c r="A1218" s="682">
        <v>1194</v>
      </c>
      <c r="B1218" s="696" t="s">
        <v>654</v>
      </c>
      <c r="C1218" s="696" t="s">
        <v>3425</v>
      </c>
      <c r="D1218" s="693" t="s">
        <v>3426</v>
      </c>
      <c r="E1218" s="686" t="s">
        <v>1217</v>
      </c>
      <c r="F1218" s="683" t="s">
        <v>334</v>
      </c>
      <c r="G1218" s="698">
        <v>100</v>
      </c>
      <c r="H1218" s="698">
        <v>100</v>
      </c>
      <c r="I1218" s="688">
        <f t="shared" si="21"/>
        <v>20</v>
      </c>
    </row>
    <row r="1219" spans="1:9" ht="15">
      <c r="A1219" s="682">
        <v>1195</v>
      </c>
      <c r="B1219" s="696" t="s">
        <v>1580</v>
      </c>
      <c r="C1219" s="696" t="s">
        <v>3427</v>
      </c>
      <c r="D1219" s="693" t="s">
        <v>3428</v>
      </c>
      <c r="E1219" s="686" t="s">
        <v>1217</v>
      </c>
      <c r="F1219" s="683" t="s">
        <v>334</v>
      </c>
      <c r="G1219" s="698">
        <v>100</v>
      </c>
      <c r="H1219" s="698">
        <v>100</v>
      </c>
      <c r="I1219" s="688">
        <f t="shared" si="21"/>
        <v>20</v>
      </c>
    </row>
    <row r="1220" spans="1:9" ht="15">
      <c r="A1220" s="682">
        <v>1196</v>
      </c>
      <c r="B1220" s="696" t="s">
        <v>1296</v>
      </c>
      <c r="C1220" s="696" t="s">
        <v>3427</v>
      </c>
      <c r="D1220" s="693" t="s">
        <v>3429</v>
      </c>
      <c r="E1220" s="686" t="s">
        <v>1217</v>
      </c>
      <c r="F1220" s="683" t="s">
        <v>334</v>
      </c>
      <c r="G1220" s="698">
        <v>100</v>
      </c>
      <c r="H1220" s="698">
        <v>100</v>
      </c>
      <c r="I1220" s="688">
        <f t="shared" si="21"/>
        <v>20</v>
      </c>
    </row>
    <row r="1221" spans="1:9" ht="15">
      <c r="A1221" s="682">
        <v>1197</v>
      </c>
      <c r="B1221" s="696" t="s">
        <v>1490</v>
      </c>
      <c r="C1221" s="696" t="s">
        <v>3430</v>
      </c>
      <c r="D1221" s="693" t="s">
        <v>3431</v>
      </c>
      <c r="E1221" s="686" t="s">
        <v>1217</v>
      </c>
      <c r="F1221" s="683" t="s">
        <v>334</v>
      </c>
      <c r="G1221" s="698">
        <v>100</v>
      </c>
      <c r="H1221" s="698">
        <v>100</v>
      </c>
      <c r="I1221" s="688">
        <f t="shared" si="21"/>
        <v>20</v>
      </c>
    </row>
    <row r="1222" spans="1:9" ht="15">
      <c r="A1222" s="682">
        <v>1198</v>
      </c>
      <c r="B1222" s="696" t="s">
        <v>2093</v>
      </c>
      <c r="C1222" s="696" t="s">
        <v>3184</v>
      </c>
      <c r="D1222" s="693" t="s">
        <v>3432</v>
      </c>
      <c r="E1222" s="686" t="s">
        <v>1217</v>
      </c>
      <c r="F1222" s="683" t="s">
        <v>334</v>
      </c>
      <c r="G1222" s="698">
        <v>100</v>
      </c>
      <c r="H1222" s="698">
        <v>100</v>
      </c>
      <c r="I1222" s="688">
        <f t="shared" si="21"/>
        <v>20</v>
      </c>
    </row>
    <row r="1223" spans="1:9" ht="15">
      <c r="A1223" s="682">
        <v>1199</v>
      </c>
      <c r="B1223" s="696" t="s">
        <v>1393</v>
      </c>
      <c r="C1223" s="696" t="s">
        <v>1380</v>
      </c>
      <c r="D1223" s="693" t="s">
        <v>3433</v>
      </c>
      <c r="E1223" s="686" t="s">
        <v>1217</v>
      </c>
      <c r="F1223" s="683" t="s">
        <v>334</v>
      </c>
      <c r="G1223" s="698">
        <v>100</v>
      </c>
      <c r="H1223" s="698">
        <v>100</v>
      </c>
      <c r="I1223" s="688">
        <f t="shared" si="21"/>
        <v>20</v>
      </c>
    </row>
    <row r="1224" spans="1:9" ht="15">
      <c r="A1224" s="682">
        <v>1200</v>
      </c>
      <c r="B1224" s="696" t="s">
        <v>3434</v>
      </c>
      <c r="C1224" s="696" t="s">
        <v>1747</v>
      </c>
      <c r="D1224" s="693" t="s">
        <v>3435</v>
      </c>
      <c r="E1224" s="686" t="s">
        <v>1217</v>
      </c>
      <c r="F1224" s="683" t="s">
        <v>334</v>
      </c>
      <c r="G1224" s="698">
        <v>100</v>
      </c>
      <c r="H1224" s="698">
        <v>100</v>
      </c>
      <c r="I1224" s="688">
        <f t="shared" si="21"/>
        <v>20</v>
      </c>
    </row>
    <row r="1225" spans="1:9" ht="15">
      <c r="A1225" s="682">
        <v>1201</v>
      </c>
      <c r="B1225" s="696" t="s">
        <v>678</v>
      </c>
      <c r="C1225" s="696" t="s">
        <v>3436</v>
      </c>
      <c r="D1225" s="693" t="s">
        <v>3437</v>
      </c>
      <c r="E1225" s="686" t="s">
        <v>1217</v>
      </c>
      <c r="F1225" s="683" t="s">
        <v>334</v>
      </c>
      <c r="G1225" s="698">
        <v>100</v>
      </c>
      <c r="H1225" s="698">
        <v>100</v>
      </c>
      <c r="I1225" s="688">
        <f t="shared" si="21"/>
        <v>20</v>
      </c>
    </row>
    <row r="1226" spans="1:9" ht="15">
      <c r="A1226" s="682">
        <v>1202</v>
      </c>
      <c r="B1226" s="696" t="s">
        <v>1390</v>
      </c>
      <c r="C1226" s="696" t="s">
        <v>3438</v>
      </c>
      <c r="D1226" s="693" t="s">
        <v>3439</v>
      </c>
      <c r="E1226" s="686" t="s">
        <v>1217</v>
      </c>
      <c r="F1226" s="683" t="s">
        <v>334</v>
      </c>
      <c r="G1226" s="698">
        <v>100</v>
      </c>
      <c r="H1226" s="698">
        <v>100</v>
      </c>
      <c r="I1226" s="688">
        <f t="shared" si="21"/>
        <v>20</v>
      </c>
    </row>
    <row r="1227" spans="1:9" ht="15">
      <c r="A1227" s="682">
        <v>1203</v>
      </c>
      <c r="B1227" s="696" t="s">
        <v>1769</v>
      </c>
      <c r="C1227" s="696" t="s">
        <v>1261</v>
      </c>
      <c r="D1227" s="693" t="s">
        <v>3440</v>
      </c>
      <c r="E1227" s="686" t="s">
        <v>1217</v>
      </c>
      <c r="F1227" s="683" t="s">
        <v>334</v>
      </c>
      <c r="G1227" s="698">
        <v>100</v>
      </c>
      <c r="H1227" s="698">
        <v>100</v>
      </c>
      <c r="I1227" s="688">
        <f t="shared" si="21"/>
        <v>20</v>
      </c>
    </row>
    <row r="1228" spans="1:9" ht="15">
      <c r="A1228" s="682">
        <v>1204</v>
      </c>
      <c r="B1228" s="696" t="s">
        <v>681</v>
      </c>
      <c r="C1228" s="696" t="s">
        <v>3441</v>
      </c>
      <c r="D1228" s="693" t="s">
        <v>3442</v>
      </c>
      <c r="E1228" s="686" t="s">
        <v>1217</v>
      </c>
      <c r="F1228" s="683" t="s">
        <v>334</v>
      </c>
      <c r="G1228" s="698">
        <v>100</v>
      </c>
      <c r="H1228" s="698">
        <v>100</v>
      </c>
      <c r="I1228" s="688">
        <f t="shared" si="21"/>
        <v>20</v>
      </c>
    </row>
    <row r="1229" spans="1:9" ht="15">
      <c r="A1229" s="682">
        <v>1205</v>
      </c>
      <c r="B1229" s="696" t="s">
        <v>1296</v>
      </c>
      <c r="C1229" s="696" t="s">
        <v>1380</v>
      </c>
      <c r="D1229" s="693" t="s">
        <v>3443</v>
      </c>
      <c r="E1229" s="686" t="s">
        <v>1217</v>
      </c>
      <c r="F1229" s="683" t="s">
        <v>334</v>
      </c>
      <c r="G1229" s="698">
        <v>100</v>
      </c>
      <c r="H1229" s="698">
        <v>100</v>
      </c>
      <c r="I1229" s="688">
        <f t="shared" si="21"/>
        <v>20</v>
      </c>
    </row>
    <row r="1230" spans="1:9" ht="15">
      <c r="A1230" s="682">
        <v>1206</v>
      </c>
      <c r="B1230" s="696" t="s">
        <v>2723</v>
      </c>
      <c r="C1230" s="696" t="s">
        <v>3444</v>
      </c>
      <c r="D1230" s="693" t="s">
        <v>3445</v>
      </c>
      <c r="E1230" s="686" t="s">
        <v>1217</v>
      </c>
      <c r="F1230" s="683" t="s">
        <v>334</v>
      </c>
      <c r="G1230" s="698">
        <v>100</v>
      </c>
      <c r="H1230" s="698">
        <v>100</v>
      </c>
      <c r="I1230" s="688">
        <f t="shared" si="21"/>
        <v>20</v>
      </c>
    </row>
    <row r="1231" spans="1:9" ht="15">
      <c r="A1231" s="682">
        <v>1207</v>
      </c>
      <c r="B1231" s="696" t="s">
        <v>3446</v>
      </c>
      <c r="C1231" s="696" t="s">
        <v>3447</v>
      </c>
      <c r="D1231" s="693" t="s">
        <v>3448</v>
      </c>
      <c r="E1231" s="686" t="s">
        <v>1217</v>
      </c>
      <c r="F1231" s="683" t="s">
        <v>334</v>
      </c>
      <c r="G1231" s="698">
        <v>100</v>
      </c>
      <c r="H1231" s="698">
        <v>100</v>
      </c>
      <c r="I1231" s="688">
        <f t="shared" si="21"/>
        <v>20</v>
      </c>
    </row>
    <row r="1232" spans="1:9" ht="15">
      <c r="A1232" s="682">
        <v>1208</v>
      </c>
      <c r="B1232" s="696" t="s">
        <v>1413</v>
      </c>
      <c r="C1232" s="696" t="s">
        <v>3447</v>
      </c>
      <c r="D1232" s="693" t="s">
        <v>3449</v>
      </c>
      <c r="E1232" s="686" t="s">
        <v>1217</v>
      </c>
      <c r="F1232" s="683" t="s">
        <v>334</v>
      </c>
      <c r="G1232" s="698">
        <v>100</v>
      </c>
      <c r="H1232" s="698">
        <v>100</v>
      </c>
      <c r="I1232" s="688">
        <f t="shared" si="21"/>
        <v>20</v>
      </c>
    </row>
    <row r="1233" spans="1:9" ht="15">
      <c r="A1233" s="682">
        <v>1209</v>
      </c>
      <c r="B1233" s="696" t="s">
        <v>1694</v>
      </c>
      <c r="C1233" s="696" t="s">
        <v>3450</v>
      </c>
      <c r="D1233" s="693" t="s">
        <v>3451</v>
      </c>
      <c r="E1233" s="686" t="s">
        <v>1217</v>
      </c>
      <c r="F1233" s="683" t="s">
        <v>334</v>
      </c>
      <c r="G1233" s="698">
        <v>100</v>
      </c>
      <c r="H1233" s="698">
        <v>100</v>
      </c>
      <c r="I1233" s="688">
        <f t="shared" si="21"/>
        <v>20</v>
      </c>
    </row>
    <row r="1234" spans="1:9" ht="15">
      <c r="A1234" s="682">
        <v>1210</v>
      </c>
      <c r="B1234" s="696" t="s">
        <v>1345</v>
      </c>
      <c r="C1234" s="696" t="s">
        <v>1942</v>
      </c>
      <c r="D1234" s="693" t="s">
        <v>3452</v>
      </c>
      <c r="E1234" s="686" t="s">
        <v>1217</v>
      </c>
      <c r="F1234" s="683" t="s">
        <v>334</v>
      </c>
      <c r="G1234" s="698">
        <v>100</v>
      </c>
      <c r="H1234" s="698">
        <v>100</v>
      </c>
      <c r="I1234" s="688">
        <f t="shared" si="21"/>
        <v>20</v>
      </c>
    </row>
    <row r="1235" spans="1:9" ht="15">
      <c r="A1235" s="682">
        <v>1211</v>
      </c>
      <c r="B1235" s="696" t="s">
        <v>1258</v>
      </c>
      <c r="C1235" s="696" t="s">
        <v>3453</v>
      </c>
      <c r="D1235" s="693" t="s">
        <v>3454</v>
      </c>
      <c r="E1235" s="686" t="s">
        <v>1217</v>
      </c>
      <c r="F1235" s="683" t="s">
        <v>334</v>
      </c>
      <c r="G1235" s="698">
        <v>100</v>
      </c>
      <c r="H1235" s="698">
        <v>100</v>
      </c>
      <c r="I1235" s="688">
        <f t="shared" si="21"/>
        <v>20</v>
      </c>
    </row>
    <row r="1236" spans="1:9" ht="15">
      <c r="A1236" s="682">
        <v>1212</v>
      </c>
      <c r="B1236" s="696" t="s">
        <v>1735</v>
      </c>
      <c r="C1236" s="696" t="s">
        <v>3122</v>
      </c>
      <c r="D1236" s="693" t="s">
        <v>3455</v>
      </c>
      <c r="E1236" s="686" t="s">
        <v>1217</v>
      </c>
      <c r="F1236" s="683" t="s">
        <v>334</v>
      </c>
      <c r="G1236" s="698">
        <v>100</v>
      </c>
      <c r="H1236" s="698">
        <v>100</v>
      </c>
      <c r="I1236" s="688">
        <f t="shared" si="21"/>
        <v>20</v>
      </c>
    </row>
    <row r="1237" spans="1:9" ht="15">
      <c r="A1237" s="682">
        <v>1213</v>
      </c>
      <c r="B1237" s="696" t="s">
        <v>1390</v>
      </c>
      <c r="C1237" s="696" t="s">
        <v>3364</v>
      </c>
      <c r="D1237" s="693" t="s">
        <v>3456</v>
      </c>
      <c r="E1237" s="686" t="s">
        <v>1217</v>
      </c>
      <c r="F1237" s="683" t="s">
        <v>334</v>
      </c>
      <c r="G1237" s="698">
        <v>100</v>
      </c>
      <c r="H1237" s="698">
        <v>100</v>
      </c>
      <c r="I1237" s="688">
        <f t="shared" si="21"/>
        <v>20</v>
      </c>
    </row>
    <row r="1238" spans="1:9" ht="15">
      <c r="A1238" s="682">
        <v>1214</v>
      </c>
      <c r="B1238" s="696" t="s">
        <v>2025</v>
      </c>
      <c r="C1238" s="696" t="s">
        <v>3457</v>
      </c>
      <c r="D1238" s="693" t="s">
        <v>3458</v>
      </c>
      <c r="E1238" s="686" t="s">
        <v>1217</v>
      </c>
      <c r="F1238" s="683" t="s">
        <v>334</v>
      </c>
      <c r="G1238" s="698">
        <v>100</v>
      </c>
      <c r="H1238" s="698">
        <v>100</v>
      </c>
      <c r="I1238" s="688">
        <f t="shared" si="21"/>
        <v>20</v>
      </c>
    </row>
    <row r="1239" spans="1:9" ht="15">
      <c r="A1239" s="682">
        <v>1215</v>
      </c>
      <c r="B1239" s="696" t="s">
        <v>681</v>
      </c>
      <c r="C1239" s="696" t="s">
        <v>1521</v>
      </c>
      <c r="D1239" s="693" t="s">
        <v>3459</v>
      </c>
      <c r="E1239" s="686" t="s">
        <v>1217</v>
      </c>
      <c r="F1239" s="683" t="s">
        <v>334</v>
      </c>
      <c r="G1239" s="698">
        <v>100</v>
      </c>
      <c r="H1239" s="698">
        <v>100</v>
      </c>
      <c r="I1239" s="688">
        <f t="shared" si="21"/>
        <v>20</v>
      </c>
    </row>
    <row r="1240" spans="1:9" ht="15">
      <c r="A1240" s="682">
        <v>1216</v>
      </c>
      <c r="B1240" s="696" t="s">
        <v>2259</v>
      </c>
      <c r="C1240" s="696" t="s">
        <v>1522</v>
      </c>
      <c r="D1240" s="693" t="s">
        <v>3460</v>
      </c>
      <c r="E1240" s="686" t="s">
        <v>1217</v>
      </c>
      <c r="F1240" s="683" t="s">
        <v>334</v>
      </c>
      <c r="G1240" s="698">
        <v>100</v>
      </c>
      <c r="H1240" s="698">
        <v>100</v>
      </c>
      <c r="I1240" s="688">
        <f t="shared" si="21"/>
        <v>20</v>
      </c>
    </row>
    <row r="1241" spans="1:9" ht="15">
      <c r="A1241" s="682">
        <v>1217</v>
      </c>
      <c r="B1241" s="696" t="s">
        <v>678</v>
      </c>
      <c r="C1241" s="696" t="s">
        <v>3461</v>
      </c>
      <c r="D1241" s="693" t="s">
        <v>3462</v>
      </c>
      <c r="E1241" s="686" t="s">
        <v>1217</v>
      </c>
      <c r="F1241" s="683" t="s">
        <v>334</v>
      </c>
      <c r="G1241" s="698">
        <v>100</v>
      </c>
      <c r="H1241" s="698">
        <v>100</v>
      </c>
      <c r="I1241" s="688">
        <f t="shared" si="21"/>
        <v>20</v>
      </c>
    </row>
    <row r="1242" spans="1:9" ht="15">
      <c r="A1242" s="682">
        <v>1218</v>
      </c>
      <c r="B1242" s="696" t="s">
        <v>1273</v>
      </c>
      <c r="C1242" s="696" t="s">
        <v>3463</v>
      </c>
      <c r="D1242" s="693" t="s">
        <v>3464</v>
      </c>
      <c r="E1242" s="686" t="s">
        <v>1217</v>
      </c>
      <c r="F1242" s="683" t="s">
        <v>334</v>
      </c>
      <c r="G1242" s="698">
        <v>100</v>
      </c>
      <c r="H1242" s="698">
        <v>100</v>
      </c>
      <c r="I1242" s="688">
        <f t="shared" si="21"/>
        <v>20</v>
      </c>
    </row>
    <row r="1243" spans="1:9" ht="15">
      <c r="A1243" s="682">
        <v>1219</v>
      </c>
      <c r="B1243" s="696" t="s">
        <v>652</v>
      </c>
      <c r="C1243" s="696" t="s">
        <v>3184</v>
      </c>
      <c r="D1243" s="697" t="s">
        <v>3465</v>
      </c>
      <c r="E1243" s="686" t="s">
        <v>1217</v>
      </c>
      <c r="F1243" s="683" t="s">
        <v>334</v>
      </c>
      <c r="G1243" s="698">
        <v>100</v>
      </c>
      <c r="H1243" s="698">
        <v>100</v>
      </c>
      <c r="I1243" s="688">
        <f t="shared" si="21"/>
        <v>20</v>
      </c>
    </row>
    <row r="1244" spans="1:9" ht="15">
      <c r="A1244" s="682">
        <v>1220</v>
      </c>
      <c r="B1244" s="696" t="s">
        <v>2123</v>
      </c>
      <c r="C1244" s="696" t="s">
        <v>3457</v>
      </c>
      <c r="D1244" s="693" t="s">
        <v>3466</v>
      </c>
      <c r="E1244" s="686" t="s">
        <v>1217</v>
      </c>
      <c r="F1244" s="683" t="s">
        <v>334</v>
      </c>
      <c r="G1244" s="698">
        <v>100</v>
      </c>
      <c r="H1244" s="698">
        <v>100</v>
      </c>
      <c r="I1244" s="688">
        <f t="shared" si="21"/>
        <v>20</v>
      </c>
    </row>
    <row r="1245" spans="1:9" ht="15">
      <c r="A1245" s="682">
        <v>1221</v>
      </c>
      <c r="B1245" s="696" t="s">
        <v>1622</v>
      </c>
      <c r="C1245" s="696" t="s">
        <v>1405</v>
      </c>
      <c r="D1245" s="693" t="s">
        <v>3467</v>
      </c>
      <c r="E1245" s="686" t="s">
        <v>1217</v>
      </c>
      <c r="F1245" s="683" t="s">
        <v>334</v>
      </c>
      <c r="G1245" s="698">
        <v>100</v>
      </c>
      <c r="H1245" s="698">
        <v>100</v>
      </c>
      <c r="I1245" s="688">
        <f t="shared" si="21"/>
        <v>20</v>
      </c>
    </row>
    <row r="1246" spans="1:9" ht="15">
      <c r="A1246" s="682">
        <v>1222</v>
      </c>
      <c r="B1246" s="696" t="s">
        <v>3468</v>
      </c>
      <c r="C1246" s="696" t="s">
        <v>1767</v>
      </c>
      <c r="D1246" s="693" t="s">
        <v>3469</v>
      </c>
      <c r="E1246" s="686" t="s">
        <v>1217</v>
      </c>
      <c r="F1246" s="683" t="s">
        <v>334</v>
      </c>
      <c r="G1246" s="698">
        <v>100</v>
      </c>
      <c r="H1246" s="698">
        <v>100</v>
      </c>
      <c r="I1246" s="688">
        <f t="shared" si="21"/>
        <v>20</v>
      </c>
    </row>
    <row r="1247" spans="1:9" ht="15">
      <c r="A1247" s="682">
        <v>1223</v>
      </c>
      <c r="B1247" s="696" t="s">
        <v>2278</v>
      </c>
      <c r="C1247" s="696" t="s">
        <v>2557</v>
      </c>
      <c r="D1247" s="693" t="s">
        <v>3470</v>
      </c>
      <c r="E1247" s="686" t="s">
        <v>1217</v>
      </c>
      <c r="F1247" s="683" t="s">
        <v>334</v>
      </c>
      <c r="G1247" s="698">
        <v>100</v>
      </c>
      <c r="H1247" s="698">
        <v>100</v>
      </c>
      <c r="I1247" s="688">
        <f t="shared" si="21"/>
        <v>20</v>
      </c>
    </row>
    <row r="1248" spans="1:9" ht="15">
      <c r="A1248" s="682">
        <v>1224</v>
      </c>
      <c r="B1248" s="696" t="s">
        <v>2138</v>
      </c>
      <c r="C1248" s="696" t="s">
        <v>3471</v>
      </c>
      <c r="D1248" s="693" t="s">
        <v>3472</v>
      </c>
      <c r="E1248" s="686" t="s">
        <v>1217</v>
      </c>
      <c r="F1248" s="683" t="s">
        <v>334</v>
      </c>
      <c r="G1248" s="698">
        <v>100</v>
      </c>
      <c r="H1248" s="698">
        <v>100</v>
      </c>
      <c r="I1248" s="688">
        <f t="shared" si="21"/>
        <v>20</v>
      </c>
    </row>
    <row r="1249" spans="1:9" ht="15">
      <c r="A1249" s="682">
        <v>1225</v>
      </c>
      <c r="B1249" s="696" t="s">
        <v>678</v>
      </c>
      <c r="C1249" s="696" t="s">
        <v>3473</v>
      </c>
      <c r="D1249" s="693" t="s">
        <v>3474</v>
      </c>
      <c r="E1249" s="686" t="s">
        <v>1217</v>
      </c>
      <c r="F1249" s="683" t="s">
        <v>334</v>
      </c>
      <c r="G1249" s="698">
        <v>100</v>
      </c>
      <c r="H1249" s="698">
        <v>100</v>
      </c>
      <c r="I1249" s="688">
        <f t="shared" si="21"/>
        <v>20</v>
      </c>
    </row>
    <row r="1250" spans="1:9" ht="15">
      <c r="A1250" s="682">
        <v>1226</v>
      </c>
      <c r="B1250" s="696" t="s">
        <v>1446</v>
      </c>
      <c r="C1250" s="696" t="s">
        <v>3475</v>
      </c>
      <c r="D1250" s="697" t="s">
        <v>3476</v>
      </c>
      <c r="E1250" s="686" t="s">
        <v>1217</v>
      </c>
      <c r="F1250" s="683" t="s">
        <v>334</v>
      </c>
      <c r="G1250" s="698">
        <v>100</v>
      </c>
      <c r="H1250" s="698">
        <v>100</v>
      </c>
      <c r="I1250" s="688">
        <f t="shared" si="21"/>
        <v>20</v>
      </c>
    </row>
    <row r="1251" spans="1:9" ht="15">
      <c r="A1251" s="682">
        <v>1227</v>
      </c>
      <c r="B1251" s="690" t="s">
        <v>1432</v>
      </c>
      <c r="C1251" s="690" t="s">
        <v>3477</v>
      </c>
      <c r="D1251" s="685" t="s">
        <v>3478</v>
      </c>
      <c r="E1251" s="686" t="s">
        <v>1217</v>
      </c>
      <c r="F1251" s="683" t="s">
        <v>334</v>
      </c>
      <c r="G1251" s="698">
        <v>100</v>
      </c>
      <c r="H1251" s="698">
        <v>100</v>
      </c>
      <c r="I1251" s="688">
        <f t="shared" si="21"/>
        <v>20</v>
      </c>
    </row>
    <row r="1252" spans="1:9" ht="15">
      <c r="A1252" s="682">
        <v>1228</v>
      </c>
      <c r="B1252" s="690" t="s">
        <v>1640</v>
      </c>
      <c r="C1252" s="690" t="s">
        <v>3479</v>
      </c>
      <c r="D1252" s="685" t="s">
        <v>3480</v>
      </c>
      <c r="E1252" s="686" t="s">
        <v>1217</v>
      </c>
      <c r="F1252" s="683" t="s">
        <v>334</v>
      </c>
      <c r="G1252" s="698">
        <v>100</v>
      </c>
      <c r="H1252" s="698">
        <v>100</v>
      </c>
      <c r="I1252" s="688">
        <f t="shared" si="21"/>
        <v>20</v>
      </c>
    </row>
    <row r="1253" spans="1:9" ht="15">
      <c r="A1253" s="682">
        <v>1229</v>
      </c>
      <c r="B1253" s="696" t="s">
        <v>1490</v>
      </c>
      <c r="C1253" s="696" t="s">
        <v>3481</v>
      </c>
      <c r="D1253" s="693" t="s">
        <v>3482</v>
      </c>
      <c r="E1253" s="686" t="s">
        <v>1217</v>
      </c>
      <c r="F1253" s="683" t="s">
        <v>334</v>
      </c>
      <c r="G1253" s="698">
        <v>100</v>
      </c>
      <c r="H1253" s="698">
        <v>100</v>
      </c>
      <c r="I1253" s="688">
        <f t="shared" si="21"/>
        <v>20</v>
      </c>
    </row>
    <row r="1254" spans="1:9" ht="15">
      <c r="A1254" s="682">
        <v>1230</v>
      </c>
      <c r="B1254" s="696" t="s">
        <v>3483</v>
      </c>
      <c r="C1254" s="696" t="s">
        <v>3484</v>
      </c>
      <c r="D1254" s="693" t="s">
        <v>3485</v>
      </c>
      <c r="E1254" s="686" t="s">
        <v>1217</v>
      </c>
      <c r="F1254" s="683" t="s">
        <v>334</v>
      </c>
      <c r="G1254" s="698">
        <v>100</v>
      </c>
      <c r="H1254" s="698">
        <v>100</v>
      </c>
      <c r="I1254" s="688">
        <f t="shared" si="21"/>
        <v>20</v>
      </c>
    </row>
    <row r="1255" spans="1:9" ht="15">
      <c r="A1255" s="682">
        <v>1231</v>
      </c>
      <c r="B1255" s="696" t="s">
        <v>1492</v>
      </c>
      <c r="C1255" s="696" t="s">
        <v>2298</v>
      </c>
      <c r="D1255" s="693" t="s">
        <v>3486</v>
      </c>
      <c r="E1255" s="686" t="s">
        <v>1217</v>
      </c>
      <c r="F1255" s="683" t="s">
        <v>334</v>
      </c>
      <c r="G1255" s="698">
        <v>100</v>
      </c>
      <c r="H1255" s="698">
        <v>100</v>
      </c>
      <c r="I1255" s="688">
        <f t="shared" si="21"/>
        <v>20</v>
      </c>
    </row>
    <row r="1256" spans="1:9" ht="15">
      <c r="A1256" s="682">
        <v>1232</v>
      </c>
      <c r="B1256" s="696" t="s">
        <v>1446</v>
      </c>
      <c r="C1256" s="696" t="s">
        <v>713</v>
      </c>
      <c r="D1256" s="693" t="s">
        <v>3487</v>
      </c>
      <c r="E1256" s="686" t="s">
        <v>1217</v>
      </c>
      <c r="F1256" s="683" t="s">
        <v>334</v>
      </c>
      <c r="G1256" s="698">
        <v>100</v>
      </c>
      <c r="H1256" s="698">
        <v>100</v>
      </c>
      <c r="I1256" s="688">
        <f t="shared" si="21"/>
        <v>20</v>
      </c>
    </row>
    <row r="1257" spans="1:9" ht="15">
      <c r="A1257" s="682">
        <v>1233</v>
      </c>
      <c r="B1257" s="696" t="s">
        <v>1413</v>
      </c>
      <c r="C1257" s="696" t="s">
        <v>1733</v>
      </c>
      <c r="D1257" s="693" t="s">
        <v>3488</v>
      </c>
      <c r="E1257" s="686" t="s">
        <v>1217</v>
      </c>
      <c r="F1257" s="683" t="s">
        <v>334</v>
      </c>
      <c r="G1257" s="698">
        <v>100</v>
      </c>
      <c r="H1257" s="698">
        <v>100</v>
      </c>
      <c r="I1257" s="688">
        <f t="shared" si="21"/>
        <v>20</v>
      </c>
    </row>
    <row r="1258" spans="1:9" ht="15">
      <c r="A1258" s="682">
        <v>1234</v>
      </c>
      <c r="B1258" s="696" t="s">
        <v>637</v>
      </c>
      <c r="C1258" s="696" t="s">
        <v>1733</v>
      </c>
      <c r="D1258" s="693" t="s">
        <v>3489</v>
      </c>
      <c r="E1258" s="686" t="s">
        <v>1217</v>
      </c>
      <c r="F1258" s="683" t="s">
        <v>334</v>
      </c>
      <c r="G1258" s="698">
        <v>100</v>
      </c>
      <c r="H1258" s="698">
        <v>100</v>
      </c>
      <c r="I1258" s="688">
        <f t="shared" si="21"/>
        <v>20</v>
      </c>
    </row>
    <row r="1259" spans="1:9" ht="15">
      <c r="A1259" s="682">
        <v>1235</v>
      </c>
      <c r="B1259" s="696" t="s">
        <v>1432</v>
      </c>
      <c r="C1259" s="696" t="s">
        <v>3490</v>
      </c>
      <c r="D1259" s="693" t="s">
        <v>3491</v>
      </c>
      <c r="E1259" s="686" t="s">
        <v>1217</v>
      </c>
      <c r="F1259" s="683" t="s">
        <v>334</v>
      </c>
      <c r="G1259" s="698">
        <v>100</v>
      </c>
      <c r="H1259" s="698">
        <v>100</v>
      </c>
      <c r="I1259" s="688">
        <f t="shared" si="21"/>
        <v>20</v>
      </c>
    </row>
    <row r="1260" spans="1:9" ht="15">
      <c r="A1260" s="682">
        <v>1236</v>
      </c>
      <c r="B1260" s="696" t="s">
        <v>1239</v>
      </c>
      <c r="C1260" s="696" t="s">
        <v>3490</v>
      </c>
      <c r="D1260" s="693" t="s">
        <v>3492</v>
      </c>
      <c r="E1260" s="686" t="s">
        <v>1217</v>
      </c>
      <c r="F1260" s="683" t="s">
        <v>334</v>
      </c>
      <c r="G1260" s="698">
        <v>100</v>
      </c>
      <c r="H1260" s="698">
        <v>100</v>
      </c>
      <c r="I1260" s="688">
        <f t="shared" si="21"/>
        <v>20</v>
      </c>
    </row>
    <row r="1261" spans="1:9" ht="15">
      <c r="A1261" s="682">
        <v>1237</v>
      </c>
      <c r="B1261" s="690" t="s">
        <v>1772</v>
      </c>
      <c r="C1261" s="690" t="s">
        <v>3386</v>
      </c>
      <c r="D1261" s="685" t="s">
        <v>3493</v>
      </c>
      <c r="E1261" s="686" t="s">
        <v>1217</v>
      </c>
      <c r="F1261" s="683" t="s">
        <v>334</v>
      </c>
      <c r="G1261" s="698">
        <v>150</v>
      </c>
      <c r="H1261" s="698">
        <v>150</v>
      </c>
      <c r="I1261" s="688">
        <f t="shared" si="21"/>
        <v>30</v>
      </c>
    </row>
    <row r="1262" spans="1:9" ht="15">
      <c r="A1262" s="682">
        <v>1238</v>
      </c>
      <c r="B1262" s="690" t="s">
        <v>2058</v>
      </c>
      <c r="C1262" s="690" t="s">
        <v>3494</v>
      </c>
      <c r="D1262" s="685" t="s">
        <v>3495</v>
      </c>
      <c r="E1262" s="686" t="s">
        <v>1217</v>
      </c>
      <c r="F1262" s="683" t="s">
        <v>334</v>
      </c>
      <c r="G1262" s="698">
        <v>100</v>
      </c>
      <c r="H1262" s="698">
        <v>100</v>
      </c>
      <c r="I1262" s="688">
        <f t="shared" si="21"/>
        <v>20</v>
      </c>
    </row>
    <row r="1263" spans="1:9" ht="15">
      <c r="A1263" s="682">
        <v>1239</v>
      </c>
      <c r="B1263" s="690" t="s">
        <v>1271</v>
      </c>
      <c r="C1263" s="690" t="s">
        <v>638</v>
      </c>
      <c r="D1263" s="691" t="s">
        <v>3496</v>
      </c>
      <c r="E1263" s="686" t="s">
        <v>1217</v>
      </c>
      <c r="F1263" s="683" t="s">
        <v>334</v>
      </c>
      <c r="G1263" s="698">
        <v>100</v>
      </c>
      <c r="H1263" s="698">
        <v>100</v>
      </c>
      <c r="I1263" s="688">
        <f t="shared" si="21"/>
        <v>20</v>
      </c>
    </row>
    <row r="1264" spans="1:9" ht="15">
      <c r="A1264" s="682">
        <v>1240</v>
      </c>
      <c r="B1264" s="690" t="s">
        <v>1382</v>
      </c>
      <c r="C1264" s="690" t="s">
        <v>3497</v>
      </c>
      <c r="D1264" s="685" t="s">
        <v>3498</v>
      </c>
      <c r="E1264" s="686" t="s">
        <v>1217</v>
      </c>
      <c r="F1264" s="683" t="s">
        <v>334</v>
      </c>
      <c r="G1264" s="698">
        <v>100</v>
      </c>
      <c r="H1264" s="698">
        <v>100</v>
      </c>
      <c r="I1264" s="688">
        <f t="shared" si="21"/>
        <v>20</v>
      </c>
    </row>
    <row r="1265" spans="1:9" ht="15">
      <c r="A1265" s="682">
        <v>1241</v>
      </c>
      <c r="B1265" s="690" t="s">
        <v>1360</v>
      </c>
      <c r="C1265" s="690" t="s">
        <v>3499</v>
      </c>
      <c r="D1265" s="685" t="s">
        <v>3500</v>
      </c>
      <c r="E1265" s="686" t="s">
        <v>1217</v>
      </c>
      <c r="F1265" s="683" t="s">
        <v>334</v>
      </c>
      <c r="G1265" s="698">
        <v>100</v>
      </c>
      <c r="H1265" s="698">
        <v>100</v>
      </c>
      <c r="I1265" s="688">
        <f t="shared" si="21"/>
        <v>20</v>
      </c>
    </row>
    <row r="1266" spans="1:9" ht="15">
      <c r="A1266" s="682">
        <v>1242</v>
      </c>
      <c r="B1266" s="690" t="s">
        <v>1239</v>
      </c>
      <c r="C1266" s="690" t="s">
        <v>2550</v>
      </c>
      <c r="D1266" s="685" t="s">
        <v>3501</v>
      </c>
      <c r="E1266" s="686" t="s">
        <v>1217</v>
      </c>
      <c r="F1266" s="683" t="s">
        <v>334</v>
      </c>
      <c r="G1266" s="698">
        <v>100</v>
      </c>
      <c r="H1266" s="698">
        <v>100</v>
      </c>
      <c r="I1266" s="688">
        <f t="shared" si="21"/>
        <v>20</v>
      </c>
    </row>
    <row r="1267" spans="1:9" ht="15">
      <c r="A1267" s="682">
        <v>1243</v>
      </c>
      <c r="B1267" s="690" t="s">
        <v>1490</v>
      </c>
      <c r="C1267" s="690" t="s">
        <v>1174</v>
      </c>
      <c r="D1267" s="685" t="s">
        <v>3502</v>
      </c>
      <c r="E1267" s="686" t="s">
        <v>1217</v>
      </c>
      <c r="F1267" s="683" t="s">
        <v>334</v>
      </c>
      <c r="G1267" s="698">
        <v>100</v>
      </c>
      <c r="H1267" s="698">
        <v>100</v>
      </c>
      <c r="I1267" s="688">
        <f t="shared" si="21"/>
        <v>20</v>
      </c>
    </row>
    <row r="1268" spans="1:9" ht="15">
      <c r="A1268" s="682">
        <v>1244</v>
      </c>
      <c r="B1268" s="690" t="s">
        <v>1599</v>
      </c>
      <c r="C1268" s="690" t="s">
        <v>3503</v>
      </c>
      <c r="D1268" s="685" t="s">
        <v>3504</v>
      </c>
      <c r="E1268" s="686" t="s">
        <v>1217</v>
      </c>
      <c r="F1268" s="683" t="s">
        <v>334</v>
      </c>
      <c r="G1268" s="698">
        <v>100</v>
      </c>
      <c r="H1268" s="698">
        <v>100</v>
      </c>
      <c r="I1268" s="688">
        <f t="shared" si="21"/>
        <v>20</v>
      </c>
    </row>
    <row r="1269" spans="1:9" ht="15">
      <c r="A1269" s="682">
        <v>1245</v>
      </c>
      <c r="B1269" s="690" t="s">
        <v>1294</v>
      </c>
      <c r="C1269" s="690" t="s">
        <v>1391</v>
      </c>
      <c r="D1269" s="685" t="s">
        <v>3505</v>
      </c>
      <c r="E1269" s="686" t="s">
        <v>1217</v>
      </c>
      <c r="F1269" s="683" t="s">
        <v>334</v>
      </c>
      <c r="G1269" s="698">
        <v>100</v>
      </c>
      <c r="H1269" s="698">
        <v>100</v>
      </c>
      <c r="I1269" s="688">
        <f t="shared" si="21"/>
        <v>20</v>
      </c>
    </row>
    <row r="1270" spans="1:9" ht="15">
      <c r="A1270" s="682">
        <v>1246</v>
      </c>
      <c r="B1270" s="690" t="s">
        <v>2278</v>
      </c>
      <c r="C1270" s="690" t="s">
        <v>3506</v>
      </c>
      <c r="D1270" s="685" t="s">
        <v>3507</v>
      </c>
      <c r="E1270" s="686" t="s">
        <v>1217</v>
      </c>
      <c r="F1270" s="683" t="s">
        <v>334</v>
      </c>
      <c r="G1270" s="698">
        <v>100</v>
      </c>
      <c r="H1270" s="698">
        <v>100</v>
      </c>
      <c r="I1270" s="688">
        <f t="shared" si="21"/>
        <v>20</v>
      </c>
    </row>
    <row r="1271" spans="1:9" ht="15">
      <c r="A1271" s="682">
        <v>1247</v>
      </c>
      <c r="B1271" s="690" t="s">
        <v>1246</v>
      </c>
      <c r="C1271" s="690" t="s">
        <v>2946</v>
      </c>
      <c r="D1271" s="685" t="s">
        <v>3508</v>
      </c>
      <c r="E1271" s="686" t="s">
        <v>1217</v>
      </c>
      <c r="F1271" s="683" t="s">
        <v>334</v>
      </c>
      <c r="G1271" s="698">
        <v>100</v>
      </c>
      <c r="H1271" s="698">
        <v>100</v>
      </c>
      <c r="I1271" s="688">
        <f t="shared" si="21"/>
        <v>20</v>
      </c>
    </row>
    <row r="1272" spans="1:9" ht="15">
      <c r="A1272" s="682">
        <v>1248</v>
      </c>
      <c r="B1272" s="690" t="s">
        <v>1271</v>
      </c>
      <c r="C1272" s="690" t="s">
        <v>2491</v>
      </c>
      <c r="D1272" s="685" t="s">
        <v>3509</v>
      </c>
      <c r="E1272" s="686" t="s">
        <v>1217</v>
      </c>
      <c r="F1272" s="683" t="s">
        <v>334</v>
      </c>
      <c r="G1272" s="698">
        <v>100</v>
      </c>
      <c r="H1272" s="698">
        <v>100</v>
      </c>
      <c r="I1272" s="688">
        <f t="shared" si="21"/>
        <v>20</v>
      </c>
    </row>
    <row r="1273" spans="1:9" ht="15">
      <c r="A1273" s="682">
        <v>1249</v>
      </c>
      <c r="B1273" s="690" t="s">
        <v>678</v>
      </c>
      <c r="C1273" s="690" t="s">
        <v>2491</v>
      </c>
      <c r="D1273" s="685" t="s">
        <v>3510</v>
      </c>
      <c r="E1273" s="686" t="s">
        <v>1217</v>
      </c>
      <c r="F1273" s="683" t="s">
        <v>334</v>
      </c>
      <c r="G1273" s="698">
        <v>100</v>
      </c>
      <c r="H1273" s="698">
        <v>100</v>
      </c>
      <c r="I1273" s="688">
        <f t="shared" si="21"/>
        <v>20</v>
      </c>
    </row>
    <row r="1274" spans="1:9" ht="15">
      <c r="A1274" s="682">
        <v>1250</v>
      </c>
      <c r="B1274" s="690" t="s">
        <v>637</v>
      </c>
      <c r="C1274" s="690" t="s">
        <v>3511</v>
      </c>
      <c r="D1274" s="685" t="s">
        <v>3512</v>
      </c>
      <c r="E1274" s="686" t="s">
        <v>1217</v>
      </c>
      <c r="F1274" s="683" t="s">
        <v>334</v>
      </c>
      <c r="G1274" s="698">
        <v>100</v>
      </c>
      <c r="H1274" s="698">
        <v>100</v>
      </c>
      <c r="I1274" s="688">
        <f t="shared" si="21"/>
        <v>20</v>
      </c>
    </row>
    <row r="1275" spans="1:9" ht="15">
      <c r="A1275" s="682">
        <v>1251</v>
      </c>
      <c r="B1275" s="690" t="s">
        <v>1271</v>
      </c>
      <c r="C1275" s="690" t="s">
        <v>1341</v>
      </c>
      <c r="D1275" s="685" t="s">
        <v>3513</v>
      </c>
      <c r="E1275" s="686" t="s">
        <v>1217</v>
      </c>
      <c r="F1275" s="683" t="s">
        <v>334</v>
      </c>
      <c r="G1275" s="698">
        <v>100</v>
      </c>
      <c r="H1275" s="698">
        <v>100</v>
      </c>
      <c r="I1275" s="688">
        <f t="shared" si="21"/>
        <v>20</v>
      </c>
    </row>
    <row r="1276" spans="1:9" ht="15">
      <c r="A1276" s="682">
        <v>1252</v>
      </c>
      <c r="B1276" s="690" t="s">
        <v>678</v>
      </c>
      <c r="C1276" s="690" t="s">
        <v>3514</v>
      </c>
      <c r="D1276" s="685" t="s">
        <v>3515</v>
      </c>
      <c r="E1276" s="686" t="s">
        <v>1217</v>
      </c>
      <c r="F1276" s="683" t="s">
        <v>334</v>
      </c>
      <c r="G1276" s="698">
        <v>100</v>
      </c>
      <c r="H1276" s="698">
        <v>100</v>
      </c>
      <c r="I1276" s="688">
        <f t="shared" si="21"/>
        <v>20</v>
      </c>
    </row>
    <row r="1277" spans="1:9" ht="15">
      <c r="A1277" s="682">
        <v>1253</v>
      </c>
      <c r="B1277" s="690" t="s">
        <v>1290</v>
      </c>
      <c r="C1277" s="690" t="s">
        <v>3516</v>
      </c>
      <c r="D1277" s="685" t="s">
        <v>3517</v>
      </c>
      <c r="E1277" s="686" t="s">
        <v>1217</v>
      </c>
      <c r="F1277" s="683" t="s">
        <v>334</v>
      </c>
      <c r="G1277" s="698">
        <v>100</v>
      </c>
      <c r="H1277" s="698">
        <v>100</v>
      </c>
      <c r="I1277" s="688">
        <f t="shared" si="21"/>
        <v>20</v>
      </c>
    </row>
    <row r="1278" spans="1:9" ht="15">
      <c r="A1278" s="682">
        <v>1254</v>
      </c>
      <c r="B1278" s="690" t="s">
        <v>1382</v>
      </c>
      <c r="C1278" s="690" t="s">
        <v>3518</v>
      </c>
      <c r="D1278" s="691" t="s">
        <v>3519</v>
      </c>
      <c r="E1278" s="686" t="s">
        <v>1217</v>
      </c>
      <c r="F1278" s="683" t="s">
        <v>334</v>
      </c>
      <c r="G1278" s="698">
        <v>100</v>
      </c>
      <c r="H1278" s="698">
        <v>100</v>
      </c>
      <c r="I1278" s="688">
        <f t="shared" si="21"/>
        <v>20</v>
      </c>
    </row>
    <row r="1279" spans="1:9" ht="15">
      <c r="A1279" s="682">
        <v>1255</v>
      </c>
      <c r="B1279" s="690" t="s">
        <v>1371</v>
      </c>
      <c r="C1279" s="690" t="s">
        <v>3520</v>
      </c>
      <c r="D1279" s="685" t="s">
        <v>3521</v>
      </c>
      <c r="E1279" s="686" t="s">
        <v>1217</v>
      </c>
      <c r="F1279" s="683" t="s">
        <v>334</v>
      </c>
      <c r="G1279" s="698">
        <v>100</v>
      </c>
      <c r="H1279" s="698">
        <v>100</v>
      </c>
      <c r="I1279" s="688">
        <f t="shared" si="21"/>
        <v>20</v>
      </c>
    </row>
    <row r="1280" spans="1:9" ht="15">
      <c r="A1280" s="682">
        <v>1256</v>
      </c>
      <c r="B1280" s="690" t="s">
        <v>3522</v>
      </c>
      <c r="C1280" s="690" t="s">
        <v>3523</v>
      </c>
      <c r="D1280" s="685" t="s">
        <v>3524</v>
      </c>
      <c r="E1280" s="686" t="s">
        <v>1217</v>
      </c>
      <c r="F1280" s="683" t="s">
        <v>334</v>
      </c>
      <c r="G1280" s="698">
        <v>100</v>
      </c>
      <c r="H1280" s="698">
        <v>100</v>
      </c>
      <c r="I1280" s="688">
        <f t="shared" si="21"/>
        <v>20</v>
      </c>
    </row>
    <row r="1281" spans="1:9" ht="15">
      <c r="A1281" s="682">
        <v>1257</v>
      </c>
      <c r="B1281" s="690" t="s">
        <v>1290</v>
      </c>
      <c r="C1281" s="690" t="s">
        <v>3525</v>
      </c>
      <c r="D1281" s="685" t="s">
        <v>3526</v>
      </c>
      <c r="E1281" s="686" t="s">
        <v>1217</v>
      </c>
      <c r="F1281" s="683" t="s">
        <v>334</v>
      </c>
      <c r="G1281" s="698">
        <v>100</v>
      </c>
      <c r="H1281" s="698">
        <v>100</v>
      </c>
      <c r="I1281" s="688">
        <f t="shared" si="21"/>
        <v>20</v>
      </c>
    </row>
    <row r="1282" spans="1:9" ht="15">
      <c r="A1282" s="682">
        <v>1258</v>
      </c>
      <c r="B1282" s="690" t="s">
        <v>1249</v>
      </c>
      <c r="C1282" s="690" t="s">
        <v>3527</v>
      </c>
      <c r="D1282" s="685" t="s">
        <v>3528</v>
      </c>
      <c r="E1282" s="686" t="s">
        <v>1217</v>
      </c>
      <c r="F1282" s="683" t="s">
        <v>334</v>
      </c>
      <c r="G1282" s="698">
        <v>100</v>
      </c>
      <c r="H1282" s="698">
        <v>100</v>
      </c>
      <c r="I1282" s="688">
        <f t="shared" si="21"/>
        <v>20</v>
      </c>
    </row>
    <row r="1283" spans="1:9" ht="15">
      <c r="A1283" s="682">
        <v>1259</v>
      </c>
      <c r="B1283" s="690" t="s">
        <v>3529</v>
      </c>
      <c r="C1283" s="690" t="s">
        <v>3530</v>
      </c>
      <c r="D1283" s="685" t="s">
        <v>3531</v>
      </c>
      <c r="E1283" s="686" t="s">
        <v>1217</v>
      </c>
      <c r="F1283" s="683" t="s">
        <v>334</v>
      </c>
      <c r="G1283" s="698">
        <v>100</v>
      </c>
      <c r="H1283" s="698">
        <v>100</v>
      </c>
      <c r="I1283" s="688">
        <f t="shared" si="21"/>
        <v>20</v>
      </c>
    </row>
    <row r="1284" spans="1:9" ht="15">
      <c r="A1284" s="682">
        <v>1260</v>
      </c>
      <c r="B1284" s="690" t="s">
        <v>2058</v>
      </c>
      <c r="C1284" s="690" t="s">
        <v>3514</v>
      </c>
      <c r="D1284" s="685" t="s">
        <v>3532</v>
      </c>
      <c r="E1284" s="686" t="s">
        <v>1217</v>
      </c>
      <c r="F1284" s="683" t="s">
        <v>334</v>
      </c>
      <c r="G1284" s="698">
        <v>100</v>
      </c>
      <c r="H1284" s="698">
        <v>100</v>
      </c>
      <c r="I1284" s="688">
        <f t="shared" si="21"/>
        <v>20</v>
      </c>
    </row>
    <row r="1285" spans="1:9" ht="15">
      <c r="A1285" s="682">
        <v>1261</v>
      </c>
      <c r="B1285" s="690" t="s">
        <v>1446</v>
      </c>
      <c r="C1285" s="690" t="s">
        <v>2491</v>
      </c>
      <c r="D1285" s="685" t="s">
        <v>3533</v>
      </c>
      <c r="E1285" s="686" t="s">
        <v>1217</v>
      </c>
      <c r="F1285" s="683" t="s">
        <v>334</v>
      </c>
      <c r="G1285" s="698">
        <v>100</v>
      </c>
      <c r="H1285" s="698">
        <v>100</v>
      </c>
      <c r="I1285" s="688">
        <f t="shared" si="21"/>
        <v>20</v>
      </c>
    </row>
    <row r="1286" spans="1:9" ht="15">
      <c r="A1286" s="682">
        <v>1262</v>
      </c>
      <c r="B1286" s="690" t="s">
        <v>1775</v>
      </c>
      <c r="C1286" s="690" t="s">
        <v>3523</v>
      </c>
      <c r="D1286" s="685" t="s">
        <v>3534</v>
      </c>
      <c r="E1286" s="686" t="s">
        <v>1217</v>
      </c>
      <c r="F1286" s="683" t="s">
        <v>334</v>
      </c>
      <c r="G1286" s="698">
        <v>100</v>
      </c>
      <c r="H1286" s="698">
        <v>100</v>
      </c>
      <c r="I1286" s="688">
        <f t="shared" si="21"/>
        <v>20</v>
      </c>
    </row>
    <row r="1287" spans="1:9" ht="15">
      <c r="A1287" s="682">
        <v>1263</v>
      </c>
      <c r="B1287" s="690" t="s">
        <v>637</v>
      </c>
      <c r="C1287" s="690" t="s">
        <v>3535</v>
      </c>
      <c r="D1287" s="685" t="s">
        <v>3536</v>
      </c>
      <c r="E1287" s="686" t="s">
        <v>1217</v>
      </c>
      <c r="F1287" s="683" t="s">
        <v>334</v>
      </c>
      <c r="G1287" s="698">
        <v>100</v>
      </c>
      <c r="H1287" s="698">
        <v>100</v>
      </c>
      <c r="I1287" s="688">
        <f t="shared" si="21"/>
        <v>20</v>
      </c>
    </row>
    <row r="1288" spans="1:9" ht="15">
      <c r="A1288" s="682">
        <v>1264</v>
      </c>
      <c r="B1288" s="690" t="s">
        <v>1446</v>
      </c>
      <c r="C1288" s="690" t="s">
        <v>1474</v>
      </c>
      <c r="D1288" s="685" t="s">
        <v>3537</v>
      </c>
      <c r="E1288" s="686" t="s">
        <v>1217</v>
      </c>
      <c r="F1288" s="683" t="s">
        <v>334</v>
      </c>
      <c r="G1288" s="698">
        <v>100</v>
      </c>
      <c r="H1288" s="698">
        <v>100</v>
      </c>
      <c r="I1288" s="688">
        <f t="shared" si="21"/>
        <v>20</v>
      </c>
    </row>
    <row r="1289" spans="1:9" ht="15">
      <c r="A1289" s="682">
        <v>1265</v>
      </c>
      <c r="B1289" s="690" t="s">
        <v>1772</v>
      </c>
      <c r="C1289" s="690" t="s">
        <v>3506</v>
      </c>
      <c r="D1289" s="685" t="s">
        <v>3538</v>
      </c>
      <c r="E1289" s="686" t="s">
        <v>1217</v>
      </c>
      <c r="F1289" s="683" t="s">
        <v>334</v>
      </c>
      <c r="G1289" s="698">
        <v>100</v>
      </c>
      <c r="H1289" s="698">
        <v>100</v>
      </c>
      <c r="I1289" s="688">
        <f t="shared" si="21"/>
        <v>20</v>
      </c>
    </row>
    <row r="1290" spans="1:9" ht="15">
      <c r="A1290" s="682">
        <v>1266</v>
      </c>
      <c r="B1290" s="690" t="s">
        <v>1221</v>
      </c>
      <c r="C1290" s="690" t="s">
        <v>3539</v>
      </c>
      <c r="D1290" s="685" t="s">
        <v>3540</v>
      </c>
      <c r="E1290" s="686" t="s">
        <v>1217</v>
      </c>
      <c r="F1290" s="683" t="s">
        <v>334</v>
      </c>
      <c r="G1290" s="698">
        <v>100</v>
      </c>
      <c r="H1290" s="698">
        <v>100</v>
      </c>
      <c r="I1290" s="688">
        <f t="shared" si="21"/>
        <v>20</v>
      </c>
    </row>
    <row r="1291" spans="1:9" ht="15">
      <c r="A1291" s="682">
        <v>1267</v>
      </c>
      <c r="B1291" s="690" t="s">
        <v>3541</v>
      </c>
      <c r="C1291" s="690" t="s">
        <v>1733</v>
      </c>
      <c r="D1291" s="685" t="s">
        <v>3542</v>
      </c>
      <c r="E1291" s="686" t="s">
        <v>1217</v>
      </c>
      <c r="F1291" s="683" t="s">
        <v>334</v>
      </c>
      <c r="G1291" s="698">
        <v>100</v>
      </c>
      <c r="H1291" s="698">
        <v>100</v>
      </c>
      <c r="I1291" s="688">
        <f t="shared" si="21"/>
        <v>20</v>
      </c>
    </row>
    <row r="1292" spans="1:9" ht="15">
      <c r="A1292" s="682">
        <v>1268</v>
      </c>
      <c r="B1292" s="690" t="s">
        <v>1271</v>
      </c>
      <c r="C1292" s="690" t="s">
        <v>3284</v>
      </c>
      <c r="D1292" s="685" t="s">
        <v>3543</v>
      </c>
      <c r="E1292" s="686" t="s">
        <v>1217</v>
      </c>
      <c r="F1292" s="683" t="s">
        <v>334</v>
      </c>
      <c r="G1292" s="698">
        <v>100</v>
      </c>
      <c r="H1292" s="698">
        <v>100</v>
      </c>
      <c r="I1292" s="688">
        <f t="shared" si="21"/>
        <v>20</v>
      </c>
    </row>
    <row r="1293" spans="1:9" ht="15">
      <c r="A1293" s="682">
        <v>1269</v>
      </c>
      <c r="B1293" s="690" t="s">
        <v>1432</v>
      </c>
      <c r="C1293" s="690" t="s">
        <v>3544</v>
      </c>
      <c r="D1293" s="685" t="s">
        <v>3545</v>
      </c>
      <c r="E1293" s="686" t="s">
        <v>1217</v>
      </c>
      <c r="F1293" s="683" t="s">
        <v>334</v>
      </c>
      <c r="G1293" s="698">
        <v>100</v>
      </c>
      <c r="H1293" s="698">
        <v>100</v>
      </c>
      <c r="I1293" s="688">
        <f t="shared" si="21"/>
        <v>20</v>
      </c>
    </row>
    <row r="1294" spans="1:9" ht="15">
      <c r="A1294" s="682">
        <v>1270</v>
      </c>
      <c r="B1294" s="690" t="s">
        <v>1451</v>
      </c>
      <c r="C1294" s="690" t="s">
        <v>3546</v>
      </c>
      <c r="D1294" s="685" t="s">
        <v>3547</v>
      </c>
      <c r="E1294" s="686" t="s">
        <v>1217</v>
      </c>
      <c r="F1294" s="683" t="s">
        <v>334</v>
      </c>
      <c r="G1294" s="698">
        <v>100</v>
      </c>
      <c r="H1294" s="698">
        <v>100</v>
      </c>
      <c r="I1294" s="688">
        <f t="shared" si="21"/>
        <v>20</v>
      </c>
    </row>
    <row r="1295" spans="1:9" ht="15">
      <c r="A1295" s="682">
        <v>1271</v>
      </c>
      <c r="B1295" s="690" t="s">
        <v>3548</v>
      </c>
      <c r="C1295" s="690" t="s">
        <v>2629</v>
      </c>
      <c r="D1295" s="685" t="s">
        <v>3549</v>
      </c>
      <c r="E1295" s="686" t="s">
        <v>1217</v>
      </c>
      <c r="F1295" s="683" t="s">
        <v>334</v>
      </c>
      <c r="G1295" s="698">
        <v>100</v>
      </c>
      <c r="H1295" s="698">
        <v>100</v>
      </c>
      <c r="I1295" s="688">
        <f t="shared" si="21"/>
        <v>20</v>
      </c>
    </row>
    <row r="1296" spans="1:9" ht="15">
      <c r="A1296" s="682">
        <v>1272</v>
      </c>
      <c r="B1296" s="690" t="s">
        <v>1358</v>
      </c>
      <c r="C1296" s="690" t="s">
        <v>3550</v>
      </c>
      <c r="D1296" s="691" t="s">
        <v>3551</v>
      </c>
      <c r="E1296" s="686" t="s">
        <v>1217</v>
      </c>
      <c r="F1296" s="683" t="s">
        <v>334</v>
      </c>
      <c r="G1296" s="698">
        <v>100</v>
      </c>
      <c r="H1296" s="698">
        <v>100</v>
      </c>
      <c r="I1296" s="688">
        <f t="shared" si="21"/>
        <v>20</v>
      </c>
    </row>
    <row r="1297" spans="1:9" ht="15">
      <c r="A1297" s="682">
        <v>1273</v>
      </c>
      <c r="B1297" s="690" t="s">
        <v>1239</v>
      </c>
      <c r="C1297" s="690" t="s">
        <v>3552</v>
      </c>
      <c r="D1297" s="685" t="s">
        <v>3553</v>
      </c>
      <c r="E1297" s="686" t="s">
        <v>1217</v>
      </c>
      <c r="F1297" s="683" t="s">
        <v>334</v>
      </c>
      <c r="G1297" s="698">
        <v>100</v>
      </c>
      <c r="H1297" s="698">
        <v>100</v>
      </c>
      <c r="I1297" s="688">
        <f t="shared" si="21"/>
        <v>20</v>
      </c>
    </row>
    <row r="1298" spans="1:9" ht="15">
      <c r="A1298" s="682">
        <v>1274</v>
      </c>
      <c r="B1298" s="690" t="s">
        <v>1580</v>
      </c>
      <c r="C1298" s="690" t="s">
        <v>3554</v>
      </c>
      <c r="D1298" s="685" t="s">
        <v>3555</v>
      </c>
      <c r="E1298" s="686" t="s">
        <v>1217</v>
      </c>
      <c r="F1298" s="683" t="s">
        <v>334</v>
      </c>
      <c r="G1298" s="698">
        <v>100</v>
      </c>
      <c r="H1298" s="698">
        <v>100</v>
      </c>
      <c r="I1298" s="688">
        <f t="shared" si="21"/>
        <v>20</v>
      </c>
    </row>
    <row r="1299" spans="1:9" ht="15">
      <c r="A1299" s="682">
        <v>1275</v>
      </c>
      <c r="B1299" s="690" t="s">
        <v>2033</v>
      </c>
      <c r="C1299" s="690" t="s">
        <v>3556</v>
      </c>
      <c r="D1299" s="685" t="s">
        <v>3557</v>
      </c>
      <c r="E1299" s="686" t="s">
        <v>1217</v>
      </c>
      <c r="F1299" s="683" t="s">
        <v>334</v>
      </c>
      <c r="G1299" s="698">
        <v>100</v>
      </c>
      <c r="H1299" s="698">
        <v>100</v>
      </c>
      <c r="I1299" s="688">
        <f t="shared" si="21"/>
        <v>20</v>
      </c>
    </row>
    <row r="1300" spans="1:9" ht="15">
      <c r="A1300" s="682">
        <v>1276</v>
      </c>
      <c r="B1300" s="690" t="s">
        <v>1221</v>
      </c>
      <c r="C1300" s="690" t="s">
        <v>2575</v>
      </c>
      <c r="D1300" s="685" t="s">
        <v>3558</v>
      </c>
      <c r="E1300" s="686" t="s">
        <v>1217</v>
      </c>
      <c r="F1300" s="683" t="s">
        <v>334</v>
      </c>
      <c r="G1300" s="698">
        <v>100</v>
      </c>
      <c r="H1300" s="698">
        <v>100</v>
      </c>
      <c r="I1300" s="688">
        <f t="shared" si="21"/>
        <v>20</v>
      </c>
    </row>
    <row r="1301" spans="1:9" ht="15">
      <c r="A1301" s="682">
        <v>1277</v>
      </c>
      <c r="B1301" s="690" t="s">
        <v>678</v>
      </c>
      <c r="C1301" s="690" t="s">
        <v>3559</v>
      </c>
      <c r="D1301" s="685" t="s">
        <v>3560</v>
      </c>
      <c r="E1301" s="686" t="s">
        <v>1217</v>
      </c>
      <c r="F1301" s="683" t="s">
        <v>334</v>
      </c>
      <c r="G1301" s="698">
        <v>100</v>
      </c>
      <c r="H1301" s="698">
        <v>100</v>
      </c>
      <c r="I1301" s="688">
        <f t="shared" si="21"/>
        <v>20</v>
      </c>
    </row>
    <row r="1302" spans="1:9" ht="15">
      <c r="A1302" s="682">
        <v>1278</v>
      </c>
      <c r="B1302" s="690" t="s">
        <v>3561</v>
      </c>
      <c r="C1302" s="690" t="s">
        <v>3562</v>
      </c>
      <c r="D1302" s="685" t="s">
        <v>3563</v>
      </c>
      <c r="E1302" s="686" t="s">
        <v>1217</v>
      </c>
      <c r="F1302" s="683" t="s">
        <v>334</v>
      </c>
      <c r="G1302" s="698">
        <v>100</v>
      </c>
      <c r="H1302" s="698">
        <v>100</v>
      </c>
      <c r="I1302" s="688">
        <f t="shared" si="21"/>
        <v>20</v>
      </c>
    </row>
    <row r="1303" spans="1:9" ht="15">
      <c r="A1303" s="682">
        <v>1279</v>
      </c>
      <c r="B1303" s="690" t="s">
        <v>1390</v>
      </c>
      <c r="C1303" s="690" t="s">
        <v>2672</v>
      </c>
      <c r="D1303" s="685" t="s">
        <v>3564</v>
      </c>
      <c r="E1303" s="686" t="s">
        <v>1217</v>
      </c>
      <c r="F1303" s="683" t="s">
        <v>334</v>
      </c>
      <c r="G1303" s="698">
        <v>100</v>
      </c>
      <c r="H1303" s="698">
        <v>100</v>
      </c>
      <c r="I1303" s="688">
        <f t="shared" si="21"/>
        <v>20</v>
      </c>
    </row>
    <row r="1304" spans="1:9" ht="15">
      <c r="A1304" s="682">
        <v>1280</v>
      </c>
      <c r="B1304" s="690" t="s">
        <v>1239</v>
      </c>
      <c r="C1304" s="690" t="s">
        <v>3565</v>
      </c>
      <c r="D1304" s="685" t="s">
        <v>3566</v>
      </c>
      <c r="E1304" s="686" t="s">
        <v>1217</v>
      </c>
      <c r="F1304" s="683" t="s">
        <v>334</v>
      </c>
      <c r="G1304" s="698">
        <v>100</v>
      </c>
      <c r="H1304" s="698">
        <v>100</v>
      </c>
      <c r="I1304" s="688">
        <f t="shared" si="21"/>
        <v>20</v>
      </c>
    </row>
    <row r="1305" spans="1:9" ht="15">
      <c r="A1305" s="682">
        <v>1281</v>
      </c>
      <c r="B1305" s="690" t="s">
        <v>2025</v>
      </c>
      <c r="C1305" s="690" t="s">
        <v>1372</v>
      </c>
      <c r="D1305" s="685" t="s">
        <v>3567</v>
      </c>
      <c r="E1305" s="686" t="s">
        <v>1217</v>
      </c>
      <c r="F1305" s="683" t="s">
        <v>334</v>
      </c>
      <c r="G1305" s="698">
        <v>100</v>
      </c>
      <c r="H1305" s="698">
        <v>100</v>
      </c>
      <c r="I1305" s="688">
        <f t="shared" si="21"/>
        <v>20</v>
      </c>
    </row>
    <row r="1306" spans="1:9" ht="15">
      <c r="A1306" s="682">
        <v>1282</v>
      </c>
      <c r="B1306" s="690" t="s">
        <v>706</v>
      </c>
      <c r="C1306" s="690" t="s">
        <v>696</v>
      </c>
      <c r="D1306" s="685" t="s">
        <v>3568</v>
      </c>
      <c r="E1306" s="686" t="s">
        <v>1217</v>
      </c>
      <c r="F1306" s="683" t="s">
        <v>334</v>
      </c>
      <c r="G1306" s="698">
        <v>100</v>
      </c>
      <c r="H1306" s="698">
        <v>100</v>
      </c>
      <c r="I1306" s="688">
        <f t="shared" si="21"/>
        <v>20</v>
      </c>
    </row>
    <row r="1307" spans="1:9" ht="15">
      <c r="A1307" s="682">
        <v>1283</v>
      </c>
      <c r="B1307" s="690" t="s">
        <v>2118</v>
      </c>
      <c r="C1307" s="690" t="s">
        <v>3569</v>
      </c>
      <c r="D1307" s="685" t="s">
        <v>3570</v>
      </c>
      <c r="E1307" s="686" t="s">
        <v>1217</v>
      </c>
      <c r="F1307" s="683" t="s">
        <v>334</v>
      </c>
      <c r="G1307" s="698">
        <v>100</v>
      </c>
      <c r="H1307" s="698">
        <v>100</v>
      </c>
      <c r="I1307" s="688">
        <f t="shared" si="21"/>
        <v>20</v>
      </c>
    </row>
    <row r="1308" spans="1:9" ht="15">
      <c r="A1308" s="682">
        <v>1284</v>
      </c>
      <c r="B1308" s="690" t="s">
        <v>1714</v>
      </c>
      <c r="C1308" s="690" t="s">
        <v>3571</v>
      </c>
      <c r="D1308" s="691" t="s">
        <v>3572</v>
      </c>
      <c r="E1308" s="686" t="s">
        <v>1217</v>
      </c>
      <c r="F1308" s="683" t="s">
        <v>334</v>
      </c>
      <c r="G1308" s="698">
        <v>100</v>
      </c>
      <c r="H1308" s="698">
        <v>100</v>
      </c>
      <c r="I1308" s="688">
        <f t="shared" si="21"/>
        <v>20</v>
      </c>
    </row>
    <row r="1309" spans="1:9" ht="15">
      <c r="A1309" s="682">
        <v>1285</v>
      </c>
      <c r="B1309" s="690" t="s">
        <v>3573</v>
      </c>
      <c r="C1309" s="690" t="s">
        <v>3574</v>
      </c>
      <c r="D1309" s="685" t="s">
        <v>3575</v>
      </c>
      <c r="E1309" s="686" t="s">
        <v>1217</v>
      </c>
      <c r="F1309" s="683" t="s">
        <v>334</v>
      </c>
      <c r="G1309" s="698">
        <v>100</v>
      </c>
      <c r="H1309" s="698">
        <v>100</v>
      </c>
      <c r="I1309" s="688">
        <f t="shared" si="21"/>
        <v>20</v>
      </c>
    </row>
    <row r="1310" spans="1:9" ht="15">
      <c r="A1310" s="682">
        <v>1286</v>
      </c>
      <c r="B1310" s="690" t="s">
        <v>1356</v>
      </c>
      <c r="C1310" s="690" t="s">
        <v>3574</v>
      </c>
      <c r="D1310" s="685" t="s">
        <v>3576</v>
      </c>
      <c r="E1310" s="686" t="s">
        <v>1217</v>
      </c>
      <c r="F1310" s="683" t="s">
        <v>334</v>
      </c>
      <c r="G1310" s="698">
        <v>100</v>
      </c>
      <c r="H1310" s="698">
        <v>100</v>
      </c>
      <c r="I1310" s="688">
        <f t="shared" si="21"/>
        <v>20</v>
      </c>
    </row>
    <row r="1311" spans="1:9" ht="15">
      <c r="A1311" s="682">
        <v>1287</v>
      </c>
      <c r="B1311" s="690" t="s">
        <v>1404</v>
      </c>
      <c r="C1311" s="690" t="s">
        <v>2314</v>
      </c>
      <c r="D1311" s="685" t="s">
        <v>3577</v>
      </c>
      <c r="E1311" s="686" t="s">
        <v>1217</v>
      </c>
      <c r="F1311" s="683" t="s">
        <v>334</v>
      </c>
      <c r="G1311" s="698">
        <v>100</v>
      </c>
      <c r="H1311" s="698">
        <v>100</v>
      </c>
      <c r="I1311" s="688">
        <f t="shared" si="21"/>
        <v>20</v>
      </c>
    </row>
    <row r="1312" spans="1:9" ht="15">
      <c r="A1312" s="682">
        <v>1288</v>
      </c>
      <c r="B1312" s="690" t="s">
        <v>1749</v>
      </c>
      <c r="C1312" s="690" t="s">
        <v>3578</v>
      </c>
      <c r="D1312" s="685" t="s">
        <v>3579</v>
      </c>
      <c r="E1312" s="686" t="s">
        <v>1217</v>
      </c>
      <c r="F1312" s="683" t="s">
        <v>334</v>
      </c>
      <c r="G1312" s="698">
        <v>100</v>
      </c>
      <c r="H1312" s="698">
        <v>100</v>
      </c>
      <c r="I1312" s="688">
        <f t="shared" ref="I1312:I1375" si="22">H1312*20%</f>
        <v>20</v>
      </c>
    </row>
    <row r="1313" spans="1:9" ht="15">
      <c r="A1313" s="682">
        <v>1289</v>
      </c>
      <c r="B1313" s="690" t="s">
        <v>1249</v>
      </c>
      <c r="C1313" s="690" t="s">
        <v>3580</v>
      </c>
      <c r="D1313" s="685" t="s">
        <v>3581</v>
      </c>
      <c r="E1313" s="686" t="s">
        <v>1217</v>
      </c>
      <c r="F1313" s="683" t="s">
        <v>334</v>
      </c>
      <c r="G1313" s="698">
        <v>100</v>
      </c>
      <c r="H1313" s="698">
        <v>100</v>
      </c>
      <c r="I1313" s="688">
        <f t="shared" si="22"/>
        <v>20</v>
      </c>
    </row>
    <row r="1314" spans="1:9" ht="15">
      <c r="A1314" s="682">
        <v>1290</v>
      </c>
      <c r="B1314" s="690" t="s">
        <v>639</v>
      </c>
      <c r="C1314" s="690" t="s">
        <v>3582</v>
      </c>
      <c r="D1314" s="685" t="s">
        <v>3583</v>
      </c>
      <c r="E1314" s="686" t="s">
        <v>1217</v>
      </c>
      <c r="F1314" s="683" t="s">
        <v>334</v>
      </c>
      <c r="G1314" s="698">
        <v>100</v>
      </c>
      <c r="H1314" s="698">
        <v>100</v>
      </c>
      <c r="I1314" s="688">
        <f t="shared" si="22"/>
        <v>20</v>
      </c>
    </row>
    <row r="1315" spans="1:9" ht="15">
      <c r="A1315" s="682">
        <v>1291</v>
      </c>
      <c r="B1315" s="690" t="s">
        <v>652</v>
      </c>
      <c r="C1315" s="690" t="s">
        <v>3562</v>
      </c>
      <c r="D1315" s="685" t="s">
        <v>3584</v>
      </c>
      <c r="E1315" s="686" t="s">
        <v>1217</v>
      </c>
      <c r="F1315" s="683" t="s">
        <v>334</v>
      </c>
      <c r="G1315" s="698">
        <v>100</v>
      </c>
      <c r="H1315" s="698">
        <v>100</v>
      </c>
      <c r="I1315" s="688">
        <f t="shared" si="22"/>
        <v>20</v>
      </c>
    </row>
    <row r="1316" spans="1:9" ht="15">
      <c r="A1316" s="682">
        <v>1292</v>
      </c>
      <c r="B1316" s="690" t="s">
        <v>2581</v>
      </c>
      <c r="C1316" s="690" t="s">
        <v>3020</v>
      </c>
      <c r="D1316" s="685" t="s">
        <v>3585</v>
      </c>
      <c r="E1316" s="686" t="s">
        <v>1217</v>
      </c>
      <c r="F1316" s="683" t="s">
        <v>334</v>
      </c>
      <c r="G1316" s="698">
        <v>100</v>
      </c>
      <c r="H1316" s="698">
        <v>100</v>
      </c>
      <c r="I1316" s="688">
        <f t="shared" si="22"/>
        <v>20</v>
      </c>
    </row>
    <row r="1317" spans="1:9" ht="15">
      <c r="A1317" s="682">
        <v>1293</v>
      </c>
      <c r="B1317" s="690" t="s">
        <v>2559</v>
      </c>
      <c r="C1317" s="690" t="s">
        <v>3586</v>
      </c>
      <c r="D1317" s="685" t="s">
        <v>3587</v>
      </c>
      <c r="E1317" s="686" t="s">
        <v>1217</v>
      </c>
      <c r="F1317" s="683" t="s">
        <v>334</v>
      </c>
      <c r="G1317" s="698">
        <v>100</v>
      </c>
      <c r="H1317" s="698">
        <v>100</v>
      </c>
      <c r="I1317" s="688">
        <f t="shared" si="22"/>
        <v>20</v>
      </c>
    </row>
    <row r="1318" spans="1:9" ht="15">
      <c r="A1318" s="682">
        <v>1294</v>
      </c>
      <c r="B1318" s="690" t="s">
        <v>1290</v>
      </c>
      <c r="C1318" s="690" t="s">
        <v>3588</v>
      </c>
      <c r="D1318" s="685" t="s">
        <v>3589</v>
      </c>
      <c r="E1318" s="686" t="s">
        <v>1217</v>
      </c>
      <c r="F1318" s="683" t="s">
        <v>334</v>
      </c>
      <c r="G1318" s="698">
        <v>100</v>
      </c>
      <c r="H1318" s="698">
        <v>100</v>
      </c>
      <c r="I1318" s="688">
        <f t="shared" si="22"/>
        <v>20</v>
      </c>
    </row>
    <row r="1319" spans="1:9" ht="15">
      <c r="A1319" s="682">
        <v>1295</v>
      </c>
      <c r="B1319" s="690" t="s">
        <v>639</v>
      </c>
      <c r="C1319" s="690" t="s">
        <v>3590</v>
      </c>
      <c r="D1319" s="685" t="s">
        <v>3591</v>
      </c>
      <c r="E1319" s="686" t="s">
        <v>1217</v>
      </c>
      <c r="F1319" s="683" t="s">
        <v>334</v>
      </c>
      <c r="G1319" s="698">
        <v>100</v>
      </c>
      <c r="H1319" s="698">
        <v>100</v>
      </c>
      <c r="I1319" s="688">
        <f t="shared" si="22"/>
        <v>20</v>
      </c>
    </row>
    <row r="1320" spans="1:9" ht="15">
      <c r="A1320" s="682">
        <v>1296</v>
      </c>
      <c r="B1320" s="690" t="s">
        <v>2417</v>
      </c>
      <c r="C1320" s="690" t="s">
        <v>2491</v>
      </c>
      <c r="D1320" s="685" t="s">
        <v>3592</v>
      </c>
      <c r="E1320" s="686" t="s">
        <v>1217</v>
      </c>
      <c r="F1320" s="683" t="s">
        <v>334</v>
      </c>
      <c r="G1320" s="698">
        <v>100</v>
      </c>
      <c r="H1320" s="698">
        <v>100</v>
      </c>
      <c r="I1320" s="688">
        <f t="shared" si="22"/>
        <v>20</v>
      </c>
    </row>
    <row r="1321" spans="1:9" ht="15">
      <c r="A1321" s="682">
        <v>1297</v>
      </c>
      <c r="B1321" s="690" t="s">
        <v>1246</v>
      </c>
      <c r="C1321" s="690" t="s">
        <v>663</v>
      </c>
      <c r="D1321" s="685" t="s">
        <v>3593</v>
      </c>
      <c r="E1321" s="686" t="s">
        <v>1217</v>
      </c>
      <c r="F1321" s="683" t="s">
        <v>334</v>
      </c>
      <c r="G1321" s="698">
        <v>100</v>
      </c>
      <c r="H1321" s="698">
        <v>100</v>
      </c>
      <c r="I1321" s="688">
        <f t="shared" si="22"/>
        <v>20</v>
      </c>
    </row>
    <row r="1322" spans="1:9" ht="15">
      <c r="A1322" s="682">
        <v>1298</v>
      </c>
      <c r="B1322" s="690" t="s">
        <v>1446</v>
      </c>
      <c r="C1322" s="690" t="s">
        <v>3594</v>
      </c>
      <c r="D1322" s="685" t="s">
        <v>3595</v>
      </c>
      <c r="E1322" s="686" t="s">
        <v>1217</v>
      </c>
      <c r="F1322" s="683" t="s">
        <v>334</v>
      </c>
      <c r="G1322" s="698">
        <v>100</v>
      </c>
      <c r="H1322" s="698">
        <v>100</v>
      </c>
      <c r="I1322" s="688">
        <f t="shared" si="22"/>
        <v>20</v>
      </c>
    </row>
    <row r="1323" spans="1:9" ht="15">
      <c r="A1323" s="682">
        <v>1299</v>
      </c>
      <c r="B1323" s="690" t="s">
        <v>1724</v>
      </c>
      <c r="C1323" s="690" t="s">
        <v>3596</v>
      </c>
      <c r="D1323" s="685" t="s">
        <v>3597</v>
      </c>
      <c r="E1323" s="686" t="s">
        <v>1217</v>
      </c>
      <c r="F1323" s="683" t="s">
        <v>334</v>
      </c>
      <c r="G1323" s="698">
        <v>100</v>
      </c>
      <c r="H1323" s="698">
        <v>100</v>
      </c>
      <c r="I1323" s="688">
        <f t="shared" si="22"/>
        <v>20</v>
      </c>
    </row>
    <row r="1324" spans="1:9" ht="15">
      <c r="A1324" s="682">
        <v>1300</v>
      </c>
      <c r="B1324" s="690" t="s">
        <v>1563</v>
      </c>
      <c r="C1324" s="690" t="s">
        <v>3598</v>
      </c>
      <c r="D1324" s="685" t="s">
        <v>3599</v>
      </c>
      <c r="E1324" s="686" t="s">
        <v>1217</v>
      </c>
      <c r="F1324" s="683" t="s">
        <v>334</v>
      </c>
      <c r="G1324" s="698">
        <v>100</v>
      </c>
      <c r="H1324" s="698">
        <v>100</v>
      </c>
      <c r="I1324" s="688">
        <f t="shared" si="22"/>
        <v>20</v>
      </c>
    </row>
    <row r="1325" spans="1:9" ht="15">
      <c r="A1325" s="682">
        <v>1301</v>
      </c>
      <c r="B1325" s="690" t="s">
        <v>654</v>
      </c>
      <c r="C1325" s="690" t="s">
        <v>3600</v>
      </c>
      <c r="D1325" s="685" t="s">
        <v>3601</v>
      </c>
      <c r="E1325" s="686" t="s">
        <v>1217</v>
      </c>
      <c r="F1325" s="683" t="s">
        <v>334</v>
      </c>
      <c r="G1325" s="698">
        <v>100</v>
      </c>
      <c r="H1325" s="698">
        <v>100</v>
      </c>
      <c r="I1325" s="688">
        <f t="shared" si="22"/>
        <v>20</v>
      </c>
    </row>
    <row r="1326" spans="1:9" ht="15">
      <c r="A1326" s="682">
        <v>1302</v>
      </c>
      <c r="B1326" s="690" t="s">
        <v>1271</v>
      </c>
      <c r="C1326" s="690" t="s">
        <v>3602</v>
      </c>
      <c r="D1326" s="685" t="s">
        <v>3603</v>
      </c>
      <c r="E1326" s="686" t="s">
        <v>1217</v>
      </c>
      <c r="F1326" s="683" t="s">
        <v>334</v>
      </c>
      <c r="G1326" s="698">
        <v>100</v>
      </c>
      <c r="H1326" s="698">
        <v>100</v>
      </c>
      <c r="I1326" s="688">
        <f t="shared" si="22"/>
        <v>20</v>
      </c>
    </row>
    <row r="1327" spans="1:9" ht="15">
      <c r="A1327" s="682">
        <v>1303</v>
      </c>
      <c r="B1327" s="690" t="s">
        <v>1432</v>
      </c>
      <c r="C1327" s="690" t="s">
        <v>2193</v>
      </c>
      <c r="D1327" s="685" t="s">
        <v>3604</v>
      </c>
      <c r="E1327" s="686" t="s">
        <v>1217</v>
      </c>
      <c r="F1327" s="683" t="s">
        <v>334</v>
      </c>
      <c r="G1327" s="698">
        <v>100</v>
      </c>
      <c r="H1327" s="698">
        <v>100</v>
      </c>
      <c r="I1327" s="688">
        <f t="shared" si="22"/>
        <v>20</v>
      </c>
    </row>
    <row r="1328" spans="1:9" ht="15">
      <c r="A1328" s="682">
        <v>1304</v>
      </c>
      <c r="B1328" s="690" t="s">
        <v>2431</v>
      </c>
      <c r="C1328" s="690" t="s">
        <v>3605</v>
      </c>
      <c r="D1328" s="685" t="s">
        <v>3606</v>
      </c>
      <c r="E1328" s="686" t="s">
        <v>1217</v>
      </c>
      <c r="F1328" s="683" t="s">
        <v>334</v>
      </c>
      <c r="G1328" s="698">
        <v>100</v>
      </c>
      <c r="H1328" s="698">
        <v>100</v>
      </c>
      <c r="I1328" s="688">
        <f t="shared" si="22"/>
        <v>20</v>
      </c>
    </row>
    <row r="1329" spans="1:9" ht="15">
      <c r="A1329" s="682">
        <v>1305</v>
      </c>
      <c r="B1329" s="690" t="s">
        <v>652</v>
      </c>
      <c r="C1329" s="690" t="s">
        <v>1638</v>
      </c>
      <c r="D1329" s="685" t="s">
        <v>3607</v>
      </c>
      <c r="E1329" s="686" t="s">
        <v>1217</v>
      </c>
      <c r="F1329" s="683" t="s">
        <v>334</v>
      </c>
      <c r="G1329" s="698">
        <v>100</v>
      </c>
      <c r="H1329" s="698">
        <v>100</v>
      </c>
      <c r="I1329" s="688">
        <f t="shared" si="22"/>
        <v>20</v>
      </c>
    </row>
    <row r="1330" spans="1:9" ht="15">
      <c r="A1330" s="682">
        <v>1306</v>
      </c>
      <c r="B1330" s="690" t="s">
        <v>1239</v>
      </c>
      <c r="C1330" s="690" t="s">
        <v>3608</v>
      </c>
      <c r="D1330" s="685" t="s">
        <v>3609</v>
      </c>
      <c r="E1330" s="686" t="s">
        <v>1217</v>
      </c>
      <c r="F1330" s="683" t="s">
        <v>334</v>
      </c>
      <c r="G1330" s="698">
        <v>100</v>
      </c>
      <c r="H1330" s="698">
        <v>100</v>
      </c>
      <c r="I1330" s="688">
        <f t="shared" si="22"/>
        <v>20</v>
      </c>
    </row>
    <row r="1331" spans="1:9" ht="15">
      <c r="A1331" s="682">
        <v>1307</v>
      </c>
      <c r="B1331" s="690" t="s">
        <v>1449</v>
      </c>
      <c r="C1331" s="690" t="s">
        <v>1159</v>
      </c>
      <c r="D1331" s="685" t="s">
        <v>3610</v>
      </c>
      <c r="E1331" s="686" t="s">
        <v>1217</v>
      </c>
      <c r="F1331" s="683" t="s">
        <v>334</v>
      </c>
      <c r="G1331" s="698">
        <v>100</v>
      </c>
      <c r="H1331" s="698">
        <v>100</v>
      </c>
      <c r="I1331" s="688">
        <f t="shared" si="22"/>
        <v>20</v>
      </c>
    </row>
    <row r="1332" spans="1:9" ht="15">
      <c r="A1332" s="682">
        <v>1308</v>
      </c>
      <c r="B1332" s="690" t="s">
        <v>628</v>
      </c>
      <c r="C1332" s="690" t="s">
        <v>2550</v>
      </c>
      <c r="D1332" s="685" t="s">
        <v>3611</v>
      </c>
      <c r="E1332" s="686" t="s">
        <v>1217</v>
      </c>
      <c r="F1332" s="683" t="s">
        <v>334</v>
      </c>
      <c r="G1332" s="698">
        <v>100</v>
      </c>
      <c r="H1332" s="698">
        <v>100</v>
      </c>
      <c r="I1332" s="688">
        <f t="shared" si="22"/>
        <v>20</v>
      </c>
    </row>
    <row r="1333" spans="1:9" ht="15">
      <c r="A1333" s="682">
        <v>1309</v>
      </c>
      <c r="B1333" s="690" t="s">
        <v>1239</v>
      </c>
      <c r="C1333" s="690" t="s">
        <v>3612</v>
      </c>
      <c r="D1333" s="685" t="s">
        <v>3613</v>
      </c>
      <c r="E1333" s="686" t="s">
        <v>1217</v>
      </c>
      <c r="F1333" s="683" t="s">
        <v>334</v>
      </c>
      <c r="G1333" s="698">
        <v>100</v>
      </c>
      <c r="H1333" s="698">
        <v>100</v>
      </c>
      <c r="I1333" s="688">
        <f t="shared" si="22"/>
        <v>20</v>
      </c>
    </row>
    <row r="1334" spans="1:9" ht="15">
      <c r="A1334" s="682">
        <v>1310</v>
      </c>
      <c r="B1334" s="690" t="s">
        <v>3614</v>
      </c>
      <c r="C1334" s="690" t="s">
        <v>1638</v>
      </c>
      <c r="D1334" s="685" t="s">
        <v>3615</v>
      </c>
      <c r="E1334" s="686" t="s">
        <v>1217</v>
      </c>
      <c r="F1334" s="683" t="s">
        <v>334</v>
      </c>
      <c r="G1334" s="698">
        <v>100</v>
      </c>
      <c r="H1334" s="698">
        <v>100</v>
      </c>
      <c r="I1334" s="688">
        <f t="shared" si="22"/>
        <v>20</v>
      </c>
    </row>
    <row r="1335" spans="1:9" ht="15">
      <c r="A1335" s="682">
        <v>1311</v>
      </c>
      <c r="B1335" s="690" t="s">
        <v>2417</v>
      </c>
      <c r="C1335" s="690" t="s">
        <v>3616</v>
      </c>
      <c r="D1335" s="685" t="s">
        <v>3617</v>
      </c>
      <c r="E1335" s="686" t="s">
        <v>1217</v>
      </c>
      <c r="F1335" s="683" t="s">
        <v>334</v>
      </c>
      <c r="G1335" s="698">
        <v>100</v>
      </c>
      <c r="H1335" s="698">
        <v>100</v>
      </c>
      <c r="I1335" s="688">
        <f t="shared" si="22"/>
        <v>20</v>
      </c>
    </row>
    <row r="1336" spans="1:9" ht="15">
      <c r="A1336" s="682">
        <v>1312</v>
      </c>
      <c r="B1336" s="690" t="s">
        <v>1424</v>
      </c>
      <c r="C1336" s="690" t="s">
        <v>3618</v>
      </c>
      <c r="D1336" s="685" t="s">
        <v>3619</v>
      </c>
      <c r="E1336" s="686" t="s">
        <v>1217</v>
      </c>
      <c r="F1336" s="683" t="s">
        <v>334</v>
      </c>
      <c r="G1336" s="698">
        <v>100</v>
      </c>
      <c r="H1336" s="698">
        <v>100</v>
      </c>
      <c r="I1336" s="688">
        <f t="shared" si="22"/>
        <v>20</v>
      </c>
    </row>
    <row r="1337" spans="1:9" ht="15">
      <c r="A1337" s="682">
        <v>1313</v>
      </c>
      <c r="B1337" s="690" t="s">
        <v>637</v>
      </c>
      <c r="C1337" s="690" t="s">
        <v>3620</v>
      </c>
      <c r="D1337" s="685" t="s">
        <v>3621</v>
      </c>
      <c r="E1337" s="686" t="s">
        <v>1217</v>
      </c>
      <c r="F1337" s="683" t="s">
        <v>334</v>
      </c>
      <c r="G1337" s="698">
        <v>100</v>
      </c>
      <c r="H1337" s="698">
        <v>100</v>
      </c>
      <c r="I1337" s="688">
        <f t="shared" si="22"/>
        <v>20</v>
      </c>
    </row>
    <row r="1338" spans="1:9" ht="15">
      <c r="A1338" s="682">
        <v>1314</v>
      </c>
      <c r="B1338" s="690" t="s">
        <v>3622</v>
      </c>
      <c r="C1338" s="690" t="s">
        <v>3623</v>
      </c>
      <c r="D1338" s="685" t="s">
        <v>3624</v>
      </c>
      <c r="E1338" s="686" t="s">
        <v>1217</v>
      </c>
      <c r="F1338" s="683" t="s">
        <v>334</v>
      </c>
      <c r="G1338" s="698">
        <v>100</v>
      </c>
      <c r="H1338" s="698">
        <v>100</v>
      </c>
      <c r="I1338" s="688">
        <f t="shared" si="22"/>
        <v>20</v>
      </c>
    </row>
    <row r="1339" spans="1:9" ht="15">
      <c r="A1339" s="682">
        <v>1315</v>
      </c>
      <c r="B1339" s="690" t="s">
        <v>1382</v>
      </c>
      <c r="C1339" s="690" t="s">
        <v>3625</v>
      </c>
      <c r="D1339" s="685" t="s">
        <v>3626</v>
      </c>
      <c r="E1339" s="686" t="s">
        <v>1217</v>
      </c>
      <c r="F1339" s="683" t="s">
        <v>334</v>
      </c>
      <c r="G1339" s="698">
        <v>100</v>
      </c>
      <c r="H1339" s="698">
        <v>100</v>
      </c>
      <c r="I1339" s="688">
        <f t="shared" si="22"/>
        <v>20</v>
      </c>
    </row>
    <row r="1340" spans="1:9" ht="15">
      <c r="A1340" s="682">
        <v>1316</v>
      </c>
      <c r="B1340" s="690" t="s">
        <v>637</v>
      </c>
      <c r="C1340" s="690" t="s">
        <v>3625</v>
      </c>
      <c r="D1340" s="685" t="s">
        <v>3627</v>
      </c>
      <c r="E1340" s="686" t="s">
        <v>1217</v>
      </c>
      <c r="F1340" s="683" t="s">
        <v>334</v>
      </c>
      <c r="G1340" s="698">
        <v>100</v>
      </c>
      <c r="H1340" s="698">
        <v>100</v>
      </c>
      <c r="I1340" s="688">
        <f t="shared" si="22"/>
        <v>20</v>
      </c>
    </row>
    <row r="1341" spans="1:9" ht="15">
      <c r="A1341" s="682">
        <v>1317</v>
      </c>
      <c r="B1341" s="690" t="s">
        <v>2163</v>
      </c>
      <c r="C1341" s="690" t="s">
        <v>1284</v>
      </c>
      <c r="D1341" s="685" t="s">
        <v>3628</v>
      </c>
      <c r="E1341" s="686" t="s">
        <v>1217</v>
      </c>
      <c r="F1341" s="683" t="s">
        <v>334</v>
      </c>
      <c r="G1341" s="698">
        <v>100</v>
      </c>
      <c r="H1341" s="698">
        <v>100</v>
      </c>
      <c r="I1341" s="688">
        <f t="shared" si="22"/>
        <v>20</v>
      </c>
    </row>
    <row r="1342" spans="1:9" ht="15">
      <c r="A1342" s="682">
        <v>1318</v>
      </c>
      <c r="B1342" s="690" t="s">
        <v>1246</v>
      </c>
      <c r="C1342" s="690" t="s">
        <v>3629</v>
      </c>
      <c r="D1342" s="685" t="s">
        <v>3630</v>
      </c>
      <c r="E1342" s="686" t="s">
        <v>1217</v>
      </c>
      <c r="F1342" s="683" t="s">
        <v>334</v>
      </c>
      <c r="G1342" s="698">
        <v>100</v>
      </c>
      <c r="H1342" s="698">
        <v>100</v>
      </c>
      <c r="I1342" s="688">
        <f t="shared" si="22"/>
        <v>20</v>
      </c>
    </row>
    <row r="1343" spans="1:9" ht="15">
      <c r="A1343" s="682">
        <v>1319</v>
      </c>
      <c r="B1343" s="690" t="s">
        <v>1239</v>
      </c>
      <c r="C1343" s="690" t="s">
        <v>3631</v>
      </c>
      <c r="D1343" s="685" t="s">
        <v>3632</v>
      </c>
      <c r="E1343" s="686" t="s">
        <v>1217</v>
      </c>
      <c r="F1343" s="683" t="s">
        <v>334</v>
      </c>
      <c r="G1343" s="698">
        <v>100</v>
      </c>
      <c r="H1343" s="698">
        <v>100</v>
      </c>
      <c r="I1343" s="688">
        <f t="shared" si="22"/>
        <v>20</v>
      </c>
    </row>
    <row r="1344" spans="1:9" ht="15">
      <c r="A1344" s="682">
        <v>1320</v>
      </c>
      <c r="B1344" s="690" t="s">
        <v>654</v>
      </c>
      <c r="C1344" s="690" t="s">
        <v>3633</v>
      </c>
      <c r="D1344" s="685" t="s">
        <v>3634</v>
      </c>
      <c r="E1344" s="686" t="s">
        <v>1217</v>
      </c>
      <c r="F1344" s="683" t="s">
        <v>334</v>
      </c>
      <c r="G1344" s="698">
        <v>100</v>
      </c>
      <c r="H1344" s="698">
        <v>100</v>
      </c>
      <c r="I1344" s="688">
        <f t="shared" si="22"/>
        <v>20</v>
      </c>
    </row>
    <row r="1345" spans="1:9" ht="15">
      <c r="A1345" s="682">
        <v>1321</v>
      </c>
      <c r="B1345" s="690" t="s">
        <v>1294</v>
      </c>
      <c r="C1345" s="690" t="s">
        <v>2925</v>
      </c>
      <c r="D1345" s="685" t="s">
        <v>3635</v>
      </c>
      <c r="E1345" s="686" t="s">
        <v>1217</v>
      </c>
      <c r="F1345" s="683" t="s">
        <v>334</v>
      </c>
      <c r="G1345" s="698">
        <v>100</v>
      </c>
      <c r="H1345" s="698">
        <v>100</v>
      </c>
      <c r="I1345" s="688">
        <f t="shared" si="22"/>
        <v>20</v>
      </c>
    </row>
    <row r="1346" spans="1:9" ht="15">
      <c r="A1346" s="682">
        <v>1322</v>
      </c>
      <c r="B1346" s="690" t="s">
        <v>654</v>
      </c>
      <c r="C1346" s="690" t="s">
        <v>3636</v>
      </c>
      <c r="D1346" s="685" t="s">
        <v>3637</v>
      </c>
      <c r="E1346" s="686" t="s">
        <v>1217</v>
      </c>
      <c r="F1346" s="683" t="s">
        <v>334</v>
      </c>
      <c r="G1346" s="698">
        <v>100</v>
      </c>
      <c r="H1346" s="698">
        <v>100</v>
      </c>
      <c r="I1346" s="688">
        <f t="shared" si="22"/>
        <v>20</v>
      </c>
    </row>
    <row r="1347" spans="1:9" ht="15">
      <c r="A1347" s="682">
        <v>1323</v>
      </c>
      <c r="B1347" s="690" t="s">
        <v>674</v>
      </c>
      <c r="C1347" s="690" t="s">
        <v>1657</v>
      </c>
      <c r="D1347" s="685" t="s">
        <v>3638</v>
      </c>
      <c r="E1347" s="686" t="s">
        <v>1217</v>
      </c>
      <c r="F1347" s="683" t="s">
        <v>334</v>
      </c>
      <c r="G1347" s="698">
        <v>100</v>
      </c>
      <c r="H1347" s="698">
        <v>100</v>
      </c>
      <c r="I1347" s="688">
        <f t="shared" si="22"/>
        <v>20</v>
      </c>
    </row>
    <row r="1348" spans="1:9" ht="15">
      <c r="A1348" s="682">
        <v>1324</v>
      </c>
      <c r="B1348" s="690" t="s">
        <v>1246</v>
      </c>
      <c r="C1348" s="690" t="s">
        <v>1537</v>
      </c>
      <c r="D1348" s="685" t="s">
        <v>3639</v>
      </c>
      <c r="E1348" s="686" t="s">
        <v>1217</v>
      </c>
      <c r="F1348" s="683" t="s">
        <v>334</v>
      </c>
      <c r="G1348" s="698">
        <v>100</v>
      </c>
      <c r="H1348" s="698">
        <v>100</v>
      </c>
      <c r="I1348" s="688">
        <f t="shared" si="22"/>
        <v>20</v>
      </c>
    </row>
    <row r="1349" spans="1:9" ht="15">
      <c r="A1349" s="682">
        <v>1325</v>
      </c>
      <c r="B1349" s="690" t="s">
        <v>1239</v>
      </c>
      <c r="C1349" s="690" t="s">
        <v>3640</v>
      </c>
      <c r="D1349" s="685" t="s">
        <v>3641</v>
      </c>
      <c r="E1349" s="686" t="s">
        <v>1217</v>
      </c>
      <c r="F1349" s="683" t="s">
        <v>334</v>
      </c>
      <c r="G1349" s="698">
        <v>100</v>
      </c>
      <c r="H1349" s="698">
        <v>100</v>
      </c>
      <c r="I1349" s="688">
        <f t="shared" si="22"/>
        <v>20</v>
      </c>
    </row>
    <row r="1350" spans="1:9" ht="15">
      <c r="A1350" s="682">
        <v>1326</v>
      </c>
      <c r="B1350" s="690" t="s">
        <v>639</v>
      </c>
      <c r="C1350" s="690" t="s">
        <v>3600</v>
      </c>
      <c r="D1350" s="685" t="s">
        <v>3642</v>
      </c>
      <c r="E1350" s="686" t="s">
        <v>1217</v>
      </c>
      <c r="F1350" s="683" t="s">
        <v>334</v>
      </c>
      <c r="G1350" s="698">
        <v>100</v>
      </c>
      <c r="H1350" s="698">
        <v>100</v>
      </c>
      <c r="I1350" s="688">
        <f t="shared" si="22"/>
        <v>20</v>
      </c>
    </row>
    <row r="1351" spans="1:9" ht="15">
      <c r="A1351" s="682">
        <v>1327</v>
      </c>
      <c r="B1351" s="690" t="s">
        <v>1296</v>
      </c>
      <c r="C1351" s="690" t="s">
        <v>3643</v>
      </c>
      <c r="D1351" s="685" t="s">
        <v>3644</v>
      </c>
      <c r="E1351" s="686" t="s">
        <v>1217</v>
      </c>
      <c r="F1351" s="683" t="s">
        <v>334</v>
      </c>
      <c r="G1351" s="698">
        <v>100</v>
      </c>
      <c r="H1351" s="698">
        <v>100</v>
      </c>
      <c r="I1351" s="688">
        <f t="shared" si="22"/>
        <v>20</v>
      </c>
    </row>
    <row r="1352" spans="1:9" ht="15">
      <c r="A1352" s="682">
        <v>1328</v>
      </c>
      <c r="B1352" s="692" t="s">
        <v>1449</v>
      </c>
      <c r="C1352" s="692" t="s">
        <v>3645</v>
      </c>
      <c r="D1352" s="693" t="s">
        <v>3646</v>
      </c>
      <c r="E1352" s="686" t="s">
        <v>1217</v>
      </c>
      <c r="F1352" s="683" t="s">
        <v>334</v>
      </c>
      <c r="G1352" s="698">
        <v>150</v>
      </c>
      <c r="H1352" s="698">
        <v>150</v>
      </c>
      <c r="I1352" s="688">
        <f t="shared" si="22"/>
        <v>30</v>
      </c>
    </row>
    <row r="1353" spans="1:9" ht="15">
      <c r="A1353" s="682">
        <v>1329</v>
      </c>
      <c r="B1353" s="690" t="s">
        <v>674</v>
      </c>
      <c r="C1353" s="690" t="s">
        <v>3647</v>
      </c>
      <c r="D1353" s="691" t="s">
        <v>3648</v>
      </c>
      <c r="E1353" s="686" t="s">
        <v>1217</v>
      </c>
      <c r="F1353" s="683" t="s">
        <v>334</v>
      </c>
      <c r="G1353" s="698">
        <v>100</v>
      </c>
      <c r="H1353" s="698">
        <v>100</v>
      </c>
      <c r="I1353" s="688">
        <f t="shared" si="22"/>
        <v>20</v>
      </c>
    </row>
    <row r="1354" spans="1:9" ht="15">
      <c r="A1354" s="682">
        <v>1330</v>
      </c>
      <c r="B1354" s="690" t="s">
        <v>3649</v>
      </c>
      <c r="C1354" s="690" t="s">
        <v>3274</v>
      </c>
      <c r="D1354" s="691">
        <v>30001006846</v>
      </c>
      <c r="E1354" s="686" t="s">
        <v>1217</v>
      </c>
      <c r="F1354" s="683" t="s">
        <v>334</v>
      </c>
      <c r="G1354" s="698">
        <v>100</v>
      </c>
      <c r="H1354" s="698">
        <v>100</v>
      </c>
      <c r="I1354" s="688">
        <f t="shared" si="22"/>
        <v>20</v>
      </c>
    </row>
    <row r="1355" spans="1:9" ht="15">
      <c r="A1355" s="682">
        <v>1331</v>
      </c>
      <c r="B1355" s="690" t="s">
        <v>1360</v>
      </c>
      <c r="C1355" s="690" t="s">
        <v>2286</v>
      </c>
      <c r="D1355" s="691">
        <v>38001031201</v>
      </c>
      <c r="E1355" s="686" t="s">
        <v>1217</v>
      </c>
      <c r="F1355" s="683" t="s">
        <v>334</v>
      </c>
      <c r="G1355" s="698">
        <v>100</v>
      </c>
      <c r="H1355" s="698">
        <v>100</v>
      </c>
      <c r="I1355" s="688">
        <f t="shared" si="22"/>
        <v>20</v>
      </c>
    </row>
    <row r="1356" spans="1:9" ht="15">
      <c r="A1356" s="682">
        <v>1332</v>
      </c>
      <c r="B1356" s="690" t="s">
        <v>2214</v>
      </c>
      <c r="C1356" s="690" t="s">
        <v>3274</v>
      </c>
      <c r="D1356" s="691">
        <v>30001009417</v>
      </c>
      <c r="E1356" s="686" t="s">
        <v>1217</v>
      </c>
      <c r="F1356" s="683" t="s">
        <v>334</v>
      </c>
      <c r="G1356" s="698">
        <v>100</v>
      </c>
      <c r="H1356" s="698">
        <v>100</v>
      </c>
      <c r="I1356" s="688">
        <f t="shared" si="22"/>
        <v>20</v>
      </c>
    </row>
    <row r="1357" spans="1:9" ht="15">
      <c r="A1357" s="682">
        <v>1333</v>
      </c>
      <c r="B1357" s="690" t="s">
        <v>3650</v>
      </c>
      <c r="C1357" s="690" t="s">
        <v>3274</v>
      </c>
      <c r="D1357" s="691">
        <v>30001009341</v>
      </c>
      <c r="E1357" s="686" t="s">
        <v>1217</v>
      </c>
      <c r="F1357" s="683" t="s">
        <v>334</v>
      </c>
      <c r="G1357" s="698">
        <v>100</v>
      </c>
      <c r="H1357" s="698">
        <v>100</v>
      </c>
      <c r="I1357" s="688">
        <f t="shared" si="22"/>
        <v>20</v>
      </c>
    </row>
    <row r="1358" spans="1:9" ht="15">
      <c r="A1358" s="682">
        <v>1334</v>
      </c>
      <c r="B1358" s="690" t="s">
        <v>1396</v>
      </c>
      <c r="C1358" s="690" t="s">
        <v>3651</v>
      </c>
      <c r="D1358" s="691" t="s">
        <v>3652</v>
      </c>
      <c r="E1358" s="686" t="s">
        <v>1217</v>
      </c>
      <c r="F1358" s="683" t="s">
        <v>334</v>
      </c>
      <c r="G1358" s="698">
        <v>100</v>
      </c>
      <c r="H1358" s="698">
        <v>100</v>
      </c>
      <c r="I1358" s="688">
        <f t="shared" si="22"/>
        <v>20</v>
      </c>
    </row>
    <row r="1359" spans="1:9" ht="15">
      <c r="A1359" s="682">
        <v>1335</v>
      </c>
      <c r="B1359" s="690" t="s">
        <v>3653</v>
      </c>
      <c r="C1359" s="690" t="s">
        <v>1343</v>
      </c>
      <c r="D1359" s="691" t="s">
        <v>3654</v>
      </c>
      <c r="E1359" s="686" t="s">
        <v>1217</v>
      </c>
      <c r="F1359" s="683" t="s">
        <v>334</v>
      </c>
      <c r="G1359" s="698">
        <v>100</v>
      </c>
      <c r="H1359" s="698">
        <v>100</v>
      </c>
      <c r="I1359" s="688">
        <f t="shared" si="22"/>
        <v>20</v>
      </c>
    </row>
    <row r="1360" spans="1:9" ht="15">
      <c r="A1360" s="682">
        <v>1336</v>
      </c>
      <c r="B1360" s="690" t="s">
        <v>1296</v>
      </c>
      <c r="C1360" s="690" t="s">
        <v>3655</v>
      </c>
      <c r="D1360" s="691">
        <v>29001008485</v>
      </c>
      <c r="E1360" s="686" t="s">
        <v>1217</v>
      </c>
      <c r="F1360" s="683" t="s">
        <v>334</v>
      </c>
      <c r="G1360" s="698">
        <v>100</v>
      </c>
      <c r="H1360" s="698">
        <v>100</v>
      </c>
      <c r="I1360" s="688">
        <f t="shared" si="22"/>
        <v>20</v>
      </c>
    </row>
    <row r="1361" spans="1:9" ht="15">
      <c r="A1361" s="682">
        <v>1337</v>
      </c>
      <c r="B1361" s="690" t="s">
        <v>1382</v>
      </c>
      <c r="C1361" s="690" t="s">
        <v>3656</v>
      </c>
      <c r="D1361" s="691" t="s">
        <v>3657</v>
      </c>
      <c r="E1361" s="686" t="s">
        <v>1217</v>
      </c>
      <c r="F1361" s="683" t="s">
        <v>334</v>
      </c>
      <c r="G1361" s="698">
        <v>100</v>
      </c>
      <c r="H1361" s="698">
        <v>100</v>
      </c>
      <c r="I1361" s="688">
        <f t="shared" si="22"/>
        <v>20</v>
      </c>
    </row>
    <row r="1362" spans="1:9" ht="15">
      <c r="A1362" s="682">
        <v>1338</v>
      </c>
      <c r="B1362" s="690" t="s">
        <v>1441</v>
      </c>
      <c r="C1362" s="690" t="s">
        <v>3658</v>
      </c>
      <c r="D1362" s="691" t="s">
        <v>3659</v>
      </c>
      <c r="E1362" s="686" t="s">
        <v>1217</v>
      </c>
      <c r="F1362" s="683" t="s">
        <v>334</v>
      </c>
      <c r="G1362" s="698">
        <v>100</v>
      </c>
      <c r="H1362" s="698">
        <v>100</v>
      </c>
      <c r="I1362" s="688">
        <f t="shared" si="22"/>
        <v>20</v>
      </c>
    </row>
    <row r="1363" spans="1:9" ht="15">
      <c r="A1363" s="682">
        <v>1339</v>
      </c>
      <c r="B1363" s="690" t="s">
        <v>1390</v>
      </c>
      <c r="C1363" s="690" t="s">
        <v>2622</v>
      </c>
      <c r="D1363" s="691" t="s">
        <v>3660</v>
      </c>
      <c r="E1363" s="686" t="s">
        <v>1217</v>
      </c>
      <c r="F1363" s="683" t="s">
        <v>334</v>
      </c>
      <c r="G1363" s="698">
        <v>100</v>
      </c>
      <c r="H1363" s="698">
        <v>100</v>
      </c>
      <c r="I1363" s="688">
        <f t="shared" si="22"/>
        <v>20</v>
      </c>
    </row>
    <row r="1364" spans="1:9" ht="15">
      <c r="A1364" s="682">
        <v>1340</v>
      </c>
      <c r="B1364" s="690" t="s">
        <v>1290</v>
      </c>
      <c r="C1364" s="690" t="s">
        <v>1343</v>
      </c>
      <c r="D1364" s="691" t="s">
        <v>3661</v>
      </c>
      <c r="E1364" s="686" t="s">
        <v>1217</v>
      </c>
      <c r="F1364" s="683" t="s">
        <v>334</v>
      </c>
      <c r="G1364" s="698">
        <v>100</v>
      </c>
      <c r="H1364" s="698">
        <v>100</v>
      </c>
      <c r="I1364" s="688">
        <f t="shared" si="22"/>
        <v>20</v>
      </c>
    </row>
    <row r="1365" spans="1:9" ht="15">
      <c r="A1365" s="682">
        <v>1341</v>
      </c>
      <c r="B1365" s="690" t="s">
        <v>2399</v>
      </c>
      <c r="C1365" s="690" t="s">
        <v>3662</v>
      </c>
      <c r="D1365" s="691" t="s">
        <v>3663</v>
      </c>
      <c r="E1365" s="686" t="s">
        <v>1217</v>
      </c>
      <c r="F1365" s="683" t="s">
        <v>334</v>
      </c>
      <c r="G1365" s="698">
        <v>100</v>
      </c>
      <c r="H1365" s="698">
        <v>100</v>
      </c>
      <c r="I1365" s="688">
        <f t="shared" si="22"/>
        <v>20</v>
      </c>
    </row>
    <row r="1366" spans="1:9" ht="15">
      <c r="A1366" s="682">
        <v>1342</v>
      </c>
      <c r="B1366" s="690" t="s">
        <v>1173</v>
      </c>
      <c r="C1366" s="690" t="s">
        <v>1174</v>
      </c>
      <c r="D1366" s="691" t="s">
        <v>1175</v>
      </c>
      <c r="E1366" s="686" t="s">
        <v>1217</v>
      </c>
      <c r="F1366" s="683" t="s">
        <v>334</v>
      </c>
      <c r="G1366" s="698">
        <v>100</v>
      </c>
      <c r="H1366" s="698">
        <v>100</v>
      </c>
      <c r="I1366" s="688">
        <f t="shared" si="22"/>
        <v>20</v>
      </c>
    </row>
    <row r="1367" spans="1:9" ht="15">
      <c r="A1367" s="682">
        <v>1343</v>
      </c>
      <c r="B1367" s="690" t="s">
        <v>1271</v>
      </c>
      <c r="C1367" s="690" t="s">
        <v>3664</v>
      </c>
      <c r="D1367" s="691" t="s">
        <v>3665</v>
      </c>
      <c r="E1367" s="686" t="s">
        <v>1217</v>
      </c>
      <c r="F1367" s="683" t="s">
        <v>334</v>
      </c>
      <c r="G1367" s="698">
        <v>100</v>
      </c>
      <c r="H1367" s="698">
        <v>100</v>
      </c>
      <c r="I1367" s="688">
        <f t="shared" si="22"/>
        <v>20</v>
      </c>
    </row>
    <row r="1368" spans="1:9" ht="15">
      <c r="A1368" s="682">
        <v>1344</v>
      </c>
      <c r="B1368" s="690" t="s">
        <v>654</v>
      </c>
      <c r="C1368" s="690" t="s">
        <v>3666</v>
      </c>
      <c r="D1368" s="691" t="s">
        <v>3667</v>
      </c>
      <c r="E1368" s="686" t="s">
        <v>1217</v>
      </c>
      <c r="F1368" s="683" t="s">
        <v>334</v>
      </c>
      <c r="G1368" s="698">
        <v>100</v>
      </c>
      <c r="H1368" s="698">
        <v>100</v>
      </c>
      <c r="I1368" s="688">
        <f t="shared" si="22"/>
        <v>20</v>
      </c>
    </row>
    <row r="1369" spans="1:9" ht="15">
      <c r="A1369" s="682">
        <v>1345</v>
      </c>
      <c r="B1369" s="690" t="s">
        <v>2712</v>
      </c>
      <c r="C1369" s="690" t="s">
        <v>3668</v>
      </c>
      <c r="D1369" s="691" t="s">
        <v>3669</v>
      </c>
      <c r="E1369" s="686" t="s">
        <v>1217</v>
      </c>
      <c r="F1369" s="683" t="s">
        <v>334</v>
      </c>
      <c r="G1369" s="698">
        <v>100</v>
      </c>
      <c r="H1369" s="698">
        <v>100</v>
      </c>
      <c r="I1369" s="688">
        <f t="shared" si="22"/>
        <v>20</v>
      </c>
    </row>
    <row r="1370" spans="1:9" ht="15">
      <c r="A1370" s="682">
        <v>1346</v>
      </c>
      <c r="B1370" s="690" t="s">
        <v>1656</v>
      </c>
      <c r="C1370" s="690" t="s">
        <v>3670</v>
      </c>
      <c r="D1370" s="691" t="s">
        <v>3671</v>
      </c>
      <c r="E1370" s="686" t="s">
        <v>1217</v>
      </c>
      <c r="F1370" s="683" t="s">
        <v>334</v>
      </c>
      <c r="G1370" s="698">
        <v>100</v>
      </c>
      <c r="H1370" s="698">
        <v>100</v>
      </c>
      <c r="I1370" s="688">
        <f t="shared" si="22"/>
        <v>20</v>
      </c>
    </row>
    <row r="1371" spans="1:9" ht="15">
      <c r="A1371" s="682">
        <v>1347</v>
      </c>
      <c r="B1371" s="690" t="s">
        <v>1935</v>
      </c>
      <c r="C1371" s="690" t="s">
        <v>3672</v>
      </c>
      <c r="D1371" s="691" t="s">
        <v>3673</v>
      </c>
      <c r="E1371" s="686" t="s">
        <v>1217</v>
      </c>
      <c r="F1371" s="683" t="s">
        <v>334</v>
      </c>
      <c r="G1371" s="698">
        <v>100</v>
      </c>
      <c r="H1371" s="698">
        <v>100</v>
      </c>
      <c r="I1371" s="688">
        <f t="shared" si="22"/>
        <v>20</v>
      </c>
    </row>
    <row r="1372" spans="1:9" ht="15">
      <c r="A1372" s="682">
        <v>1348</v>
      </c>
      <c r="B1372" s="690" t="s">
        <v>1626</v>
      </c>
      <c r="C1372" s="690" t="s">
        <v>3674</v>
      </c>
      <c r="D1372" s="691" t="s">
        <v>3675</v>
      </c>
      <c r="E1372" s="686" t="s">
        <v>1217</v>
      </c>
      <c r="F1372" s="683" t="s">
        <v>334</v>
      </c>
      <c r="G1372" s="698">
        <v>100</v>
      </c>
      <c r="H1372" s="698">
        <v>100</v>
      </c>
      <c r="I1372" s="688">
        <f t="shared" si="22"/>
        <v>20</v>
      </c>
    </row>
    <row r="1373" spans="1:9" ht="15">
      <c r="A1373" s="682">
        <v>1349</v>
      </c>
      <c r="B1373" s="690" t="s">
        <v>2093</v>
      </c>
      <c r="C1373" s="690" t="s">
        <v>2655</v>
      </c>
      <c r="D1373" s="691" t="s">
        <v>3676</v>
      </c>
      <c r="E1373" s="686" t="s">
        <v>1217</v>
      </c>
      <c r="F1373" s="683" t="s">
        <v>334</v>
      </c>
      <c r="G1373" s="698">
        <v>100</v>
      </c>
      <c r="H1373" s="698">
        <v>100</v>
      </c>
      <c r="I1373" s="688">
        <f t="shared" si="22"/>
        <v>20</v>
      </c>
    </row>
    <row r="1374" spans="1:9" ht="15">
      <c r="A1374" s="682">
        <v>1350</v>
      </c>
      <c r="B1374" s="690" t="s">
        <v>1629</v>
      </c>
      <c r="C1374" s="690" t="s">
        <v>3677</v>
      </c>
      <c r="D1374" s="691" t="s">
        <v>3678</v>
      </c>
      <c r="E1374" s="686" t="s">
        <v>1217</v>
      </c>
      <c r="F1374" s="683" t="s">
        <v>334</v>
      </c>
      <c r="G1374" s="698">
        <v>100</v>
      </c>
      <c r="H1374" s="698">
        <v>100</v>
      </c>
      <c r="I1374" s="688">
        <f t="shared" si="22"/>
        <v>20</v>
      </c>
    </row>
    <row r="1375" spans="1:9" ht="15">
      <c r="A1375" s="682">
        <v>1351</v>
      </c>
      <c r="B1375" s="690" t="s">
        <v>1390</v>
      </c>
      <c r="C1375" s="690" t="s">
        <v>2139</v>
      </c>
      <c r="D1375" s="691" t="s">
        <v>3679</v>
      </c>
      <c r="E1375" s="686" t="s">
        <v>1217</v>
      </c>
      <c r="F1375" s="683" t="s">
        <v>334</v>
      </c>
      <c r="G1375" s="698">
        <v>100</v>
      </c>
      <c r="H1375" s="698">
        <v>100</v>
      </c>
      <c r="I1375" s="688">
        <f t="shared" si="22"/>
        <v>20</v>
      </c>
    </row>
    <row r="1376" spans="1:9" ht="15">
      <c r="A1376" s="682">
        <v>1352</v>
      </c>
      <c r="B1376" s="690" t="s">
        <v>1413</v>
      </c>
      <c r="C1376" s="690" t="s">
        <v>2250</v>
      </c>
      <c r="D1376" s="691" t="s">
        <v>3680</v>
      </c>
      <c r="E1376" s="686" t="s">
        <v>1217</v>
      </c>
      <c r="F1376" s="683" t="s">
        <v>334</v>
      </c>
      <c r="G1376" s="698">
        <v>100</v>
      </c>
      <c r="H1376" s="698">
        <v>100</v>
      </c>
      <c r="I1376" s="688">
        <f t="shared" ref="I1376:I1439" si="23">H1376*20%</f>
        <v>20</v>
      </c>
    </row>
    <row r="1377" spans="1:9" ht="15">
      <c r="A1377" s="682">
        <v>1353</v>
      </c>
      <c r="B1377" s="690" t="s">
        <v>1290</v>
      </c>
      <c r="C1377" s="690" t="s">
        <v>3681</v>
      </c>
      <c r="D1377" s="691" t="s">
        <v>3682</v>
      </c>
      <c r="E1377" s="686" t="s">
        <v>1217</v>
      </c>
      <c r="F1377" s="683" t="s">
        <v>334</v>
      </c>
      <c r="G1377" s="698">
        <v>100</v>
      </c>
      <c r="H1377" s="698">
        <v>100</v>
      </c>
      <c r="I1377" s="688">
        <f t="shared" si="23"/>
        <v>20</v>
      </c>
    </row>
    <row r="1378" spans="1:9" ht="15">
      <c r="A1378" s="682">
        <v>1354</v>
      </c>
      <c r="B1378" s="690" t="s">
        <v>1271</v>
      </c>
      <c r="C1378" s="690" t="s">
        <v>3681</v>
      </c>
      <c r="D1378" s="691" t="s">
        <v>3683</v>
      </c>
      <c r="E1378" s="686" t="s">
        <v>1217</v>
      </c>
      <c r="F1378" s="683" t="s">
        <v>334</v>
      </c>
      <c r="G1378" s="698">
        <v>100</v>
      </c>
      <c r="H1378" s="698">
        <v>100</v>
      </c>
      <c r="I1378" s="688">
        <f t="shared" si="23"/>
        <v>20</v>
      </c>
    </row>
    <row r="1379" spans="1:9" ht="15">
      <c r="A1379" s="682">
        <v>1355</v>
      </c>
      <c r="B1379" s="690" t="s">
        <v>1724</v>
      </c>
      <c r="C1379" s="690" t="s">
        <v>3684</v>
      </c>
      <c r="D1379" s="691" t="s">
        <v>3685</v>
      </c>
      <c r="E1379" s="686" t="s">
        <v>1217</v>
      </c>
      <c r="F1379" s="683" t="s">
        <v>334</v>
      </c>
      <c r="G1379" s="698">
        <v>100</v>
      </c>
      <c r="H1379" s="698">
        <v>100</v>
      </c>
      <c r="I1379" s="688">
        <f t="shared" si="23"/>
        <v>20</v>
      </c>
    </row>
    <row r="1380" spans="1:9" ht="15">
      <c r="A1380" s="682">
        <v>1356</v>
      </c>
      <c r="B1380" s="690" t="s">
        <v>2163</v>
      </c>
      <c r="C1380" s="690" t="s">
        <v>2397</v>
      </c>
      <c r="D1380" s="691" t="s">
        <v>3686</v>
      </c>
      <c r="E1380" s="686" t="s">
        <v>1217</v>
      </c>
      <c r="F1380" s="683" t="s">
        <v>334</v>
      </c>
      <c r="G1380" s="698">
        <v>100</v>
      </c>
      <c r="H1380" s="698">
        <v>100</v>
      </c>
      <c r="I1380" s="688">
        <f t="shared" si="23"/>
        <v>20</v>
      </c>
    </row>
    <row r="1381" spans="1:9" ht="15">
      <c r="A1381" s="682">
        <v>1357</v>
      </c>
      <c r="B1381" s="690" t="s">
        <v>1446</v>
      </c>
      <c r="C1381" s="690" t="s">
        <v>2402</v>
      </c>
      <c r="D1381" s="691" t="s">
        <v>3687</v>
      </c>
      <c r="E1381" s="686" t="s">
        <v>1217</v>
      </c>
      <c r="F1381" s="683" t="s">
        <v>334</v>
      </c>
      <c r="G1381" s="698">
        <v>100</v>
      </c>
      <c r="H1381" s="698">
        <v>100</v>
      </c>
      <c r="I1381" s="688">
        <f t="shared" si="23"/>
        <v>20</v>
      </c>
    </row>
    <row r="1382" spans="1:9" ht="15">
      <c r="A1382" s="682">
        <v>1358</v>
      </c>
      <c r="B1382" s="690" t="s">
        <v>1954</v>
      </c>
      <c r="C1382" s="690" t="s">
        <v>2286</v>
      </c>
      <c r="D1382" s="691" t="s">
        <v>3688</v>
      </c>
      <c r="E1382" s="686" t="s">
        <v>1217</v>
      </c>
      <c r="F1382" s="683" t="s">
        <v>334</v>
      </c>
      <c r="G1382" s="698">
        <v>100</v>
      </c>
      <c r="H1382" s="698">
        <v>100</v>
      </c>
      <c r="I1382" s="688">
        <f t="shared" si="23"/>
        <v>20</v>
      </c>
    </row>
    <row r="1383" spans="1:9" ht="15">
      <c r="A1383" s="682">
        <v>1359</v>
      </c>
      <c r="B1383" s="690" t="s">
        <v>628</v>
      </c>
      <c r="C1383" s="690" t="s">
        <v>3681</v>
      </c>
      <c r="D1383" s="691" t="s">
        <v>3689</v>
      </c>
      <c r="E1383" s="686" t="s">
        <v>1217</v>
      </c>
      <c r="F1383" s="683" t="s">
        <v>334</v>
      </c>
      <c r="G1383" s="698">
        <v>100</v>
      </c>
      <c r="H1383" s="698">
        <v>100</v>
      </c>
      <c r="I1383" s="688">
        <f t="shared" si="23"/>
        <v>20</v>
      </c>
    </row>
    <row r="1384" spans="1:9" ht="15">
      <c r="A1384" s="682">
        <v>1360</v>
      </c>
      <c r="B1384" s="690" t="s">
        <v>1490</v>
      </c>
      <c r="C1384" s="690" t="s">
        <v>3690</v>
      </c>
      <c r="D1384" s="691" t="s">
        <v>3691</v>
      </c>
      <c r="E1384" s="686" t="s">
        <v>1217</v>
      </c>
      <c r="F1384" s="683" t="s">
        <v>334</v>
      </c>
      <c r="G1384" s="698">
        <v>100</v>
      </c>
      <c r="H1384" s="698">
        <v>100</v>
      </c>
      <c r="I1384" s="688">
        <f t="shared" si="23"/>
        <v>20</v>
      </c>
    </row>
    <row r="1385" spans="1:9" ht="15">
      <c r="A1385" s="682">
        <v>1361</v>
      </c>
      <c r="B1385" s="690" t="s">
        <v>1239</v>
      </c>
      <c r="C1385" s="690" t="s">
        <v>3692</v>
      </c>
      <c r="D1385" s="693" t="s">
        <v>3693</v>
      </c>
      <c r="E1385" s="686" t="s">
        <v>1217</v>
      </c>
      <c r="F1385" s="683" t="s">
        <v>334</v>
      </c>
      <c r="G1385" s="698">
        <v>150</v>
      </c>
      <c r="H1385" s="698">
        <v>150</v>
      </c>
      <c r="I1385" s="688">
        <f t="shared" si="23"/>
        <v>30</v>
      </c>
    </row>
    <row r="1386" spans="1:9" ht="15">
      <c r="A1386" s="682">
        <v>1362</v>
      </c>
      <c r="B1386" s="690" t="s">
        <v>637</v>
      </c>
      <c r="C1386" s="690" t="s">
        <v>3694</v>
      </c>
      <c r="D1386" s="691" t="s">
        <v>3695</v>
      </c>
      <c r="E1386" s="686" t="s">
        <v>1217</v>
      </c>
      <c r="F1386" s="683" t="s">
        <v>334</v>
      </c>
      <c r="G1386" s="698">
        <v>100</v>
      </c>
      <c r="H1386" s="698">
        <v>100</v>
      </c>
      <c r="I1386" s="688">
        <f t="shared" si="23"/>
        <v>20</v>
      </c>
    </row>
    <row r="1387" spans="1:9" ht="15">
      <c r="A1387" s="682">
        <v>1363</v>
      </c>
      <c r="B1387" s="690" t="s">
        <v>1239</v>
      </c>
      <c r="C1387" s="690" t="s">
        <v>3694</v>
      </c>
      <c r="D1387" s="691" t="s">
        <v>3696</v>
      </c>
      <c r="E1387" s="686" t="s">
        <v>1217</v>
      </c>
      <c r="F1387" s="683" t="s">
        <v>334</v>
      </c>
      <c r="G1387" s="698">
        <v>100</v>
      </c>
      <c r="H1387" s="698">
        <v>100</v>
      </c>
      <c r="I1387" s="688">
        <f t="shared" si="23"/>
        <v>20</v>
      </c>
    </row>
    <row r="1388" spans="1:9" ht="15">
      <c r="A1388" s="682">
        <v>1364</v>
      </c>
      <c r="B1388" s="690" t="s">
        <v>1399</v>
      </c>
      <c r="C1388" s="690" t="s">
        <v>3697</v>
      </c>
      <c r="D1388" s="691" t="s">
        <v>3698</v>
      </c>
      <c r="E1388" s="686" t="s">
        <v>1217</v>
      </c>
      <c r="F1388" s="683" t="s">
        <v>334</v>
      </c>
      <c r="G1388" s="698">
        <v>100</v>
      </c>
      <c r="H1388" s="698">
        <v>100</v>
      </c>
      <c r="I1388" s="688">
        <f t="shared" si="23"/>
        <v>20</v>
      </c>
    </row>
    <row r="1389" spans="1:9" ht="15">
      <c r="A1389" s="682">
        <v>1365</v>
      </c>
      <c r="B1389" s="690" t="s">
        <v>1446</v>
      </c>
      <c r="C1389" s="690" t="s">
        <v>3699</v>
      </c>
      <c r="D1389" s="691" t="s">
        <v>3700</v>
      </c>
      <c r="E1389" s="686" t="s">
        <v>1217</v>
      </c>
      <c r="F1389" s="683" t="s">
        <v>334</v>
      </c>
      <c r="G1389" s="698">
        <v>100</v>
      </c>
      <c r="H1389" s="698">
        <v>100</v>
      </c>
      <c r="I1389" s="688">
        <f t="shared" si="23"/>
        <v>20</v>
      </c>
    </row>
    <row r="1390" spans="1:9" ht="15">
      <c r="A1390" s="682">
        <v>1366</v>
      </c>
      <c r="B1390" s="690" t="s">
        <v>2399</v>
      </c>
      <c r="C1390" s="690" t="s">
        <v>3699</v>
      </c>
      <c r="D1390" s="691" t="s">
        <v>3701</v>
      </c>
      <c r="E1390" s="686" t="s">
        <v>1217</v>
      </c>
      <c r="F1390" s="683" t="s">
        <v>334</v>
      </c>
      <c r="G1390" s="698">
        <v>100</v>
      </c>
      <c r="H1390" s="698">
        <v>100</v>
      </c>
      <c r="I1390" s="688">
        <f t="shared" si="23"/>
        <v>20</v>
      </c>
    </row>
    <row r="1391" spans="1:9" ht="15">
      <c r="A1391" s="682">
        <v>1367</v>
      </c>
      <c r="B1391" s="690" t="s">
        <v>1629</v>
      </c>
      <c r="C1391" s="690" t="s">
        <v>3702</v>
      </c>
      <c r="D1391" s="691">
        <v>62002001556</v>
      </c>
      <c r="E1391" s="686" t="s">
        <v>1217</v>
      </c>
      <c r="F1391" s="683" t="s">
        <v>334</v>
      </c>
      <c r="G1391" s="698">
        <v>100</v>
      </c>
      <c r="H1391" s="698">
        <v>100</v>
      </c>
      <c r="I1391" s="688">
        <f t="shared" si="23"/>
        <v>20</v>
      </c>
    </row>
    <row r="1392" spans="1:9" ht="15">
      <c r="A1392" s="682">
        <v>1368</v>
      </c>
      <c r="B1392" s="690" t="s">
        <v>2118</v>
      </c>
      <c r="C1392" s="690" t="s">
        <v>3703</v>
      </c>
      <c r="D1392" s="691" t="s">
        <v>3704</v>
      </c>
      <c r="E1392" s="686" t="s">
        <v>1217</v>
      </c>
      <c r="F1392" s="683" t="s">
        <v>334</v>
      </c>
      <c r="G1392" s="698">
        <v>100</v>
      </c>
      <c r="H1392" s="698">
        <v>100</v>
      </c>
      <c r="I1392" s="688">
        <f t="shared" si="23"/>
        <v>20</v>
      </c>
    </row>
    <row r="1393" spans="1:9" ht="15">
      <c r="A1393" s="682">
        <v>1369</v>
      </c>
      <c r="B1393" s="690" t="s">
        <v>1158</v>
      </c>
      <c r="C1393" s="690" t="s">
        <v>3705</v>
      </c>
      <c r="D1393" s="691" t="s">
        <v>3706</v>
      </c>
      <c r="E1393" s="686" t="s">
        <v>1217</v>
      </c>
      <c r="F1393" s="683" t="s">
        <v>334</v>
      </c>
      <c r="G1393" s="698">
        <v>100</v>
      </c>
      <c r="H1393" s="698">
        <v>100</v>
      </c>
      <c r="I1393" s="688">
        <f t="shared" si="23"/>
        <v>20</v>
      </c>
    </row>
    <row r="1394" spans="1:9" ht="15">
      <c r="A1394" s="682">
        <v>1370</v>
      </c>
      <c r="B1394" s="690" t="s">
        <v>3707</v>
      </c>
      <c r="C1394" s="690" t="s">
        <v>3708</v>
      </c>
      <c r="D1394" s="691">
        <v>62001041754</v>
      </c>
      <c r="E1394" s="686" t="s">
        <v>1217</v>
      </c>
      <c r="F1394" s="683" t="s">
        <v>334</v>
      </c>
      <c r="G1394" s="698">
        <v>200</v>
      </c>
      <c r="H1394" s="698">
        <v>200</v>
      </c>
      <c r="I1394" s="688">
        <f t="shared" si="23"/>
        <v>40</v>
      </c>
    </row>
    <row r="1395" spans="1:9" ht="15">
      <c r="A1395" s="682">
        <v>1371</v>
      </c>
      <c r="B1395" s="690" t="s">
        <v>3573</v>
      </c>
      <c r="C1395" s="690" t="s">
        <v>3709</v>
      </c>
      <c r="D1395" s="691" t="s">
        <v>3710</v>
      </c>
      <c r="E1395" s="686" t="s">
        <v>1217</v>
      </c>
      <c r="F1395" s="683" t="s">
        <v>334</v>
      </c>
      <c r="G1395" s="698">
        <v>100</v>
      </c>
      <c r="H1395" s="698">
        <v>100</v>
      </c>
      <c r="I1395" s="688">
        <f t="shared" si="23"/>
        <v>20</v>
      </c>
    </row>
    <row r="1396" spans="1:9" ht="15">
      <c r="A1396" s="682">
        <v>1372</v>
      </c>
      <c r="B1396" s="690" t="s">
        <v>1239</v>
      </c>
      <c r="C1396" s="690" t="s">
        <v>3711</v>
      </c>
      <c r="D1396" s="691" t="s">
        <v>3712</v>
      </c>
      <c r="E1396" s="686" t="s">
        <v>1217</v>
      </c>
      <c r="F1396" s="683" t="s">
        <v>334</v>
      </c>
      <c r="G1396" s="698">
        <v>100</v>
      </c>
      <c r="H1396" s="698">
        <v>100</v>
      </c>
      <c r="I1396" s="688">
        <f t="shared" si="23"/>
        <v>20</v>
      </c>
    </row>
    <row r="1397" spans="1:9" ht="15">
      <c r="A1397" s="682">
        <v>1373</v>
      </c>
      <c r="B1397" s="690" t="s">
        <v>1478</v>
      </c>
      <c r="C1397" s="690" t="s">
        <v>1687</v>
      </c>
      <c r="D1397" s="691" t="s">
        <v>3713</v>
      </c>
      <c r="E1397" s="686" t="s">
        <v>1217</v>
      </c>
      <c r="F1397" s="683" t="s">
        <v>334</v>
      </c>
      <c r="G1397" s="698">
        <v>100</v>
      </c>
      <c r="H1397" s="698">
        <v>100</v>
      </c>
      <c r="I1397" s="688">
        <f t="shared" si="23"/>
        <v>20</v>
      </c>
    </row>
    <row r="1398" spans="1:9" ht="15">
      <c r="A1398" s="682">
        <v>1374</v>
      </c>
      <c r="B1398" s="690" t="s">
        <v>1754</v>
      </c>
      <c r="C1398" s="690" t="s">
        <v>679</v>
      </c>
      <c r="D1398" s="691" t="s">
        <v>3714</v>
      </c>
      <c r="E1398" s="686" t="s">
        <v>1217</v>
      </c>
      <c r="F1398" s="683" t="s">
        <v>334</v>
      </c>
      <c r="G1398" s="698">
        <v>100</v>
      </c>
      <c r="H1398" s="698">
        <v>100</v>
      </c>
      <c r="I1398" s="688">
        <f t="shared" si="23"/>
        <v>20</v>
      </c>
    </row>
    <row r="1399" spans="1:9" ht="15">
      <c r="A1399" s="682">
        <v>1375</v>
      </c>
      <c r="B1399" s="690" t="s">
        <v>1563</v>
      </c>
      <c r="C1399" s="690" t="s">
        <v>3715</v>
      </c>
      <c r="D1399" s="691">
        <v>12001044952</v>
      </c>
      <c r="E1399" s="686" t="s">
        <v>1217</v>
      </c>
      <c r="F1399" s="683" t="s">
        <v>334</v>
      </c>
      <c r="G1399" s="698">
        <v>100</v>
      </c>
      <c r="H1399" s="698">
        <v>100</v>
      </c>
      <c r="I1399" s="688">
        <f t="shared" si="23"/>
        <v>20</v>
      </c>
    </row>
    <row r="1400" spans="1:9" ht="15">
      <c r="A1400" s="682">
        <v>1376</v>
      </c>
      <c r="B1400" s="690" t="s">
        <v>649</v>
      </c>
      <c r="C1400" s="690" t="s">
        <v>650</v>
      </c>
      <c r="D1400" s="691" t="s">
        <v>651</v>
      </c>
      <c r="E1400" s="686" t="s">
        <v>1217</v>
      </c>
      <c r="F1400" s="683" t="s">
        <v>334</v>
      </c>
      <c r="G1400" s="698">
        <v>100</v>
      </c>
      <c r="H1400" s="698">
        <v>100</v>
      </c>
      <c r="I1400" s="688">
        <f t="shared" si="23"/>
        <v>20</v>
      </c>
    </row>
    <row r="1401" spans="1:9" ht="15">
      <c r="A1401" s="682">
        <v>1377</v>
      </c>
      <c r="B1401" s="690" t="s">
        <v>3716</v>
      </c>
      <c r="C1401" s="690" t="s">
        <v>3717</v>
      </c>
      <c r="D1401" s="691" t="s">
        <v>3718</v>
      </c>
      <c r="E1401" s="686" t="s">
        <v>1217</v>
      </c>
      <c r="F1401" s="683" t="s">
        <v>334</v>
      </c>
      <c r="G1401" s="698">
        <v>100</v>
      </c>
      <c r="H1401" s="698">
        <v>100</v>
      </c>
      <c r="I1401" s="688">
        <f t="shared" si="23"/>
        <v>20</v>
      </c>
    </row>
    <row r="1402" spans="1:9" ht="15">
      <c r="A1402" s="682">
        <v>1378</v>
      </c>
      <c r="B1402" s="690" t="s">
        <v>2838</v>
      </c>
      <c r="C1402" s="690" t="s">
        <v>3719</v>
      </c>
      <c r="D1402" s="691" t="s">
        <v>3720</v>
      </c>
      <c r="E1402" s="686" t="s">
        <v>1217</v>
      </c>
      <c r="F1402" s="683" t="s">
        <v>334</v>
      </c>
      <c r="G1402" s="698">
        <v>100</v>
      </c>
      <c r="H1402" s="698">
        <v>100</v>
      </c>
      <c r="I1402" s="688">
        <v>0</v>
      </c>
    </row>
    <row r="1403" spans="1:9" ht="15">
      <c r="A1403" s="682">
        <v>1379</v>
      </c>
      <c r="B1403" s="690" t="s">
        <v>2025</v>
      </c>
      <c r="C1403" s="690" t="s">
        <v>2183</v>
      </c>
      <c r="D1403" s="691" t="s">
        <v>3721</v>
      </c>
      <c r="E1403" s="686" t="s">
        <v>1217</v>
      </c>
      <c r="F1403" s="683" t="s">
        <v>334</v>
      </c>
      <c r="G1403" s="698">
        <v>100</v>
      </c>
      <c r="H1403" s="698">
        <v>100</v>
      </c>
      <c r="I1403" s="688">
        <f t="shared" si="23"/>
        <v>20</v>
      </c>
    </row>
    <row r="1404" spans="1:9" ht="15">
      <c r="A1404" s="682">
        <v>1380</v>
      </c>
      <c r="B1404" s="690" t="s">
        <v>1553</v>
      </c>
      <c r="C1404" s="690" t="s">
        <v>1537</v>
      </c>
      <c r="D1404" s="691" t="s">
        <v>3722</v>
      </c>
      <c r="E1404" s="686" t="s">
        <v>1217</v>
      </c>
      <c r="F1404" s="683" t="s">
        <v>334</v>
      </c>
      <c r="G1404" s="698">
        <v>100</v>
      </c>
      <c r="H1404" s="698">
        <v>100</v>
      </c>
      <c r="I1404" s="688">
        <f t="shared" si="23"/>
        <v>20</v>
      </c>
    </row>
    <row r="1405" spans="1:9" ht="15">
      <c r="A1405" s="682">
        <v>1381</v>
      </c>
      <c r="B1405" s="690" t="s">
        <v>1591</v>
      </c>
      <c r="C1405" s="690" t="s">
        <v>3723</v>
      </c>
      <c r="D1405" s="691" t="s">
        <v>3724</v>
      </c>
      <c r="E1405" s="686" t="s">
        <v>1217</v>
      </c>
      <c r="F1405" s="683" t="s">
        <v>334</v>
      </c>
      <c r="G1405" s="698">
        <v>100</v>
      </c>
      <c r="H1405" s="698">
        <v>100</v>
      </c>
      <c r="I1405" s="688">
        <f t="shared" si="23"/>
        <v>20</v>
      </c>
    </row>
    <row r="1406" spans="1:9" ht="15">
      <c r="A1406" s="682">
        <v>1382</v>
      </c>
      <c r="B1406" s="690" t="s">
        <v>3725</v>
      </c>
      <c r="C1406" s="690" t="s">
        <v>3546</v>
      </c>
      <c r="D1406" s="691" t="s">
        <v>3726</v>
      </c>
      <c r="E1406" s="686" t="s">
        <v>1217</v>
      </c>
      <c r="F1406" s="683" t="s">
        <v>334</v>
      </c>
      <c r="G1406" s="698">
        <v>100</v>
      </c>
      <c r="H1406" s="698">
        <v>100</v>
      </c>
      <c r="I1406" s="688">
        <f t="shared" si="23"/>
        <v>20</v>
      </c>
    </row>
    <row r="1407" spans="1:9" ht="15">
      <c r="A1407" s="682">
        <v>1383</v>
      </c>
      <c r="B1407" s="690" t="s">
        <v>2163</v>
      </c>
      <c r="C1407" s="690" t="s">
        <v>3727</v>
      </c>
      <c r="D1407" s="691" t="s">
        <v>3728</v>
      </c>
      <c r="E1407" s="686" t="s">
        <v>1217</v>
      </c>
      <c r="F1407" s="683" t="s">
        <v>334</v>
      </c>
      <c r="G1407" s="698">
        <v>100</v>
      </c>
      <c r="H1407" s="698">
        <v>100</v>
      </c>
      <c r="I1407" s="688">
        <f t="shared" si="23"/>
        <v>20</v>
      </c>
    </row>
    <row r="1408" spans="1:9" ht="15">
      <c r="A1408" s="682">
        <v>1384</v>
      </c>
      <c r="B1408" s="690" t="s">
        <v>1239</v>
      </c>
      <c r="C1408" s="690" t="s">
        <v>3219</v>
      </c>
      <c r="D1408" s="691" t="s">
        <v>3729</v>
      </c>
      <c r="E1408" s="686" t="s">
        <v>1217</v>
      </c>
      <c r="F1408" s="683" t="s">
        <v>334</v>
      </c>
      <c r="G1408" s="698">
        <v>100</v>
      </c>
      <c r="H1408" s="698">
        <v>100</v>
      </c>
      <c r="I1408" s="688">
        <f t="shared" si="23"/>
        <v>20</v>
      </c>
    </row>
    <row r="1409" spans="1:9" ht="15">
      <c r="A1409" s="682">
        <v>1385</v>
      </c>
      <c r="B1409" s="690" t="s">
        <v>637</v>
      </c>
      <c r="C1409" s="690" t="s">
        <v>3479</v>
      </c>
      <c r="D1409" s="691" t="s">
        <v>3730</v>
      </c>
      <c r="E1409" s="686" t="s">
        <v>1217</v>
      </c>
      <c r="F1409" s="683" t="s">
        <v>334</v>
      </c>
      <c r="G1409" s="698">
        <v>100</v>
      </c>
      <c r="H1409" s="698">
        <v>100</v>
      </c>
      <c r="I1409" s="688">
        <f t="shared" si="23"/>
        <v>20</v>
      </c>
    </row>
    <row r="1410" spans="1:9" ht="15">
      <c r="A1410" s="682">
        <v>1386</v>
      </c>
      <c r="B1410" s="690" t="s">
        <v>1413</v>
      </c>
      <c r="C1410" s="690" t="s">
        <v>3731</v>
      </c>
      <c r="D1410" s="691" t="s">
        <v>3732</v>
      </c>
      <c r="E1410" s="686" t="s">
        <v>1217</v>
      </c>
      <c r="F1410" s="683" t="s">
        <v>334</v>
      </c>
      <c r="G1410" s="698">
        <v>100</v>
      </c>
      <c r="H1410" s="698">
        <v>100</v>
      </c>
      <c r="I1410" s="688">
        <f t="shared" si="23"/>
        <v>20</v>
      </c>
    </row>
    <row r="1411" spans="1:9" ht="15">
      <c r="A1411" s="682">
        <v>1387</v>
      </c>
      <c r="B1411" s="690" t="s">
        <v>1239</v>
      </c>
      <c r="C1411" s="690" t="s">
        <v>3733</v>
      </c>
      <c r="D1411" s="691" t="s">
        <v>3734</v>
      </c>
      <c r="E1411" s="686" t="s">
        <v>1217</v>
      </c>
      <c r="F1411" s="683" t="s">
        <v>334</v>
      </c>
      <c r="G1411" s="698">
        <v>100</v>
      </c>
      <c r="H1411" s="698">
        <v>100</v>
      </c>
      <c r="I1411" s="688">
        <f t="shared" si="23"/>
        <v>20</v>
      </c>
    </row>
    <row r="1412" spans="1:9" ht="15">
      <c r="A1412" s="682">
        <v>1388</v>
      </c>
      <c r="B1412" s="690" t="s">
        <v>1221</v>
      </c>
      <c r="C1412" s="690" t="s">
        <v>3546</v>
      </c>
      <c r="D1412" s="691" t="s">
        <v>3735</v>
      </c>
      <c r="E1412" s="686" t="s">
        <v>1217</v>
      </c>
      <c r="F1412" s="683" t="s">
        <v>334</v>
      </c>
      <c r="G1412" s="698">
        <v>100</v>
      </c>
      <c r="H1412" s="698">
        <v>100</v>
      </c>
      <c r="I1412" s="688">
        <f t="shared" si="23"/>
        <v>20</v>
      </c>
    </row>
    <row r="1413" spans="1:9" ht="15">
      <c r="A1413" s="682">
        <v>1389</v>
      </c>
      <c r="B1413" s="690" t="s">
        <v>681</v>
      </c>
      <c r="C1413" s="690" t="s">
        <v>2925</v>
      </c>
      <c r="D1413" s="691" t="s">
        <v>3736</v>
      </c>
      <c r="E1413" s="686" t="s">
        <v>1217</v>
      </c>
      <c r="F1413" s="683" t="s">
        <v>334</v>
      </c>
      <c r="G1413" s="698">
        <v>100</v>
      </c>
      <c r="H1413" s="698">
        <v>100</v>
      </c>
      <c r="I1413" s="688">
        <f t="shared" si="23"/>
        <v>20</v>
      </c>
    </row>
    <row r="1414" spans="1:9" ht="15">
      <c r="A1414" s="682">
        <v>1390</v>
      </c>
      <c r="B1414" s="690" t="s">
        <v>1626</v>
      </c>
      <c r="C1414" s="690" t="s">
        <v>3737</v>
      </c>
      <c r="D1414" s="691" t="s">
        <v>3738</v>
      </c>
      <c r="E1414" s="686" t="s">
        <v>1217</v>
      </c>
      <c r="F1414" s="683" t="s">
        <v>334</v>
      </c>
      <c r="G1414" s="698">
        <v>100</v>
      </c>
      <c r="H1414" s="698">
        <v>100</v>
      </c>
      <c r="I1414" s="688">
        <f t="shared" si="23"/>
        <v>20</v>
      </c>
    </row>
    <row r="1415" spans="1:9" ht="15">
      <c r="A1415" s="682">
        <v>1391</v>
      </c>
      <c r="B1415" s="690" t="s">
        <v>637</v>
      </c>
      <c r="C1415" s="690" t="s">
        <v>3739</v>
      </c>
      <c r="D1415" s="691" t="s">
        <v>3740</v>
      </c>
      <c r="E1415" s="686" t="s">
        <v>1217</v>
      </c>
      <c r="F1415" s="683" t="s">
        <v>334</v>
      </c>
      <c r="G1415" s="698">
        <v>100</v>
      </c>
      <c r="H1415" s="698">
        <v>100</v>
      </c>
      <c r="I1415" s="688">
        <f t="shared" si="23"/>
        <v>20</v>
      </c>
    </row>
    <row r="1416" spans="1:9" ht="15">
      <c r="A1416" s="682">
        <v>1392</v>
      </c>
      <c r="B1416" s="690" t="s">
        <v>678</v>
      </c>
      <c r="C1416" s="690" t="s">
        <v>2383</v>
      </c>
      <c r="D1416" s="691" t="s">
        <v>3741</v>
      </c>
      <c r="E1416" s="686" t="s">
        <v>1217</v>
      </c>
      <c r="F1416" s="683" t="s">
        <v>334</v>
      </c>
      <c r="G1416" s="698">
        <v>100</v>
      </c>
      <c r="H1416" s="698">
        <v>100</v>
      </c>
      <c r="I1416" s="688">
        <f t="shared" si="23"/>
        <v>20</v>
      </c>
    </row>
    <row r="1417" spans="1:9" ht="15">
      <c r="A1417" s="682">
        <v>1393</v>
      </c>
      <c r="B1417" s="690" t="s">
        <v>681</v>
      </c>
      <c r="C1417" s="690" t="s">
        <v>3742</v>
      </c>
      <c r="D1417" s="691" t="s">
        <v>3743</v>
      </c>
      <c r="E1417" s="686" t="s">
        <v>1217</v>
      </c>
      <c r="F1417" s="683" t="s">
        <v>334</v>
      </c>
      <c r="G1417" s="698">
        <v>100</v>
      </c>
      <c r="H1417" s="698">
        <v>100</v>
      </c>
      <c r="I1417" s="688">
        <f t="shared" si="23"/>
        <v>20</v>
      </c>
    </row>
    <row r="1418" spans="1:9" ht="15">
      <c r="A1418" s="682">
        <v>1394</v>
      </c>
      <c r="B1418" s="690" t="s">
        <v>3744</v>
      </c>
      <c r="C1418" s="690" t="s">
        <v>3745</v>
      </c>
      <c r="D1418" s="691" t="s">
        <v>3746</v>
      </c>
      <c r="E1418" s="686" t="s">
        <v>1217</v>
      </c>
      <c r="F1418" s="683" t="s">
        <v>334</v>
      </c>
      <c r="G1418" s="698">
        <v>100</v>
      </c>
      <c r="H1418" s="698">
        <v>100</v>
      </c>
      <c r="I1418" s="688">
        <f t="shared" si="23"/>
        <v>20</v>
      </c>
    </row>
    <row r="1419" spans="1:9" ht="15">
      <c r="A1419" s="682">
        <v>1395</v>
      </c>
      <c r="B1419" s="690" t="s">
        <v>1271</v>
      </c>
      <c r="C1419" s="690" t="s">
        <v>2383</v>
      </c>
      <c r="D1419" s="691" t="s">
        <v>3747</v>
      </c>
      <c r="E1419" s="686" t="s">
        <v>1217</v>
      </c>
      <c r="F1419" s="683" t="s">
        <v>334</v>
      </c>
      <c r="G1419" s="698">
        <v>100</v>
      </c>
      <c r="H1419" s="698">
        <v>100</v>
      </c>
      <c r="I1419" s="688">
        <f t="shared" si="23"/>
        <v>20</v>
      </c>
    </row>
    <row r="1420" spans="1:9" ht="15">
      <c r="A1420" s="682">
        <v>1396</v>
      </c>
      <c r="B1420" s="690" t="s">
        <v>1360</v>
      </c>
      <c r="C1420" s="690" t="s">
        <v>3748</v>
      </c>
      <c r="D1420" s="691" t="s">
        <v>3749</v>
      </c>
      <c r="E1420" s="686" t="s">
        <v>1217</v>
      </c>
      <c r="F1420" s="683" t="s">
        <v>334</v>
      </c>
      <c r="G1420" s="698">
        <v>100</v>
      </c>
      <c r="H1420" s="698">
        <v>100</v>
      </c>
      <c r="I1420" s="688">
        <f t="shared" si="23"/>
        <v>20</v>
      </c>
    </row>
    <row r="1421" spans="1:9" ht="15">
      <c r="A1421" s="682">
        <v>1397</v>
      </c>
      <c r="B1421" s="690" t="s">
        <v>3750</v>
      </c>
      <c r="C1421" s="690" t="s">
        <v>3727</v>
      </c>
      <c r="D1421" s="691" t="s">
        <v>3751</v>
      </c>
      <c r="E1421" s="686" t="s">
        <v>1217</v>
      </c>
      <c r="F1421" s="683" t="s">
        <v>334</v>
      </c>
      <c r="G1421" s="698">
        <v>100</v>
      </c>
      <c r="H1421" s="698">
        <v>100</v>
      </c>
      <c r="I1421" s="688">
        <f t="shared" si="23"/>
        <v>20</v>
      </c>
    </row>
    <row r="1422" spans="1:9" ht="15">
      <c r="A1422" s="682">
        <v>1398</v>
      </c>
      <c r="B1422" s="690" t="s">
        <v>1697</v>
      </c>
      <c r="C1422" s="690" t="s">
        <v>2164</v>
      </c>
      <c r="D1422" s="691" t="s">
        <v>3752</v>
      </c>
      <c r="E1422" s="686" t="s">
        <v>1217</v>
      </c>
      <c r="F1422" s="683" t="s">
        <v>334</v>
      </c>
      <c r="G1422" s="698">
        <v>100</v>
      </c>
      <c r="H1422" s="698">
        <v>100</v>
      </c>
      <c r="I1422" s="688">
        <f t="shared" si="23"/>
        <v>20</v>
      </c>
    </row>
    <row r="1423" spans="1:9" ht="15">
      <c r="A1423" s="682">
        <v>1399</v>
      </c>
      <c r="B1423" s="690" t="s">
        <v>1996</v>
      </c>
      <c r="C1423" s="690" t="s">
        <v>1372</v>
      </c>
      <c r="D1423" s="691" t="s">
        <v>3753</v>
      </c>
      <c r="E1423" s="686" t="s">
        <v>1217</v>
      </c>
      <c r="F1423" s="683" t="s">
        <v>334</v>
      </c>
      <c r="G1423" s="698">
        <v>100</v>
      </c>
      <c r="H1423" s="698">
        <v>100</v>
      </c>
      <c r="I1423" s="688">
        <f t="shared" si="23"/>
        <v>20</v>
      </c>
    </row>
    <row r="1424" spans="1:9" ht="15">
      <c r="A1424" s="682">
        <v>1400</v>
      </c>
      <c r="B1424" s="690" t="s">
        <v>1626</v>
      </c>
      <c r="C1424" s="690" t="s">
        <v>3754</v>
      </c>
      <c r="D1424" s="691" t="s">
        <v>3755</v>
      </c>
      <c r="E1424" s="686" t="s">
        <v>1217</v>
      </c>
      <c r="F1424" s="683" t="s">
        <v>334</v>
      </c>
      <c r="G1424" s="698">
        <v>100</v>
      </c>
      <c r="H1424" s="698">
        <v>100</v>
      </c>
      <c r="I1424" s="688">
        <f t="shared" si="23"/>
        <v>20</v>
      </c>
    </row>
    <row r="1425" spans="1:9" ht="15">
      <c r="A1425" s="682">
        <v>1401</v>
      </c>
      <c r="B1425" s="690" t="s">
        <v>3573</v>
      </c>
      <c r="C1425" s="690" t="s">
        <v>3709</v>
      </c>
      <c r="D1425" s="691" t="s">
        <v>3710</v>
      </c>
      <c r="E1425" s="686" t="s">
        <v>1217</v>
      </c>
      <c r="F1425" s="683" t="s">
        <v>334</v>
      </c>
      <c r="G1425" s="698">
        <v>100</v>
      </c>
      <c r="H1425" s="698">
        <v>100</v>
      </c>
      <c r="I1425" s="688">
        <f t="shared" si="23"/>
        <v>20</v>
      </c>
    </row>
    <row r="1426" spans="1:9" ht="15">
      <c r="A1426" s="682">
        <v>1402</v>
      </c>
      <c r="B1426" s="690" t="s">
        <v>2025</v>
      </c>
      <c r="C1426" s="690" t="s">
        <v>2183</v>
      </c>
      <c r="D1426" s="691" t="s">
        <v>3721</v>
      </c>
      <c r="E1426" s="686" t="s">
        <v>1217</v>
      </c>
      <c r="F1426" s="683" t="s">
        <v>334</v>
      </c>
      <c r="G1426" s="698">
        <v>100</v>
      </c>
      <c r="H1426" s="698">
        <v>100</v>
      </c>
      <c r="I1426" s="688">
        <f t="shared" si="23"/>
        <v>20</v>
      </c>
    </row>
    <row r="1427" spans="1:9" ht="15">
      <c r="A1427" s="682">
        <v>1403</v>
      </c>
      <c r="B1427" s="690" t="s">
        <v>1724</v>
      </c>
      <c r="C1427" s="690" t="s">
        <v>3040</v>
      </c>
      <c r="D1427" s="691" t="s">
        <v>3756</v>
      </c>
      <c r="E1427" s="686" t="s">
        <v>1217</v>
      </c>
      <c r="F1427" s="683" t="s">
        <v>334</v>
      </c>
      <c r="G1427" s="698">
        <v>100</v>
      </c>
      <c r="H1427" s="698">
        <v>100</v>
      </c>
      <c r="I1427" s="688">
        <f t="shared" si="23"/>
        <v>20</v>
      </c>
    </row>
    <row r="1428" spans="1:9" ht="15">
      <c r="A1428" s="682">
        <v>1404</v>
      </c>
      <c r="B1428" s="690" t="s">
        <v>654</v>
      </c>
      <c r="C1428" s="690" t="s">
        <v>3757</v>
      </c>
      <c r="D1428" s="685" t="s">
        <v>3758</v>
      </c>
      <c r="E1428" s="686" t="s">
        <v>1217</v>
      </c>
      <c r="F1428" s="683" t="s">
        <v>334</v>
      </c>
      <c r="G1428" s="698">
        <v>150</v>
      </c>
      <c r="H1428" s="698">
        <v>150</v>
      </c>
      <c r="I1428" s="688">
        <f t="shared" si="23"/>
        <v>30</v>
      </c>
    </row>
    <row r="1429" spans="1:9" ht="15">
      <c r="A1429" s="682">
        <v>1405</v>
      </c>
      <c r="B1429" s="690" t="s">
        <v>2374</v>
      </c>
      <c r="C1429" s="690" t="s">
        <v>3759</v>
      </c>
      <c r="D1429" s="685" t="s">
        <v>3760</v>
      </c>
      <c r="E1429" s="686" t="s">
        <v>1217</v>
      </c>
      <c r="F1429" s="683" t="s">
        <v>334</v>
      </c>
      <c r="G1429" s="698">
        <v>50</v>
      </c>
      <c r="H1429" s="698">
        <v>50</v>
      </c>
      <c r="I1429" s="688">
        <f t="shared" si="23"/>
        <v>10</v>
      </c>
    </row>
    <row r="1430" spans="1:9" ht="15">
      <c r="A1430" s="682">
        <v>1406</v>
      </c>
      <c r="B1430" s="690" t="s">
        <v>1640</v>
      </c>
      <c r="C1430" s="690" t="s">
        <v>2193</v>
      </c>
      <c r="D1430" s="685" t="s">
        <v>3761</v>
      </c>
      <c r="E1430" s="686" t="s">
        <v>1217</v>
      </c>
      <c r="F1430" s="683" t="s">
        <v>334</v>
      </c>
      <c r="G1430" s="698">
        <v>50</v>
      </c>
      <c r="H1430" s="698">
        <v>50</v>
      </c>
      <c r="I1430" s="688">
        <f t="shared" si="23"/>
        <v>10</v>
      </c>
    </row>
    <row r="1431" spans="1:9" ht="15">
      <c r="A1431" s="682">
        <v>1407</v>
      </c>
      <c r="B1431" s="690" t="s">
        <v>3762</v>
      </c>
      <c r="C1431" s="690" t="s">
        <v>3763</v>
      </c>
      <c r="D1431" s="685" t="s">
        <v>3764</v>
      </c>
      <c r="E1431" s="686" t="s">
        <v>1217</v>
      </c>
      <c r="F1431" s="683" t="s">
        <v>334</v>
      </c>
      <c r="G1431" s="698">
        <v>50</v>
      </c>
      <c r="H1431" s="698">
        <v>50</v>
      </c>
      <c r="I1431" s="688">
        <f t="shared" si="23"/>
        <v>10</v>
      </c>
    </row>
    <row r="1432" spans="1:9" ht="15">
      <c r="A1432" s="682">
        <v>1408</v>
      </c>
      <c r="B1432" s="690" t="s">
        <v>1239</v>
      </c>
      <c r="C1432" s="690" t="s">
        <v>3765</v>
      </c>
      <c r="D1432" s="685" t="s">
        <v>3766</v>
      </c>
      <c r="E1432" s="686" t="s">
        <v>1217</v>
      </c>
      <c r="F1432" s="683" t="s">
        <v>334</v>
      </c>
      <c r="G1432" s="698">
        <v>50</v>
      </c>
      <c r="H1432" s="698">
        <v>50</v>
      </c>
      <c r="I1432" s="688">
        <f t="shared" si="23"/>
        <v>10</v>
      </c>
    </row>
    <row r="1433" spans="1:9" ht="15">
      <c r="A1433" s="682">
        <v>1409</v>
      </c>
      <c r="B1433" s="690" t="s">
        <v>1478</v>
      </c>
      <c r="C1433" s="690" t="s">
        <v>3759</v>
      </c>
      <c r="D1433" s="685" t="s">
        <v>3767</v>
      </c>
      <c r="E1433" s="686" t="s">
        <v>1217</v>
      </c>
      <c r="F1433" s="683" t="s">
        <v>334</v>
      </c>
      <c r="G1433" s="698">
        <v>50</v>
      </c>
      <c r="H1433" s="698">
        <v>50</v>
      </c>
      <c r="I1433" s="688">
        <f t="shared" si="23"/>
        <v>10</v>
      </c>
    </row>
    <row r="1434" spans="1:9" ht="15">
      <c r="A1434" s="682">
        <v>1410</v>
      </c>
      <c r="B1434" s="690" t="s">
        <v>1371</v>
      </c>
      <c r="C1434" s="690" t="s">
        <v>3768</v>
      </c>
      <c r="D1434" s="685" t="s">
        <v>3769</v>
      </c>
      <c r="E1434" s="686" t="s">
        <v>1217</v>
      </c>
      <c r="F1434" s="683" t="s">
        <v>334</v>
      </c>
      <c r="G1434" s="698">
        <v>50</v>
      </c>
      <c r="H1434" s="698">
        <v>50</v>
      </c>
      <c r="I1434" s="688">
        <f t="shared" si="23"/>
        <v>10</v>
      </c>
    </row>
    <row r="1435" spans="1:9" ht="15">
      <c r="A1435" s="682">
        <v>1411</v>
      </c>
      <c r="B1435" s="690" t="s">
        <v>1449</v>
      </c>
      <c r="C1435" s="690" t="s">
        <v>1549</v>
      </c>
      <c r="D1435" s="685" t="s">
        <v>3770</v>
      </c>
      <c r="E1435" s="686" t="s">
        <v>1217</v>
      </c>
      <c r="F1435" s="683" t="s">
        <v>334</v>
      </c>
      <c r="G1435" s="698">
        <v>50</v>
      </c>
      <c r="H1435" s="698">
        <v>50</v>
      </c>
      <c r="I1435" s="688">
        <f t="shared" si="23"/>
        <v>10</v>
      </c>
    </row>
    <row r="1436" spans="1:9" ht="15">
      <c r="A1436" s="682">
        <v>1412</v>
      </c>
      <c r="B1436" s="690" t="s">
        <v>1772</v>
      </c>
      <c r="C1436" s="690" t="s">
        <v>3030</v>
      </c>
      <c r="D1436" s="685">
        <v>45001036812</v>
      </c>
      <c r="E1436" s="686" t="s">
        <v>1217</v>
      </c>
      <c r="F1436" s="683" t="s">
        <v>334</v>
      </c>
      <c r="G1436" s="698">
        <v>50</v>
      </c>
      <c r="H1436" s="698">
        <v>50</v>
      </c>
      <c r="I1436" s="688">
        <f t="shared" si="23"/>
        <v>10</v>
      </c>
    </row>
    <row r="1437" spans="1:9" ht="15">
      <c r="A1437" s="682">
        <v>1413</v>
      </c>
      <c r="B1437" s="690" t="s">
        <v>1724</v>
      </c>
      <c r="C1437" s="690" t="s">
        <v>3771</v>
      </c>
      <c r="D1437" s="685" t="s">
        <v>3772</v>
      </c>
      <c r="E1437" s="686" t="s">
        <v>1217</v>
      </c>
      <c r="F1437" s="683" t="s">
        <v>334</v>
      </c>
      <c r="G1437" s="698">
        <v>50</v>
      </c>
      <c r="H1437" s="698">
        <v>50</v>
      </c>
      <c r="I1437" s="688">
        <f t="shared" si="23"/>
        <v>10</v>
      </c>
    </row>
    <row r="1438" spans="1:9" ht="15">
      <c r="A1438" s="682">
        <v>1414</v>
      </c>
      <c r="B1438" s="690" t="s">
        <v>1772</v>
      </c>
      <c r="C1438" s="690" t="s">
        <v>1917</v>
      </c>
      <c r="D1438" s="685" t="s">
        <v>3773</v>
      </c>
      <c r="E1438" s="686" t="s">
        <v>1217</v>
      </c>
      <c r="F1438" s="683" t="s">
        <v>334</v>
      </c>
      <c r="G1438" s="698">
        <v>50</v>
      </c>
      <c r="H1438" s="698">
        <v>50</v>
      </c>
      <c r="I1438" s="688">
        <f t="shared" si="23"/>
        <v>10</v>
      </c>
    </row>
    <row r="1439" spans="1:9" ht="15">
      <c r="A1439" s="682">
        <v>1415</v>
      </c>
      <c r="B1439" s="690" t="s">
        <v>1249</v>
      </c>
      <c r="C1439" s="690" t="s">
        <v>3662</v>
      </c>
      <c r="D1439" s="685" t="s">
        <v>3774</v>
      </c>
      <c r="E1439" s="686" t="s">
        <v>1217</v>
      </c>
      <c r="F1439" s="683" t="s">
        <v>334</v>
      </c>
      <c r="G1439" s="698">
        <v>50</v>
      </c>
      <c r="H1439" s="698">
        <v>50</v>
      </c>
      <c r="I1439" s="688">
        <f t="shared" si="23"/>
        <v>10</v>
      </c>
    </row>
    <row r="1440" spans="1:9" ht="15">
      <c r="A1440" s="682">
        <v>1416</v>
      </c>
      <c r="B1440" s="690" t="s">
        <v>1239</v>
      </c>
      <c r="C1440" s="690" t="s">
        <v>3775</v>
      </c>
      <c r="D1440" s="685" t="s">
        <v>3776</v>
      </c>
      <c r="E1440" s="686" t="s">
        <v>1217</v>
      </c>
      <c r="F1440" s="683" t="s">
        <v>334</v>
      </c>
      <c r="G1440" s="698">
        <v>50</v>
      </c>
      <c r="H1440" s="698">
        <v>50</v>
      </c>
      <c r="I1440" s="688">
        <f t="shared" ref="I1440:I1503" si="24">H1440*20%</f>
        <v>10</v>
      </c>
    </row>
    <row r="1441" spans="1:9" ht="15">
      <c r="A1441" s="682">
        <v>1417</v>
      </c>
      <c r="B1441" s="690" t="s">
        <v>1246</v>
      </c>
      <c r="C1441" s="690" t="s">
        <v>3777</v>
      </c>
      <c r="D1441" s="685" t="s">
        <v>3778</v>
      </c>
      <c r="E1441" s="686" t="s">
        <v>1217</v>
      </c>
      <c r="F1441" s="683" t="s">
        <v>334</v>
      </c>
      <c r="G1441" s="698">
        <v>100</v>
      </c>
      <c r="H1441" s="698">
        <v>100</v>
      </c>
      <c r="I1441" s="688">
        <f t="shared" si="24"/>
        <v>20</v>
      </c>
    </row>
    <row r="1442" spans="1:9" ht="15">
      <c r="A1442" s="682">
        <v>1418</v>
      </c>
      <c r="B1442" s="690" t="s">
        <v>1451</v>
      </c>
      <c r="C1442" s="690" t="s">
        <v>3779</v>
      </c>
      <c r="D1442" s="685" t="s">
        <v>3780</v>
      </c>
      <c r="E1442" s="686" t="s">
        <v>1217</v>
      </c>
      <c r="F1442" s="683" t="s">
        <v>334</v>
      </c>
      <c r="G1442" s="698">
        <v>100</v>
      </c>
      <c r="H1442" s="698">
        <v>100</v>
      </c>
      <c r="I1442" s="688">
        <f t="shared" si="24"/>
        <v>20</v>
      </c>
    </row>
    <row r="1443" spans="1:9" ht="15">
      <c r="A1443" s="682">
        <v>1419</v>
      </c>
      <c r="B1443" s="690" t="s">
        <v>1637</v>
      </c>
      <c r="C1443" s="690" t="s">
        <v>3781</v>
      </c>
      <c r="D1443" s="685" t="s">
        <v>3782</v>
      </c>
      <c r="E1443" s="686" t="s">
        <v>1217</v>
      </c>
      <c r="F1443" s="683" t="s">
        <v>334</v>
      </c>
      <c r="G1443" s="698">
        <v>50</v>
      </c>
      <c r="H1443" s="698">
        <v>50</v>
      </c>
      <c r="I1443" s="688">
        <f t="shared" si="24"/>
        <v>10</v>
      </c>
    </row>
    <row r="1444" spans="1:9" ht="15">
      <c r="A1444" s="682">
        <v>1420</v>
      </c>
      <c r="B1444" s="690" t="s">
        <v>1277</v>
      </c>
      <c r="C1444" s="690" t="s">
        <v>1498</v>
      </c>
      <c r="D1444" s="685" t="s">
        <v>3783</v>
      </c>
      <c r="E1444" s="686" t="s">
        <v>1217</v>
      </c>
      <c r="F1444" s="683" t="s">
        <v>334</v>
      </c>
      <c r="G1444" s="698">
        <v>50</v>
      </c>
      <c r="H1444" s="698">
        <v>50</v>
      </c>
      <c r="I1444" s="688">
        <f t="shared" si="24"/>
        <v>10</v>
      </c>
    </row>
    <row r="1445" spans="1:9" ht="15">
      <c r="A1445" s="682">
        <v>1421</v>
      </c>
      <c r="B1445" s="690" t="s">
        <v>1446</v>
      </c>
      <c r="C1445" s="690" t="s">
        <v>3781</v>
      </c>
      <c r="D1445" s="685" t="s">
        <v>3784</v>
      </c>
      <c r="E1445" s="686" t="s">
        <v>1217</v>
      </c>
      <c r="F1445" s="683" t="s">
        <v>334</v>
      </c>
      <c r="G1445" s="698">
        <v>50</v>
      </c>
      <c r="H1445" s="698">
        <v>50</v>
      </c>
      <c r="I1445" s="688">
        <f t="shared" si="24"/>
        <v>10</v>
      </c>
    </row>
    <row r="1446" spans="1:9" ht="15">
      <c r="A1446" s="682">
        <v>1422</v>
      </c>
      <c r="B1446" s="690" t="s">
        <v>1244</v>
      </c>
      <c r="C1446" s="690" t="s">
        <v>1498</v>
      </c>
      <c r="D1446" s="685" t="s">
        <v>3785</v>
      </c>
      <c r="E1446" s="686" t="s">
        <v>1217</v>
      </c>
      <c r="F1446" s="683" t="s">
        <v>334</v>
      </c>
      <c r="G1446" s="698">
        <v>50</v>
      </c>
      <c r="H1446" s="698">
        <v>50</v>
      </c>
      <c r="I1446" s="688">
        <f t="shared" si="24"/>
        <v>10</v>
      </c>
    </row>
    <row r="1447" spans="1:9" ht="15">
      <c r="A1447" s="682">
        <v>1423</v>
      </c>
      <c r="B1447" s="690" t="s">
        <v>1410</v>
      </c>
      <c r="C1447" s="690" t="s">
        <v>3786</v>
      </c>
      <c r="D1447" s="685" t="s">
        <v>3787</v>
      </c>
      <c r="E1447" s="686" t="s">
        <v>1217</v>
      </c>
      <c r="F1447" s="683" t="s">
        <v>334</v>
      </c>
      <c r="G1447" s="698">
        <v>50</v>
      </c>
      <c r="H1447" s="698">
        <v>50</v>
      </c>
      <c r="I1447" s="688">
        <f t="shared" si="24"/>
        <v>10</v>
      </c>
    </row>
    <row r="1448" spans="1:9" ht="15">
      <c r="A1448" s="682">
        <v>1424</v>
      </c>
      <c r="B1448" s="690" t="s">
        <v>1432</v>
      </c>
      <c r="C1448" s="690" t="s">
        <v>1526</v>
      </c>
      <c r="D1448" s="685" t="s">
        <v>3788</v>
      </c>
      <c r="E1448" s="686" t="s">
        <v>1217</v>
      </c>
      <c r="F1448" s="683" t="s">
        <v>334</v>
      </c>
      <c r="G1448" s="698">
        <v>50</v>
      </c>
      <c r="H1448" s="698">
        <v>50</v>
      </c>
      <c r="I1448" s="688">
        <f t="shared" si="24"/>
        <v>10</v>
      </c>
    </row>
    <row r="1449" spans="1:9" ht="15">
      <c r="A1449" s="682">
        <v>1425</v>
      </c>
      <c r="B1449" s="690" t="s">
        <v>1954</v>
      </c>
      <c r="C1449" s="690" t="s">
        <v>3789</v>
      </c>
      <c r="D1449" s="685" t="s">
        <v>3790</v>
      </c>
      <c r="E1449" s="686" t="s">
        <v>1217</v>
      </c>
      <c r="F1449" s="683" t="s">
        <v>334</v>
      </c>
      <c r="G1449" s="698">
        <v>50</v>
      </c>
      <c r="H1449" s="698">
        <v>50</v>
      </c>
      <c r="I1449" s="688">
        <f t="shared" si="24"/>
        <v>10</v>
      </c>
    </row>
    <row r="1450" spans="1:9" ht="15">
      <c r="A1450" s="682">
        <v>1426</v>
      </c>
      <c r="B1450" s="690" t="s">
        <v>678</v>
      </c>
      <c r="C1450" s="690" t="s">
        <v>3791</v>
      </c>
      <c r="D1450" s="685" t="s">
        <v>3792</v>
      </c>
      <c r="E1450" s="686" t="s">
        <v>1217</v>
      </c>
      <c r="F1450" s="683" t="s">
        <v>334</v>
      </c>
      <c r="G1450" s="698">
        <v>50</v>
      </c>
      <c r="H1450" s="698">
        <v>50</v>
      </c>
      <c r="I1450" s="688">
        <f t="shared" si="24"/>
        <v>10</v>
      </c>
    </row>
    <row r="1451" spans="1:9" ht="15">
      <c r="A1451" s="682">
        <v>1427</v>
      </c>
      <c r="B1451" s="690" t="s">
        <v>1239</v>
      </c>
      <c r="C1451" s="690" t="s">
        <v>3793</v>
      </c>
      <c r="D1451" s="685" t="s">
        <v>3794</v>
      </c>
      <c r="E1451" s="686" t="s">
        <v>1217</v>
      </c>
      <c r="F1451" s="683" t="s">
        <v>334</v>
      </c>
      <c r="G1451" s="698">
        <v>50</v>
      </c>
      <c r="H1451" s="698">
        <v>50</v>
      </c>
      <c r="I1451" s="688">
        <f t="shared" si="24"/>
        <v>10</v>
      </c>
    </row>
    <row r="1452" spans="1:9" ht="15">
      <c r="A1452" s="682">
        <v>1428</v>
      </c>
      <c r="B1452" s="690" t="s">
        <v>1629</v>
      </c>
      <c r="C1452" s="690" t="s">
        <v>3795</v>
      </c>
      <c r="D1452" s="685" t="s">
        <v>3796</v>
      </c>
      <c r="E1452" s="686" t="s">
        <v>1217</v>
      </c>
      <c r="F1452" s="683" t="s">
        <v>334</v>
      </c>
      <c r="G1452" s="698">
        <v>50</v>
      </c>
      <c r="H1452" s="698">
        <v>50</v>
      </c>
      <c r="I1452" s="688">
        <f t="shared" si="24"/>
        <v>10</v>
      </c>
    </row>
    <row r="1453" spans="1:9" ht="15">
      <c r="A1453" s="682">
        <v>1429</v>
      </c>
      <c r="B1453" s="690" t="s">
        <v>2259</v>
      </c>
      <c r="C1453" s="690" t="s">
        <v>3797</v>
      </c>
      <c r="D1453" s="685" t="s">
        <v>3798</v>
      </c>
      <c r="E1453" s="686" t="s">
        <v>1217</v>
      </c>
      <c r="F1453" s="683" t="s">
        <v>334</v>
      </c>
      <c r="G1453" s="698">
        <v>50</v>
      </c>
      <c r="H1453" s="698">
        <v>50</v>
      </c>
      <c r="I1453" s="688">
        <f t="shared" si="24"/>
        <v>10</v>
      </c>
    </row>
    <row r="1454" spans="1:9" ht="15">
      <c r="A1454" s="682">
        <v>1430</v>
      </c>
      <c r="B1454" s="690" t="s">
        <v>3087</v>
      </c>
      <c r="C1454" s="690" t="s">
        <v>1498</v>
      </c>
      <c r="D1454" s="685" t="s">
        <v>3799</v>
      </c>
      <c r="E1454" s="686" t="s">
        <v>1217</v>
      </c>
      <c r="F1454" s="683" t="s">
        <v>334</v>
      </c>
      <c r="G1454" s="698">
        <v>50</v>
      </c>
      <c r="H1454" s="698">
        <v>50</v>
      </c>
      <c r="I1454" s="688">
        <f t="shared" si="24"/>
        <v>10</v>
      </c>
    </row>
    <row r="1455" spans="1:9" ht="15">
      <c r="A1455" s="682">
        <v>1431</v>
      </c>
      <c r="B1455" s="690" t="s">
        <v>3800</v>
      </c>
      <c r="C1455" s="690" t="s">
        <v>3801</v>
      </c>
      <c r="D1455" s="685" t="s">
        <v>3802</v>
      </c>
      <c r="E1455" s="686" t="s">
        <v>1217</v>
      </c>
      <c r="F1455" s="683" t="s">
        <v>334</v>
      </c>
      <c r="G1455" s="698">
        <v>50</v>
      </c>
      <c r="H1455" s="698">
        <v>50</v>
      </c>
      <c r="I1455" s="688">
        <f t="shared" si="24"/>
        <v>10</v>
      </c>
    </row>
    <row r="1456" spans="1:9" ht="15">
      <c r="A1456" s="682">
        <v>1432</v>
      </c>
      <c r="B1456" s="690" t="s">
        <v>1637</v>
      </c>
      <c r="C1456" s="690" t="s">
        <v>2550</v>
      </c>
      <c r="D1456" s="685" t="s">
        <v>3803</v>
      </c>
      <c r="E1456" s="686" t="s">
        <v>1217</v>
      </c>
      <c r="F1456" s="683" t="s">
        <v>334</v>
      </c>
      <c r="G1456" s="698">
        <v>50</v>
      </c>
      <c r="H1456" s="698">
        <v>50</v>
      </c>
      <c r="I1456" s="688">
        <f t="shared" si="24"/>
        <v>10</v>
      </c>
    </row>
    <row r="1457" spans="1:9" ht="15">
      <c r="A1457" s="682">
        <v>1433</v>
      </c>
      <c r="B1457" s="690" t="s">
        <v>1345</v>
      </c>
      <c r="C1457" s="690" t="s">
        <v>3116</v>
      </c>
      <c r="D1457" s="685" t="s">
        <v>3804</v>
      </c>
      <c r="E1457" s="686" t="s">
        <v>1217</v>
      </c>
      <c r="F1457" s="683" t="s">
        <v>334</v>
      </c>
      <c r="G1457" s="698">
        <v>50</v>
      </c>
      <c r="H1457" s="698">
        <v>50</v>
      </c>
      <c r="I1457" s="688">
        <f t="shared" si="24"/>
        <v>10</v>
      </c>
    </row>
    <row r="1458" spans="1:9" ht="15">
      <c r="A1458" s="682">
        <v>1434</v>
      </c>
      <c r="B1458" s="690" t="s">
        <v>1239</v>
      </c>
      <c r="C1458" s="690" t="s">
        <v>1603</v>
      </c>
      <c r="D1458" s="685" t="s">
        <v>3805</v>
      </c>
      <c r="E1458" s="686" t="s">
        <v>1217</v>
      </c>
      <c r="F1458" s="683" t="s">
        <v>334</v>
      </c>
      <c r="G1458" s="698">
        <v>50</v>
      </c>
      <c r="H1458" s="698">
        <v>50</v>
      </c>
      <c r="I1458" s="688">
        <f t="shared" si="24"/>
        <v>10</v>
      </c>
    </row>
    <row r="1459" spans="1:9" ht="15">
      <c r="A1459" s="682">
        <v>1435</v>
      </c>
      <c r="B1459" s="690" t="s">
        <v>3806</v>
      </c>
      <c r="C1459" s="690" t="s">
        <v>1948</v>
      </c>
      <c r="D1459" s="685" t="s">
        <v>3807</v>
      </c>
      <c r="E1459" s="686" t="s">
        <v>1217</v>
      </c>
      <c r="F1459" s="683" t="s">
        <v>334</v>
      </c>
      <c r="G1459" s="698">
        <v>50</v>
      </c>
      <c r="H1459" s="698">
        <v>50</v>
      </c>
      <c r="I1459" s="688">
        <f t="shared" si="24"/>
        <v>10</v>
      </c>
    </row>
    <row r="1460" spans="1:9" ht="15">
      <c r="A1460" s="682">
        <v>1436</v>
      </c>
      <c r="B1460" s="690" t="s">
        <v>3808</v>
      </c>
      <c r="C1460" s="690" t="s">
        <v>3809</v>
      </c>
      <c r="D1460" s="685" t="s">
        <v>3810</v>
      </c>
      <c r="E1460" s="686" t="s">
        <v>1217</v>
      </c>
      <c r="F1460" s="683" t="s">
        <v>334</v>
      </c>
      <c r="G1460" s="698">
        <v>50</v>
      </c>
      <c r="H1460" s="698">
        <v>50</v>
      </c>
      <c r="I1460" s="688">
        <f t="shared" si="24"/>
        <v>10</v>
      </c>
    </row>
    <row r="1461" spans="1:9" ht="15">
      <c r="A1461" s="682">
        <v>1437</v>
      </c>
      <c r="B1461" s="690" t="s">
        <v>1271</v>
      </c>
      <c r="C1461" s="690" t="s">
        <v>3811</v>
      </c>
      <c r="D1461" s="685" t="s">
        <v>3812</v>
      </c>
      <c r="E1461" s="686" t="s">
        <v>1217</v>
      </c>
      <c r="F1461" s="683" t="s">
        <v>334</v>
      </c>
      <c r="G1461" s="698">
        <v>50</v>
      </c>
      <c r="H1461" s="698">
        <v>50</v>
      </c>
      <c r="I1461" s="688">
        <f t="shared" si="24"/>
        <v>10</v>
      </c>
    </row>
    <row r="1462" spans="1:9" ht="15">
      <c r="A1462" s="682">
        <v>1438</v>
      </c>
      <c r="B1462" s="690" t="s">
        <v>3070</v>
      </c>
      <c r="C1462" s="690" t="s">
        <v>1915</v>
      </c>
      <c r="D1462" s="685" t="s">
        <v>3813</v>
      </c>
      <c r="E1462" s="686" t="s">
        <v>1217</v>
      </c>
      <c r="F1462" s="683" t="s">
        <v>334</v>
      </c>
      <c r="G1462" s="698">
        <v>50</v>
      </c>
      <c r="H1462" s="698">
        <v>50</v>
      </c>
      <c r="I1462" s="688">
        <f t="shared" si="24"/>
        <v>10</v>
      </c>
    </row>
    <row r="1463" spans="1:9" ht="15">
      <c r="A1463" s="682">
        <v>1439</v>
      </c>
      <c r="B1463" s="690" t="s">
        <v>628</v>
      </c>
      <c r="C1463" s="690" t="s">
        <v>2332</v>
      </c>
      <c r="D1463" s="685" t="s">
        <v>3814</v>
      </c>
      <c r="E1463" s="686" t="s">
        <v>1217</v>
      </c>
      <c r="F1463" s="683" t="s">
        <v>334</v>
      </c>
      <c r="G1463" s="698">
        <v>50</v>
      </c>
      <c r="H1463" s="698">
        <v>50</v>
      </c>
      <c r="I1463" s="688">
        <f t="shared" si="24"/>
        <v>10</v>
      </c>
    </row>
    <row r="1464" spans="1:9" ht="15">
      <c r="A1464" s="682">
        <v>1440</v>
      </c>
      <c r="B1464" s="690" t="s">
        <v>2278</v>
      </c>
      <c r="C1464" s="690" t="s">
        <v>3815</v>
      </c>
      <c r="D1464" s="685" t="s">
        <v>3816</v>
      </c>
      <c r="E1464" s="686" t="s">
        <v>1217</v>
      </c>
      <c r="F1464" s="683" t="s">
        <v>334</v>
      </c>
      <c r="G1464" s="698">
        <v>50</v>
      </c>
      <c r="H1464" s="698">
        <v>50</v>
      </c>
      <c r="I1464" s="688">
        <f t="shared" si="24"/>
        <v>10</v>
      </c>
    </row>
    <row r="1465" spans="1:9" ht="15">
      <c r="A1465" s="682">
        <v>1441</v>
      </c>
      <c r="B1465" s="690" t="s">
        <v>2138</v>
      </c>
      <c r="C1465" s="690" t="s">
        <v>1219</v>
      </c>
      <c r="D1465" s="685" t="s">
        <v>3817</v>
      </c>
      <c r="E1465" s="686" t="s">
        <v>1217</v>
      </c>
      <c r="F1465" s="683" t="s">
        <v>334</v>
      </c>
      <c r="G1465" s="698">
        <v>50</v>
      </c>
      <c r="H1465" s="698">
        <v>50</v>
      </c>
      <c r="I1465" s="688">
        <f t="shared" si="24"/>
        <v>10</v>
      </c>
    </row>
    <row r="1466" spans="1:9" ht="15">
      <c r="A1466" s="682">
        <v>1442</v>
      </c>
      <c r="B1466" s="690" t="s">
        <v>1705</v>
      </c>
      <c r="C1466" s="690" t="s">
        <v>1334</v>
      </c>
      <c r="D1466" s="685" t="s">
        <v>3818</v>
      </c>
      <c r="E1466" s="686" t="s">
        <v>1217</v>
      </c>
      <c r="F1466" s="683" t="s">
        <v>334</v>
      </c>
      <c r="G1466" s="698">
        <v>50</v>
      </c>
      <c r="H1466" s="698">
        <v>50</v>
      </c>
      <c r="I1466" s="688">
        <f t="shared" si="24"/>
        <v>10</v>
      </c>
    </row>
    <row r="1467" spans="1:9" ht="15">
      <c r="A1467" s="682">
        <v>1443</v>
      </c>
      <c r="B1467" s="690" t="s">
        <v>1277</v>
      </c>
      <c r="C1467" s="690" t="s">
        <v>1498</v>
      </c>
      <c r="D1467" s="685" t="s">
        <v>3783</v>
      </c>
      <c r="E1467" s="686" t="s">
        <v>1217</v>
      </c>
      <c r="F1467" s="683" t="s">
        <v>334</v>
      </c>
      <c r="G1467" s="698">
        <v>50</v>
      </c>
      <c r="H1467" s="698">
        <v>50</v>
      </c>
      <c r="I1467" s="688">
        <f t="shared" si="24"/>
        <v>10</v>
      </c>
    </row>
    <row r="1468" spans="1:9" ht="15">
      <c r="A1468" s="682">
        <v>1444</v>
      </c>
      <c r="B1468" s="690" t="s">
        <v>1244</v>
      </c>
      <c r="C1468" s="690" t="s">
        <v>1498</v>
      </c>
      <c r="D1468" s="685" t="s">
        <v>3785</v>
      </c>
      <c r="E1468" s="686" t="s">
        <v>1217</v>
      </c>
      <c r="F1468" s="683" t="s">
        <v>334</v>
      </c>
      <c r="G1468" s="698">
        <v>50</v>
      </c>
      <c r="H1468" s="698">
        <v>50</v>
      </c>
      <c r="I1468" s="688">
        <f t="shared" si="24"/>
        <v>10</v>
      </c>
    </row>
    <row r="1469" spans="1:9" ht="15">
      <c r="A1469" s="682">
        <v>1445</v>
      </c>
      <c r="B1469" s="690" t="s">
        <v>3087</v>
      </c>
      <c r="C1469" s="690" t="s">
        <v>1498</v>
      </c>
      <c r="D1469" s="685" t="s">
        <v>3799</v>
      </c>
      <c r="E1469" s="686" t="s">
        <v>1217</v>
      </c>
      <c r="F1469" s="683" t="s">
        <v>334</v>
      </c>
      <c r="G1469" s="698">
        <v>50</v>
      </c>
      <c r="H1469" s="698">
        <v>50</v>
      </c>
      <c r="I1469" s="688">
        <f t="shared" si="24"/>
        <v>10</v>
      </c>
    </row>
    <row r="1470" spans="1:9" ht="15">
      <c r="A1470" s="682">
        <v>1446</v>
      </c>
      <c r="B1470" s="690" t="s">
        <v>1271</v>
      </c>
      <c r="C1470" s="690" t="s">
        <v>3819</v>
      </c>
      <c r="D1470" s="685" t="s">
        <v>3820</v>
      </c>
      <c r="E1470" s="686" t="s">
        <v>1217</v>
      </c>
      <c r="F1470" s="683" t="s">
        <v>334</v>
      </c>
      <c r="G1470" s="698">
        <v>50</v>
      </c>
      <c r="H1470" s="698">
        <v>50</v>
      </c>
      <c r="I1470" s="688">
        <f t="shared" si="24"/>
        <v>10</v>
      </c>
    </row>
    <row r="1471" spans="1:9" ht="15">
      <c r="A1471" s="682">
        <v>1447</v>
      </c>
      <c r="B1471" s="690" t="s">
        <v>1162</v>
      </c>
      <c r="C1471" s="690" t="s">
        <v>3821</v>
      </c>
      <c r="D1471" s="685" t="s">
        <v>3822</v>
      </c>
      <c r="E1471" s="686" t="s">
        <v>1217</v>
      </c>
      <c r="F1471" s="683" t="s">
        <v>334</v>
      </c>
      <c r="G1471" s="698">
        <v>50</v>
      </c>
      <c r="H1471" s="698">
        <v>50</v>
      </c>
      <c r="I1471" s="688">
        <f t="shared" si="24"/>
        <v>10</v>
      </c>
    </row>
    <row r="1472" spans="1:9" ht="15">
      <c r="A1472" s="682">
        <v>1448</v>
      </c>
      <c r="B1472" s="690" t="s">
        <v>1169</v>
      </c>
      <c r="C1472" s="690" t="s">
        <v>3823</v>
      </c>
      <c r="D1472" s="685" t="s">
        <v>3824</v>
      </c>
      <c r="E1472" s="686" t="s">
        <v>1217</v>
      </c>
      <c r="F1472" s="683" t="s">
        <v>334</v>
      </c>
      <c r="G1472" s="698">
        <v>50</v>
      </c>
      <c r="H1472" s="698">
        <v>50</v>
      </c>
      <c r="I1472" s="688">
        <f t="shared" si="24"/>
        <v>10</v>
      </c>
    </row>
    <row r="1473" spans="1:9" ht="15">
      <c r="A1473" s="682">
        <v>1449</v>
      </c>
      <c r="B1473" s="690" t="s">
        <v>2374</v>
      </c>
      <c r="C1473" s="690" t="s">
        <v>3759</v>
      </c>
      <c r="D1473" s="685" t="s">
        <v>3760</v>
      </c>
      <c r="E1473" s="686" t="s">
        <v>1217</v>
      </c>
      <c r="F1473" s="683" t="s">
        <v>334</v>
      </c>
      <c r="G1473" s="698">
        <v>50</v>
      </c>
      <c r="H1473" s="698">
        <v>50</v>
      </c>
      <c r="I1473" s="688">
        <f t="shared" si="24"/>
        <v>10</v>
      </c>
    </row>
    <row r="1474" spans="1:9" ht="15">
      <c r="A1474" s="682">
        <v>1450</v>
      </c>
      <c r="B1474" s="690" t="s">
        <v>1640</v>
      </c>
      <c r="C1474" s="690" t="s">
        <v>2193</v>
      </c>
      <c r="D1474" s="685" t="s">
        <v>3761</v>
      </c>
      <c r="E1474" s="686" t="s">
        <v>1217</v>
      </c>
      <c r="F1474" s="683" t="s">
        <v>334</v>
      </c>
      <c r="G1474" s="698">
        <v>50</v>
      </c>
      <c r="H1474" s="698">
        <v>50</v>
      </c>
      <c r="I1474" s="688">
        <f t="shared" si="24"/>
        <v>10</v>
      </c>
    </row>
    <row r="1475" spans="1:9" ht="15">
      <c r="A1475" s="682">
        <v>1451</v>
      </c>
      <c r="B1475" s="690" t="s">
        <v>3762</v>
      </c>
      <c r="C1475" s="690" t="s">
        <v>3763</v>
      </c>
      <c r="D1475" s="685" t="s">
        <v>3764</v>
      </c>
      <c r="E1475" s="686" t="s">
        <v>1217</v>
      </c>
      <c r="F1475" s="683" t="s">
        <v>334</v>
      </c>
      <c r="G1475" s="698">
        <v>50</v>
      </c>
      <c r="H1475" s="698">
        <v>50</v>
      </c>
      <c r="I1475" s="688">
        <f t="shared" si="24"/>
        <v>10</v>
      </c>
    </row>
    <row r="1476" spans="1:9" ht="15">
      <c r="A1476" s="682">
        <v>1452</v>
      </c>
      <c r="B1476" s="690" t="s">
        <v>1239</v>
      </c>
      <c r="C1476" s="690" t="s">
        <v>3765</v>
      </c>
      <c r="D1476" s="685" t="s">
        <v>3766</v>
      </c>
      <c r="E1476" s="686" t="s">
        <v>1217</v>
      </c>
      <c r="F1476" s="683" t="s">
        <v>334</v>
      </c>
      <c r="G1476" s="698">
        <v>50</v>
      </c>
      <c r="H1476" s="698">
        <v>50</v>
      </c>
      <c r="I1476" s="688">
        <f t="shared" si="24"/>
        <v>10</v>
      </c>
    </row>
    <row r="1477" spans="1:9" ht="15">
      <c r="A1477" s="682">
        <v>1453</v>
      </c>
      <c r="B1477" s="690" t="s">
        <v>1413</v>
      </c>
      <c r="C1477" s="690" t="s">
        <v>3825</v>
      </c>
      <c r="D1477" s="685" t="s">
        <v>3826</v>
      </c>
      <c r="E1477" s="686" t="s">
        <v>1217</v>
      </c>
      <c r="F1477" s="683" t="s">
        <v>334</v>
      </c>
      <c r="G1477" s="698">
        <v>100</v>
      </c>
      <c r="H1477" s="698">
        <v>100</v>
      </c>
      <c r="I1477" s="688">
        <f t="shared" si="24"/>
        <v>20</v>
      </c>
    </row>
    <row r="1478" spans="1:9" ht="15">
      <c r="A1478" s="682">
        <v>1454</v>
      </c>
      <c r="B1478" s="690" t="s">
        <v>1478</v>
      </c>
      <c r="C1478" s="690" t="s">
        <v>3759</v>
      </c>
      <c r="D1478" s="685" t="s">
        <v>3767</v>
      </c>
      <c r="E1478" s="686" t="s">
        <v>1217</v>
      </c>
      <c r="F1478" s="683" t="s">
        <v>334</v>
      </c>
      <c r="G1478" s="698">
        <v>50</v>
      </c>
      <c r="H1478" s="698">
        <v>50</v>
      </c>
      <c r="I1478" s="688">
        <f t="shared" si="24"/>
        <v>10</v>
      </c>
    </row>
    <row r="1479" spans="1:9" ht="15">
      <c r="A1479" s="682">
        <v>1455</v>
      </c>
      <c r="B1479" s="690" t="s">
        <v>1371</v>
      </c>
      <c r="C1479" s="690" t="s">
        <v>3768</v>
      </c>
      <c r="D1479" s="685" t="s">
        <v>3769</v>
      </c>
      <c r="E1479" s="686" t="s">
        <v>1217</v>
      </c>
      <c r="F1479" s="683" t="s">
        <v>334</v>
      </c>
      <c r="G1479" s="698">
        <v>50</v>
      </c>
      <c r="H1479" s="698">
        <v>50</v>
      </c>
      <c r="I1479" s="688">
        <f t="shared" si="24"/>
        <v>10</v>
      </c>
    </row>
    <row r="1480" spans="1:9" ht="15">
      <c r="A1480" s="682">
        <v>1456</v>
      </c>
      <c r="B1480" s="690" t="s">
        <v>1449</v>
      </c>
      <c r="C1480" s="690" t="s">
        <v>1549</v>
      </c>
      <c r="D1480" s="685" t="s">
        <v>3770</v>
      </c>
      <c r="E1480" s="686" t="s">
        <v>1217</v>
      </c>
      <c r="F1480" s="683" t="s">
        <v>334</v>
      </c>
      <c r="G1480" s="698">
        <v>50</v>
      </c>
      <c r="H1480" s="698">
        <v>50</v>
      </c>
      <c r="I1480" s="688">
        <f t="shared" si="24"/>
        <v>10</v>
      </c>
    </row>
    <row r="1481" spans="1:9" ht="15">
      <c r="A1481" s="682">
        <v>1457</v>
      </c>
      <c r="B1481" s="690" t="s">
        <v>1772</v>
      </c>
      <c r="C1481" s="690" t="s">
        <v>3030</v>
      </c>
      <c r="D1481" s="685" t="s">
        <v>3827</v>
      </c>
      <c r="E1481" s="686" t="s">
        <v>1217</v>
      </c>
      <c r="F1481" s="683" t="s">
        <v>334</v>
      </c>
      <c r="G1481" s="698">
        <v>50</v>
      </c>
      <c r="H1481" s="698">
        <v>50</v>
      </c>
      <c r="I1481" s="688">
        <f t="shared" si="24"/>
        <v>10</v>
      </c>
    </row>
    <row r="1482" spans="1:9" ht="15">
      <c r="A1482" s="682">
        <v>1458</v>
      </c>
      <c r="B1482" s="690" t="s">
        <v>2367</v>
      </c>
      <c r="C1482" s="690" t="s">
        <v>3828</v>
      </c>
      <c r="D1482" s="685" t="s">
        <v>3829</v>
      </c>
      <c r="E1482" s="686" t="s">
        <v>1217</v>
      </c>
      <c r="F1482" s="683" t="s">
        <v>334</v>
      </c>
      <c r="G1482" s="698">
        <v>50</v>
      </c>
      <c r="H1482" s="698">
        <v>50</v>
      </c>
      <c r="I1482" s="688">
        <f t="shared" si="24"/>
        <v>10</v>
      </c>
    </row>
    <row r="1483" spans="1:9" ht="15">
      <c r="A1483" s="682">
        <v>1459</v>
      </c>
      <c r="B1483" s="690" t="s">
        <v>3830</v>
      </c>
      <c r="C1483" s="690" t="s">
        <v>3831</v>
      </c>
      <c r="D1483" s="685" t="s">
        <v>3832</v>
      </c>
      <c r="E1483" s="686" t="s">
        <v>1217</v>
      </c>
      <c r="F1483" s="683" t="s">
        <v>334</v>
      </c>
      <c r="G1483" s="698">
        <v>50</v>
      </c>
      <c r="H1483" s="698">
        <v>50</v>
      </c>
      <c r="I1483" s="688">
        <f t="shared" si="24"/>
        <v>10</v>
      </c>
    </row>
    <row r="1484" spans="1:9" ht="15">
      <c r="A1484" s="682">
        <v>1460</v>
      </c>
      <c r="B1484" s="690" t="s">
        <v>1446</v>
      </c>
      <c r="C1484" s="690" t="s">
        <v>3833</v>
      </c>
      <c r="D1484" s="685" t="s">
        <v>3834</v>
      </c>
      <c r="E1484" s="686" t="s">
        <v>1217</v>
      </c>
      <c r="F1484" s="683" t="s">
        <v>334</v>
      </c>
      <c r="G1484" s="698">
        <v>100</v>
      </c>
      <c r="H1484" s="698">
        <v>100</v>
      </c>
      <c r="I1484" s="688">
        <f t="shared" si="24"/>
        <v>20</v>
      </c>
    </row>
    <row r="1485" spans="1:9" ht="15">
      <c r="A1485" s="682">
        <v>1461</v>
      </c>
      <c r="B1485" s="690" t="s">
        <v>1724</v>
      </c>
      <c r="C1485" s="690" t="s">
        <v>3771</v>
      </c>
      <c r="D1485" s="685" t="s">
        <v>3772</v>
      </c>
      <c r="E1485" s="686" t="s">
        <v>1217</v>
      </c>
      <c r="F1485" s="683" t="s">
        <v>334</v>
      </c>
      <c r="G1485" s="698">
        <v>50</v>
      </c>
      <c r="H1485" s="698">
        <v>50</v>
      </c>
      <c r="I1485" s="688">
        <f t="shared" si="24"/>
        <v>10</v>
      </c>
    </row>
    <row r="1486" spans="1:9" ht="15">
      <c r="A1486" s="682">
        <v>1462</v>
      </c>
      <c r="B1486" s="690" t="s">
        <v>1772</v>
      </c>
      <c r="C1486" s="690" t="s">
        <v>1917</v>
      </c>
      <c r="D1486" s="685" t="s">
        <v>3773</v>
      </c>
      <c r="E1486" s="686" t="s">
        <v>1217</v>
      </c>
      <c r="F1486" s="683" t="s">
        <v>334</v>
      </c>
      <c r="G1486" s="698">
        <v>50</v>
      </c>
      <c r="H1486" s="698">
        <v>50</v>
      </c>
      <c r="I1486" s="688">
        <f t="shared" si="24"/>
        <v>10</v>
      </c>
    </row>
    <row r="1487" spans="1:9" ht="15">
      <c r="A1487" s="682">
        <v>1463</v>
      </c>
      <c r="B1487" s="690" t="s">
        <v>1271</v>
      </c>
      <c r="C1487" s="690" t="s">
        <v>3819</v>
      </c>
      <c r="D1487" s="685" t="s">
        <v>3820</v>
      </c>
      <c r="E1487" s="686" t="s">
        <v>1217</v>
      </c>
      <c r="F1487" s="683" t="s">
        <v>334</v>
      </c>
      <c r="G1487" s="698">
        <v>50</v>
      </c>
      <c r="H1487" s="698">
        <v>50</v>
      </c>
      <c r="I1487" s="688">
        <f t="shared" si="24"/>
        <v>10</v>
      </c>
    </row>
    <row r="1488" spans="1:9" ht="15">
      <c r="A1488" s="682">
        <v>1464</v>
      </c>
      <c r="B1488" s="690" t="s">
        <v>2374</v>
      </c>
      <c r="C1488" s="690" t="s">
        <v>1456</v>
      </c>
      <c r="D1488" s="685" t="s">
        <v>3835</v>
      </c>
      <c r="E1488" s="686" t="s">
        <v>1217</v>
      </c>
      <c r="F1488" s="683" t="s">
        <v>334</v>
      </c>
      <c r="G1488" s="698">
        <v>50</v>
      </c>
      <c r="H1488" s="698">
        <v>50</v>
      </c>
      <c r="I1488" s="688">
        <f t="shared" si="24"/>
        <v>10</v>
      </c>
    </row>
    <row r="1489" spans="1:9" ht="15">
      <c r="A1489" s="682">
        <v>1465</v>
      </c>
      <c r="B1489" s="690" t="s">
        <v>3800</v>
      </c>
      <c r="C1489" s="690" t="s">
        <v>3616</v>
      </c>
      <c r="D1489" s="685" t="s">
        <v>3836</v>
      </c>
      <c r="E1489" s="686" t="s">
        <v>1217</v>
      </c>
      <c r="F1489" s="683" t="s">
        <v>334</v>
      </c>
      <c r="G1489" s="698">
        <v>50</v>
      </c>
      <c r="H1489" s="698">
        <v>50</v>
      </c>
      <c r="I1489" s="688">
        <f t="shared" si="24"/>
        <v>10</v>
      </c>
    </row>
    <row r="1490" spans="1:9" ht="15">
      <c r="A1490" s="682">
        <v>1466</v>
      </c>
      <c r="B1490" s="690" t="s">
        <v>1640</v>
      </c>
      <c r="C1490" s="690" t="s">
        <v>1747</v>
      </c>
      <c r="D1490" s="685" t="s">
        <v>3837</v>
      </c>
      <c r="E1490" s="686" t="s">
        <v>1217</v>
      </c>
      <c r="F1490" s="683" t="s">
        <v>334</v>
      </c>
      <c r="G1490" s="698">
        <v>50</v>
      </c>
      <c r="H1490" s="698">
        <v>50</v>
      </c>
      <c r="I1490" s="688">
        <f t="shared" si="24"/>
        <v>10</v>
      </c>
    </row>
    <row r="1491" spans="1:9" ht="15">
      <c r="A1491" s="682">
        <v>1467</v>
      </c>
      <c r="B1491" s="690" t="s">
        <v>1580</v>
      </c>
      <c r="C1491" s="690" t="s">
        <v>3838</v>
      </c>
      <c r="D1491" s="685" t="s">
        <v>3839</v>
      </c>
      <c r="E1491" s="686" t="s">
        <v>1217</v>
      </c>
      <c r="F1491" s="683" t="s">
        <v>334</v>
      </c>
      <c r="G1491" s="698">
        <v>100</v>
      </c>
      <c r="H1491" s="698">
        <v>100</v>
      </c>
      <c r="I1491" s="688">
        <f t="shared" si="24"/>
        <v>20</v>
      </c>
    </row>
    <row r="1492" spans="1:9" ht="15">
      <c r="A1492" s="682">
        <v>1468</v>
      </c>
      <c r="B1492" s="690" t="s">
        <v>1249</v>
      </c>
      <c r="C1492" s="690" t="s">
        <v>3662</v>
      </c>
      <c r="D1492" s="685" t="s">
        <v>3774</v>
      </c>
      <c r="E1492" s="686" t="s">
        <v>1217</v>
      </c>
      <c r="F1492" s="683" t="s">
        <v>334</v>
      </c>
      <c r="G1492" s="698">
        <v>50</v>
      </c>
      <c r="H1492" s="698">
        <v>50</v>
      </c>
      <c r="I1492" s="688">
        <f t="shared" si="24"/>
        <v>10</v>
      </c>
    </row>
    <row r="1493" spans="1:9" ht="15">
      <c r="A1493" s="682">
        <v>1469</v>
      </c>
      <c r="B1493" s="690" t="s">
        <v>1239</v>
      </c>
      <c r="C1493" s="690" t="s">
        <v>3775</v>
      </c>
      <c r="D1493" s="685" t="s">
        <v>3776</v>
      </c>
      <c r="E1493" s="686" t="s">
        <v>1217</v>
      </c>
      <c r="F1493" s="683" t="s">
        <v>334</v>
      </c>
      <c r="G1493" s="698">
        <v>50</v>
      </c>
      <c r="H1493" s="698">
        <v>50</v>
      </c>
      <c r="I1493" s="688">
        <f t="shared" si="24"/>
        <v>10</v>
      </c>
    </row>
    <row r="1494" spans="1:9" ht="15">
      <c r="A1494" s="682">
        <v>1470</v>
      </c>
      <c r="B1494" s="690" t="s">
        <v>1246</v>
      </c>
      <c r="C1494" s="690" t="s">
        <v>3777</v>
      </c>
      <c r="D1494" s="685" t="s">
        <v>3778</v>
      </c>
      <c r="E1494" s="686" t="s">
        <v>1217</v>
      </c>
      <c r="F1494" s="683" t="s">
        <v>334</v>
      </c>
      <c r="G1494" s="698">
        <v>100</v>
      </c>
      <c r="H1494" s="698">
        <v>100</v>
      </c>
      <c r="I1494" s="688">
        <f t="shared" si="24"/>
        <v>20</v>
      </c>
    </row>
    <row r="1495" spans="1:9" ht="15">
      <c r="A1495" s="682">
        <v>1471</v>
      </c>
      <c r="B1495" s="690" t="s">
        <v>1239</v>
      </c>
      <c r="C1495" s="690" t="s">
        <v>3620</v>
      </c>
      <c r="D1495" s="685" t="s">
        <v>3840</v>
      </c>
      <c r="E1495" s="686" t="s">
        <v>1217</v>
      </c>
      <c r="F1495" s="683" t="s">
        <v>334</v>
      </c>
      <c r="G1495" s="698">
        <v>50</v>
      </c>
      <c r="H1495" s="698">
        <v>50</v>
      </c>
      <c r="I1495" s="688">
        <f t="shared" si="24"/>
        <v>10</v>
      </c>
    </row>
    <row r="1496" spans="1:9" ht="15">
      <c r="A1496" s="682">
        <v>1472</v>
      </c>
      <c r="B1496" s="690" t="s">
        <v>1637</v>
      </c>
      <c r="C1496" s="690" t="s">
        <v>3620</v>
      </c>
      <c r="D1496" s="685" t="s">
        <v>3841</v>
      </c>
      <c r="E1496" s="686" t="s">
        <v>1217</v>
      </c>
      <c r="F1496" s="683" t="s">
        <v>334</v>
      </c>
      <c r="G1496" s="698">
        <v>50</v>
      </c>
      <c r="H1496" s="698">
        <v>50</v>
      </c>
      <c r="I1496" s="688">
        <f t="shared" si="24"/>
        <v>10</v>
      </c>
    </row>
    <row r="1497" spans="1:9" ht="15">
      <c r="A1497" s="682">
        <v>1473</v>
      </c>
      <c r="B1497" s="690" t="s">
        <v>1451</v>
      </c>
      <c r="C1497" s="690" t="s">
        <v>3779</v>
      </c>
      <c r="D1497" s="685" t="s">
        <v>3780</v>
      </c>
      <c r="E1497" s="686" t="s">
        <v>1217</v>
      </c>
      <c r="F1497" s="683" t="s">
        <v>334</v>
      </c>
      <c r="G1497" s="698">
        <v>100</v>
      </c>
      <c r="H1497" s="698">
        <v>100</v>
      </c>
      <c r="I1497" s="688">
        <f t="shared" si="24"/>
        <v>20</v>
      </c>
    </row>
    <row r="1498" spans="1:9" ht="15">
      <c r="A1498" s="682">
        <v>1474</v>
      </c>
      <c r="B1498" s="690" t="s">
        <v>1637</v>
      </c>
      <c r="C1498" s="690" t="s">
        <v>3781</v>
      </c>
      <c r="D1498" s="685" t="s">
        <v>3782</v>
      </c>
      <c r="E1498" s="686" t="s">
        <v>1217</v>
      </c>
      <c r="F1498" s="683" t="s">
        <v>334</v>
      </c>
      <c r="G1498" s="698">
        <v>50</v>
      </c>
      <c r="H1498" s="698">
        <v>50</v>
      </c>
      <c r="I1498" s="688">
        <f t="shared" si="24"/>
        <v>10</v>
      </c>
    </row>
    <row r="1499" spans="1:9" ht="15">
      <c r="A1499" s="682">
        <v>1475</v>
      </c>
      <c r="B1499" s="690" t="s">
        <v>3842</v>
      </c>
      <c r="C1499" s="690" t="s">
        <v>3843</v>
      </c>
      <c r="D1499" s="691" t="s">
        <v>3844</v>
      </c>
      <c r="E1499" s="686" t="s">
        <v>1217</v>
      </c>
      <c r="F1499" s="683" t="s">
        <v>334</v>
      </c>
      <c r="G1499" s="698">
        <v>50</v>
      </c>
      <c r="H1499" s="698">
        <v>50</v>
      </c>
      <c r="I1499" s="688">
        <f t="shared" si="24"/>
        <v>10</v>
      </c>
    </row>
    <row r="1500" spans="1:9" ht="15">
      <c r="A1500" s="682">
        <v>1476</v>
      </c>
      <c r="B1500" s="690" t="s">
        <v>1446</v>
      </c>
      <c r="C1500" s="690" t="s">
        <v>3781</v>
      </c>
      <c r="D1500" s="691" t="s">
        <v>3784</v>
      </c>
      <c r="E1500" s="686" t="s">
        <v>1217</v>
      </c>
      <c r="F1500" s="683" t="s">
        <v>334</v>
      </c>
      <c r="G1500" s="698">
        <v>50</v>
      </c>
      <c r="H1500" s="698">
        <v>50</v>
      </c>
      <c r="I1500" s="688">
        <f t="shared" si="24"/>
        <v>10</v>
      </c>
    </row>
    <row r="1501" spans="1:9" ht="15">
      <c r="A1501" s="682">
        <v>1477</v>
      </c>
      <c r="B1501" s="690" t="s">
        <v>3842</v>
      </c>
      <c r="C1501" s="690" t="s">
        <v>3843</v>
      </c>
      <c r="D1501" s="691" t="s">
        <v>3844</v>
      </c>
      <c r="E1501" s="686" t="s">
        <v>1217</v>
      </c>
      <c r="F1501" s="683" t="s">
        <v>334</v>
      </c>
      <c r="G1501" s="698">
        <v>50</v>
      </c>
      <c r="H1501" s="698">
        <v>50</v>
      </c>
      <c r="I1501" s="688">
        <f t="shared" si="24"/>
        <v>10</v>
      </c>
    </row>
    <row r="1502" spans="1:9" ht="15">
      <c r="A1502" s="682">
        <v>1478</v>
      </c>
      <c r="B1502" s="690" t="s">
        <v>1410</v>
      </c>
      <c r="C1502" s="690" t="s">
        <v>3786</v>
      </c>
      <c r="D1502" s="685" t="s">
        <v>3787</v>
      </c>
      <c r="E1502" s="686" t="s">
        <v>1217</v>
      </c>
      <c r="F1502" s="683" t="s">
        <v>334</v>
      </c>
      <c r="G1502" s="698">
        <v>50</v>
      </c>
      <c r="H1502" s="698">
        <v>50</v>
      </c>
      <c r="I1502" s="688">
        <f t="shared" si="24"/>
        <v>10</v>
      </c>
    </row>
    <row r="1503" spans="1:9" ht="15">
      <c r="A1503" s="682">
        <v>1479</v>
      </c>
      <c r="B1503" s="690" t="s">
        <v>1432</v>
      </c>
      <c r="C1503" s="690" t="s">
        <v>1526</v>
      </c>
      <c r="D1503" s="685" t="s">
        <v>3788</v>
      </c>
      <c r="E1503" s="686" t="s">
        <v>1217</v>
      </c>
      <c r="F1503" s="683" t="s">
        <v>334</v>
      </c>
      <c r="G1503" s="698">
        <v>50</v>
      </c>
      <c r="H1503" s="698">
        <v>50</v>
      </c>
      <c r="I1503" s="688">
        <f t="shared" si="24"/>
        <v>10</v>
      </c>
    </row>
    <row r="1504" spans="1:9" ht="15">
      <c r="A1504" s="682">
        <v>1480</v>
      </c>
      <c r="B1504" s="690" t="s">
        <v>1954</v>
      </c>
      <c r="C1504" s="690" t="s">
        <v>3789</v>
      </c>
      <c r="D1504" s="685" t="s">
        <v>3790</v>
      </c>
      <c r="E1504" s="686" t="s">
        <v>1217</v>
      </c>
      <c r="F1504" s="683" t="s">
        <v>334</v>
      </c>
      <c r="G1504" s="698">
        <v>50</v>
      </c>
      <c r="H1504" s="698">
        <v>50</v>
      </c>
      <c r="I1504" s="688">
        <f t="shared" ref="I1504:I1567" si="25">H1504*20%</f>
        <v>10</v>
      </c>
    </row>
    <row r="1505" spans="1:9" ht="15">
      <c r="A1505" s="682">
        <v>1481</v>
      </c>
      <c r="B1505" s="690" t="s">
        <v>678</v>
      </c>
      <c r="C1505" s="690" t="s">
        <v>3791</v>
      </c>
      <c r="D1505" s="685" t="s">
        <v>3792</v>
      </c>
      <c r="E1505" s="686" t="s">
        <v>1217</v>
      </c>
      <c r="F1505" s="683" t="s">
        <v>334</v>
      </c>
      <c r="G1505" s="698">
        <v>50</v>
      </c>
      <c r="H1505" s="698">
        <v>50</v>
      </c>
      <c r="I1505" s="688">
        <f t="shared" si="25"/>
        <v>10</v>
      </c>
    </row>
    <row r="1506" spans="1:9" ht="15">
      <c r="A1506" s="682">
        <v>1482</v>
      </c>
      <c r="B1506" s="690" t="s">
        <v>1239</v>
      </c>
      <c r="C1506" s="690" t="s">
        <v>3793</v>
      </c>
      <c r="D1506" s="685" t="s">
        <v>3794</v>
      </c>
      <c r="E1506" s="686" t="s">
        <v>1217</v>
      </c>
      <c r="F1506" s="683" t="s">
        <v>334</v>
      </c>
      <c r="G1506" s="698">
        <v>50</v>
      </c>
      <c r="H1506" s="698">
        <v>50</v>
      </c>
      <c r="I1506" s="688">
        <f t="shared" si="25"/>
        <v>10</v>
      </c>
    </row>
    <row r="1507" spans="1:9" ht="15">
      <c r="A1507" s="682">
        <v>1483</v>
      </c>
      <c r="B1507" s="690" t="s">
        <v>1629</v>
      </c>
      <c r="C1507" s="690" t="s">
        <v>3795</v>
      </c>
      <c r="D1507" s="685" t="s">
        <v>3796</v>
      </c>
      <c r="E1507" s="686" t="s">
        <v>1217</v>
      </c>
      <c r="F1507" s="683" t="s">
        <v>334</v>
      </c>
      <c r="G1507" s="698">
        <v>50</v>
      </c>
      <c r="H1507" s="698">
        <v>50</v>
      </c>
      <c r="I1507" s="688">
        <f t="shared" si="25"/>
        <v>10</v>
      </c>
    </row>
    <row r="1508" spans="1:9" ht="15">
      <c r="A1508" s="682">
        <v>1484</v>
      </c>
      <c r="B1508" s="690" t="s">
        <v>3845</v>
      </c>
      <c r="C1508" s="690" t="s">
        <v>3040</v>
      </c>
      <c r="D1508" s="685" t="s">
        <v>3846</v>
      </c>
      <c r="E1508" s="686" t="s">
        <v>1217</v>
      </c>
      <c r="F1508" s="683" t="s">
        <v>334</v>
      </c>
      <c r="G1508" s="698">
        <v>100</v>
      </c>
      <c r="H1508" s="698">
        <v>100</v>
      </c>
      <c r="I1508" s="688">
        <f t="shared" si="25"/>
        <v>20</v>
      </c>
    </row>
    <row r="1509" spans="1:9" ht="15">
      <c r="A1509" s="682">
        <v>1485</v>
      </c>
      <c r="B1509" s="690" t="s">
        <v>1775</v>
      </c>
      <c r="C1509" s="690" t="s">
        <v>3847</v>
      </c>
      <c r="D1509" s="685" t="s">
        <v>3848</v>
      </c>
      <c r="E1509" s="686" t="s">
        <v>1217</v>
      </c>
      <c r="F1509" s="683" t="s">
        <v>334</v>
      </c>
      <c r="G1509" s="698">
        <v>50</v>
      </c>
      <c r="H1509" s="698">
        <v>50</v>
      </c>
      <c r="I1509" s="688">
        <f t="shared" si="25"/>
        <v>10</v>
      </c>
    </row>
    <row r="1510" spans="1:9" ht="15">
      <c r="A1510" s="682">
        <v>1486</v>
      </c>
      <c r="B1510" s="690" t="s">
        <v>652</v>
      </c>
      <c r="C1510" s="690" t="s">
        <v>3847</v>
      </c>
      <c r="D1510" s="685" t="s">
        <v>3849</v>
      </c>
      <c r="E1510" s="686" t="s">
        <v>1217</v>
      </c>
      <c r="F1510" s="683" t="s">
        <v>334</v>
      </c>
      <c r="G1510" s="698">
        <v>50</v>
      </c>
      <c r="H1510" s="698">
        <v>50</v>
      </c>
      <c r="I1510" s="688">
        <f t="shared" si="25"/>
        <v>10</v>
      </c>
    </row>
    <row r="1511" spans="1:9" ht="15">
      <c r="A1511" s="682">
        <v>1487</v>
      </c>
      <c r="B1511" s="690" t="s">
        <v>1985</v>
      </c>
      <c r="C1511" s="690" t="s">
        <v>682</v>
      </c>
      <c r="D1511" s="685" t="s">
        <v>3850</v>
      </c>
      <c r="E1511" s="686" t="s">
        <v>1217</v>
      </c>
      <c r="F1511" s="683" t="s">
        <v>334</v>
      </c>
      <c r="G1511" s="698">
        <v>50</v>
      </c>
      <c r="H1511" s="698">
        <v>50</v>
      </c>
      <c r="I1511" s="688">
        <f t="shared" si="25"/>
        <v>10</v>
      </c>
    </row>
    <row r="1512" spans="1:9" ht="15">
      <c r="A1512" s="682">
        <v>1488</v>
      </c>
      <c r="B1512" s="690" t="s">
        <v>1490</v>
      </c>
      <c r="C1512" s="690" t="s">
        <v>3851</v>
      </c>
      <c r="D1512" s="685" t="s">
        <v>3852</v>
      </c>
      <c r="E1512" s="686" t="s">
        <v>1217</v>
      </c>
      <c r="F1512" s="683" t="s">
        <v>334</v>
      </c>
      <c r="G1512" s="698">
        <v>50</v>
      </c>
      <c r="H1512" s="698">
        <v>50</v>
      </c>
      <c r="I1512" s="688">
        <f t="shared" si="25"/>
        <v>10</v>
      </c>
    </row>
    <row r="1513" spans="1:9" ht="15">
      <c r="A1513" s="682">
        <v>1489</v>
      </c>
      <c r="B1513" s="690" t="s">
        <v>3853</v>
      </c>
      <c r="C1513" s="690" t="s">
        <v>3854</v>
      </c>
      <c r="D1513" s="685" t="s">
        <v>3855</v>
      </c>
      <c r="E1513" s="686" t="s">
        <v>1217</v>
      </c>
      <c r="F1513" s="683" t="s">
        <v>334</v>
      </c>
      <c r="G1513" s="698">
        <v>50</v>
      </c>
      <c r="H1513" s="698">
        <v>50</v>
      </c>
      <c r="I1513" s="688">
        <f t="shared" si="25"/>
        <v>10</v>
      </c>
    </row>
    <row r="1514" spans="1:9" ht="15">
      <c r="A1514" s="682">
        <v>1490</v>
      </c>
      <c r="B1514" s="690" t="s">
        <v>2816</v>
      </c>
      <c r="C1514" s="690" t="s">
        <v>1831</v>
      </c>
      <c r="D1514" s="685" t="s">
        <v>3856</v>
      </c>
      <c r="E1514" s="686" t="s">
        <v>1217</v>
      </c>
      <c r="F1514" s="683" t="s">
        <v>334</v>
      </c>
      <c r="G1514" s="698">
        <v>50</v>
      </c>
      <c r="H1514" s="698">
        <v>50</v>
      </c>
      <c r="I1514" s="688">
        <f t="shared" si="25"/>
        <v>10</v>
      </c>
    </row>
    <row r="1515" spans="1:9" ht="15">
      <c r="A1515" s="682">
        <v>1491</v>
      </c>
      <c r="B1515" s="690" t="s">
        <v>1271</v>
      </c>
      <c r="C1515" s="690" t="s">
        <v>3857</v>
      </c>
      <c r="D1515" s="685" t="s">
        <v>3858</v>
      </c>
      <c r="E1515" s="686" t="s">
        <v>1217</v>
      </c>
      <c r="F1515" s="683" t="s">
        <v>334</v>
      </c>
      <c r="G1515" s="698">
        <v>100</v>
      </c>
      <c r="H1515" s="698">
        <v>100</v>
      </c>
      <c r="I1515" s="688">
        <f t="shared" si="25"/>
        <v>20</v>
      </c>
    </row>
    <row r="1516" spans="1:9" ht="15">
      <c r="A1516" s="682">
        <v>1492</v>
      </c>
      <c r="B1516" s="690" t="s">
        <v>1244</v>
      </c>
      <c r="C1516" s="690" t="s">
        <v>3859</v>
      </c>
      <c r="D1516" s="685" t="s">
        <v>3860</v>
      </c>
      <c r="E1516" s="686" t="s">
        <v>1217</v>
      </c>
      <c r="F1516" s="683" t="s">
        <v>334</v>
      </c>
      <c r="G1516" s="698">
        <v>100</v>
      </c>
      <c r="H1516" s="698">
        <v>100</v>
      </c>
      <c r="I1516" s="688">
        <f t="shared" si="25"/>
        <v>20</v>
      </c>
    </row>
    <row r="1517" spans="1:9" ht="15">
      <c r="A1517" s="682">
        <v>1493</v>
      </c>
      <c r="B1517" s="690" t="s">
        <v>2259</v>
      </c>
      <c r="C1517" s="690" t="s">
        <v>3797</v>
      </c>
      <c r="D1517" s="685" t="s">
        <v>3798</v>
      </c>
      <c r="E1517" s="686" t="s">
        <v>1217</v>
      </c>
      <c r="F1517" s="683" t="s">
        <v>334</v>
      </c>
      <c r="G1517" s="698">
        <v>50</v>
      </c>
      <c r="H1517" s="698">
        <v>50</v>
      </c>
      <c r="I1517" s="688">
        <f t="shared" si="25"/>
        <v>10</v>
      </c>
    </row>
    <row r="1518" spans="1:9" ht="15">
      <c r="A1518" s="682">
        <v>1494</v>
      </c>
      <c r="B1518" s="690" t="s">
        <v>3087</v>
      </c>
      <c r="C1518" s="690" t="s">
        <v>1498</v>
      </c>
      <c r="D1518" s="685" t="s">
        <v>3799</v>
      </c>
      <c r="E1518" s="686" t="s">
        <v>1217</v>
      </c>
      <c r="F1518" s="683" t="s">
        <v>334</v>
      </c>
      <c r="G1518" s="698">
        <v>50</v>
      </c>
      <c r="H1518" s="698">
        <v>50</v>
      </c>
      <c r="I1518" s="688">
        <f t="shared" si="25"/>
        <v>10</v>
      </c>
    </row>
    <row r="1519" spans="1:9" ht="15">
      <c r="A1519" s="682">
        <v>1495</v>
      </c>
      <c r="B1519" s="690" t="s">
        <v>637</v>
      </c>
      <c r="C1519" s="690" t="s">
        <v>3825</v>
      </c>
      <c r="D1519" s="685" t="s">
        <v>3861</v>
      </c>
      <c r="E1519" s="686" t="s">
        <v>1217</v>
      </c>
      <c r="F1519" s="683" t="s">
        <v>334</v>
      </c>
      <c r="G1519" s="698">
        <v>100</v>
      </c>
      <c r="H1519" s="698">
        <v>100</v>
      </c>
      <c r="I1519" s="688">
        <f t="shared" si="25"/>
        <v>20</v>
      </c>
    </row>
    <row r="1520" spans="1:9" ht="15">
      <c r="A1520" s="682">
        <v>1496</v>
      </c>
      <c r="B1520" s="690" t="s">
        <v>678</v>
      </c>
      <c r="C1520" s="690" t="s">
        <v>3862</v>
      </c>
      <c r="D1520" s="685" t="s">
        <v>3863</v>
      </c>
      <c r="E1520" s="686" t="s">
        <v>1217</v>
      </c>
      <c r="F1520" s="683" t="s">
        <v>334</v>
      </c>
      <c r="G1520" s="698">
        <v>100</v>
      </c>
      <c r="H1520" s="698">
        <v>100</v>
      </c>
      <c r="I1520" s="688">
        <f t="shared" si="25"/>
        <v>20</v>
      </c>
    </row>
    <row r="1521" spans="1:9" ht="15">
      <c r="A1521" s="682">
        <v>1497</v>
      </c>
      <c r="B1521" s="690" t="s">
        <v>3800</v>
      </c>
      <c r="C1521" s="690" t="s">
        <v>3801</v>
      </c>
      <c r="D1521" s="685" t="s">
        <v>3802</v>
      </c>
      <c r="E1521" s="686" t="s">
        <v>1217</v>
      </c>
      <c r="F1521" s="683" t="s">
        <v>334</v>
      </c>
      <c r="G1521" s="698">
        <v>50</v>
      </c>
      <c r="H1521" s="698">
        <v>50</v>
      </c>
      <c r="I1521" s="688">
        <f t="shared" si="25"/>
        <v>10</v>
      </c>
    </row>
    <row r="1522" spans="1:9" ht="15">
      <c r="A1522" s="682">
        <v>1498</v>
      </c>
      <c r="B1522" s="690" t="s">
        <v>1637</v>
      </c>
      <c r="C1522" s="690" t="s">
        <v>2550</v>
      </c>
      <c r="D1522" s="685" t="s">
        <v>3803</v>
      </c>
      <c r="E1522" s="686" t="s">
        <v>1217</v>
      </c>
      <c r="F1522" s="683" t="s">
        <v>334</v>
      </c>
      <c r="G1522" s="698">
        <v>50</v>
      </c>
      <c r="H1522" s="698">
        <v>50</v>
      </c>
      <c r="I1522" s="688">
        <f t="shared" si="25"/>
        <v>10</v>
      </c>
    </row>
    <row r="1523" spans="1:9" ht="15">
      <c r="A1523" s="682">
        <v>1499</v>
      </c>
      <c r="B1523" s="690" t="s">
        <v>1345</v>
      </c>
      <c r="C1523" s="690" t="s">
        <v>3116</v>
      </c>
      <c r="D1523" s="685" t="s">
        <v>3804</v>
      </c>
      <c r="E1523" s="686" t="s">
        <v>1217</v>
      </c>
      <c r="F1523" s="683" t="s">
        <v>334</v>
      </c>
      <c r="G1523" s="698">
        <v>50</v>
      </c>
      <c r="H1523" s="698">
        <v>50</v>
      </c>
      <c r="I1523" s="688">
        <f t="shared" si="25"/>
        <v>10</v>
      </c>
    </row>
    <row r="1524" spans="1:9" ht="15">
      <c r="A1524" s="682">
        <v>1500</v>
      </c>
      <c r="B1524" s="690" t="s">
        <v>1239</v>
      </c>
      <c r="C1524" s="690" t="s">
        <v>1603</v>
      </c>
      <c r="D1524" s="685" t="s">
        <v>3805</v>
      </c>
      <c r="E1524" s="686" t="s">
        <v>1217</v>
      </c>
      <c r="F1524" s="683" t="s">
        <v>334</v>
      </c>
      <c r="G1524" s="698">
        <v>50</v>
      </c>
      <c r="H1524" s="698">
        <v>50</v>
      </c>
      <c r="I1524" s="688">
        <f t="shared" si="25"/>
        <v>10</v>
      </c>
    </row>
    <row r="1525" spans="1:9" ht="15">
      <c r="A1525" s="682">
        <v>1501</v>
      </c>
      <c r="B1525" s="690" t="s">
        <v>3808</v>
      </c>
      <c r="C1525" s="690" t="s">
        <v>3809</v>
      </c>
      <c r="D1525" s="685" t="s">
        <v>3810</v>
      </c>
      <c r="E1525" s="686" t="s">
        <v>1217</v>
      </c>
      <c r="F1525" s="683" t="s">
        <v>334</v>
      </c>
      <c r="G1525" s="698">
        <v>50</v>
      </c>
      <c r="H1525" s="698">
        <v>50</v>
      </c>
      <c r="I1525" s="688">
        <f t="shared" si="25"/>
        <v>10</v>
      </c>
    </row>
    <row r="1526" spans="1:9" ht="15">
      <c r="A1526" s="682">
        <v>1502</v>
      </c>
      <c r="B1526" s="690" t="s">
        <v>3806</v>
      </c>
      <c r="C1526" s="690" t="s">
        <v>1948</v>
      </c>
      <c r="D1526" s="685" t="s">
        <v>3807</v>
      </c>
      <c r="E1526" s="686" t="s">
        <v>1217</v>
      </c>
      <c r="F1526" s="683" t="s">
        <v>334</v>
      </c>
      <c r="G1526" s="698">
        <v>50</v>
      </c>
      <c r="H1526" s="698">
        <v>50</v>
      </c>
      <c r="I1526" s="688">
        <f t="shared" si="25"/>
        <v>10</v>
      </c>
    </row>
    <row r="1527" spans="1:9" ht="15">
      <c r="A1527" s="682">
        <v>1503</v>
      </c>
      <c r="B1527" s="690" t="s">
        <v>1637</v>
      </c>
      <c r="C1527" s="690" t="s">
        <v>3864</v>
      </c>
      <c r="D1527" s="685" t="s">
        <v>3865</v>
      </c>
      <c r="E1527" s="686" t="s">
        <v>1217</v>
      </c>
      <c r="F1527" s="683" t="s">
        <v>334</v>
      </c>
      <c r="G1527" s="698">
        <v>50</v>
      </c>
      <c r="H1527" s="698">
        <v>50</v>
      </c>
      <c r="I1527" s="688">
        <f t="shared" si="25"/>
        <v>10</v>
      </c>
    </row>
    <row r="1528" spans="1:9" ht="15">
      <c r="A1528" s="682">
        <v>1504</v>
      </c>
      <c r="B1528" s="690" t="s">
        <v>637</v>
      </c>
      <c r="C1528" s="690" t="s">
        <v>3866</v>
      </c>
      <c r="D1528" s="685" t="s">
        <v>3867</v>
      </c>
      <c r="E1528" s="686" t="s">
        <v>1217</v>
      </c>
      <c r="F1528" s="683" t="s">
        <v>334</v>
      </c>
      <c r="G1528" s="698">
        <v>50</v>
      </c>
      <c r="H1528" s="698">
        <v>50</v>
      </c>
      <c r="I1528" s="688">
        <f t="shared" si="25"/>
        <v>10</v>
      </c>
    </row>
    <row r="1529" spans="1:9" ht="15">
      <c r="A1529" s="682">
        <v>1505</v>
      </c>
      <c r="B1529" s="690" t="s">
        <v>1271</v>
      </c>
      <c r="C1529" s="690" t="s">
        <v>3811</v>
      </c>
      <c r="D1529" s="685" t="s">
        <v>3812</v>
      </c>
      <c r="E1529" s="686" t="s">
        <v>1217</v>
      </c>
      <c r="F1529" s="683" t="s">
        <v>334</v>
      </c>
      <c r="G1529" s="698">
        <v>50</v>
      </c>
      <c r="H1529" s="698">
        <v>50</v>
      </c>
      <c r="I1529" s="688">
        <f t="shared" si="25"/>
        <v>10</v>
      </c>
    </row>
    <row r="1530" spans="1:9" ht="15">
      <c r="A1530" s="682">
        <v>1506</v>
      </c>
      <c r="B1530" s="690" t="s">
        <v>3070</v>
      </c>
      <c r="C1530" s="690" t="s">
        <v>1915</v>
      </c>
      <c r="D1530" s="685" t="s">
        <v>3813</v>
      </c>
      <c r="E1530" s="686" t="s">
        <v>1217</v>
      </c>
      <c r="F1530" s="683" t="s">
        <v>334</v>
      </c>
      <c r="G1530" s="698">
        <v>50</v>
      </c>
      <c r="H1530" s="698">
        <v>50</v>
      </c>
      <c r="I1530" s="688">
        <f t="shared" si="25"/>
        <v>10</v>
      </c>
    </row>
    <row r="1531" spans="1:9" ht="15">
      <c r="A1531" s="682">
        <v>1507</v>
      </c>
      <c r="B1531" s="690" t="s">
        <v>1622</v>
      </c>
      <c r="C1531" s="690" t="s">
        <v>3546</v>
      </c>
      <c r="D1531" s="685" t="s">
        <v>3868</v>
      </c>
      <c r="E1531" s="686" t="s">
        <v>1217</v>
      </c>
      <c r="F1531" s="683" t="s">
        <v>334</v>
      </c>
      <c r="G1531" s="698">
        <v>100</v>
      </c>
      <c r="H1531" s="698">
        <v>100</v>
      </c>
      <c r="I1531" s="688">
        <f t="shared" si="25"/>
        <v>20</v>
      </c>
    </row>
    <row r="1532" spans="1:9" ht="15">
      <c r="A1532" s="682">
        <v>1508</v>
      </c>
      <c r="B1532" s="690" t="s">
        <v>1927</v>
      </c>
      <c r="C1532" s="690" t="s">
        <v>1664</v>
      </c>
      <c r="D1532" s="685" t="s">
        <v>3869</v>
      </c>
      <c r="E1532" s="686" t="s">
        <v>1217</v>
      </c>
      <c r="F1532" s="683" t="s">
        <v>334</v>
      </c>
      <c r="G1532" s="698">
        <v>100</v>
      </c>
      <c r="H1532" s="698">
        <v>100</v>
      </c>
      <c r="I1532" s="688">
        <f t="shared" si="25"/>
        <v>20</v>
      </c>
    </row>
    <row r="1533" spans="1:9" ht="15">
      <c r="A1533" s="682">
        <v>1509</v>
      </c>
      <c r="B1533" s="690" t="s">
        <v>1772</v>
      </c>
      <c r="C1533" s="690" t="s">
        <v>1966</v>
      </c>
      <c r="D1533" s="685" t="s">
        <v>3870</v>
      </c>
      <c r="E1533" s="686" t="s">
        <v>1217</v>
      </c>
      <c r="F1533" s="683" t="s">
        <v>334</v>
      </c>
      <c r="G1533" s="698">
        <v>100</v>
      </c>
      <c r="H1533" s="698">
        <v>100</v>
      </c>
      <c r="I1533" s="688">
        <f t="shared" si="25"/>
        <v>20</v>
      </c>
    </row>
    <row r="1534" spans="1:9" ht="15">
      <c r="A1534" s="682">
        <v>1510</v>
      </c>
      <c r="B1534" s="690" t="s">
        <v>3167</v>
      </c>
      <c r="C1534" s="690" t="s">
        <v>2269</v>
      </c>
      <c r="D1534" s="685" t="s">
        <v>3871</v>
      </c>
      <c r="E1534" s="686" t="s">
        <v>1217</v>
      </c>
      <c r="F1534" s="683" t="s">
        <v>334</v>
      </c>
      <c r="G1534" s="698">
        <v>100</v>
      </c>
      <c r="H1534" s="698">
        <v>100</v>
      </c>
      <c r="I1534" s="688">
        <f t="shared" si="25"/>
        <v>20</v>
      </c>
    </row>
    <row r="1535" spans="1:9" ht="15">
      <c r="A1535" s="682">
        <v>1511</v>
      </c>
      <c r="B1535" s="690" t="s">
        <v>3872</v>
      </c>
      <c r="C1535" s="690" t="s">
        <v>710</v>
      </c>
      <c r="D1535" s="685" t="s">
        <v>3873</v>
      </c>
      <c r="E1535" s="686" t="s">
        <v>1217</v>
      </c>
      <c r="F1535" s="683" t="s">
        <v>334</v>
      </c>
      <c r="G1535" s="698">
        <v>100</v>
      </c>
      <c r="H1535" s="698">
        <v>100</v>
      </c>
      <c r="I1535" s="688">
        <f t="shared" si="25"/>
        <v>20</v>
      </c>
    </row>
    <row r="1536" spans="1:9" ht="15">
      <c r="A1536" s="682">
        <v>1512</v>
      </c>
      <c r="B1536" s="690" t="s">
        <v>652</v>
      </c>
      <c r="C1536" s="690" t="s">
        <v>1603</v>
      </c>
      <c r="D1536" s="685" t="s">
        <v>3874</v>
      </c>
      <c r="E1536" s="686" t="s">
        <v>1217</v>
      </c>
      <c r="F1536" s="683" t="s">
        <v>334</v>
      </c>
      <c r="G1536" s="698">
        <v>50</v>
      </c>
      <c r="H1536" s="698">
        <v>50</v>
      </c>
      <c r="I1536" s="688">
        <f t="shared" si="25"/>
        <v>10</v>
      </c>
    </row>
    <row r="1537" spans="1:9" ht="15">
      <c r="A1537" s="682">
        <v>1513</v>
      </c>
      <c r="B1537" s="690" t="s">
        <v>2654</v>
      </c>
      <c r="C1537" s="690" t="s">
        <v>1336</v>
      </c>
      <c r="D1537" s="685" t="s">
        <v>3875</v>
      </c>
      <c r="E1537" s="686" t="s">
        <v>1217</v>
      </c>
      <c r="F1537" s="683" t="s">
        <v>334</v>
      </c>
      <c r="G1537" s="698">
        <v>50</v>
      </c>
      <c r="H1537" s="698">
        <v>50</v>
      </c>
      <c r="I1537" s="688">
        <f t="shared" si="25"/>
        <v>10</v>
      </c>
    </row>
    <row r="1538" spans="1:9" ht="15">
      <c r="A1538" s="682">
        <v>1514</v>
      </c>
      <c r="B1538" s="690" t="s">
        <v>3876</v>
      </c>
      <c r="C1538" s="690" t="s">
        <v>3877</v>
      </c>
      <c r="D1538" s="685" t="s">
        <v>3878</v>
      </c>
      <c r="E1538" s="686" t="s">
        <v>1217</v>
      </c>
      <c r="F1538" s="683" t="s">
        <v>334</v>
      </c>
      <c r="G1538" s="698">
        <v>50</v>
      </c>
      <c r="H1538" s="698">
        <v>50</v>
      </c>
      <c r="I1538" s="688">
        <f t="shared" si="25"/>
        <v>10</v>
      </c>
    </row>
    <row r="1539" spans="1:9" ht="15">
      <c r="A1539" s="682">
        <v>1515</v>
      </c>
      <c r="B1539" s="690" t="s">
        <v>1578</v>
      </c>
      <c r="C1539" s="690" t="s">
        <v>3879</v>
      </c>
      <c r="D1539" s="685" t="s">
        <v>3880</v>
      </c>
      <c r="E1539" s="686" t="s">
        <v>1217</v>
      </c>
      <c r="F1539" s="683" t="s">
        <v>334</v>
      </c>
      <c r="G1539" s="698">
        <v>50</v>
      </c>
      <c r="H1539" s="698">
        <v>50</v>
      </c>
      <c r="I1539" s="688">
        <f t="shared" si="25"/>
        <v>10</v>
      </c>
    </row>
    <row r="1540" spans="1:9" ht="15">
      <c r="A1540" s="682">
        <v>1516</v>
      </c>
      <c r="B1540" s="690" t="s">
        <v>1602</v>
      </c>
      <c r="C1540" s="690" t="s">
        <v>3881</v>
      </c>
      <c r="D1540" s="685" t="s">
        <v>3882</v>
      </c>
      <c r="E1540" s="686" t="s">
        <v>1217</v>
      </c>
      <c r="F1540" s="683" t="s">
        <v>334</v>
      </c>
      <c r="G1540" s="698">
        <v>100</v>
      </c>
      <c r="H1540" s="698">
        <v>100</v>
      </c>
      <c r="I1540" s="688">
        <f t="shared" si="25"/>
        <v>20</v>
      </c>
    </row>
    <row r="1541" spans="1:9" ht="15">
      <c r="A1541" s="682">
        <v>1517</v>
      </c>
      <c r="B1541" s="690" t="s">
        <v>1271</v>
      </c>
      <c r="C1541" s="690" t="s">
        <v>3819</v>
      </c>
      <c r="D1541" s="685" t="s">
        <v>3820</v>
      </c>
      <c r="E1541" s="686" t="s">
        <v>1217</v>
      </c>
      <c r="F1541" s="683" t="s">
        <v>334</v>
      </c>
      <c r="G1541" s="698">
        <v>50</v>
      </c>
      <c r="H1541" s="698">
        <v>50</v>
      </c>
      <c r="I1541" s="688">
        <f t="shared" si="25"/>
        <v>10</v>
      </c>
    </row>
    <row r="1542" spans="1:9" ht="15">
      <c r="A1542" s="682">
        <v>1518</v>
      </c>
      <c r="B1542" s="690" t="s">
        <v>654</v>
      </c>
      <c r="C1542" s="690" t="s">
        <v>2552</v>
      </c>
      <c r="D1542" s="685" t="s">
        <v>3883</v>
      </c>
      <c r="E1542" s="686" t="s">
        <v>1217</v>
      </c>
      <c r="F1542" s="683" t="s">
        <v>334</v>
      </c>
      <c r="G1542" s="698">
        <v>50</v>
      </c>
      <c r="H1542" s="698">
        <v>50</v>
      </c>
      <c r="I1542" s="688">
        <f t="shared" si="25"/>
        <v>10</v>
      </c>
    </row>
    <row r="1543" spans="1:9" ht="15">
      <c r="A1543" s="682">
        <v>1519</v>
      </c>
      <c r="B1543" s="690" t="s">
        <v>1162</v>
      </c>
      <c r="C1543" s="690" t="s">
        <v>3821</v>
      </c>
      <c r="D1543" s="685" t="s">
        <v>3822</v>
      </c>
      <c r="E1543" s="686" t="s">
        <v>1217</v>
      </c>
      <c r="F1543" s="683" t="s">
        <v>334</v>
      </c>
      <c r="G1543" s="698">
        <v>50</v>
      </c>
      <c r="H1543" s="698">
        <v>50</v>
      </c>
      <c r="I1543" s="688">
        <f t="shared" si="25"/>
        <v>10</v>
      </c>
    </row>
    <row r="1544" spans="1:9" ht="15">
      <c r="A1544" s="682">
        <v>1520</v>
      </c>
      <c r="B1544" s="690" t="s">
        <v>1169</v>
      </c>
      <c r="C1544" s="690" t="s">
        <v>3823</v>
      </c>
      <c r="D1544" s="685" t="s">
        <v>3824</v>
      </c>
      <c r="E1544" s="686" t="s">
        <v>1217</v>
      </c>
      <c r="F1544" s="683" t="s">
        <v>334</v>
      </c>
      <c r="G1544" s="698">
        <v>50</v>
      </c>
      <c r="H1544" s="698">
        <v>50</v>
      </c>
      <c r="I1544" s="688">
        <f t="shared" si="25"/>
        <v>10</v>
      </c>
    </row>
    <row r="1545" spans="1:9" ht="15">
      <c r="A1545" s="682">
        <v>1521</v>
      </c>
      <c r="B1545" s="690" t="s">
        <v>2278</v>
      </c>
      <c r="C1545" s="690" t="s">
        <v>2164</v>
      </c>
      <c r="D1545" s="685" t="s">
        <v>3884</v>
      </c>
      <c r="E1545" s="686" t="s">
        <v>1217</v>
      </c>
      <c r="F1545" s="683" t="s">
        <v>334</v>
      </c>
      <c r="G1545" s="698">
        <v>50</v>
      </c>
      <c r="H1545" s="698">
        <v>50</v>
      </c>
      <c r="I1545" s="688">
        <f t="shared" si="25"/>
        <v>10</v>
      </c>
    </row>
    <row r="1546" spans="1:9" ht="15">
      <c r="A1546" s="682">
        <v>1522</v>
      </c>
      <c r="B1546" s="690" t="s">
        <v>709</v>
      </c>
      <c r="C1546" s="690" t="s">
        <v>2164</v>
      </c>
      <c r="D1546" s="685" t="s">
        <v>3885</v>
      </c>
      <c r="E1546" s="686" t="s">
        <v>1217</v>
      </c>
      <c r="F1546" s="683" t="s">
        <v>334</v>
      </c>
      <c r="G1546" s="698">
        <v>50</v>
      </c>
      <c r="H1546" s="698">
        <v>50</v>
      </c>
      <c r="I1546" s="688">
        <f t="shared" si="25"/>
        <v>10</v>
      </c>
    </row>
    <row r="1547" spans="1:9" ht="15">
      <c r="A1547" s="682">
        <v>1523</v>
      </c>
      <c r="B1547" s="690" t="s">
        <v>678</v>
      </c>
      <c r="C1547" s="690" t="s">
        <v>3886</v>
      </c>
      <c r="D1547" s="685" t="s">
        <v>3887</v>
      </c>
      <c r="E1547" s="686" t="s">
        <v>1217</v>
      </c>
      <c r="F1547" s="683" t="s">
        <v>334</v>
      </c>
      <c r="G1547" s="698">
        <v>50</v>
      </c>
      <c r="H1547" s="698">
        <v>50</v>
      </c>
      <c r="I1547" s="688">
        <f t="shared" si="25"/>
        <v>10</v>
      </c>
    </row>
    <row r="1548" spans="1:9" ht="15">
      <c r="A1548" s="682">
        <v>1524</v>
      </c>
      <c r="B1548" s="690" t="s">
        <v>1162</v>
      </c>
      <c r="C1548" s="690" t="s">
        <v>3886</v>
      </c>
      <c r="D1548" s="685" t="s">
        <v>3888</v>
      </c>
      <c r="E1548" s="686" t="s">
        <v>1217</v>
      </c>
      <c r="F1548" s="683" t="s">
        <v>334</v>
      </c>
      <c r="G1548" s="698">
        <v>50</v>
      </c>
      <c r="H1548" s="698">
        <v>50</v>
      </c>
      <c r="I1548" s="688">
        <f t="shared" si="25"/>
        <v>10</v>
      </c>
    </row>
    <row r="1549" spans="1:9" ht="15">
      <c r="A1549" s="682">
        <v>1525</v>
      </c>
      <c r="B1549" s="690" t="s">
        <v>628</v>
      </c>
      <c r="C1549" s="690" t="s">
        <v>2332</v>
      </c>
      <c r="D1549" s="685" t="s">
        <v>3814</v>
      </c>
      <c r="E1549" s="686" t="s">
        <v>1217</v>
      </c>
      <c r="F1549" s="683" t="s">
        <v>334</v>
      </c>
      <c r="G1549" s="698">
        <v>50</v>
      </c>
      <c r="H1549" s="698">
        <v>50</v>
      </c>
      <c r="I1549" s="688">
        <f t="shared" si="25"/>
        <v>10</v>
      </c>
    </row>
    <row r="1550" spans="1:9" ht="15">
      <c r="A1550" s="682">
        <v>1526</v>
      </c>
      <c r="B1550" s="690" t="s">
        <v>2278</v>
      </c>
      <c r="C1550" s="690" t="s">
        <v>3815</v>
      </c>
      <c r="D1550" s="685" t="s">
        <v>3816</v>
      </c>
      <c r="E1550" s="686" t="s">
        <v>1217</v>
      </c>
      <c r="F1550" s="683" t="s">
        <v>334</v>
      </c>
      <c r="G1550" s="698">
        <v>50</v>
      </c>
      <c r="H1550" s="698">
        <v>50</v>
      </c>
      <c r="I1550" s="688">
        <f t="shared" si="25"/>
        <v>10</v>
      </c>
    </row>
    <row r="1551" spans="1:9" ht="15">
      <c r="A1551" s="682">
        <v>1527</v>
      </c>
      <c r="B1551" s="690" t="s">
        <v>2138</v>
      </c>
      <c r="C1551" s="690" t="s">
        <v>1219</v>
      </c>
      <c r="D1551" s="685" t="s">
        <v>3817</v>
      </c>
      <c r="E1551" s="686" t="s">
        <v>1217</v>
      </c>
      <c r="F1551" s="683" t="s">
        <v>334</v>
      </c>
      <c r="G1551" s="698">
        <v>50</v>
      </c>
      <c r="H1551" s="698">
        <v>50</v>
      </c>
      <c r="I1551" s="688">
        <f t="shared" si="25"/>
        <v>10</v>
      </c>
    </row>
    <row r="1552" spans="1:9" ht="15">
      <c r="A1552" s="682">
        <v>1528</v>
      </c>
      <c r="B1552" s="690" t="s">
        <v>1705</v>
      </c>
      <c r="C1552" s="690" t="s">
        <v>1334</v>
      </c>
      <c r="D1552" s="685" t="s">
        <v>3818</v>
      </c>
      <c r="E1552" s="686" t="s">
        <v>1217</v>
      </c>
      <c r="F1552" s="683" t="s">
        <v>334</v>
      </c>
      <c r="G1552" s="698">
        <v>50</v>
      </c>
      <c r="H1552" s="698">
        <v>50</v>
      </c>
      <c r="I1552" s="688">
        <f t="shared" si="25"/>
        <v>10</v>
      </c>
    </row>
    <row r="1553" spans="1:9" ht="15">
      <c r="A1553" s="682">
        <v>1529</v>
      </c>
      <c r="B1553" s="690" t="s">
        <v>2278</v>
      </c>
      <c r="C1553" s="690" t="s">
        <v>2164</v>
      </c>
      <c r="D1553" s="685" t="s">
        <v>3884</v>
      </c>
      <c r="E1553" s="686" t="s">
        <v>1217</v>
      </c>
      <c r="F1553" s="683" t="s">
        <v>334</v>
      </c>
      <c r="G1553" s="698">
        <v>50</v>
      </c>
      <c r="H1553" s="698">
        <v>50</v>
      </c>
      <c r="I1553" s="688">
        <f t="shared" si="25"/>
        <v>10</v>
      </c>
    </row>
    <row r="1554" spans="1:9" ht="15">
      <c r="A1554" s="682">
        <v>1530</v>
      </c>
      <c r="B1554" s="690" t="s">
        <v>709</v>
      </c>
      <c r="C1554" s="690" t="s">
        <v>2164</v>
      </c>
      <c r="D1554" s="685" t="s">
        <v>3885</v>
      </c>
      <c r="E1554" s="686" t="s">
        <v>1217</v>
      </c>
      <c r="F1554" s="683" t="s">
        <v>334</v>
      </c>
      <c r="G1554" s="698">
        <v>50</v>
      </c>
      <c r="H1554" s="698">
        <v>50</v>
      </c>
      <c r="I1554" s="688">
        <f t="shared" si="25"/>
        <v>10</v>
      </c>
    </row>
    <row r="1555" spans="1:9" ht="15">
      <c r="A1555" s="682">
        <v>1531</v>
      </c>
      <c r="B1555" s="690" t="s">
        <v>652</v>
      </c>
      <c r="C1555" s="690" t="s">
        <v>1603</v>
      </c>
      <c r="D1555" s="685" t="s">
        <v>3874</v>
      </c>
      <c r="E1555" s="686" t="s">
        <v>1217</v>
      </c>
      <c r="F1555" s="683" t="s">
        <v>334</v>
      </c>
      <c r="G1555" s="698">
        <v>50</v>
      </c>
      <c r="H1555" s="698">
        <v>50</v>
      </c>
      <c r="I1555" s="688">
        <f t="shared" si="25"/>
        <v>10</v>
      </c>
    </row>
    <row r="1556" spans="1:9" ht="15">
      <c r="A1556" s="682">
        <v>1532</v>
      </c>
      <c r="B1556" s="690" t="s">
        <v>2654</v>
      </c>
      <c r="C1556" s="690" t="s">
        <v>1336</v>
      </c>
      <c r="D1556" s="685" t="s">
        <v>3875</v>
      </c>
      <c r="E1556" s="686" t="s">
        <v>1217</v>
      </c>
      <c r="F1556" s="683" t="s">
        <v>334</v>
      </c>
      <c r="G1556" s="698">
        <v>50</v>
      </c>
      <c r="H1556" s="698">
        <v>50</v>
      </c>
      <c r="I1556" s="688">
        <f t="shared" si="25"/>
        <v>10</v>
      </c>
    </row>
    <row r="1557" spans="1:9" ht="15">
      <c r="A1557" s="682">
        <v>1533</v>
      </c>
      <c r="B1557" s="690" t="s">
        <v>3876</v>
      </c>
      <c r="C1557" s="690" t="s">
        <v>3877</v>
      </c>
      <c r="D1557" s="685" t="s">
        <v>3878</v>
      </c>
      <c r="E1557" s="686" t="s">
        <v>1217</v>
      </c>
      <c r="F1557" s="683" t="s">
        <v>334</v>
      </c>
      <c r="G1557" s="698">
        <v>50</v>
      </c>
      <c r="H1557" s="698">
        <v>50</v>
      </c>
      <c r="I1557" s="688">
        <f t="shared" si="25"/>
        <v>10</v>
      </c>
    </row>
    <row r="1558" spans="1:9" ht="15">
      <c r="A1558" s="682">
        <v>1534</v>
      </c>
      <c r="B1558" s="690" t="s">
        <v>1578</v>
      </c>
      <c r="C1558" s="690" t="s">
        <v>3879</v>
      </c>
      <c r="D1558" s="685" t="s">
        <v>3880</v>
      </c>
      <c r="E1558" s="686" t="s">
        <v>1217</v>
      </c>
      <c r="F1558" s="683" t="s">
        <v>334</v>
      </c>
      <c r="G1558" s="698">
        <v>50</v>
      </c>
      <c r="H1558" s="698">
        <v>50</v>
      </c>
      <c r="I1558" s="688">
        <f t="shared" si="25"/>
        <v>10</v>
      </c>
    </row>
    <row r="1559" spans="1:9" ht="15">
      <c r="A1559" s="682">
        <v>1535</v>
      </c>
      <c r="B1559" s="690" t="s">
        <v>3800</v>
      </c>
      <c r="C1559" s="690" t="s">
        <v>3616</v>
      </c>
      <c r="D1559" s="685" t="s">
        <v>3836</v>
      </c>
      <c r="E1559" s="686" t="s">
        <v>1217</v>
      </c>
      <c r="F1559" s="683" t="s">
        <v>334</v>
      </c>
      <c r="G1559" s="698">
        <v>50</v>
      </c>
      <c r="H1559" s="698">
        <v>50</v>
      </c>
      <c r="I1559" s="688">
        <f t="shared" si="25"/>
        <v>10</v>
      </c>
    </row>
    <row r="1560" spans="1:9" ht="15">
      <c r="A1560" s="682">
        <v>1536</v>
      </c>
      <c r="B1560" s="690" t="s">
        <v>1640</v>
      </c>
      <c r="C1560" s="690" t="s">
        <v>1747</v>
      </c>
      <c r="D1560" s="685" t="s">
        <v>3837</v>
      </c>
      <c r="E1560" s="686" t="s">
        <v>1217</v>
      </c>
      <c r="F1560" s="683" t="s">
        <v>334</v>
      </c>
      <c r="G1560" s="698">
        <v>50</v>
      </c>
      <c r="H1560" s="698">
        <v>50</v>
      </c>
      <c r="I1560" s="688">
        <f t="shared" si="25"/>
        <v>10</v>
      </c>
    </row>
    <row r="1561" spans="1:9" ht="15">
      <c r="A1561" s="682">
        <v>1537</v>
      </c>
      <c r="B1561" s="690" t="s">
        <v>649</v>
      </c>
      <c r="C1561" s="690" t="s">
        <v>3889</v>
      </c>
      <c r="D1561" s="685" t="s">
        <v>3890</v>
      </c>
      <c r="E1561" s="686" t="s">
        <v>1217</v>
      </c>
      <c r="F1561" s="683" t="s">
        <v>334</v>
      </c>
      <c r="G1561" s="698">
        <v>100</v>
      </c>
      <c r="H1561" s="698">
        <v>100</v>
      </c>
      <c r="I1561" s="688">
        <f t="shared" si="25"/>
        <v>20</v>
      </c>
    </row>
    <row r="1562" spans="1:9" ht="15">
      <c r="A1562" s="682">
        <v>1538</v>
      </c>
      <c r="B1562" s="690" t="s">
        <v>665</v>
      </c>
      <c r="C1562" s="690" t="s">
        <v>3833</v>
      </c>
      <c r="D1562" s="685" t="s">
        <v>3891</v>
      </c>
      <c r="E1562" s="686" t="s">
        <v>1217</v>
      </c>
      <c r="F1562" s="683" t="s">
        <v>334</v>
      </c>
      <c r="G1562" s="698">
        <v>100</v>
      </c>
      <c r="H1562" s="698">
        <v>100</v>
      </c>
      <c r="I1562" s="688">
        <f t="shared" si="25"/>
        <v>20</v>
      </c>
    </row>
    <row r="1563" spans="1:9" ht="15">
      <c r="A1563" s="682">
        <v>1539</v>
      </c>
      <c r="B1563" s="690" t="s">
        <v>709</v>
      </c>
      <c r="C1563" s="690" t="s">
        <v>710</v>
      </c>
      <c r="D1563" s="685" t="s">
        <v>533</v>
      </c>
      <c r="E1563" s="686" t="s">
        <v>1217</v>
      </c>
      <c r="F1563" s="683" t="s">
        <v>334</v>
      </c>
      <c r="G1563" s="698">
        <v>150</v>
      </c>
      <c r="H1563" s="698">
        <v>150</v>
      </c>
      <c r="I1563" s="688">
        <f t="shared" si="25"/>
        <v>30</v>
      </c>
    </row>
    <row r="1564" spans="1:9" ht="15">
      <c r="A1564" s="682">
        <v>1540</v>
      </c>
      <c r="B1564" s="690" t="s">
        <v>1382</v>
      </c>
      <c r="C1564" s="690" t="s">
        <v>1459</v>
      </c>
      <c r="D1564" s="685" t="s">
        <v>3892</v>
      </c>
      <c r="E1564" s="686" t="s">
        <v>1217</v>
      </c>
      <c r="F1564" s="683" t="s">
        <v>334</v>
      </c>
      <c r="G1564" s="698">
        <v>300</v>
      </c>
      <c r="H1564" s="698">
        <v>300</v>
      </c>
      <c r="I1564" s="688">
        <f t="shared" si="25"/>
        <v>60</v>
      </c>
    </row>
    <row r="1565" spans="1:9" ht="15">
      <c r="A1565" s="682">
        <v>1541</v>
      </c>
      <c r="B1565" s="690" t="s">
        <v>1490</v>
      </c>
      <c r="C1565" s="690" t="s">
        <v>3530</v>
      </c>
      <c r="D1565" s="685" t="s">
        <v>3893</v>
      </c>
      <c r="E1565" s="686" t="s">
        <v>1217</v>
      </c>
      <c r="F1565" s="683" t="s">
        <v>334</v>
      </c>
      <c r="G1565" s="698">
        <v>300</v>
      </c>
      <c r="H1565" s="698">
        <v>300</v>
      </c>
      <c r="I1565" s="688">
        <f t="shared" si="25"/>
        <v>60</v>
      </c>
    </row>
    <row r="1566" spans="1:9" ht="15">
      <c r="A1566" s="682">
        <v>1542</v>
      </c>
      <c r="B1566" s="690" t="s">
        <v>1413</v>
      </c>
      <c r="C1566" s="690" t="s">
        <v>3894</v>
      </c>
      <c r="D1566" s="685" t="s">
        <v>3895</v>
      </c>
      <c r="E1566" s="686" t="s">
        <v>1217</v>
      </c>
      <c r="F1566" s="683" t="s">
        <v>334</v>
      </c>
      <c r="G1566" s="698">
        <v>300</v>
      </c>
      <c r="H1566" s="698">
        <v>300</v>
      </c>
      <c r="I1566" s="688">
        <f t="shared" si="25"/>
        <v>60</v>
      </c>
    </row>
    <row r="1567" spans="1:9" ht="15">
      <c r="A1567" s="682">
        <v>1543</v>
      </c>
      <c r="B1567" s="690" t="s">
        <v>1358</v>
      </c>
      <c r="C1567" s="690" t="s">
        <v>3894</v>
      </c>
      <c r="D1567" s="685" t="s">
        <v>3896</v>
      </c>
      <c r="E1567" s="686" t="s">
        <v>1217</v>
      </c>
      <c r="F1567" s="683" t="s">
        <v>334</v>
      </c>
      <c r="G1567" s="698">
        <v>300</v>
      </c>
      <c r="H1567" s="698">
        <v>300</v>
      </c>
      <c r="I1567" s="688">
        <f t="shared" si="25"/>
        <v>60</v>
      </c>
    </row>
    <row r="1568" spans="1:9" ht="15">
      <c r="A1568" s="682">
        <v>1544</v>
      </c>
      <c r="B1568" s="690" t="s">
        <v>1492</v>
      </c>
      <c r="C1568" s="690" t="s">
        <v>3897</v>
      </c>
      <c r="D1568" s="685" t="s">
        <v>3898</v>
      </c>
      <c r="E1568" s="686" t="s">
        <v>1217</v>
      </c>
      <c r="F1568" s="683" t="s">
        <v>334</v>
      </c>
      <c r="G1568" s="698">
        <v>300</v>
      </c>
      <c r="H1568" s="698">
        <v>300</v>
      </c>
      <c r="I1568" s="688">
        <f t="shared" ref="I1568:I1631" si="26">H1568*20%</f>
        <v>60</v>
      </c>
    </row>
    <row r="1569" spans="1:9" ht="15">
      <c r="A1569" s="682">
        <v>1545</v>
      </c>
      <c r="B1569" s="690" t="s">
        <v>678</v>
      </c>
      <c r="C1569" s="690" t="s">
        <v>3897</v>
      </c>
      <c r="D1569" s="685" t="s">
        <v>3899</v>
      </c>
      <c r="E1569" s="686" t="s">
        <v>1217</v>
      </c>
      <c r="F1569" s="683" t="s">
        <v>334</v>
      </c>
      <c r="G1569" s="698">
        <v>300</v>
      </c>
      <c r="H1569" s="698">
        <v>300</v>
      </c>
      <c r="I1569" s="688">
        <f t="shared" si="26"/>
        <v>60</v>
      </c>
    </row>
    <row r="1570" spans="1:9" ht="15">
      <c r="A1570" s="682">
        <v>1546</v>
      </c>
      <c r="B1570" s="690" t="s">
        <v>1637</v>
      </c>
      <c r="C1570" s="690" t="s">
        <v>1459</v>
      </c>
      <c r="D1570" s="685" t="s">
        <v>3900</v>
      </c>
      <c r="E1570" s="686" t="s">
        <v>1217</v>
      </c>
      <c r="F1570" s="683" t="s">
        <v>334</v>
      </c>
      <c r="G1570" s="698">
        <v>300</v>
      </c>
      <c r="H1570" s="698">
        <v>300</v>
      </c>
      <c r="I1570" s="688">
        <f t="shared" si="26"/>
        <v>60</v>
      </c>
    </row>
    <row r="1571" spans="1:9" ht="15">
      <c r="A1571" s="682">
        <v>1547</v>
      </c>
      <c r="B1571" s="690" t="s">
        <v>1239</v>
      </c>
      <c r="C1571" s="690" t="s">
        <v>713</v>
      </c>
      <c r="D1571" s="685" t="s">
        <v>3901</v>
      </c>
      <c r="E1571" s="686" t="s">
        <v>1217</v>
      </c>
      <c r="F1571" s="683" t="s">
        <v>334</v>
      </c>
      <c r="G1571" s="698">
        <v>300</v>
      </c>
      <c r="H1571" s="698">
        <v>300</v>
      </c>
      <c r="I1571" s="688">
        <f t="shared" si="26"/>
        <v>60</v>
      </c>
    </row>
    <row r="1572" spans="1:9" ht="15">
      <c r="A1572" s="682">
        <v>1548</v>
      </c>
      <c r="B1572" s="690" t="s">
        <v>1599</v>
      </c>
      <c r="C1572" s="690" t="s">
        <v>3407</v>
      </c>
      <c r="D1572" s="685" t="s">
        <v>3902</v>
      </c>
      <c r="E1572" s="686" t="s">
        <v>1217</v>
      </c>
      <c r="F1572" s="683" t="s">
        <v>334</v>
      </c>
      <c r="G1572" s="698">
        <v>300</v>
      </c>
      <c r="H1572" s="698">
        <v>300</v>
      </c>
      <c r="I1572" s="688">
        <f t="shared" si="26"/>
        <v>60</v>
      </c>
    </row>
    <row r="1573" spans="1:9" ht="15">
      <c r="A1573" s="682">
        <v>1549</v>
      </c>
      <c r="B1573" s="690" t="s">
        <v>2058</v>
      </c>
      <c r="C1573" s="690" t="s">
        <v>1928</v>
      </c>
      <c r="D1573" s="685" t="s">
        <v>3903</v>
      </c>
      <c r="E1573" s="686" t="s">
        <v>1217</v>
      </c>
      <c r="F1573" s="683" t="s">
        <v>334</v>
      </c>
      <c r="G1573" s="698">
        <v>300</v>
      </c>
      <c r="H1573" s="698">
        <v>300</v>
      </c>
      <c r="I1573" s="688">
        <f t="shared" si="26"/>
        <v>60</v>
      </c>
    </row>
    <row r="1574" spans="1:9" ht="15">
      <c r="A1574" s="682">
        <v>1550</v>
      </c>
      <c r="B1574" s="690" t="s">
        <v>2223</v>
      </c>
      <c r="C1574" s="690" t="s">
        <v>1717</v>
      </c>
      <c r="D1574" s="685" t="s">
        <v>3904</v>
      </c>
      <c r="E1574" s="686" t="s">
        <v>1217</v>
      </c>
      <c r="F1574" s="683" t="s">
        <v>334</v>
      </c>
      <c r="G1574" s="698">
        <v>300</v>
      </c>
      <c r="H1574" s="698">
        <v>300</v>
      </c>
      <c r="I1574" s="688">
        <f t="shared" si="26"/>
        <v>60</v>
      </c>
    </row>
    <row r="1575" spans="1:9" ht="15">
      <c r="A1575" s="682">
        <v>1551</v>
      </c>
      <c r="B1575" s="690" t="s">
        <v>3573</v>
      </c>
      <c r="C1575" s="690" t="s">
        <v>1717</v>
      </c>
      <c r="D1575" s="685" t="s">
        <v>3905</v>
      </c>
      <c r="E1575" s="686" t="s">
        <v>1217</v>
      </c>
      <c r="F1575" s="683" t="s">
        <v>334</v>
      </c>
      <c r="G1575" s="698">
        <v>200</v>
      </c>
      <c r="H1575" s="698">
        <v>200</v>
      </c>
      <c r="I1575" s="688">
        <f t="shared" si="26"/>
        <v>40</v>
      </c>
    </row>
    <row r="1576" spans="1:9" ht="15">
      <c r="A1576" s="682">
        <v>1552</v>
      </c>
      <c r="B1576" s="690" t="s">
        <v>2404</v>
      </c>
      <c r="C1576" s="690" t="s">
        <v>3906</v>
      </c>
      <c r="D1576" s="685" t="s">
        <v>3907</v>
      </c>
      <c r="E1576" s="686" t="s">
        <v>1217</v>
      </c>
      <c r="F1576" s="683" t="s">
        <v>334</v>
      </c>
      <c r="G1576" s="698">
        <v>100</v>
      </c>
      <c r="H1576" s="698">
        <v>100</v>
      </c>
      <c r="I1576" s="688">
        <f t="shared" si="26"/>
        <v>20</v>
      </c>
    </row>
    <row r="1577" spans="1:9" ht="15">
      <c r="A1577" s="682">
        <v>1553</v>
      </c>
      <c r="B1577" s="690" t="s">
        <v>1985</v>
      </c>
      <c r="C1577" s="690" t="s">
        <v>1977</v>
      </c>
      <c r="D1577" s="685" t="s">
        <v>3908</v>
      </c>
      <c r="E1577" s="686" t="s">
        <v>1217</v>
      </c>
      <c r="F1577" s="683" t="s">
        <v>334</v>
      </c>
      <c r="G1577" s="698">
        <v>100</v>
      </c>
      <c r="H1577" s="698">
        <v>100</v>
      </c>
      <c r="I1577" s="688">
        <f t="shared" si="26"/>
        <v>20</v>
      </c>
    </row>
    <row r="1578" spans="1:9" ht="15">
      <c r="A1578" s="682">
        <v>1554</v>
      </c>
      <c r="B1578" s="690" t="s">
        <v>1985</v>
      </c>
      <c r="C1578" s="690" t="s">
        <v>3565</v>
      </c>
      <c r="D1578" s="685" t="s">
        <v>3909</v>
      </c>
      <c r="E1578" s="686" t="s">
        <v>1217</v>
      </c>
      <c r="F1578" s="683" t="s">
        <v>334</v>
      </c>
      <c r="G1578" s="698">
        <v>100</v>
      </c>
      <c r="H1578" s="698">
        <v>100</v>
      </c>
      <c r="I1578" s="688">
        <f t="shared" si="26"/>
        <v>20</v>
      </c>
    </row>
    <row r="1579" spans="1:9" ht="15">
      <c r="A1579" s="682">
        <v>1555</v>
      </c>
      <c r="B1579" s="690" t="s">
        <v>1618</v>
      </c>
      <c r="C1579" s="690" t="s">
        <v>3745</v>
      </c>
      <c r="D1579" s="685" t="s">
        <v>3910</v>
      </c>
      <c r="E1579" s="686" t="s">
        <v>1217</v>
      </c>
      <c r="F1579" s="683" t="s">
        <v>334</v>
      </c>
      <c r="G1579" s="698">
        <v>100</v>
      </c>
      <c r="H1579" s="698">
        <v>100</v>
      </c>
      <c r="I1579" s="688">
        <f t="shared" si="26"/>
        <v>20</v>
      </c>
    </row>
    <row r="1580" spans="1:9" ht="15">
      <c r="A1580" s="682">
        <v>1556</v>
      </c>
      <c r="B1580" s="690" t="s">
        <v>637</v>
      </c>
      <c r="C1580" s="690" t="s">
        <v>3911</v>
      </c>
      <c r="D1580" s="685" t="s">
        <v>3912</v>
      </c>
      <c r="E1580" s="686" t="s">
        <v>1217</v>
      </c>
      <c r="F1580" s="683" t="s">
        <v>334</v>
      </c>
      <c r="G1580" s="698">
        <v>100</v>
      </c>
      <c r="H1580" s="698">
        <v>100</v>
      </c>
      <c r="I1580" s="688">
        <f t="shared" si="26"/>
        <v>20</v>
      </c>
    </row>
    <row r="1581" spans="1:9" ht="15">
      <c r="A1581" s="682">
        <v>1557</v>
      </c>
      <c r="B1581" s="690" t="s">
        <v>637</v>
      </c>
      <c r="C1581" s="690" t="s">
        <v>3911</v>
      </c>
      <c r="D1581" s="685" t="s">
        <v>3912</v>
      </c>
      <c r="E1581" s="686" t="s">
        <v>1217</v>
      </c>
      <c r="F1581" s="683" t="s">
        <v>334</v>
      </c>
      <c r="G1581" s="698">
        <v>100</v>
      </c>
      <c r="H1581" s="698">
        <v>100</v>
      </c>
      <c r="I1581" s="688">
        <f t="shared" si="26"/>
        <v>20</v>
      </c>
    </row>
    <row r="1582" spans="1:9" ht="15">
      <c r="A1582" s="682">
        <v>1558</v>
      </c>
      <c r="B1582" s="690" t="s">
        <v>1618</v>
      </c>
      <c r="C1582" s="690" t="s">
        <v>3745</v>
      </c>
      <c r="D1582" s="685" t="s">
        <v>3910</v>
      </c>
      <c r="E1582" s="686" t="s">
        <v>1217</v>
      </c>
      <c r="F1582" s="683" t="s">
        <v>334</v>
      </c>
      <c r="G1582" s="698">
        <v>100</v>
      </c>
      <c r="H1582" s="698">
        <v>100</v>
      </c>
      <c r="I1582" s="688">
        <f t="shared" si="26"/>
        <v>20</v>
      </c>
    </row>
    <row r="1583" spans="1:9" ht="15">
      <c r="A1583" s="682">
        <v>1559</v>
      </c>
      <c r="B1583" s="690" t="s">
        <v>1239</v>
      </c>
      <c r="C1583" s="690" t="s">
        <v>2402</v>
      </c>
      <c r="D1583" s="685" t="s">
        <v>3913</v>
      </c>
      <c r="E1583" s="686" t="s">
        <v>1217</v>
      </c>
      <c r="F1583" s="683" t="s">
        <v>334</v>
      </c>
      <c r="G1583" s="698">
        <v>100</v>
      </c>
      <c r="H1583" s="698">
        <v>100</v>
      </c>
      <c r="I1583" s="688">
        <f t="shared" si="26"/>
        <v>20</v>
      </c>
    </row>
    <row r="1584" spans="1:9" ht="15">
      <c r="A1584" s="682">
        <v>1560</v>
      </c>
      <c r="B1584" s="690" t="s">
        <v>644</v>
      </c>
      <c r="C1584" s="690" t="s">
        <v>3914</v>
      </c>
      <c r="D1584" s="685" t="s">
        <v>3915</v>
      </c>
      <c r="E1584" s="686" t="s">
        <v>1217</v>
      </c>
      <c r="F1584" s="683" t="s">
        <v>334</v>
      </c>
      <c r="G1584" s="698">
        <v>100</v>
      </c>
      <c r="H1584" s="698">
        <v>100</v>
      </c>
      <c r="I1584" s="688">
        <f t="shared" si="26"/>
        <v>20</v>
      </c>
    </row>
    <row r="1585" spans="1:9" ht="15">
      <c r="A1585" s="682">
        <v>1561</v>
      </c>
      <c r="B1585" s="690" t="s">
        <v>1382</v>
      </c>
      <c r="C1585" s="690" t="s">
        <v>2402</v>
      </c>
      <c r="D1585" s="685" t="s">
        <v>3916</v>
      </c>
      <c r="E1585" s="686" t="s">
        <v>1217</v>
      </c>
      <c r="F1585" s="683" t="s">
        <v>334</v>
      </c>
      <c r="G1585" s="698">
        <v>100</v>
      </c>
      <c r="H1585" s="698">
        <v>100</v>
      </c>
      <c r="I1585" s="688">
        <f t="shared" si="26"/>
        <v>20</v>
      </c>
    </row>
    <row r="1586" spans="1:9" ht="15">
      <c r="A1586" s="682">
        <v>1562</v>
      </c>
      <c r="B1586" s="690" t="s">
        <v>1694</v>
      </c>
      <c r="C1586" s="690" t="s">
        <v>3917</v>
      </c>
      <c r="D1586" s="685" t="s">
        <v>3918</v>
      </c>
      <c r="E1586" s="686" t="s">
        <v>1217</v>
      </c>
      <c r="F1586" s="683" t="s">
        <v>334</v>
      </c>
      <c r="G1586" s="698">
        <v>100</v>
      </c>
      <c r="H1586" s="698">
        <v>100</v>
      </c>
      <c r="I1586" s="688">
        <f t="shared" si="26"/>
        <v>20</v>
      </c>
    </row>
    <row r="1587" spans="1:9" ht="15">
      <c r="A1587" s="682">
        <v>1563</v>
      </c>
      <c r="B1587" s="690" t="s">
        <v>2922</v>
      </c>
      <c r="C1587" s="690" t="s">
        <v>701</v>
      </c>
      <c r="D1587" s="685" t="s">
        <v>3919</v>
      </c>
      <c r="E1587" s="686" t="s">
        <v>1217</v>
      </c>
      <c r="F1587" s="683" t="s">
        <v>334</v>
      </c>
      <c r="G1587" s="698">
        <v>100</v>
      </c>
      <c r="H1587" s="698">
        <v>100</v>
      </c>
      <c r="I1587" s="688">
        <f t="shared" si="26"/>
        <v>20</v>
      </c>
    </row>
    <row r="1588" spans="1:9" ht="15">
      <c r="A1588" s="682">
        <v>1564</v>
      </c>
      <c r="B1588" s="690" t="s">
        <v>712</v>
      </c>
      <c r="C1588" s="690" t="s">
        <v>3920</v>
      </c>
      <c r="D1588" s="685" t="s">
        <v>3921</v>
      </c>
      <c r="E1588" s="686" t="s">
        <v>1217</v>
      </c>
      <c r="F1588" s="683" t="s">
        <v>334</v>
      </c>
      <c r="G1588" s="698">
        <v>100</v>
      </c>
      <c r="H1588" s="698">
        <v>100</v>
      </c>
      <c r="I1588" s="688">
        <f t="shared" si="26"/>
        <v>20</v>
      </c>
    </row>
    <row r="1589" spans="1:9" ht="15">
      <c r="A1589" s="682">
        <v>1565</v>
      </c>
      <c r="B1589" s="690" t="s">
        <v>1239</v>
      </c>
      <c r="C1589" s="690" t="s">
        <v>2224</v>
      </c>
      <c r="D1589" s="685" t="s">
        <v>3922</v>
      </c>
      <c r="E1589" s="686" t="s">
        <v>1217</v>
      </c>
      <c r="F1589" s="683" t="s">
        <v>334</v>
      </c>
      <c r="G1589" s="698">
        <v>100</v>
      </c>
      <c r="H1589" s="698">
        <v>100</v>
      </c>
      <c r="I1589" s="688">
        <f t="shared" si="26"/>
        <v>20</v>
      </c>
    </row>
    <row r="1590" spans="1:9" ht="15">
      <c r="A1590" s="682">
        <v>1566</v>
      </c>
      <c r="B1590" s="690" t="s">
        <v>1413</v>
      </c>
      <c r="C1590" s="690" t="s">
        <v>3923</v>
      </c>
      <c r="D1590" s="685" t="s">
        <v>3924</v>
      </c>
      <c r="E1590" s="686" t="s">
        <v>1217</v>
      </c>
      <c r="F1590" s="683" t="s">
        <v>334</v>
      </c>
      <c r="G1590" s="698">
        <v>100</v>
      </c>
      <c r="H1590" s="698">
        <v>100</v>
      </c>
      <c r="I1590" s="688">
        <f t="shared" si="26"/>
        <v>20</v>
      </c>
    </row>
    <row r="1591" spans="1:9" ht="15">
      <c r="A1591" s="682">
        <v>1567</v>
      </c>
      <c r="B1591" s="690" t="s">
        <v>1244</v>
      </c>
      <c r="C1591" s="690" t="s">
        <v>3925</v>
      </c>
      <c r="D1591" s="685" t="s">
        <v>3926</v>
      </c>
      <c r="E1591" s="686" t="s">
        <v>1217</v>
      </c>
      <c r="F1591" s="683" t="s">
        <v>334</v>
      </c>
      <c r="G1591" s="698">
        <v>100</v>
      </c>
      <c r="H1591" s="698">
        <v>100</v>
      </c>
      <c r="I1591" s="688">
        <f t="shared" si="26"/>
        <v>20</v>
      </c>
    </row>
    <row r="1592" spans="1:9" ht="15">
      <c r="A1592" s="682">
        <v>1568</v>
      </c>
      <c r="B1592" s="690" t="s">
        <v>1721</v>
      </c>
      <c r="C1592" s="690" t="s">
        <v>3189</v>
      </c>
      <c r="D1592" s="685" t="s">
        <v>3927</v>
      </c>
      <c r="E1592" s="686" t="s">
        <v>1217</v>
      </c>
      <c r="F1592" s="683" t="s">
        <v>334</v>
      </c>
      <c r="G1592" s="698">
        <v>100</v>
      </c>
      <c r="H1592" s="698">
        <v>100</v>
      </c>
      <c r="I1592" s="688">
        <f t="shared" si="26"/>
        <v>20</v>
      </c>
    </row>
    <row r="1593" spans="1:9" ht="15">
      <c r="A1593" s="682">
        <v>1569</v>
      </c>
      <c r="B1593" s="690" t="s">
        <v>1724</v>
      </c>
      <c r="C1593" s="690" t="s">
        <v>3928</v>
      </c>
      <c r="D1593" s="685">
        <v>45001011280</v>
      </c>
      <c r="E1593" s="686" t="s">
        <v>1217</v>
      </c>
      <c r="F1593" s="683" t="s">
        <v>334</v>
      </c>
      <c r="G1593" s="698">
        <v>100</v>
      </c>
      <c r="H1593" s="698">
        <v>100</v>
      </c>
      <c r="I1593" s="688">
        <f t="shared" si="26"/>
        <v>20</v>
      </c>
    </row>
    <row r="1594" spans="1:9" ht="15">
      <c r="A1594" s="682">
        <v>1570</v>
      </c>
      <c r="B1594" s="690" t="s">
        <v>1446</v>
      </c>
      <c r="C1594" s="690" t="s">
        <v>701</v>
      </c>
      <c r="D1594" s="685" t="s">
        <v>3929</v>
      </c>
      <c r="E1594" s="686" t="s">
        <v>1217</v>
      </c>
      <c r="F1594" s="683" t="s">
        <v>334</v>
      </c>
      <c r="G1594" s="698">
        <v>100</v>
      </c>
      <c r="H1594" s="698">
        <v>100</v>
      </c>
      <c r="I1594" s="688">
        <f t="shared" si="26"/>
        <v>20</v>
      </c>
    </row>
    <row r="1595" spans="1:9" ht="15">
      <c r="A1595" s="682">
        <v>1571</v>
      </c>
      <c r="B1595" s="690" t="s">
        <v>1368</v>
      </c>
      <c r="C1595" s="690" t="s">
        <v>3930</v>
      </c>
      <c r="D1595" s="685" t="s">
        <v>3931</v>
      </c>
      <c r="E1595" s="686" t="s">
        <v>1217</v>
      </c>
      <c r="F1595" s="683" t="s">
        <v>334</v>
      </c>
      <c r="G1595" s="698">
        <v>100</v>
      </c>
      <c r="H1595" s="698">
        <v>100</v>
      </c>
      <c r="I1595" s="688">
        <f t="shared" si="26"/>
        <v>20</v>
      </c>
    </row>
    <row r="1596" spans="1:9" ht="15">
      <c r="A1596" s="682">
        <v>1572</v>
      </c>
      <c r="B1596" s="690" t="s">
        <v>3932</v>
      </c>
      <c r="C1596" s="690" t="s">
        <v>3933</v>
      </c>
      <c r="D1596" s="685" t="s">
        <v>3934</v>
      </c>
      <c r="E1596" s="686" t="s">
        <v>1217</v>
      </c>
      <c r="F1596" s="683" t="s">
        <v>334</v>
      </c>
      <c r="G1596" s="698">
        <v>100</v>
      </c>
      <c r="H1596" s="698">
        <v>100</v>
      </c>
      <c r="I1596" s="688">
        <f t="shared" si="26"/>
        <v>20</v>
      </c>
    </row>
    <row r="1597" spans="1:9" ht="15">
      <c r="A1597" s="682">
        <v>1573</v>
      </c>
      <c r="B1597" s="690" t="s">
        <v>3932</v>
      </c>
      <c r="C1597" s="690" t="s">
        <v>3933</v>
      </c>
      <c r="D1597" s="685" t="s">
        <v>3934</v>
      </c>
      <c r="E1597" s="686" t="s">
        <v>1217</v>
      </c>
      <c r="F1597" s="683" t="s">
        <v>334</v>
      </c>
      <c r="G1597" s="698">
        <v>100</v>
      </c>
      <c r="H1597" s="698">
        <v>100</v>
      </c>
      <c r="I1597" s="688">
        <f t="shared" si="26"/>
        <v>20</v>
      </c>
    </row>
    <row r="1598" spans="1:9" ht="15">
      <c r="A1598" s="682">
        <v>1574</v>
      </c>
      <c r="B1598" s="690" t="s">
        <v>1446</v>
      </c>
      <c r="C1598" s="690" t="s">
        <v>3935</v>
      </c>
      <c r="D1598" s="685" t="s">
        <v>3936</v>
      </c>
      <c r="E1598" s="686" t="s">
        <v>1217</v>
      </c>
      <c r="F1598" s="683" t="s">
        <v>334</v>
      </c>
      <c r="G1598" s="698">
        <v>100</v>
      </c>
      <c r="H1598" s="698">
        <v>100</v>
      </c>
      <c r="I1598" s="688">
        <f t="shared" si="26"/>
        <v>20</v>
      </c>
    </row>
    <row r="1599" spans="1:9" ht="15">
      <c r="A1599" s="682">
        <v>1575</v>
      </c>
      <c r="B1599" s="690" t="s">
        <v>1382</v>
      </c>
      <c r="C1599" s="690" t="s">
        <v>3937</v>
      </c>
      <c r="D1599" s="685" t="s">
        <v>3938</v>
      </c>
      <c r="E1599" s="686" t="s">
        <v>1217</v>
      </c>
      <c r="F1599" s="683" t="s">
        <v>334</v>
      </c>
      <c r="G1599" s="698">
        <v>100</v>
      </c>
      <c r="H1599" s="698">
        <v>100</v>
      </c>
      <c r="I1599" s="688">
        <f t="shared" si="26"/>
        <v>20</v>
      </c>
    </row>
    <row r="1600" spans="1:9" ht="15">
      <c r="A1600" s="682">
        <v>1576</v>
      </c>
      <c r="B1600" s="690" t="s">
        <v>1271</v>
      </c>
      <c r="C1600" s="690" t="s">
        <v>3939</v>
      </c>
      <c r="D1600" s="685" t="s">
        <v>3940</v>
      </c>
      <c r="E1600" s="686" t="s">
        <v>1217</v>
      </c>
      <c r="F1600" s="683" t="s">
        <v>334</v>
      </c>
      <c r="G1600" s="698">
        <v>100</v>
      </c>
      <c r="H1600" s="698">
        <v>100</v>
      </c>
      <c r="I1600" s="688">
        <f t="shared" si="26"/>
        <v>20</v>
      </c>
    </row>
    <row r="1601" spans="1:9" ht="15">
      <c r="A1601" s="682">
        <v>1577</v>
      </c>
      <c r="B1601" s="690" t="s">
        <v>1268</v>
      </c>
      <c r="C1601" s="690" t="s">
        <v>3941</v>
      </c>
      <c r="D1601" s="685" t="s">
        <v>3942</v>
      </c>
      <c r="E1601" s="686" t="s">
        <v>1217</v>
      </c>
      <c r="F1601" s="683" t="s">
        <v>334</v>
      </c>
      <c r="G1601" s="698">
        <v>100</v>
      </c>
      <c r="H1601" s="698">
        <v>100</v>
      </c>
      <c r="I1601" s="688">
        <f t="shared" si="26"/>
        <v>20</v>
      </c>
    </row>
    <row r="1602" spans="1:9" ht="15">
      <c r="A1602" s="682">
        <v>1578</v>
      </c>
      <c r="B1602" s="690" t="s">
        <v>1382</v>
      </c>
      <c r="C1602" s="690" t="s">
        <v>3943</v>
      </c>
      <c r="D1602" s="685" t="s">
        <v>3944</v>
      </c>
      <c r="E1602" s="686" t="s">
        <v>1217</v>
      </c>
      <c r="F1602" s="683" t="s">
        <v>334</v>
      </c>
      <c r="G1602" s="698">
        <v>100</v>
      </c>
      <c r="H1602" s="698">
        <v>100</v>
      </c>
      <c r="I1602" s="688">
        <f t="shared" si="26"/>
        <v>20</v>
      </c>
    </row>
    <row r="1603" spans="1:9" ht="15">
      <c r="A1603" s="682">
        <v>1579</v>
      </c>
      <c r="B1603" s="690" t="s">
        <v>1402</v>
      </c>
      <c r="C1603" s="690" t="s">
        <v>3920</v>
      </c>
      <c r="D1603" s="685" t="s">
        <v>3945</v>
      </c>
      <c r="E1603" s="686" t="s">
        <v>1217</v>
      </c>
      <c r="F1603" s="683" t="s">
        <v>334</v>
      </c>
      <c r="G1603" s="698">
        <v>100</v>
      </c>
      <c r="H1603" s="698">
        <v>100</v>
      </c>
      <c r="I1603" s="688">
        <f t="shared" si="26"/>
        <v>20</v>
      </c>
    </row>
    <row r="1604" spans="1:9" ht="15">
      <c r="A1604" s="682">
        <v>1580</v>
      </c>
      <c r="B1604" s="690" t="s">
        <v>1246</v>
      </c>
      <c r="C1604" s="690" t="s">
        <v>3946</v>
      </c>
      <c r="D1604" s="685" t="s">
        <v>3947</v>
      </c>
      <c r="E1604" s="686" t="s">
        <v>1217</v>
      </c>
      <c r="F1604" s="683" t="s">
        <v>334</v>
      </c>
      <c r="G1604" s="698">
        <v>100</v>
      </c>
      <c r="H1604" s="698">
        <v>100</v>
      </c>
      <c r="I1604" s="688">
        <f t="shared" si="26"/>
        <v>20</v>
      </c>
    </row>
    <row r="1605" spans="1:9" ht="15">
      <c r="A1605" s="682">
        <v>1581</v>
      </c>
      <c r="B1605" s="690" t="s">
        <v>639</v>
      </c>
      <c r="C1605" s="690" t="s">
        <v>701</v>
      </c>
      <c r="D1605" s="685" t="s">
        <v>3948</v>
      </c>
      <c r="E1605" s="686" t="s">
        <v>1217</v>
      </c>
      <c r="F1605" s="683" t="s">
        <v>334</v>
      </c>
      <c r="G1605" s="698">
        <v>100</v>
      </c>
      <c r="H1605" s="698">
        <v>100</v>
      </c>
      <c r="I1605" s="688">
        <f t="shared" si="26"/>
        <v>20</v>
      </c>
    </row>
    <row r="1606" spans="1:9" ht="15">
      <c r="A1606" s="682">
        <v>1582</v>
      </c>
      <c r="B1606" s="690" t="s">
        <v>678</v>
      </c>
      <c r="C1606" s="690" t="s">
        <v>1657</v>
      </c>
      <c r="D1606" s="691" t="s">
        <v>3949</v>
      </c>
      <c r="E1606" s="686" t="s">
        <v>1217</v>
      </c>
      <c r="F1606" s="683" t="s">
        <v>334</v>
      </c>
      <c r="G1606" s="698">
        <v>100</v>
      </c>
      <c r="H1606" s="698">
        <v>100</v>
      </c>
      <c r="I1606" s="688">
        <f t="shared" si="26"/>
        <v>20</v>
      </c>
    </row>
    <row r="1607" spans="1:9" ht="15">
      <c r="A1607" s="682">
        <v>1583</v>
      </c>
      <c r="B1607" s="690" t="s">
        <v>3950</v>
      </c>
      <c r="C1607" s="690" t="s">
        <v>3951</v>
      </c>
      <c r="D1607" s="685" t="s">
        <v>3952</v>
      </c>
      <c r="E1607" s="686" t="s">
        <v>1217</v>
      </c>
      <c r="F1607" s="683" t="s">
        <v>334</v>
      </c>
      <c r="G1607" s="698">
        <v>100</v>
      </c>
      <c r="H1607" s="698">
        <v>100</v>
      </c>
      <c r="I1607" s="688">
        <f t="shared" si="26"/>
        <v>20</v>
      </c>
    </row>
    <row r="1608" spans="1:9" ht="15">
      <c r="A1608" s="682">
        <v>1584</v>
      </c>
      <c r="B1608" s="690" t="s">
        <v>3950</v>
      </c>
      <c r="C1608" s="690" t="s">
        <v>3951</v>
      </c>
      <c r="D1608" s="685" t="s">
        <v>3952</v>
      </c>
      <c r="E1608" s="686" t="s">
        <v>1217</v>
      </c>
      <c r="F1608" s="683" t="s">
        <v>334</v>
      </c>
      <c r="G1608" s="698">
        <v>100</v>
      </c>
      <c r="H1608" s="698">
        <v>100</v>
      </c>
      <c r="I1608" s="688">
        <f t="shared" si="26"/>
        <v>20</v>
      </c>
    </row>
    <row r="1609" spans="1:9" ht="15">
      <c r="A1609" s="682">
        <v>1585</v>
      </c>
      <c r="B1609" s="690" t="s">
        <v>1296</v>
      </c>
      <c r="C1609" s="690" t="s">
        <v>3953</v>
      </c>
      <c r="D1609" s="685">
        <v>53001027939</v>
      </c>
      <c r="E1609" s="686" t="s">
        <v>1217</v>
      </c>
      <c r="F1609" s="683" t="s">
        <v>334</v>
      </c>
      <c r="G1609" s="698">
        <v>100</v>
      </c>
      <c r="H1609" s="698">
        <v>100</v>
      </c>
      <c r="I1609" s="688">
        <f t="shared" si="26"/>
        <v>20</v>
      </c>
    </row>
    <row r="1610" spans="1:9" ht="15">
      <c r="A1610" s="682">
        <v>1586</v>
      </c>
      <c r="B1610" s="690" t="s">
        <v>1160</v>
      </c>
      <c r="C1610" s="690" t="s">
        <v>3954</v>
      </c>
      <c r="D1610" s="685" t="s">
        <v>3955</v>
      </c>
      <c r="E1610" s="686" t="s">
        <v>1217</v>
      </c>
      <c r="F1610" s="683" t="s">
        <v>334</v>
      </c>
      <c r="G1610" s="698">
        <v>100</v>
      </c>
      <c r="H1610" s="698">
        <v>100</v>
      </c>
      <c r="I1610" s="688">
        <f t="shared" si="26"/>
        <v>20</v>
      </c>
    </row>
    <row r="1611" spans="1:9" ht="15">
      <c r="A1611" s="682">
        <v>1587</v>
      </c>
      <c r="B1611" s="690" t="s">
        <v>1996</v>
      </c>
      <c r="C1611" s="690" t="s">
        <v>3956</v>
      </c>
      <c r="D1611" s="685" t="s">
        <v>3957</v>
      </c>
      <c r="E1611" s="686" t="s">
        <v>1217</v>
      </c>
      <c r="F1611" s="683" t="s">
        <v>334</v>
      </c>
      <c r="G1611" s="698">
        <v>100</v>
      </c>
      <c r="H1611" s="698">
        <v>100</v>
      </c>
      <c r="I1611" s="688">
        <f t="shared" si="26"/>
        <v>20</v>
      </c>
    </row>
    <row r="1612" spans="1:9" ht="15">
      <c r="A1612" s="682">
        <v>1588</v>
      </c>
      <c r="B1612" s="690" t="s">
        <v>1271</v>
      </c>
      <c r="C1612" s="690" t="s">
        <v>3958</v>
      </c>
      <c r="D1612" s="685" t="s">
        <v>3959</v>
      </c>
      <c r="E1612" s="686" t="s">
        <v>1217</v>
      </c>
      <c r="F1612" s="683" t="s">
        <v>334</v>
      </c>
      <c r="G1612" s="698">
        <v>100</v>
      </c>
      <c r="H1612" s="698">
        <v>100</v>
      </c>
      <c r="I1612" s="688">
        <f t="shared" si="26"/>
        <v>20</v>
      </c>
    </row>
    <row r="1613" spans="1:9" ht="15">
      <c r="A1613" s="682">
        <v>1589</v>
      </c>
      <c r="B1613" s="690" t="s">
        <v>1404</v>
      </c>
      <c r="C1613" s="690" t="s">
        <v>3960</v>
      </c>
      <c r="D1613" s="685" t="s">
        <v>3961</v>
      </c>
      <c r="E1613" s="686" t="s">
        <v>1217</v>
      </c>
      <c r="F1613" s="683" t="s">
        <v>334</v>
      </c>
      <c r="G1613" s="698">
        <v>100</v>
      </c>
      <c r="H1613" s="698">
        <v>100</v>
      </c>
      <c r="I1613" s="688">
        <f t="shared" si="26"/>
        <v>20</v>
      </c>
    </row>
    <row r="1614" spans="1:9" ht="15">
      <c r="A1614" s="682">
        <v>1590</v>
      </c>
      <c r="B1614" s="690" t="s">
        <v>2093</v>
      </c>
      <c r="C1614" s="690" t="s">
        <v>3962</v>
      </c>
      <c r="D1614" s="685" t="s">
        <v>3963</v>
      </c>
      <c r="E1614" s="686" t="s">
        <v>1217</v>
      </c>
      <c r="F1614" s="683" t="s">
        <v>334</v>
      </c>
      <c r="G1614" s="698">
        <v>100</v>
      </c>
      <c r="H1614" s="698">
        <v>100</v>
      </c>
      <c r="I1614" s="688">
        <f t="shared" si="26"/>
        <v>20</v>
      </c>
    </row>
    <row r="1615" spans="1:9" ht="15">
      <c r="A1615" s="682">
        <v>1591</v>
      </c>
      <c r="B1615" s="690" t="s">
        <v>2367</v>
      </c>
      <c r="C1615" s="690" t="s">
        <v>3964</v>
      </c>
      <c r="D1615" s="685" t="s">
        <v>3965</v>
      </c>
      <c r="E1615" s="686" t="s">
        <v>1217</v>
      </c>
      <c r="F1615" s="683" t="s">
        <v>334</v>
      </c>
      <c r="G1615" s="698">
        <v>100</v>
      </c>
      <c r="H1615" s="698">
        <v>100</v>
      </c>
      <c r="I1615" s="688">
        <f t="shared" si="26"/>
        <v>20</v>
      </c>
    </row>
    <row r="1616" spans="1:9" ht="15">
      <c r="A1616" s="682">
        <v>1592</v>
      </c>
      <c r="B1616" s="690" t="s">
        <v>1244</v>
      </c>
      <c r="C1616" s="690" t="s">
        <v>3962</v>
      </c>
      <c r="D1616" s="685" t="s">
        <v>3966</v>
      </c>
      <c r="E1616" s="686" t="s">
        <v>1217</v>
      </c>
      <c r="F1616" s="683" t="s">
        <v>334</v>
      </c>
      <c r="G1616" s="698">
        <v>100</v>
      </c>
      <c r="H1616" s="698">
        <v>100</v>
      </c>
      <c r="I1616" s="688">
        <f t="shared" si="26"/>
        <v>20</v>
      </c>
    </row>
    <row r="1617" spans="1:9" ht="15">
      <c r="A1617" s="682">
        <v>1593</v>
      </c>
      <c r="B1617" s="690" t="s">
        <v>2223</v>
      </c>
      <c r="C1617" s="690" t="s">
        <v>2068</v>
      </c>
      <c r="D1617" s="685" t="s">
        <v>3967</v>
      </c>
      <c r="E1617" s="686" t="s">
        <v>1217</v>
      </c>
      <c r="F1617" s="683" t="s">
        <v>334</v>
      </c>
      <c r="G1617" s="698">
        <v>100</v>
      </c>
      <c r="H1617" s="698">
        <v>100</v>
      </c>
      <c r="I1617" s="688">
        <f t="shared" si="26"/>
        <v>20</v>
      </c>
    </row>
    <row r="1618" spans="1:9" ht="15">
      <c r="A1618" s="682">
        <v>1594</v>
      </c>
      <c r="B1618" s="690" t="s">
        <v>1580</v>
      </c>
      <c r="C1618" s="690" t="s">
        <v>3968</v>
      </c>
      <c r="D1618" s="685" t="s">
        <v>3969</v>
      </c>
      <c r="E1618" s="686" t="s">
        <v>1217</v>
      </c>
      <c r="F1618" s="683" t="s">
        <v>334</v>
      </c>
      <c r="G1618" s="698">
        <v>100</v>
      </c>
      <c r="H1618" s="698">
        <v>100</v>
      </c>
      <c r="I1618" s="688">
        <f t="shared" si="26"/>
        <v>20</v>
      </c>
    </row>
    <row r="1619" spans="1:9" ht="15">
      <c r="A1619" s="682">
        <v>1595</v>
      </c>
      <c r="B1619" s="690" t="s">
        <v>1393</v>
      </c>
      <c r="C1619" s="690" t="s">
        <v>3970</v>
      </c>
      <c r="D1619" s="685" t="s">
        <v>3971</v>
      </c>
      <c r="E1619" s="686" t="s">
        <v>1217</v>
      </c>
      <c r="F1619" s="683" t="s">
        <v>334</v>
      </c>
      <c r="G1619" s="698">
        <v>100</v>
      </c>
      <c r="H1619" s="698">
        <v>100</v>
      </c>
      <c r="I1619" s="688">
        <f t="shared" si="26"/>
        <v>20</v>
      </c>
    </row>
    <row r="1620" spans="1:9" ht="15">
      <c r="A1620" s="682">
        <v>1596</v>
      </c>
      <c r="B1620" s="690" t="s">
        <v>1424</v>
      </c>
      <c r="C1620" s="690" t="s">
        <v>3970</v>
      </c>
      <c r="D1620" s="685" t="s">
        <v>3972</v>
      </c>
      <c r="E1620" s="686" t="s">
        <v>1217</v>
      </c>
      <c r="F1620" s="683" t="s">
        <v>334</v>
      </c>
      <c r="G1620" s="698">
        <v>100</v>
      </c>
      <c r="H1620" s="698">
        <v>100</v>
      </c>
      <c r="I1620" s="688">
        <f t="shared" si="26"/>
        <v>20</v>
      </c>
    </row>
    <row r="1621" spans="1:9" ht="15">
      <c r="A1621" s="682">
        <v>1597</v>
      </c>
      <c r="B1621" s="690" t="s">
        <v>678</v>
      </c>
      <c r="C1621" s="690" t="s">
        <v>1657</v>
      </c>
      <c r="D1621" s="685" t="s">
        <v>3949</v>
      </c>
      <c r="E1621" s="686" t="s">
        <v>1217</v>
      </c>
      <c r="F1621" s="683" t="s">
        <v>334</v>
      </c>
      <c r="G1621" s="698">
        <v>100</v>
      </c>
      <c r="H1621" s="698">
        <v>100</v>
      </c>
      <c r="I1621" s="688">
        <f t="shared" si="26"/>
        <v>20</v>
      </c>
    </row>
    <row r="1622" spans="1:9" ht="15">
      <c r="A1622" s="682">
        <v>1598</v>
      </c>
      <c r="B1622" s="690" t="s">
        <v>1292</v>
      </c>
      <c r="C1622" s="690" t="s">
        <v>3973</v>
      </c>
      <c r="D1622" s="685" t="s">
        <v>592</v>
      </c>
      <c r="E1622" s="686" t="s">
        <v>1217</v>
      </c>
      <c r="F1622" s="683" t="s">
        <v>334</v>
      </c>
      <c r="G1622" s="698">
        <v>100</v>
      </c>
      <c r="H1622" s="698">
        <v>100</v>
      </c>
      <c r="I1622" s="688">
        <f t="shared" si="26"/>
        <v>20</v>
      </c>
    </row>
    <row r="1623" spans="1:9" ht="15">
      <c r="A1623" s="682">
        <v>1599</v>
      </c>
      <c r="B1623" s="690" t="s">
        <v>1271</v>
      </c>
      <c r="C1623" s="690" t="s">
        <v>1657</v>
      </c>
      <c r="D1623" s="685" t="s">
        <v>3974</v>
      </c>
      <c r="E1623" s="686" t="s">
        <v>1217</v>
      </c>
      <c r="F1623" s="683" t="s">
        <v>334</v>
      </c>
      <c r="G1623" s="698">
        <v>100</v>
      </c>
      <c r="H1623" s="698">
        <v>100</v>
      </c>
      <c r="I1623" s="688">
        <f t="shared" si="26"/>
        <v>20</v>
      </c>
    </row>
    <row r="1624" spans="1:9" ht="15">
      <c r="A1624" s="682">
        <v>1600</v>
      </c>
      <c r="B1624" s="690" t="s">
        <v>1752</v>
      </c>
      <c r="C1624" s="690" t="s">
        <v>3975</v>
      </c>
      <c r="D1624" s="685" t="s">
        <v>3976</v>
      </c>
      <c r="E1624" s="686" t="s">
        <v>1217</v>
      </c>
      <c r="F1624" s="683" t="s">
        <v>334</v>
      </c>
      <c r="G1624" s="698">
        <v>100</v>
      </c>
      <c r="H1624" s="698">
        <v>100</v>
      </c>
      <c r="I1624" s="688">
        <f t="shared" si="26"/>
        <v>20</v>
      </c>
    </row>
    <row r="1625" spans="1:9" ht="15">
      <c r="A1625" s="682">
        <v>1601</v>
      </c>
      <c r="B1625" s="690" t="s">
        <v>1296</v>
      </c>
      <c r="C1625" s="690" t="s">
        <v>3977</v>
      </c>
      <c r="D1625" s="685" t="s">
        <v>3978</v>
      </c>
      <c r="E1625" s="686" t="s">
        <v>1217</v>
      </c>
      <c r="F1625" s="683" t="s">
        <v>334</v>
      </c>
      <c r="G1625" s="698">
        <v>100</v>
      </c>
      <c r="H1625" s="698">
        <v>100</v>
      </c>
      <c r="I1625" s="688">
        <f t="shared" si="26"/>
        <v>20</v>
      </c>
    </row>
    <row r="1626" spans="1:9" ht="15">
      <c r="A1626" s="682">
        <v>1602</v>
      </c>
      <c r="B1626" s="690" t="s">
        <v>1292</v>
      </c>
      <c r="C1626" s="690" t="s">
        <v>3973</v>
      </c>
      <c r="D1626" s="685" t="s">
        <v>592</v>
      </c>
      <c r="E1626" s="686" t="s">
        <v>1217</v>
      </c>
      <c r="F1626" s="683" t="s">
        <v>334</v>
      </c>
      <c r="G1626" s="698">
        <v>100</v>
      </c>
      <c r="H1626" s="698">
        <v>100</v>
      </c>
      <c r="I1626" s="688">
        <f t="shared" si="26"/>
        <v>20</v>
      </c>
    </row>
    <row r="1627" spans="1:9" ht="15">
      <c r="A1627" s="682">
        <v>1603</v>
      </c>
      <c r="B1627" s="690" t="s">
        <v>3561</v>
      </c>
      <c r="C1627" s="690" t="s">
        <v>1729</v>
      </c>
      <c r="D1627" s="685" t="s">
        <v>3979</v>
      </c>
      <c r="E1627" s="686" t="s">
        <v>1217</v>
      </c>
      <c r="F1627" s="683" t="s">
        <v>334</v>
      </c>
      <c r="G1627" s="698">
        <v>100</v>
      </c>
      <c r="H1627" s="698">
        <v>100</v>
      </c>
      <c r="I1627" s="688">
        <f t="shared" si="26"/>
        <v>20</v>
      </c>
    </row>
    <row r="1628" spans="1:9" ht="15">
      <c r="A1628" s="682">
        <v>1604</v>
      </c>
      <c r="B1628" s="690" t="s">
        <v>1292</v>
      </c>
      <c r="C1628" s="690" t="s">
        <v>3973</v>
      </c>
      <c r="D1628" s="685" t="s">
        <v>592</v>
      </c>
      <c r="E1628" s="686" t="s">
        <v>1217</v>
      </c>
      <c r="F1628" s="683" t="s">
        <v>334</v>
      </c>
      <c r="G1628" s="698">
        <v>100</v>
      </c>
      <c r="H1628" s="698">
        <v>100</v>
      </c>
      <c r="I1628" s="688">
        <f t="shared" si="26"/>
        <v>20</v>
      </c>
    </row>
    <row r="1629" spans="1:9" ht="15">
      <c r="A1629" s="682">
        <v>1605</v>
      </c>
      <c r="B1629" s="690" t="s">
        <v>3980</v>
      </c>
      <c r="C1629" s="690" t="s">
        <v>3981</v>
      </c>
      <c r="D1629" s="685" t="s">
        <v>3982</v>
      </c>
      <c r="E1629" s="686" t="s">
        <v>1217</v>
      </c>
      <c r="F1629" s="683" t="s">
        <v>334</v>
      </c>
      <c r="G1629" s="698">
        <v>100</v>
      </c>
      <c r="H1629" s="698">
        <v>100</v>
      </c>
      <c r="I1629" s="688">
        <f t="shared" si="26"/>
        <v>20</v>
      </c>
    </row>
    <row r="1630" spans="1:9" ht="15">
      <c r="A1630" s="682">
        <v>1606</v>
      </c>
      <c r="B1630" s="690" t="s">
        <v>1413</v>
      </c>
      <c r="C1630" s="690" t="s">
        <v>3295</v>
      </c>
      <c r="D1630" s="685" t="s">
        <v>3983</v>
      </c>
      <c r="E1630" s="686" t="s">
        <v>1217</v>
      </c>
      <c r="F1630" s="683" t="s">
        <v>334</v>
      </c>
      <c r="G1630" s="698">
        <v>150</v>
      </c>
      <c r="H1630" s="698">
        <v>150</v>
      </c>
      <c r="I1630" s="688">
        <f t="shared" si="26"/>
        <v>30</v>
      </c>
    </row>
    <row r="1631" spans="1:9" ht="15">
      <c r="A1631" s="682">
        <v>1607</v>
      </c>
      <c r="B1631" s="690" t="s">
        <v>2093</v>
      </c>
      <c r="C1631" s="695" t="s">
        <v>3984</v>
      </c>
      <c r="D1631" s="691" t="s">
        <v>3985</v>
      </c>
      <c r="E1631" s="686" t="s">
        <v>1217</v>
      </c>
      <c r="F1631" s="683" t="s">
        <v>334</v>
      </c>
      <c r="G1631" s="698">
        <v>200</v>
      </c>
      <c r="H1631" s="698">
        <v>200</v>
      </c>
      <c r="I1631" s="688">
        <f t="shared" si="26"/>
        <v>40</v>
      </c>
    </row>
    <row r="1632" spans="1:9" ht="15">
      <c r="A1632" s="682">
        <v>1608</v>
      </c>
      <c r="B1632" s="690" t="s">
        <v>3986</v>
      </c>
      <c r="C1632" s="695" t="s">
        <v>3987</v>
      </c>
      <c r="D1632" s="691" t="s">
        <v>3988</v>
      </c>
      <c r="E1632" s="686" t="s">
        <v>1217</v>
      </c>
      <c r="F1632" s="683" t="s">
        <v>334</v>
      </c>
      <c r="G1632" s="698">
        <v>200</v>
      </c>
      <c r="H1632" s="698">
        <v>200</v>
      </c>
      <c r="I1632" s="688">
        <f t="shared" ref="I1632:I1695" si="27">H1632*20%</f>
        <v>40</v>
      </c>
    </row>
    <row r="1633" spans="1:9" ht="15">
      <c r="A1633" s="682">
        <v>1609</v>
      </c>
      <c r="B1633" s="690" t="s">
        <v>3989</v>
      </c>
      <c r="C1633" s="695" t="s">
        <v>3987</v>
      </c>
      <c r="D1633" s="691" t="s">
        <v>3990</v>
      </c>
      <c r="E1633" s="686" t="s">
        <v>1217</v>
      </c>
      <c r="F1633" s="683" t="s">
        <v>334</v>
      </c>
      <c r="G1633" s="698">
        <v>200</v>
      </c>
      <c r="H1633" s="698">
        <v>200</v>
      </c>
      <c r="I1633" s="688">
        <f t="shared" si="27"/>
        <v>40</v>
      </c>
    </row>
    <row r="1634" spans="1:9" ht="15">
      <c r="A1634" s="682">
        <v>1610</v>
      </c>
      <c r="B1634" s="690" t="s">
        <v>695</v>
      </c>
      <c r="C1634" s="695" t="s">
        <v>3987</v>
      </c>
      <c r="D1634" s="691" t="s">
        <v>3991</v>
      </c>
      <c r="E1634" s="686" t="s">
        <v>1217</v>
      </c>
      <c r="F1634" s="683" t="s">
        <v>334</v>
      </c>
      <c r="G1634" s="698">
        <v>200</v>
      </c>
      <c r="H1634" s="698">
        <v>200</v>
      </c>
      <c r="I1634" s="688">
        <f t="shared" si="27"/>
        <v>40</v>
      </c>
    </row>
    <row r="1635" spans="1:9" ht="15">
      <c r="A1635" s="682">
        <v>1611</v>
      </c>
      <c r="B1635" s="690" t="s">
        <v>2214</v>
      </c>
      <c r="C1635" s="695" t="s">
        <v>3992</v>
      </c>
      <c r="D1635" s="691" t="s">
        <v>3993</v>
      </c>
      <c r="E1635" s="686" t="s">
        <v>1217</v>
      </c>
      <c r="F1635" s="683" t="s">
        <v>334</v>
      </c>
      <c r="G1635" s="698">
        <v>200</v>
      </c>
      <c r="H1635" s="698">
        <v>200</v>
      </c>
      <c r="I1635" s="688">
        <f t="shared" si="27"/>
        <v>40</v>
      </c>
    </row>
    <row r="1636" spans="1:9" ht="15">
      <c r="A1636" s="682">
        <v>1612</v>
      </c>
      <c r="B1636" s="690" t="s">
        <v>1754</v>
      </c>
      <c r="C1636" s="695" t="s">
        <v>2189</v>
      </c>
      <c r="D1636" s="691" t="s">
        <v>3994</v>
      </c>
      <c r="E1636" s="686" t="s">
        <v>1217</v>
      </c>
      <c r="F1636" s="683" t="s">
        <v>334</v>
      </c>
      <c r="G1636" s="698">
        <v>200</v>
      </c>
      <c r="H1636" s="698">
        <v>200</v>
      </c>
      <c r="I1636" s="688">
        <f t="shared" si="27"/>
        <v>40</v>
      </c>
    </row>
    <row r="1637" spans="1:9" ht="15">
      <c r="A1637" s="682">
        <v>1613</v>
      </c>
      <c r="B1637" s="690" t="s">
        <v>1682</v>
      </c>
      <c r="C1637" s="695" t="s">
        <v>3692</v>
      </c>
      <c r="D1637" s="691" t="s">
        <v>3995</v>
      </c>
      <c r="E1637" s="686" t="s">
        <v>1217</v>
      </c>
      <c r="F1637" s="683" t="s">
        <v>334</v>
      </c>
      <c r="G1637" s="698">
        <v>200</v>
      </c>
      <c r="H1637" s="698">
        <v>200</v>
      </c>
      <c r="I1637" s="688">
        <f t="shared" si="27"/>
        <v>40</v>
      </c>
    </row>
    <row r="1638" spans="1:9" ht="15">
      <c r="A1638" s="682">
        <v>1614</v>
      </c>
      <c r="B1638" s="690" t="s">
        <v>1239</v>
      </c>
      <c r="C1638" s="695" t="s">
        <v>3692</v>
      </c>
      <c r="D1638" s="691" t="s">
        <v>3996</v>
      </c>
      <c r="E1638" s="686" t="s">
        <v>1217</v>
      </c>
      <c r="F1638" s="683" t="s">
        <v>334</v>
      </c>
      <c r="G1638" s="698">
        <v>200</v>
      </c>
      <c r="H1638" s="698">
        <v>200</v>
      </c>
      <c r="I1638" s="688">
        <f t="shared" si="27"/>
        <v>40</v>
      </c>
    </row>
    <row r="1639" spans="1:9" ht="15">
      <c r="A1639" s="682">
        <v>1615</v>
      </c>
      <c r="B1639" s="690" t="s">
        <v>1735</v>
      </c>
      <c r="C1639" s="695" t="s">
        <v>3372</v>
      </c>
      <c r="D1639" s="691" t="s">
        <v>3997</v>
      </c>
      <c r="E1639" s="686" t="s">
        <v>1217</v>
      </c>
      <c r="F1639" s="683" t="s">
        <v>334</v>
      </c>
      <c r="G1639" s="698">
        <v>200</v>
      </c>
      <c r="H1639" s="698">
        <v>200</v>
      </c>
      <c r="I1639" s="688">
        <f t="shared" si="27"/>
        <v>40</v>
      </c>
    </row>
    <row r="1640" spans="1:9" ht="15">
      <c r="A1640" s="682">
        <v>1616</v>
      </c>
      <c r="B1640" s="690" t="s">
        <v>1629</v>
      </c>
      <c r="C1640" s="695" t="s">
        <v>1700</v>
      </c>
      <c r="D1640" s="691" t="s">
        <v>3998</v>
      </c>
      <c r="E1640" s="686" t="s">
        <v>1217</v>
      </c>
      <c r="F1640" s="683" t="s">
        <v>334</v>
      </c>
      <c r="G1640" s="698">
        <v>200</v>
      </c>
      <c r="H1640" s="698">
        <v>200</v>
      </c>
      <c r="I1640" s="688">
        <f t="shared" si="27"/>
        <v>40</v>
      </c>
    </row>
    <row r="1641" spans="1:9" ht="15">
      <c r="A1641" s="682">
        <v>1617</v>
      </c>
      <c r="B1641" s="690" t="s">
        <v>1446</v>
      </c>
      <c r="C1641" s="695" t="s">
        <v>3417</v>
      </c>
      <c r="D1641" s="691" t="s">
        <v>3999</v>
      </c>
      <c r="E1641" s="686" t="s">
        <v>1217</v>
      </c>
      <c r="F1641" s="683" t="s">
        <v>334</v>
      </c>
      <c r="G1641" s="698">
        <v>300</v>
      </c>
      <c r="H1641" s="698">
        <v>300</v>
      </c>
      <c r="I1641" s="688">
        <f t="shared" si="27"/>
        <v>60</v>
      </c>
    </row>
    <row r="1642" spans="1:9" ht="15">
      <c r="A1642" s="682">
        <v>1618</v>
      </c>
      <c r="B1642" s="692" t="s">
        <v>4000</v>
      </c>
      <c r="C1642" s="695" t="s">
        <v>4001</v>
      </c>
      <c r="D1642" s="693" t="s">
        <v>4002</v>
      </c>
      <c r="E1642" s="686" t="s">
        <v>1217</v>
      </c>
      <c r="F1642" s="683" t="s">
        <v>334</v>
      </c>
      <c r="G1642" s="698">
        <v>150</v>
      </c>
      <c r="H1642" s="698">
        <v>150</v>
      </c>
      <c r="I1642" s="688">
        <f t="shared" si="27"/>
        <v>30</v>
      </c>
    </row>
    <row r="1643" spans="1:9" ht="15">
      <c r="A1643" s="682">
        <v>1619</v>
      </c>
      <c r="B1643" s="690" t="s">
        <v>1358</v>
      </c>
      <c r="C1643" s="690" t="s">
        <v>3625</v>
      </c>
      <c r="D1643" s="691" t="s">
        <v>4003</v>
      </c>
      <c r="E1643" s="686" t="s">
        <v>1217</v>
      </c>
      <c r="F1643" s="683" t="s">
        <v>334</v>
      </c>
      <c r="G1643" s="698">
        <v>100</v>
      </c>
      <c r="H1643" s="698">
        <v>100</v>
      </c>
      <c r="I1643" s="688">
        <f t="shared" si="27"/>
        <v>20</v>
      </c>
    </row>
    <row r="1644" spans="1:9" ht="15">
      <c r="A1644" s="682">
        <v>1620</v>
      </c>
      <c r="B1644" s="690" t="s">
        <v>1490</v>
      </c>
      <c r="C1644" s="690" t="s">
        <v>4004</v>
      </c>
      <c r="D1644" s="691" t="s">
        <v>4005</v>
      </c>
      <c r="E1644" s="686" t="s">
        <v>1217</v>
      </c>
      <c r="F1644" s="683" t="s">
        <v>334</v>
      </c>
      <c r="G1644" s="698">
        <v>100</v>
      </c>
      <c r="H1644" s="698">
        <v>100</v>
      </c>
      <c r="I1644" s="688">
        <f t="shared" si="27"/>
        <v>20</v>
      </c>
    </row>
    <row r="1645" spans="1:9" ht="15">
      <c r="A1645" s="682">
        <v>1621</v>
      </c>
      <c r="B1645" s="690" t="s">
        <v>639</v>
      </c>
      <c r="C1645" s="690" t="s">
        <v>4006</v>
      </c>
      <c r="D1645" s="691" t="s">
        <v>4007</v>
      </c>
      <c r="E1645" s="686" t="s">
        <v>1217</v>
      </c>
      <c r="F1645" s="683" t="s">
        <v>334</v>
      </c>
      <c r="G1645" s="698">
        <v>100</v>
      </c>
      <c r="H1645" s="698">
        <v>100</v>
      </c>
      <c r="I1645" s="688">
        <f t="shared" si="27"/>
        <v>20</v>
      </c>
    </row>
    <row r="1646" spans="1:9" ht="15">
      <c r="A1646" s="682">
        <v>1622</v>
      </c>
      <c r="B1646" s="690" t="s">
        <v>1626</v>
      </c>
      <c r="C1646" s="690" t="s">
        <v>4004</v>
      </c>
      <c r="D1646" s="691" t="s">
        <v>4008</v>
      </c>
      <c r="E1646" s="686" t="s">
        <v>1217</v>
      </c>
      <c r="F1646" s="683" t="s">
        <v>334</v>
      </c>
      <c r="G1646" s="698">
        <v>100</v>
      </c>
      <c r="H1646" s="698">
        <v>100</v>
      </c>
      <c r="I1646" s="688">
        <f t="shared" si="27"/>
        <v>20</v>
      </c>
    </row>
    <row r="1647" spans="1:9" ht="15">
      <c r="A1647" s="682">
        <v>1623</v>
      </c>
      <c r="B1647" s="690" t="s">
        <v>1905</v>
      </c>
      <c r="C1647" s="690" t="s">
        <v>3625</v>
      </c>
      <c r="D1647" s="691" t="s">
        <v>4009</v>
      </c>
      <c r="E1647" s="686" t="s">
        <v>1217</v>
      </c>
      <c r="F1647" s="683" t="s">
        <v>334</v>
      </c>
      <c r="G1647" s="698">
        <v>100</v>
      </c>
      <c r="H1647" s="698">
        <v>100</v>
      </c>
      <c r="I1647" s="688">
        <f t="shared" si="27"/>
        <v>20</v>
      </c>
    </row>
    <row r="1648" spans="1:9" ht="15">
      <c r="A1648" s="682">
        <v>1624</v>
      </c>
      <c r="B1648" s="690" t="s">
        <v>2223</v>
      </c>
      <c r="C1648" s="690" t="s">
        <v>4010</v>
      </c>
      <c r="D1648" s="691" t="s">
        <v>4011</v>
      </c>
      <c r="E1648" s="686" t="s">
        <v>1217</v>
      </c>
      <c r="F1648" s="683" t="s">
        <v>334</v>
      </c>
      <c r="G1648" s="698">
        <v>100</v>
      </c>
      <c r="H1648" s="698">
        <v>100</v>
      </c>
      <c r="I1648" s="688">
        <f t="shared" si="27"/>
        <v>20</v>
      </c>
    </row>
    <row r="1649" spans="1:9" ht="15">
      <c r="A1649" s="682">
        <v>1625</v>
      </c>
      <c r="B1649" s="690" t="s">
        <v>1239</v>
      </c>
      <c r="C1649" s="690" t="s">
        <v>4012</v>
      </c>
      <c r="D1649" s="691" t="s">
        <v>4013</v>
      </c>
      <c r="E1649" s="686" t="s">
        <v>1217</v>
      </c>
      <c r="F1649" s="683" t="s">
        <v>334</v>
      </c>
      <c r="G1649" s="698">
        <v>100</v>
      </c>
      <c r="H1649" s="698">
        <v>100</v>
      </c>
      <c r="I1649" s="688">
        <f t="shared" si="27"/>
        <v>20</v>
      </c>
    </row>
    <row r="1650" spans="1:9" ht="15">
      <c r="A1650" s="682">
        <v>1626</v>
      </c>
      <c r="B1650" s="690" t="s">
        <v>3830</v>
      </c>
      <c r="C1650" s="690" t="s">
        <v>2136</v>
      </c>
      <c r="D1650" s="691" t="s">
        <v>4014</v>
      </c>
      <c r="E1650" s="686" t="s">
        <v>1217</v>
      </c>
      <c r="F1650" s="683" t="s">
        <v>334</v>
      </c>
      <c r="G1650" s="698">
        <v>100</v>
      </c>
      <c r="H1650" s="698">
        <v>100</v>
      </c>
      <c r="I1650" s="688">
        <f t="shared" si="27"/>
        <v>20</v>
      </c>
    </row>
    <row r="1651" spans="1:9" ht="15">
      <c r="A1651" s="682">
        <v>1627</v>
      </c>
      <c r="B1651" s="690" t="s">
        <v>2009</v>
      </c>
      <c r="C1651" s="690" t="s">
        <v>3672</v>
      </c>
      <c r="D1651" s="691" t="s">
        <v>4015</v>
      </c>
      <c r="E1651" s="686" t="s">
        <v>1217</v>
      </c>
      <c r="F1651" s="683" t="s">
        <v>334</v>
      </c>
      <c r="G1651" s="698">
        <v>100</v>
      </c>
      <c r="H1651" s="698">
        <v>100</v>
      </c>
      <c r="I1651" s="688">
        <f t="shared" si="27"/>
        <v>20</v>
      </c>
    </row>
    <row r="1652" spans="1:9" ht="15">
      <c r="A1652" s="682">
        <v>1628</v>
      </c>
      <c r="B1652" s="690" t="s">
        <v>1446</v>
      </c>
      <c r="C1652" s="690" t="s">
        <v>4016</v>
      </c>
      <c r="D1652" s="691" t="s">
        <v>4017</v>
      </c>
      <c r="E1652" s="686" t="s">
        <v>1217</v>
      </c>
      <c r="F1652" s="683" t="s">
        <v>334</v>
      </c>
      <c r="G1652" s="698">
        <v>100</v>
      </c>
      <c r="H1652" s="698">
        <v>100</v>
      </c>
      <c r="I1652" s="688">
        <f t="shared" si="27"/>
        <v>20</v>
      </c>
    </row>
    <row r="1653" spans="1:9" ht="15">
      <c r="A1653" s="682">
        <v>1629</v>
      </c>
      <c r="B1653" s="690" t="s">
        <v>2424</v>
      </c>
      <c r="C1653" s="690" t="s">
        <v>4018</v>
      </c>
      <c r="D1653" s="691" t="s">
        <v>4019</v>
      </c>
      <c r="E1653" s="686" t="s">
        <v>1217</v>
      </c>
      <c r="F1653" s="683" t="s">
        <v>334</v>
      </c>
      <c r="G1653" s="698">
        <v>100</v>
      </c>
      <c r="H1653" s="698">
        <v>100</v>
      </c>
      <c r="I1653" s="688">
        <f t="shared" si="27"/>
        <v>20</v>
      </c>
    </row>
    <row r="1654" spans="1:9" ht="15">
      <c r="A1654" s="682">
        <v>1630</v>
      </c>
      <c r="B1654" s="690" t="s">
        <v>1356</v>
      </c>
      <c r="C1654" s="690" t="s">
        <v>3608</v>
      </c>
      <c r="D1654" s="691" t="s">
        <v>4020</v>
      </c>
      <c r="E1654" s="686" t="s">
        <v>1217</v>
      </c>
      <c r="F1654" s="683" t="s">
        <v>334</v>
      </c>
      <c r="G1654" s="698">
        <v>100</v>
      </c>
      <c r="H1654" s="698">
        <v>100</v>
      </c>
      <c r="I1654" s="688">
        <f t="shared" si="27"/>
        <v>20</v>
      </c>
    </row>
    <row r="1655" spans="1:9" ht="15">
      <c r="A1655" s="682">
        <v>1631</v>
      </c>
      <c r="B1655" s="690" t="s">
        <v>1637</v>
      </c>
      <c r="C1655" s="690" t="s">
        <v>4021</v>
      </c>
      <c r="D1655" s="691" t="s">
        <v>4022</v>
      </c>
      <c r="E1655" s="686" t="s">
        <v>1217</v>
      </c>
      <c r="F1655" s="683" t="s">
        <v>334</v>
      </c>
      <c r="G1655" s="698">
        <v>100</v>
      </c>
      <c r="H1655" s="698">
        <v>100</v>
      </c>
      <c r="I1655" s="688">
        <f t="shared" si="27"/>
        <v>20</v>
      </c>
    </row>
    <row r="1656" spans="1:9" ht="15">
      <c r="A1656" s="682">
        <v>1632</v>
      </c>
      <c r="B1656" s="690" t="s">
        <v>2297</v>
      </c>
      <c r="C1656" s="690" t="s">
        <v>1388</v>
      </c>
      <c r="D1656" s="691" t="s">
        <v>4023</v>
      </c>
      <c r="E1656" s="686" t="s">
        <v>1217</v>
      </c>
      <c r="F1656" s="683" t="s">
        <v>334</v>
      </c>
      <c r="G1656" s="698">
        <v>100</v>
      </c>
      <c r="H1656" s="698">
        <v>100</v>
      </c>
      <c r="I1656" s="688">
        <f t="shared" si="27"/>
        <v>20</v>
      </c>
    </row>
    <row r="1657" spans="1:9" ht="15">
      <c r="A1657" s="682">
        <v>1633</v>
      </c>
      <c r="B1657" s="690" t="s">
        <v>1292</v>
      </c>
      <c r="C1657" s="690" t="s">
        <v>2133</v>
      </c>
      <c r="D1657" s="691" t="s">
        <v>4024</v>
      </c>
      <c r="E1657" s="686" t="s">
        <v>1217</v>
      </c>
      <c r="F1657" s="683" t="s">
        <v>334</v>
      </c>
      <c r="G1657" s="698">
        <v>100</v>
      </c>
      <c r="H1657" s="698">
        <v>100</v>
      </c>
      <c r="I1657" s="688">
        <f t="shared" si="27"/>
        <v>20</v>
      </c>
    </row>
    <row r="1658" spans="1:9" ht="15">
      <c r="A1658" s="682">
        <v>1634</v>
      </c>
      <c r="B1658" s="690" t="s">
        <v>1446</v>
      </c>
      <c r="C1658" s="690" t="s">
        <v>4025</v>
      </c>
      <c r="D1658" s="691" t="s">
        <v>4026</v>
      </c>
      <c r="E1658" s="686" t="s">
        <v>1217</v>
      </c>
      <c r="F1658" s="683" t="s">
        <v>334</v>
      </c>
      <c r="G1658" s="698">
        <v>100</v>
      </c>
      <c r="H1658" s="698">
        <v>100</v>
      </c>
      <c r="I1658" s="688">
        <f t="shared" si="27"/>
        <v>20</v>
      </c>
    </row>
    <row r="1659" spans="1:9" ht="15">
      <c r="A1659" s="682">
        <v>1635</v>
      </c>
      <c r="B1659" s="690" t="s">
        <v>4027</v>
      </c>
      <c r="C1659" s="690" t="s">
        <v>4028</v>
      </c>
      <c r="D1659" s="691" t="s">
        <v>4029</v>
      </c>
      <c r="E1659" s="686" t="s">
        <v>1217</v>
      </c>
      <c r="F1659" s="683" t="s">
        <v>334</v>
      </c>
      <c r="G1659" s="698">
        <v>100</v>
      </c>
      <c r="H1659" s="698">
        <v>100</v>
      </c>
      <c r="I1659" s="688">
        <f t="shared" si="27"/>
        <v>20</v>
      </c>
    </row>
    <row r="1660" spans="1:9" ht="15">
      <c r="A1660" s="682">
        <v>1636</v>
      </c>
      <c r="B1660" s="690" t="s">
        <v>4030</v>
      </c>
      <c r="C1660" s="690" t="s">
        <v>4031</v>
      </c>
      <c r="D1660" s="691" t="s">
        <v>4032</v>
      </c>
      <c r="E1660" s="686" t="s">
        <v>1217</v>
      </c>
      <c r="F1660" s="683" t="s">
        <v>334</v>
      </c>
      <c r="G1660" s="698">
        <v>100</v>
      </c>
      <c r="H1660" s="698">
        <v>100</v>
      </c>
      <c r="I1660" s="688">
        <f t="shared" si="27"/>
        <v>20</v>
      </c>
    </row>
    <row r="1661" spans="1:9" ht="15">
      <c r="A1661" s="682">
        <v>1637</v>
      </c>
      <c r="B1661" s="690" t="s">
        <v>4033</v>
      </c>
      <c r="C1661" s="690" t="s">
        <v>2248</v>
      </c>
      <c r="D1661" s="691" t="s">
        <v>4034</v>
      </c>
      <c r="E1661" s="686" t="s">
        <v>1217</v>
      </c>
      <c r="F1661" s="683" t="s">
        <v>334</v>
      </c>
      <c r="G1661" s="698">
        <v>100</v>
      </c>
      <c r="H1661" s="698">
        <v>100</v>
      </c>
      <c r="I1661" s="688">
        <f t="shared" si="27"/>
        <v>20</v>
      </c>
    </row>
    <row r="1662" spans="1:9" ht="15">
      <c r="A1662" s="682">
        <v>1638</v>
      </c>
      <c r="B1662" s="690" t="s">
        <v>1492</v>
      </c>
      <c r="C1662" s="690" t="s">
        <v>4035</v>
      </c>
      <c r="D1662" s="691" t="s">
        <v>4036</v>
      </c>
      <c r="E1662" s="686" t="s">
        <v>1217</v>
      </c>
      <c r="F1662" s="683" t="s">
        <v>334</v>
      </c>
      <c r="G1662" s="698">
        <v>100</v>
      </c>
      <c r="H1662" s="698">
        <v>100</v>
      </c>
      <c r="I1662" s="688">
        <f t="shared" si="27"/>
        <v>20</v>
      </c>
    </row>
    <row r="1663" spans="1:9" ht="15">
      <c r="A1663" s="682">
        <v>1639</v>
      </c>
      <c r="B1663" s="690" t="s">
        <v>4037</v>
      </c>
      <c r="C1663" s="690" t="s">
        <v>4038</v>
      </c>
      <c r="D1663" s="691" t="s">
        <v>4039</v>
      </c>
      <c r="E1663" s="686" t="s">
        <v>1217</v>
      </c>
      <c r="F1663" s="683" t="s">
        <v>334</v>
      </c>
      <c r="G1663" s="698">
        <v>100</v>
      </c>
      <c r="H1663" s="698">
        <v>100</v>
      </c>
      <c r="I1663" s="688">
        <f t="shared" si="27"/>
        <v>20</v>
      </c>
    </row>
    <row r="1664" spans="1:9" ht="15">
      <c r="A1664" s="682">
        <v>1640</v>
      </c>
      <c r="B1664" s="690" t="s">
        <v>1249</v>
      </c>
      <c r="C1664" s="690" t="s">
        <v>3620</v>
      </c>
      <c r="D1664" s="691" t="s">
        <v>4040</v>
      </c>
      <c r="E1664" s="686" t="s">
        <v>1217</v>
      </c>
      <c r="F1664" s="683" t="s">
        <v>334</v>
      </c>
      <c r="G1664" s="698">
        <v>100</v>
      </c>
      <c r="H1664" s="698">
        <v>100</v>
      </c>
      <c r="I1664" s="688">
        <f t="shared" si="27"/>
        <v>20</v>
      </c>
    </row>
    <row r="1665" spans="1:9" ht="15">
      <c r="A1665" s="682">
        <v>1641</v>
      </c>
      <c r="B1665" s="690" t="s">
        <v>4041</v>
      </c>
      <c r="C1665" s="690" t="s">
        <v>4042</v>
      </c>
      <c r="D1665" s="691" t="s">
        <v>4043</v>
      </c>
      <c r="E1665" s="686" t="s">
        <v>1217</v>
      </c>
      <c r="F1665" s="683" t="s">
        <v>334</v>
      </c>
      <c r="G1665" s="698">
        <v>100</v>
      </c>
      <c r="H1665" s="698">
        <v>100</v>
      </c>
      <c r="I1665" s="688">
        <f t="shared" si="27"/>
        <v>20</v>
      </c>
    </row>
    <row r="1666" spans="1:9" ht="15">
      <c r="A1666" s="682">
        <v>1642</v>
      </c>
      <c r="B1666" s="690" t="s">
        <v>1490</v>
      </c>
      <c r="C1666" s="690" t="s">
        <v>4044</v>
      </c>
      <c r="D1666" s="691" t="s">
        <v>4045</v>
      </c>
      <c r="E1666" s="686" t="s">
        <v>1217</v>
      </c>
      <c r="F1666" s="683" t="s">
        <v>334</v>
      </c>
      <c r="G1666" s="698">
        <v>100</v>
      </c>
      <c r="H1666" s="698">
        <v>100</v>
      </c>
      <c r="I1666" s="688">
        <f t="shared" si="27"/>
        <v>20</v>
      </c>
    </row>
    <row r="1667" spans="1:9" ht="15">
      <c r="A1667" s="682">
        <v>1643</v>
      </c>
      <c r="B1667" s="690" t="s">
        <v>2986</v>
      </c>
      <c r="C1667" s="690" t="s">
        <v>4046</v>
      </c>
      <c r="D1667" s="691" t="s">
        <v>4047</v>
      </c>
      <c r="E1667" s="686" t="s">
        <v>1217</v>
      </c>
      <c r="F1667" s="683" t="s">
        <v>334</v>
      </c>
      <c r="G1667" s="698">
        <v>100</v>
      </c>
      <c r="H1667" s="698">
        <v>100</v>
      </c>
      <c r="I1667" s="688">
        <f t="shared" si="27"/>
        <v>20</v>
      </c>
    </row>
    <row r="1668" spans="1:9" ht="15">
      <c r="A1668" s="682">
        <v>1644</v>
      </c>
      <c r="B1668" s="690" t="s">
        <v>659</v>
      </c>
      <c r="C1668" s="690" t="s">
        <v>4048</v>
      </c>
      <c r="D1668" s="691" t="s">
        <v>4049</v>
      </c>
      <c r="E1668" s="686" t="s">
        <v>1217</v>
      </c>
      <c r="F1668" s="683" t="s">
        <v>334</v>
      </c>
      <c r="G1668" s="698">
        <v>100</v>
      </c>
      <c r="H1668" s="698">
        <v>100</v>
      </c>
      <c r="I1668" s="688">
        <f t="shared" si="27"/>
        <v>20</v>
      </c>
    </row>
    <row r="1669" spans="1:9" ht="15">
      <c r="A1669" s="682">
        <v>1645</v>
      </c>
      <c r="B1669" s="690" t="s">
        <v>3339</v>
      </c>
      <c r="C1669" s="690" t="s">
        <v>4050</v>
      </c>
      <c r="D1669" s="691" t="s">
        <v>4051</v>
      </c>
      <c r="E1669" s="686" t="s">
        <v>1217</v>
      </c>
      <c r="F1669" s="683" t="s">
        <v>334</v>
      </c>
      <c r="G1669" s="698">
        <v>100</v>
      </c>
      <c r="H1669" s="698">
        <v>100</v>
      </c>
      <c r="I1669" s="688">
        <f t="shared" si="27"/>
        <v>20</v>
      </c>
    </row>
    <row r="1670" spans="1:9" ht="15">
      <c r="A1670" s="682">
        <v>1646</v>
      </c>
      <c r="B1670" s="690" t="s">
        <v>678</v>
      </c>
      <c r="C1670" s="690" t="s">
        <v>3894</v>
      </c>
      <c r="D1670" s="691">
        <v>60001157795</v>
      </c>
      <c r="E1670" s="686" t="s">
        <v>1217</v>
      </c>
      <c r="F1670" s="683" t="s">
        <v>334</v>
      </c>
      <c r="G1670" s="698">
        <v>100</v>
      </c>
      <c r="H1670" s="698">
        <v>100</v>
      </c>
      <c r="I1670" s="688">
        <f t="shared" si="27"/>
        <v>20</v>
      </c>
    </row>
    <row r="1671" spans="1:9" ht="15">
      <c r="A1671" s="682">
        <v>1647</v>
      </c>
      <c r="B1671" s="690" t="s">
        <v>1492</v>
      </c>
      <c r="C1671" s="690" t="s">
        <v>3894</v>
      </c>
      <c r="D1671" s="691">
        <v>60001157796</v>
      </c>
      <c r="E1671" s="686" t="s">
        <v>1217</v>
      </c>
      <c r="F1671" s="683" t="s">
        <v>334</v>
      </c>
      <c r="G1671" s="698">
        <v>100</v>
      </c>
      <c r="H1671" s="698">
        <v>100</v>
      </c>
      <c r="I1671" s="688">
        <f t="shared" si="27"/>
        <v>20</v>
      </c>
    </row>
    <row r="1672" spans="1:9" ht="15">
      <c r="A1672" s="682">
        <v>1648</v>
      </c>
      <c r="B1672" s="690" t="s">
        <v>1446</v>
      </c>
      <c r="C1672" s="690" t="s">
        <v>4046</v>
      </c>
      <c r="D1672" s="691" t="s">
        <v>4052</v>
      </c>
      <c r="E1672" s="686" t="s">
        <v>1217</v>
      </c>
      <c r="F1672" s="683" t="s">
        <v>334</v>
      </c>
      <c r="G1672" s="698">
        <v>100</v>
      </c>
      <c r="H1672" s="698">
        <v>100</v>
      </c>
      <c r="I1672" s="688">
        <f t="shared" si="27"/>
        <v>20</v>
      </c>
    </row>
    <row r="1673" spans="1:9" ht="15">
      <c r="A1673" s="682">
        <v>1649</v>
      </c>
      <c r="B1673" s="690" t="s">
        <v>2367</v>
      </c>
      <c r="C1673" s="690" t="s">
        <v>1341</v>
      </c>
      <c r="D1673" s="691" t="s">
        <v>4053</v>
      </c>
      <c r="E1673" s="686" t="s">
        <v>1217</v>
      </c>
      <c r="F1673" s="683" t="s">
        <v>334</v>
      </c>
      <c r="G1673" s="698">
        <v>100</v>
      </c>
      <c r="H1673" s="698">
        <v>100</v>
      </c>
      <c r="I1673" s="688">
        <f t="shared" si="27"/>
        <v>20</v>
      </c>
    </row>
    <row r="1674" spans="1:9" ht="15">
      <c r="A1674" s="682">
        <v>1650</v>
      </c>
      <c r="B1674" s="690" t="s">
        <v>639</v>
      </c>
      <c r="C1674" s="690" t="s">
        <v>2136</v>
      </c>
      <c r="D1674" s="691" t="s">
        <v>4054</v>
      </c>
      <c r="E1674" s="686" t="s">
        <v>1217</v>
      </c>
      <c r="F1674" s="683" t="s">
        <v>334</v>
      </c>
      <c r="G1674" s="698">
        <v>100</v>
      </c>
      <c r="H1674" s="698">
        <v>100</v>
      </c>
      <c r="I1674" s="688">
        <f t="shared" si="27"/>
        <v>20</v>
      </c>
    </row>
    <row r="1675" spans="1:9" ht="15">
      <c r="A1675" s="682">
        <v>1651</v>
      </c>
      <c r="B1675" s="690" t="s">
        <v>1393</v>
      </c>
      <c r="C1675" s="690" t="s">
        <v>4055</v>
      </c>
      <c r="D1675" s="691" t="s">
        <v>4056</v>
      </c>
      <c r="E1675" s="686" t="s">
        <v>1217</v>
      </c>
      <c r="F1675" s="683" t="s">
        <v>334</v>
      </c>
      <c r="G1675" s="698">
        <v>100</v>
      </c>
      <c r="H1675" s="698">
        <v>100</v>
      </c>
      <c r="I1675" s="688">
        <f t="shared" si="27"/>
        <v>20</v>
      </c>
    </row>
    <row r="1676" spans="1:9" ht="15">
      <c r="A1676" s="682">
        <v>1652</v>
      </c>
      <c r="B1676" s="690" t="s">
        <v>678</v>
      </c>
      <c r="C1676" s="690" t="s">
        <v>4057</v>
      </c>
      <c r="D1676" s="691" t="s">
        <v>4058</v>
      </c>
      <c r="E1676" s="686" t="s">
        <v>1217</v>
      </c>
      <c r="F1676" s="683" t="s">
        <v>334</v>
      </c>
      <c r="G1676" s="698">
        <v>100</v>
      </c>
      <c r="H1676" s="698">
        <v>100</v>
      </c>
      <c r="I1676" s="688">
        <f t="shared" si="27"/>
        <v>20</v>
      </c>
    </row>
    <row r="1677" spans="1:9" ht="15">
      <c r="A1677" s="682">
        <v>1653</v>
      </c>
      <c r="B1677" s="690" t="s">
        <v>4059</v>
      </c>
      <c r="C1677" s="690" t="s">
        <v>1288</v>
      </c>
      <c r="D1677" s="691" t="s">
        <v>4060</v>
      </c>
      <c r="E1677" s="686" t="s">
        <v>1217</v>
      </c>
      <c r="F1677" s="683" t="s">
        <v>334</v>
      </c>
      <c r="G1677" s="698">
        <v>100</v>
      </c>
      <c r="H1677" s="698">
        <v>100</v>
      </c>
      <c r="I1677" s="688">
        <f t="shared" si="27"/>
        <v>20</v>
      </c>
    </row>
    <row r="1678" spans="1:9" ht="15">
      <c r="A1678" s="682">
        <v>1654</v>
      </c>
      <c r="B1678" s="690" t="s">
        <v>1294</v>
      </c>
      <c r="C1678" s="690" t="s">
        <v>2505</v>
      </c>
      <c r="D1678" s="691" t="s">
        <v>4061</v>
      </c>
      <c r="E1678" s="686" t="s">
        <v>1217</v>
      </c>
      <c r="F1678" s="683" t="s">
        <v>334</v>
      </c>
      <c r="G1678" s="698">
        <v>100</v>
      </c>
      <c r="H1678" s="698">
        <v>100</v>
      </c>
      <c r="I1678" s="688">
        <f t="shared" si="27"/>
        <v>20</v>
      </c>
    </row>
    <row r="1679" spans="1:9" ht="15">
      <c r="A1679" s="682">
        <v>1655</v>
      </c>
      <c r="B1679" s="690" t="s">
        <v>1218</v>
      </c>
      <c r="C1679" s="690" t="s">
        <v>1161</v>
      </c>
      <c r="D1679" s="691" t="s">
        <v>4062</v>
      </c>
      <c r="E1679" s="686" t="s">
        <v>1217</v>
      </c>
      <c r="F1679" s="683" t="s">
        <v>334</v>
      </c>
      <c r="G1679" s="698">
        <v>100</v>
      </c>
      <c r="H1679" s="698">
        <v>100</v>
      </c>
      <c r="I1679" s="688">
        <f t="shared" si="27"/>
        <v>20</v>
      </c>
    </row>
    <row r="1680" spans="1:9" ht="15">
      <c r="A1680" s="682">
        <v>1656</v>
      </c>
      <c r="B1680" s="690" t="s">
        <v>2223</v>
      </c>
      <c r="C1680" s="690" t="s">
        <v>4038</v>
      </c>
      <c r="D1680" s="691" t="s">
        <v>4063</v>
      </c>
      <c r="E1680" s="686" t="s">
        <v>1217</v>
      </c>
      <c r="F1680" s="683" t="s">
        <v>334</v>
      </c>
      <c r="G1680" s="698">
        <v>100</v>
      </c>
      <c r="H1680" s="698">
        <v>100</v>
      </c>
      <c r="I1680" s="688">
        <f t="shared" si="27"/>
        <v>20</v>
      </c>
    </row>
    <row r="1681" spans="1:9" ht="15">
      <c r="A1681" s="682">
        <v>1657</v>
      </c>
      <c r="B1681" s="690" t="s">
        <v>1292</v>
      </c>
      <c r="C1681" s="690" t="s">
        <v>4064</v>
      </c>
      <c r="D1681" s="691" t="s">
        <v>4065</v>
      </c>
      <c r="E1681" s="686" t="s">
        <v>1217</v>
      </c>
      <c r="F1681" s="683" t="s">
        <v>334</v>
      </c>
      <c r="G1681" s="698">
        <v>100</v>
      </c>
      <c r="H1681" s="698">
        <v>100</v>
      </c>
      <c r="I1681" s="688">
        <f t="shared" si="27"/>
        <v>20</v>
      </c>
    </row>
    <row r="1682" spans="1:9" ht="15">
      <c r="A1682" s="682">
        <v>1658</v>
      </c>
      <c r="B1682" s="690" t="s">
        <v>1271</v>
      </c>
      <c r="C1682" s="690" t="s">
        <v>4066</v>
      </c>
      <c r="D1682" s="691" t="s">
        <v>4067</v>
      </c>
      <c r="E1682" s="686" t="s">
        <v>1217</v>
      </c>
      <c r="F1682" s="683" t="s">
        <v>334</v>
      </c>
      <c r="G1682" s="698">
        <v>100</v>
      </c>
      <c r="H1682" s="698">
        <v>100</v>
      </c>
      <c r="I1682" s="688">
        <f t="shared" si="27"/>
        <v>20</v>
      </c>
    </row>
    <row r="1683" spans="1:9" ht="15">
      <c r="A1683" s="682">
        <v>1659</v>
      </c>
      <c r="B1683" s="690" t="s">
        <v>4068</v>
      </c>
      <c r="C1683" s="690" t="s">
        <v>3490</v>
      </c>
      <c r="D1683" s="691" t="s">
        <v>4069</v>
      </c>
      <c r="E1683" s="686" t="s">
        <v>1217</v>
      </c>
      <c r="F1683" s="683" t="s">
        <v>334</v>
      </c>
      <c r="G1683" s="698">
        <v>100</v>
      </c>
      <c r="H1683" s="698">
        <v>100</v>
      </c>
      <c r="I1683" s="688">
        <f t="shared" si="27"/>
        <v>20</v>
      </c>
    </row>
    <row r="1684" spans="1:9" ht="15">
      <c r="A1684" s="682">
        <v>1660</v>
      </c>
      <c r="B1684" s="692" t="s">
        <v>1596</v>
      </c>
      <c r="C1684" s="692" t="s">
        <v>1161</v>
      </c>
      <c r="D1684" s="693" t="s">
        <v>4070</v>
      </c>
      <c r="E1684" s="686" t="s">
        <v>1217</v>
      </c>
      <c r="F1684" s="683" t="s">
        <v>334</v>
      </c>
      <c r="G1684" s="698">
        <v>150</v>
      </c>
      <c r="H1684" s="698">
        <v>150</v>
      </c>
      <c r="I1684" s="688">
        <f t="shared" si="27"/>
        <v>30</v>
      </c>
    </row>
    <row r="1685" spans="1:9" ht="15">
      <c r="A1685" s="682">
        <v>1661</v>
      </c>
      <c r="B1685" s="690" t="s">
        <v>1246</v>
      </c>
      <c r="C1685" s="695" t="s">
        <v>707</v>
      </c>
      <c r="D1685" s="691" t="s">
        <v>4071</v>
      </c>
      <c r="E1685" s="686" t="s">
        <v>1217</v>
      </c>
      <c r="F1685" s="683" t="s">
        <v>334</v>
      </c>
      <c r="G1685" s="698">
        <v>50</v>
      </c>
      <c r="H1685" s="698">
        <v>50</v>
      </c>
      <c r="I1685" s="688">
        <f t="shared" si="27"/>
        <v>10</v>
      </c>
    </row>
    <row r="1686" spans="1:9" ht="15">
      <c r="A1686" s="682">
        <v>1662</v>
      </c>
      <c r="B1686" s="690" t="s">
        <v>1446</v>
      </c>
      <c r="C1686" s="695" t="s">
        <v>2568</v>
      </c>
      <c r="D1686" s="691">
        <v>56001021793</v>
      </c>
      <c r="E1686" s="686" t="s">
        <v>1217</v>
      </c>
      <c r="F1686" s="683" t="s">
        <v>334</v>
      </c>
      <c r="G1686" s="698">
        <v>50</v>
      </c>
      <c r="H1686" s="698">
        <v>50</v>
      </c>
      <c r="I1686" s="688">
        <f t="shared" si="27"/>
        <v>10</v>
      </c>
    </row>
    <row r="1687" spans="1:9" ht="15">
      <c r="A1687" s="682">
        <v>1663</v>
      </c>
      <c r="B1687" s="690" t="s">
        <v>2304</v>
      </c>
      <c r="C1687" s="695" t="s">
        <v>3364</v>
      </c>
      <c r="D1687" s="691" t="s">
        <v>4072</v>
      </c>
      <c r="E1687" s="686" t="s">
        <v>1217</v>
      </c>
      <c r="F1687" s="683" t="s">
        <v>334</v>
      </c>
      <c r="G1687" s="698">
        <v>50</v>
      </c>
      <c r="H1687" s="698">
        <v>50</v>
      </c>
      <c r="I1687" s="688">
        <f t="shared" si="27"/>
        <v>10</v>
      </c>
    </row>
    <row r="1688" spans="1:9" ht="15">
      <c r="A1688" s="682">
        <v>1664</v>
      </c>
      <c r="B1688" s="690" t="s">
        <v>1446</v>
      </c>
      <c r="C1688" s="695" t="s">
        <v>2568</v>
      </c>
      <c r="D1688" s="691">
        <v>56001021793</v>
      </c>
      <c r="E1688" s="686" t="s">
        <v>1217</v>
      </c>
      <c r="F1688" s="683" t="s">
        <v>334</v>
      </c>
      <c r="G1688" s="698">
        <v>50</v>
      </c>
      <c r="H1688" s="698">
        <v>50</v>
      </c>
      <c r="I1688" s="688">
        <f t="shared" si="27"/>
        <v>10</v>
      </c>
    </row>
    <row r="1689" spans="1:9" ht="15">
      <c r="A1689" s="682">
        <v>1665</v>
      </c>
      <c r="B1689" s="690" t="s">
        <v>1714</v>
      </c>
      <c r="C1689" s="695" t="s">
        <v>2290</v>
      </c>
      <c r="D1689" s="691" t="s">
        <v>4073</v>
      </c>
      <c r="E1689" s="686" t="s">
        <v>1217</v>
      </c>
      <c r="F1689" s="683" t="s">
        <v>334</v>
      </c>
      <c r="G1689" s="698">
        <v>100</v>
      </c>
      <c r="H1689" s="698">
        <v>100</v>
      </c>
      <c r="I1689" s="688">
        <f t="shared" si="27"/>
        <v>20</v>
      </c>
    </row>
    <row r="1690" spans="1:9" ht="15">
      <c r="A1690" s="682">
        <v>1666</v>
      </c>
      <c r="B1690" s="690" t="s">
        <v>2106</v>
      </c>
      <c r="C1690" s="695" t="s">
        <v>1377</v>
      </c>
      <c r="D1690" s="691">
        <v>56001009064</v>
      </c>
      <c r="E1690" s="686" t="s">
        <v>1217</v>
      </c>
      <c r="F1690" s="683" t="s">
        <v>334</v>
      </c>
      <c r="G1690" s="698">
        <v>100</v>
      </c>
      <c r="H1690" s="698">
        <v>100</v>
      </c>
      <c r="I1690" s="688">
        <f t="shared" si="27"/>
        <v>20</v>
      </c>
    </row>
    <row r="1691" spans="1:9" ht="15">
      <c r="A1691" s="682">
        <v>1667</v>
      </c>
      <c r="B1691" s="690" t="s">
        <v>1573</v>
      </c>
      <c r="C1691" s="695" t="s">
        <v>4074</v>
      </c>
      <c r="D1691" s="691" t="s">
        <v>4075</v>
      </c>
      <c r="E1691" s="686" t="s">
        <v>1217</v>
      </c>
      <c r="F1691" s="683" t="s">
        <v>334</v>
      </c>
      <c r="G1691" s="698">
        <v>100</v>
      </c>
      <c r="H1691" s="698">
        <v>100</v>
      </c>
      <c r="I1691" s="688">
        <f t="shared" si="27"/>
        <v>20</v>
      </c>
    </row>
    <row r="1692" spans="1:9" ht="15">
      <c r="A1692" s="682">
        <v>1668</v>
      </c>
      <c r="B1692" s="690" t="s">
        <v>4000</v>
      </c>
      <c r="C1692" s="695" t="s">
        <v>2546</v>
      </c>
      <c r="D1692" s="691" t="s">
        <v>4076</v>
      </c>
      <c r="E1692" s="686" t="s">
        <v>1217</v>
      </c>
      <c r="F1692" s="683" t="s">
        <v>334</v>
      </c>
      <c r="G1692" s="698">
        <v>100</v>
      </c>
      <c r="H1692" s="698">
        <v>100</v>
      </c>
      <c r="I1692" s="688">
        <f t="shared" si="27"/>
        <v>20</v>
      </c>
    </row>
    <row r="1693" spans="1:9" ht="15">
      <c r="A1693" s="682">
        <v>1669</v>
      </c>
      <c r="B1693" s="690" t="s">
        <v>1290</v>
      </c>
      <c r="C1693" s="695" t="s">
        <v>4077</v>
      </c>
      <c r="D1693" s="691" t="s">
        <v>4078</v>
      </c>
      <c r="E1693" s="686" t="s">
        <v>1217</v>
      </c>
      <c r="F1693" s="683" t="s">
        <v>334</v>
      </c>
      <c r="G1693" s="698">
        <v>100</v>
      </c>
      <c r="H1693" s="698">
        <v>100</v>
      </c>
      <c r="I1693" s="688">
        <f t="shared" si="27"/>
        <v>20</v>
      </c>
    </row>
    <row r="1694" spans="1:9" ht="15">
      <c r="A1694" s="682">
        <v>1670</v>
      </c>
      <c r="B1694" s="690" t="s">
        <v>1246</v>
      </c>
      <c r="C1694" s="695" t="s">
        <v>3219</v>
      </c>
      <c r="D1694" s="691" t="s">
        <v>4079</v>
      </c>
      <c r="E1694" s="686" t="s">
        <v>1217</v>
      </c>
      <c r="F1694" s="683" t="s">
        <v>334</v>
      </c>
      <c r="G1694" s="698">
        <v>100</v>
      </c>
      <c r="H1694" s="698">
        <v>100</v>
      </c>
      <c r="I1694" s="688">
        <f t="shared" si="27"/>
        <v>20</v>
      </c>
    </row>
    <row r="1695" spans="1:9" ht="15">
      <c r="A1695" s="682">
        <v>1671</v>
      </c>
      <c r="B1695" s="690" t="s">
        <v>3017</v>
      </c>
      <c r="C1695" s="695" t="s">
        <v>1589</v>
      </c>
      <c r="D1695" s="691">
        <v>56001004206</v>
      </c>
      <c r="E1695" s="686" t="s">
        <v>1217</v>
      </c>
      <c r="F1695" s="683" t="s">
        <v>334</v>
      </c>
      <c r="G1695" s="698">
        <v>50</v>
      </c>
      <c r="H1695" s="698">
        <v>50</v>
      </c>
      <c r="I1695" s="688">
        <f t="shared" si="27"/>
        <v>10</v>
      </c>
    </row>
    <row r="1696" spans="1:9" ht="15">
      <c r="A1696" s="682">
        <v>1672</v>
      </c>
      <c r="B1696" s="690" t="s">
        <v>2242</v>
      </c>
      <c r="C1696" s="695" t="s">
        <v>4038</v>
      </c>
      <c r="D1696" s="691">
        <v>56001006547</v>
      </c>
      <c r="E1696" s="686" t="s">
        <v>1217</v>
      </c>
      <c r="F1696" s="683" t="s">
        <v>334</v>
      </c>
      <c r="G1696" s="698">
        <v>50</v>
      </c>
      <c r="H1696" s="698">
        <v>50</v>
      </c>
      <c r="I1696" s="688">
        <f t="shared" ref="I1696:I1759" si="28">H1696*20%</f>
        <v>10</v>
      </c>
    </row>
    <row r="1697" spans="1:9" ht="15">
      <c r="A1697" s="682">
        <v>1673</v>
      </c>
      <c r="B1697" s="690" t="s">
        <v>4033</v>
      </c>
      <c r="C1697" s="695" t="s">
        <v>4080</v>
      </c>
      <c r="D1697" s="691">
        <v>56001024729</v>
      </c>
      <c r="E1697" s="686" t="s">
        <v>1217</v>
      </c>
      <c r="F1697" s="683" t="s">
        <v>334</v>
      </c>
      <c r="G1697" s="698">
        <v>100</v>
      </c>
      <c r="H1697" s="698">
        <v>100</v>
      </c>
      <c r="I1697" s="688">
        <f t="shared" si="28"/>
        <v>20</v>
      </c>
    </row>
    <row r="1698" spans="1:9" ht="15">
      <c r="A1698" s="682">
        <v>1674</v>
      </c>
      <c r="B1698" s="690" t="s">
        <v>1294</v>
      </c>
      <c r="C1698" s="695" t="s">
        <v>2632</v>
      </c>
      <c r="D1698" s="691">
        <v>56001004109</v>
      </c>
      <c r="E1698" s="686" t="s">
        <v>1217</v>
      </c>
      <c r="F1698" s="683" t="s">
        <v>334</v>
      </c>
      <c r="G1698" s="698">
        <v>50</v>
      </c>
      <c r="H1698" s="698">
        <v>50</v>
      </c>
      <c r="I1698" s="688">
        <f t="shared" si="28"/>
        <v>10</v>
      </c>
    </row>
    <row r="1699" spans="1:9" ht="15">
      <c r="A1699" s="682">
        <v>1675</v>
      </c>
      <c r="B1699" s="690" t="s">
        <v>1396</v>
      </c>
      <c r="C1699" s="695" t="s">
        <v>3219</v>
      </c>
      <c r="D1699" s="691">
        <v>56001022819</v>
      </c>
      <c r="E1699" s="686" t="s">
        <v>1217</v>
      </c>
      <c r="F1699" s="683" t="s">
        <v>334</v>
      </c>
      <c r="G1699" s="698">
        <v>50</v>
      </c>
      <c r="H1699" s="698">
        <v>50</v>
      </c>
      <c r="I1699" s="688">
        <f t="shared" si="28"/>
        <v>10</v>
      </c>
    </row>
    <row r="1700" spans="1:9" ht="15">
      <c r="A1700" s="682">
        <v>1676</v>
      </c>
      <c r="B1700" s="690" t="s">
        <v>1246</v>
      </c>
      <c r="C1700" s="695" t="s">
        <v>707</v>
      </c>
      <c r="D1700" s="691" t="s">
        <v>4071</v>
      </c>
      <c r="E1700" s="686" t="s">
        <v>1217</v>
      </c>
      <c r="F1700" s="683" t="s">
        <v>334</v>
      </c>
      <c r="G1700" s="698">
        <v>50</v>
      </c>
      <c r="H1700" s="698">
        <v>50</v>
      </c>
      <c r="I1700" s="688">
        <f t="shared" si="28"/>
        <v>10</v>
      </c>
    </row>
    <row r="1701" spans="1:9" ht="15">
      <c r="A1701" s="682">
        <v>1677</v>
      </c>
      <c r="B1701" s="690" t="s">
        <v>1358</v>
      </c>
      <c r="C1701" s="695" t="s">
        <v>2491</v>
      </c>
      <c r="D1701" s="691">
        <v>56001000590</v>
      </c>
      <c r="E1701" s="686" t="s">
        <v>1217</v>
      </c>
      <c r="F1701" s="683" t="s">
        <v>334</v>
      </c>
      <c r="G1701" s="698">
        <v>50</v>
      </c>
      <c r="H1701" s="698">
        <v>50</v>
      </c>
      <c r="I1701" s="688">
        <f t="shared" si="28"/>
        <v>10</v>
      </c>
    </row>
    <row r="1702" spans="1:9" ht="15">
      <c r="A1702" s="682">
        <v>1678</v>
      </c>
      <c r="B1702" s="690" t="s">
        <v>1449</v>
      </c>
      <c r="C1702" s="695" t="s">
        <v>3546</v>
      </c>
      <c r="D1702" s="691" t="s">
        <v>4081</v>
      </c>
      <c r="E1702" s="686" t="s">
        <v>1217</v>
      </c>
      <c r="F1702" s="683" t="s">
        <v>334</v>
      </c>
      <c r="G1702" s="698">
        <v>100</v>
      </c>
      <c r="H1702" s="698">
        <v>100</v>
      </c>
      <c r="I1702" s="688">
        <f t="shared" si="28"/>
        <v>20</v>
      </c>
    </row>
    <row r="1703" spans="1:9" ht="15">
      <c r="A1703" s="682">
        <v>1679</v>
      </c>
      <c r="B1703" s="690" t="s">
        <v>1478</v>
      </c>
      <c r="C1703" s="695" t="s">
        <v>2568</v>
      </c>
      <c r="D1703" s="691" t="s">
        <v>4082</v>
      </c>
      <c r="E1703" s="686" t="s">
        <v>1217</v>
      </c>
      <c r="F1703" s="683" t="s">
        <v>334</v>
      </c>
      <c r="G1703" s="698">
        <v>100</v>
      </c>
      <c r="H1703" s="698">
        <v>100</v>
      </c>
      <c r="I1703" s="688">
        <f t="shared" si="28"/>
        <v>20</v>
      </c>
    </row>
    <row r="1704" spans="1:9" ht="15">
      <c r="A1704" s="682">
        <v>1680</v>
      </c>
      <c r="B1704" s="690" t="s">
        <v>2993</v>
      </c>
      <c r="C1704" s="695" t="s">
        <v>4077</v>
      </c>
      <c r="D1704" s="691" t="s">
        <v>4083</v>
      </c>
      <c r="E1704" s="686" t="s">
        <v>1217</v>
      </c>
      <c r="F1704" s="683" t="s">
        <v>334</v>
      </c>
      <c r="G1704" s="698">
        <v>100</v>
      </c>
      <c r="H1704" s="698">
        <v>100</v>
      </c>
      <c r="I1704" s="688">
        <f t="shared" si="28"/>
        <v>20</v>
      </c>
    </row>
    <row r="1705" spans="1:9" ht="15">
      <c r="A1705" s="682">
        <v>1681</v>
      </c>
      <c r="B1705" s="690" t="s">
        <v>652</v>
      </c>
      <c r="C1705" s="695" t="s">
        <v>4084</v>
      </c>
      <c r="D1705" s="691" t="s">
        <v>4085</v>
      </c>
      <c r="E1705" s="686" t="s">
        <v>1217</v>
      </c>
      <c r="F1705" s="683" t="s">
        <v>334</v>
      </c>
      <c r="G1705" s="698">
        <v>100</v>
      </c>
      <c r="H1705" s="698">
        <v>100</v>
      </c>
      <c r="I1705" s="688">
        <f t="shared" si="28"/>
        <v>20</v>
      </c>
    </row>
    <row r="1706" spans="1:9" ht="15">
      <c r="A1706" s="682">
        <v>1682</v>
      </c>
      <c r="B1706" s="690" t="s">
        <v>1905</v>
      </c>
      <c r="C1706" s="695" t="s">
        <v>4086</v>
      </c>
      <c r="D1706" s="691" t="s">
        <v>4087</v>
      </c>
      <c r="E1706" s="686" t="s">
        <v>1217</v>
      </c>
      <c r="F1706" s="683" t="s">
        <v>334</v>
      </c>
      <c r="G1706" s="698">
        <v>100</v>
      </c>
      <c r="H1706" s="698">
        <v>100</v>
      </c>
      <c r="I1706" s="688">
        <f t="shared" si="28"/>
        <v>20</v>
      </c>
    </row>
    <row r="1707" spans="1:9" ht="15">
      <c r="A1707" s="682">
        <v>1683</v>
      </c>
      <c r="B1707" s="690" t="s">
        <v>2033</v>
      </c>
      <c r="C1707" s="695" t="s">
        <v>2620</v>
      </c>
      <c r="D1707" s="691" t="s">
        <v>4088</v>
      </c>
      <c r="E1707" s="686" t="s">
        <v>1217</v>
      </c>
      <c r="F1707" s="683" t="s">
        <v>334</v>
      </c>
      <c r="G1707" s="698">
        <v>100</v>
      </c>
      <c r="H1707" s="698">
        <v>100</v>
      </c>
      <c r="I1707" s="688">
        <f t="shared" si="28"/>
        <v>20</v>
      </c>
    </row>
    <row r="1708" spans="1:9" ht="15">
      <c r="A1708" s="682">
        <v>1684</v>
      </c>
      <c r="B1708" s="690" t="s">
        <v>639</v>
      </c>
      <c r="C1708" s="695" t="s">
        <v>2620</v>
      </c>
      <c r="D1708" s="691" t="s">
        <v>4089</v>
      </c>
      <c r="E1708" s="686" t="s">
        <v>1217</v>
      </c>
      <c r="F1708" s="683" t="s">
        <v>334</v>
      </c>
      <c r="G1708" s="698">
        <v>100</v>
      </c>
      <c r="H1708" s="698">
        <v>100</v>
      </c>
      <c r="I1708" s="688">
        <f t="shared" si="28"/>
        <v>20</v>
      </c>
    </row>
    <row r="1709" spans="1:9" ht="15">
      <c r="A1709" s="682">
        <v>1685</v>
      </c>
      <c r="B1709" s="690" t="s">
        <v>3045</v>
      </c>
      <c r="C1709" s="695" t="s">
        <v>1377</v>
      </c>
      <c r="D1709" s="691" t="s">
        <v>4090</v>
      </c>
      <c r="E1709" s="686" t="s">
        <v>1217</v>
      </c>
      <c r="F1709" s="683" t="s">
        <v>334</v>
      </c>
      <c r="G1709" s="698">
        <v>100</v>
      </c>
      <c r="H1709" s="698">
        <v>100</v>
      </c>
      <c r="I1709" s="688">
        <f t="shared" si="28"/>
        <v>20</v>
      </c>
    </row>
    <row r="1710" spans="1:9" ht="15">
      <c r="A1710" s="682">
        <v>1686</v>
      </c>
      <c r="B1710" s="690" t="s">
        <v>1241</v>
      </c>
      <c r="C1710" s="695" t="s">
        <v>4091</v>
      </c>
      <c r="D1710" s="691" t="s">
        <v>4092</v>
      </c>
      <c r="E1710" s="686" t="s">
        <v>1217</v>
      </c>
      <c r="F1710" s="683" t="s">
        <v>334</v>
      </c>
      <c r="G1710" s="698">
        <v>100</v>
      </c>
      <c r="H1710" s="698">
        <v>100</v>
      </c>
      <c r="I1710" s="688">
        <f t="shared" si="28"/>
        <v>20</v>
      </c>
    </row>
    <row r="1711" spans="1:9" ht="15">
      <c r="A1711" s="682">
        <v>1687</v>
      </c>
      <c r="B1711" s="690" t="s">
        <v>1429</v>
      </c>
      <c r="C1711" s="695" t="s">
        <v>640</v>
      </c>
      <c r="D1711" s="691" t="s">
        <v>4093</v>
      </c>
      <c r="E1711" s="686" t="s">
        <v>1217</v>
      </c>
      <c r="F1711" s="683" t="s">
        <v>334</v>
      </c>
      <c r="G1711" s="698">
        <v>100</v>
      </c>
      <c r="H1711" s="698">
        <v>100</v>
      </c>
      <c r="I1711" s="688">
        <f t="shared" si="28"/>
        <v>20</v>
      </c>
    </row>
    <row r="1712" spans="1:9" ht="15">
      <c r="A1712" s="682">
        <v>1688</v>
      </c>
      <c r="B1712" s="690" t="s">
        <v>1429</v>
      </c>
      <c r="C1712" s="695" t="s">
        <v>640</v>
      </c>
      <c r="D1712" s="691">
        <v>56001021818</v>
      </c>
      <c r="E1712" s="686" t="s">
        <v>1217</v>
      </c>
      <c r="F1712" s="683" t="s">
        <v>334</v>
      </c>
      <c r="G1712" s="698">
        <v>50</v>
      </c>
      <c r="H1712" s="698">
        <v>50</v>
      </c>
      <c r="I1712" s="688">
        <f t="shared" si="28"/>
        <v>10</v>
      </c>
    </row>
    <row r="1713" spans="1:9" ht="15">
      <c r="A1713" s="682">
        <v>1689</v>
      </c>
      <c r="B1713" s="690" t="s">
        <v>1290</v>
      </c>
      <c r="C1713" s="695" t="s">
        <v>2548</v>
      </c>
      <c r="D1713" s="691">
        <v>56001023713</v>
      </c>
      <c r="E1713" s="686" t="s">
        <v>1217</v>
      </c>
      <c r="F1713" s="683" t="s">
        <v>334</v>
      </c>
      <c r="G1713" s="698">
        <v>50</v>
      </c>
      <c r="H1713" s="698">
        <v>50</v>
      </c>
      <c r="I1713" s="688">
        <f t="shared" si="28"/>
        <v>10</v>
      </c>
    </row>
    <row r="1714" spans="1:9" ht="15">
      <c r="A1714" s="682">
        <v>1690</v>
      </c>
      <c r="B1714" s="690" t="s">
        <v>1974</v>
      </c>
      <c r="C1714" s="695" t="s">
        <v>4094</v>
      </c>
      <c r="D1714" s="691">
        <v>56001022318</v>
      </c>
      <c r="E1714" s="686" t="s">
        <v>1217</v>
      </c>
      <c r="F1714" s="683" t="s">
        <v>334</v>
      </c>
      <c r="G1714" s="698">
        <v>50</v>
      </c>
      <c r="H1714" s="698">
        <v>50</v>
      </c>
      <c r="I1714" s="688">
        <f t="shared" si="28"/>
        <v>10</v>
      </c>
    </row>
    <row r="1715" spans="1:9" ht="15">
      <c r="A1715" s="682">
        <v>1691</v>
      </c>
      <c r="B1715" s="690" t="s">
        <v>3067</v>
      </c>
      <c r="C1715" s="695" t="s">
        <v>3364</v>
      </c>
      <c r="D1715" s="691" t="s">
        <v>4095</v>
      </c>
      <c r="E1715" s="686" t="s">
        <v>1217</v>
      </c>
      <c r="F1715" s="683" t="s">
        <v>334</v>
      </c>
      <c r="G1715" s="698">
        <v>50</v>
      </c>
      <c r="H1715" s="698">
        <v>50</v>
      </c>
      <c r="I1715" s="688">
        <f t="shared" si="28"/>
        <v>10</v>
      </c>
    </row>
    <row r="1716" spans="1:9" ht="15">
      <c r="A1716" s="682">
        <v>1692</v>
      </c>
      <c r="B1716" s="690" t="s">
        <v>4096</v>
      </c>
      <c r="C1716" s="695" t="s">
        <v>4097</v>
      </c>
      <c r="D1716" s="691" t="s">
        <v>4098</v>
      </c>
      <c r="E1716" s="686" t="s">
        <v>1217</v>
      </c>
      <c r="F1716" s="683" t="s">
        <v>334</v>
      </c>
      <c r="G1716" s="698">
        <v>100</v>
      </c>
      <c r="H1716" s="698">
        <v>100</v>
      </c>
      <c r="I1716" s="688">
        <f t="shared" si="28"/>
        <v>20</v>
      </c>
    </row>
    <row r="1717" spans="1:9" ht="15">
      <c r="A1717" s="682">
        <v>1693</v>
      </c>
      <c r="B1717" s="690" t="s">
        <v>2106</v>
      </c>
      <c r="C1717" s="695" t="s">
        <v>1377</v>
      </c>
      <c r="D1717" s="691">
        <v>56001009064</v>
      </c>
      <c r="E1717" s="686" t="s">
        <v>1217</v>
      </c>
      <c r="F1717" s="683" t="s">
        <v>334</v>
      </c>
      <c r="G1717" s="698">
        <v>50</v>
      </c>
      <c r="H1717" s="698">
        <v>50</v>
      </c>
      <c r="I1717" s="688">
        <f t="shared" si="28"/>
        <v>10</v>
      </c>
    </row>
    <row r="1718" spans="1:9" ht="15">
      <c r="A1718" s="682">
        <v>1694</v>
      </c>
      <c r="B1718" s="690" t="s">
        <v>1258</v>
      </c>
      <c r="C1718" s="695" t="s">
        <v>4099</v>
      </c>
      <c r="D1718" s="691">
        <v>56001005179</v>
      </c>
      <c r="E1718" s="686" t="s">
        <v>1217</v>
      </c>
      <c r="F1718" s="683" t="s">
        <v>334</v>
      </c>
      <c r="G1718" s="698">
        <v>50</v>
      </c>
      <c r="H1718" s="698">
        <v>50</v>
      </c>
      <c r="I1718" s="688">
        <f t="shared" si="28"/>
        <v>10</v>
      </c>
    </row>
    <row r="1719" spans="1:9" ht="15">
      <c r="A1719" s="682">
        <v>1695</v>
      </c>
      <c r="B1719" s="690" t="s">
        <v>1393</v>
      </c>
      <c r="C1719" s="695" t="s">
        <v>4100</v>
      </c>
      <c r="D1719" s="691" t="s">
        <v>4101</v>
      </c>
      <c r="E1719" s="686" t="s">
        <v>1217</v>
      </c>
      <c r="F1719" s="683" t="s">
        <v>334</v>
      </c>
      <c r="G1719" s="698">
        <v>50</v>
      </c>
      <c r="H1719" s="698">
        <v>50</v>
      </c>
      <c r="I1719" s="688">
        <f t="shared" si="28"/>
        <v>10</v>
      </c>
    </row>
    <row r="1720" spans="1:9" ht="15">
      <c r="A1720" s="682">
        <v>1696</v>
      </c>
      <c r="B1720" s="690" t="s">
        <v>678</v>
      </c>
      <c r="C1720" s="695" t="s">
        <v>717</v>
      </c>
      <c r="D1720" s="691" t="s">
        <v>4102</v>
      </c>
      <c r="E1720" s="686" t="s">
        <v>1217</v>
      </c>
      <c r="F1720" s="683" t="s">
        <v>334</v>
      </c>
      <c r="G1720" s="698">
        <v>50</v>
      </c>
      <c r="H1720" s="698">
        <v>50</v>
      </c>
      <c r="I1720" s="688">
        <f t="shared" si="28"/>
        <v>10</v>
      </c>
    </row>
    <row r="1721" spans="1:9" ht="15">
      <c r="A1721" s="682">
        <v>1697</v>
      </c>
      <c r="B1721" s="690" t="s">
        <v>1239</v>
      </c>
      <c r="C1721" s="695" t="s">
        <v>3479</v>
      </c>
      <c r="D1721" s="691">
        <v>56001024503</v>
      </c>
      <c r="E1721" s="686" t="s">
        <v>1217</v>
      </c>
      <c r="F1721" s="683" t="s">
        <v>334</v>
      </c>
      <c r="G1721" s="698">
        <v>50</v>
      </c>
      <c r="H1721" s="698">
        <v>50</v>
      </c>
      <c r="I1721" s="688">
        <f t="shared" si="28"/>
        <v>10</v>
      </c>
    </row>
    <row r="1722" spans="1:9" ht="15">
      <c r="A1722" s="682">
        <v>1698</v>
      </c>
      <c r="B1722" s="690" t="s">
        <v>1449</v>
      </c>
      <c r="C1722" s="695" t="s">
        <v>4103</v>
      </c>
      <c r="D1722" s="691" t="s">
        <v>4104</v>
      </c>
      <c r="E1722" s="686" t="s">
        <v>1217</v>
      </c>
      <c r="F1722" s="683" t="s">
        <v>334</v>
      </c>
      <c r="G1722" s="698">
        <v>50</v>
      </c>
      <c r="H1722" s="698">
        <v>50</v>
      </c>
      <c r="I1722" s="688">
        <f t="shared" si="28"/>
        <v>10</v>
      </c>
    </row>
    <row r="1723" spans="1:9" ht="15">
      <c r="A1723" s="682">
        <v>1699</v>
      </c>
      <c r="B1723" s="690" t="s">
        <v>1290</v>
      </c>
      <c r="C1723" s="695" t="s">
        <v>4105</v>
      </c>
      <c r="D1723" s="691" t="s">
        <v>4106</v>
      </c>
      <c r="E1723" s="686" t="s">
        <v>1217</v>
      </c>
      <c r="F1723" s="683" t="s">
        <v>334</v>
      </c>
      <c r="G1723" s="698">
        <v>100</v>
      </c>
      <c r="H1723" s="698">
        <v>100</v>
      </c>
      <c r="I1723" s="688">
        <f t="shared" si="28"/>
        <v>20</v>
      </c>
    </row>
    <row r="1724" spans="1:9" ht="15">
      <c r="A1724" s="682">
        <v>1700</v>
      </c>
      <c r="B1724" s="690" t="s">
        <v>3045</v>
      </c>
      <c r="C1724" s="695" t="s">
        <v>1377</v>
      </c>
      <c r="D1724" s="691" t="s">
        <v>4090</v>
      </c>
      <c r="E1724" s="686" t="s">
        <v>1217</v>
      </c>
      <c r="F1724" s="683" t="s">
        <v>334</v>
      </c>
      <c r="G1724" s="698">
        <v>100</v>
      </c>
      <c r="H1724" s="698">
        <v>100</v>
      </c>
      <c r="I1724" s="688">
        <f t="shared" si="28"/>
        <v>20</v>
      </c>
    </row>
    <row r="1725" spans="1:9" ht="15">
      <c r="A1725" s="682">
        <v>1701</v>
      </c>
      <c r="B1725" s="690" t="s">
        <v>4107</v>
      </c>
      <c r="C1725" s="695" t="s">
        <v>2552</v>
      </c>
      <c r="D1725" s="691" t="s">
        <v>4108</v>
      </c>
      <c r="E1725" s="686" t="s">
        <v>1217</v>
      </c>
      <c r="F1725" s="683" t="s">
        <v>334</v>
      </c>
      <c r="G1725" s="698">
        <v>100</v>
      </c>
      <c r="H1725" s="698">
        <v>100</v>
      </c>
      <c r="I1725" s="688">
        <f t="shared" si="28"/>
        <v>20</v>
      </c>
    </row>
    <row r="1726" spans="1:9" ht="15">
      <c r="A1726" s="682">
        <v>1702</v>
      </c>
      <c r="B1726" s="690" t="s">
        <v>3045</v>
      </c>
      <c r="C1726" s="695" t="s">
        <v>1377</v>
      </c>
      <c r="D1726" s="691" t="s">
        <v>4090</v>
      </c>
      <c r="E1726" s="686" t="s">
        <v>1217</v>
      </c>
      <c r="F1726" s="683" t="s">
        <v>334</v>
      </c>
      <c r="G1726" s="698">
        <v>100</v>
      </c>
      <c r="H1726" s="698">
        <v>100</v>
      </c>
      <c r="I1726" s="688">
        <f t="shared" si="28"/>
        <v>20</v>
      </c>
    </row>
    <row r="1727" spans="1:9" ht="15">
      <c r="A1727" s="682">
        <v>1703</v>
      </c>
      <c r="B1727" s="690" t="s">
        <v>1682</v>
      </c>
      <c r="C1727" s="695" t="s">
        <v>1377</v>
      </c>
      <c r="D1727" s="691" t="s">
        <v>4109</v>
      </c>
      <c r="E1727" s="686" t="s">
        <v>1217</v>
      </c>
      <c r="F1727" s="683" t="s">
        <v>334</v>
      </c>
      <c r="G1727" s="698">
        <v>50</v>
      </c>
      <c r="H1727" s="698">
        <v>50</v>
      </c>
      <c r="I1727" s="688">
        <f t="shared" si="28"/>
        <v>10</v>
      </c>
    </row>
    <row r="1728" spans="1:9" ht="15">
      <c r="A1728" s="682">
        <v>1704</v>
      </c>
      <c r="B1728" s="690" t="s">
        <v>1580</v>
      </c>
      <c r="C1728" s="695" t="s">
        <v>1603</v>
      </c>
      <c r="D1728" s="691" t="s">
        <v>4110</v>
      </c>
      <c r="E1728" s="686" t="s">
        <v>1217</v>
      </c>
      <c r="F1728" s="683" t="s">
        <v>334</v>
      </c>
      <c r="G1728" s="698">
        <v>50</v>
      </c>
      <c r="H1728" s="698">
        <v>50</v>
      </c>
      <c r="I1728" s="688">
        <f t="shared" si="28"/>
        <v>10</v>
      </c>
    </row>
    <row r="1729" spans="1:9" ht="15">
      <c r="A1729" s="682">
        <v>1705</v>
      </c>
      <c r="B1729" s="690" t="s">
        <v>1429</v>
      </c>
      <c r="C1729" s="695" t="s">
        <v>640</v>
      </c>
      <c r="D1729" s="691" t="s">
        <v>4093</v>
      </c>
      <c r="E1729" s="686" t="s">
        <v>1217</v>
      </c>
      <c r="F1729" s="683" t="s">
        <v>334</v>
      </c>
      <c r="G1729" s="698">
        <v>50</v>
      </c>
      <c r="H1729" s="698">
        <v>50</v>
      </c>
      <c r="I1729" s="688">
        <f t="shared" si="28"/>
        <v>10</v>
      </c>
    </row>
    <row r="1730" spans="1:9" ht="15">
      <c r="A1730" s="682">
        <v>1706</v>
      </c>
      <c r="B1730" s="690" t="s">
        <v>652</v>
      </c>
      <c r="C1730" s="695" t="s">
        <v>4084</v>
      </c>
      <c r="D1730" s="691" t="s">
        <v>4085</v>
      </c>
      <c r="E1730" s="686" t="s">
        <v>1217</v>
      </c>
      <c r="F1730" s="683" t="s">
        <v>334</v>
      </c>
      <c r="G1730" s="698">
        <v>50</v>
      </c>
      <c r="H1730" s="698">
        <v>50</v>
      </c>
      <c r="I1730" s="688">
        <f t="shared" si="28"/>
        <v>10</v>
      </c>
    </row>
    <row r="1731" spans="1:9" ht="15">
      <c r="A1731" s="682">
        <v>1707</v>
      </c>
      <c r="B1731" s="690" t="s">
        <v>1249</v>
      </c>
      <c r="C1731" s="695" t="s">
        <v>3219</v>
      </c>
      <c r="D1731" s="691" t="s">
        <v>4111</v>
      </c>
      <c r="E1731" s="686" t="s">
        <v>1217</v>
      </c>
      <c r="F1731" s="683" t="s">
        <v>334</v>
      </c>
      <c r="G1731" s="698">
        <v>50</v>
      </c>
      <c r="H1731" s="698">
        <v>50</v>
      </c>
      <c r="I1731" s="688">
        <f t="shared" si="28"/>
        <v>10</v>
      </c>
    </row>
    <row r="1732" spans="1:9" ht="15">
      <c r="A1732" s="682">
        <v>1708</v>
      </c>
      <c r="B1732" s="690" t="s">
        <v>2579</v>
      </c>
      <c r="C1732" s="695" t="s">
        <v>2193</v>
      </c>
      <c r="D1732" s="691">
        <v>56001009805</v>
      </c>
      <c r="E1732" s="686" t="s">
        <v>1217</v>
      </c>
      <c r="F1732" s="683" t="s">
        <v>334</v>
      </c>
      <c r="G1732" s="698">
        <v>50</v>
      </c>
      <c r="H1732" s="698">
        <v>50</v>
      </c>
      <c r="I1732" s="688">
        <f t="shared" si="28"/>
        <v>10</v>
      </c>
    </row>
    <row r="1733" spans="1:9" ht="15">
      <c r="A1733" s="682">
        <v>1709</v>
      </c>
      <c r="B1733" s="690" t="s">
        <v>4000</v>
      </c>
      <c r="C1733" s="695" t="s">
        <v>2546</v>
      </c>
      <c r="D1733" s="691" t="s">
        <v>4076</v>
      </c>
      <c r="E1733" s="686" t="s">
        <v>1217</v>
      </c>
      <c r="F1733" s="683" t="s">
        <v>334</v>
      </c>
      <c r="G1733" s="698">
        <v>50</v>
      </c>
      <c r="H1733" s="698">
        <v>50</v>
      </c>
      <c r="I1733" s="688">
        <f t="shared" si="28"/>
        <v>10</v>
      </c>
    </row>
    <row r="1734" spans="1:9" ht="15">
      <c r="A1734" s="682">
        <v>1710</v>
      </c>
      <c r="B1734" s="690" t="s">
        <v>2579</v>
      </c>
      <c r="C1734" s="695" t="s">
        <v>2546</v>
      </c>
      <c r="D1734" s="691" t="s">
        <v>4112</v>
      </c>
      <c r="E1734" s="686" t="s">
        <v>1217</v>
      </c>
      <c r="F1734" s="683" t="s">
        <v>334</v>
      </c>
      <c r="G1734" s="698">
        <v>50</v>
      </c>
      <c r="H1734" s="698">
        <v>50</v>
      </c>
      <c r="I1734" s="688">
        <f t="shared" si="28"/>
        <v>10</v>
      </c>
    </row>
    <row r="1735" spans="1:9" ht="15">
      <c r="A1735" s="682">
        <v>1711</v>
      </c>
      <c r="B1735" s="690" t="s">
        <v>639</v>
      </c>
      <c r="C1735" s="695" t="s">
        <v>4113</v>
      </c>
      <c r="D1735" s="691" t="s">
        <v>4114</v>
      </c>
      <c r="E1735" s="686" t="s">
        <v>1217</v>
      </c>
      <c r="F1735" s="683" t="s">
        <v>334</v>
      </c>
      <c r="G1735" s="698">
        <v>100</v>
      </c>
      <c r="H1735" s="698">
        <v>100</v>
      </c>
      <c r="I1735" s="688">
        <f t="shared" si="28"/>
        <v>20</v>
      </c>
    </row>
    <row r="1736" spans="1:9" ht="15">
      <c r="A1736" s="682">
        <v>1712</v>
      </c>
      <c r="B1736" s="690" t="s">
        <v>1382</v>
      </c>
      <c r="C1736" s="695" t="s">
        <v>4115</v>
      </c>
      <c r="D1736" s="691" t="s">
        <v>4116</v>
      </c>
      <c r="E1736" s="686" t="s">
        <v>1217</v>
      </c>
      <c r="F1736" s="683" t="s">
        <v>334</v>
      </c>
      <c r="G1736" s="698">
        <v>150</v>
      </c>
      <c r="H1736" s="698">
        <v>150</v>
      </c>
      <c r="I1736" s="688">
        <f t="shared" si="28"/>
        <v>30</v>
      </c>
    </row>
    <row r="1737" spans="1:9" ht="15">
      <c r="A1737" s="682">
        <v>1713</v>
      </c>
      <c r="B1737" s="690" t="s">
        <v>2163</v>
      </c>
      <c r="C1737" s="690" t="s">
        <v>4117</v>
      </c>
      <c r="D1737" s="691" t="s">
        <v>4118</v>
      </c>
      <c r="E1737" s="686" t="s">
        <v>1217</v>
      </c>
      <c r="F1737" s="683" t="s">
        <v>334</v>
      </c>
      <c r="G1737" s="698">
        <v>300</v>
      </c>
      <c r="H1737" s="698">
        <v>300</v>
      </c>
      <c r="I1737" s="688">
        <f t="shared" si="28"/>
        <v>60</v>
      </c>
    </row>
    <row r="1738" spans="1:9" ht="15">
      <c r="A1738" s="682">
        <v>1714</v>
      </c>
      <c r="B1738" s="690" t="s">
        <v>678</v>
      </c>
      <c r="C1738" s="690" t="s">
        <v>4119</v>
      </c>
      <c r="D1738" s="691" t="s">
        <v>4120</v>
      </c>
      <c r="E1738" s="686" t="s">
        <v>1217</v>
      </c>
      <c r="F1738" s="683" t="s">
        <v>334</v>
      </c>
      <c r="G1738" s="698">
        <v>300</v>
      </c>
      <c r="H1738" s="698">
        <v>300</v>
      </c>
      <c r="I1738" s="688">
        <f t="shared" si="28"/>
        <v>60</v>
      </c>
    </row>
    <row r="1739" spans="1:9" ht="15">
      <c r="A1739" s="682">
        <v>1715</v>
      </c>
      <c r="B1739" s="690" t="s">
        <v>1290</v>
      </c>
      <c r="C1739" s="690" t="s">
        <v>4117</v>
      </c>
      <c r="D1739" s="691" t="s">
        <v>4121</v>
      </c>
      <c r="E1739" s="686" t="s">
        <v>1217</v>
      </c>
      <c r="F1739" s="683" t="s">
        <v>334</v>
      </c>
      <c r="G1739" s="698">
        <v>300</v>
      </c>
      <c r="H1739" s="698">
        <v>300</v>
      </c>
      <c r="I1739" s="688">
        <f t="shared" si="28"/>
        <v>60</v>
      </c>
    </row>
    <row r="1740" spans="1:9" ht="15">
      <c r="A1740" s="682">
        <v>1716</v>
      </c>
      <c r="B1740" s="690" t="s">
        <v>2073</v>
      </c>
      <c r="C1740" s="690" t="s">
        <v>4122</v>
      </c>
      <c r="D1740" s="691" t="s">
        <v>4123</v>
      </c>
      <c r="E1740" s="686" t="s">
        <v>1217</v>
      </c>
      <c r="F1740" s="683" t="s">
        <v>334</v>
      </c>
      <c r="G1740" s="698">
        <v>300</v>
      </c>
      <c r="H1740" s="698">
        <v>300</v>
      </c>
      <c r="I1740" s="688">
        <f t="shared" si="28"/>
        <v>60</v>
      </c>
    </row>
    <row r="1741" spans="1:9" ht="15">
      <c r="A1741" s="682">
        <v>1717</v>
      </c>
      <c r="B1741" s="690" t="s">
        <v>1451</v>
      </c>
      <c r="C1741" s="690" t="s">
        <v>4010</v>
      </c>
      <c r="D1741" s="691" t="s">
        <v>4124</v>
      </c>
      <c r="E1741" s="686" t="s">
        <v>1217</v>
      </c>
      <c r="F1741" s="683" t="s">
        <v>334</v>
      </c>
      <c r="G1741" s="698">
        <v>300</v>
      </c>
      <c r="H1741" s="698">
        <v>300</v>
      </c>
      <c r="I1741" s="688">
        <f t="shared" si="28"/>
        <v>60</v>
      </c>
    </row>
    <row r="1742" spans="1:9" ht="15">
      <c r="A1742" s="682">
        <v>1718</v>
      </c>
      <c r="B1742" s="690" t="s">
        <v>1996</v>
      </c>
      <c r="C1742" s="690" t="s">
        <v>3962</v>
      </c>
      <c r="D1742" s="691" t="s">
        <v>4125</v>
      </c>
      <c r="E1742" s="686" t="s">
        <v>1217</v>
      </c>
      <c r="F1742" s="683" t="s">
        <v>334</v>
      </c>
      <c r="G1742" s="698">
        <v>300</v>
      </c>
      <c r="H1742" s="698">
        <v>300</v>
      </c>
      <c r="I1742" s="688">
        <f t="shared" si="28"/>
        <v>60</v>
      </c>
    </row>
    <row r="1743" spans="1:9" ht="15">
      <c r="A1743" s="682">
        <v>1719</v>
      </c>
      <c r="B1743" s="690" t="s">
        <v>4126</v>
      </c>
      <c r="C1743" s="690" t="s">
        <v>3962</v>
      </c>
      <c r="D1743" s="691" t="s">
        <v>4127</v>
      </c>
      <c r="E1743" s="686" t="s">
        <v>1217</v>
      </c>
      <c r="F1743" s="683" t="s">
        <v>334</v>
      </c>
      <c r="G1743" s="698">
        <v>300</v>
      </c>
      <c r="H1743" s="698">
        <v>300</v>
      </c>
      <c r="I1743" s="688">
        <f t="shared" si="28"/>
        <v>60</v>
      </c>
    </row>
    <row r="1744" spans="1:9" ht="15">
      <c r="A1744" s="682">
        <v>1720</v>
      </c>
      <c r="B1744" s="690" t="s">
        <v>647</v>
      </c>
      <c r="C1744" s="690" t="s">
        <v>1770</v>
      </c>
      <c r="D1744" s="691" t="s">
        <v>4128</v>
      </c>
      <c r="E1744" s="686" t="s">
        <v>1217</v>
      </c>
      <c r="F1744" s="683" t="s">
        <v>334</v>
      </c>
      <c r="G1744" s="698">
        <v>300</v>
      </c>
      <c r="H1744" s="698">
        <v>300</v>
      </c>
      <c r="I1744" s="688">
        <f t="shared" si="28"/>
        <v>60</v>
      </c>
    </row>
    <row r="1745" spans="1:9" ht="15">
      <c r="A1745" s="682">
        <v>1721</v>
      </c>
      <c r="B1745" s="690" t="s">
        <v>4129</v>
      </c>
      <c r="C1745" s="690" t="s">
        <v>4130</v>
      </c>
      <c r="D1745" s="691" t="s">
        <v>4131</v>
      </c>
      <c r="E1745" s="686" t="s">
        <v>1217</v>
      </c>
      <c r="F1745" s="683" t="s">
        <v>334</v>
      </c>
      <c r="G1745" s="698">
        <v>300</v>
      </c>
      <c r="H1745" s="698">
        <v>300</v>
      </c>
      <c r="I1745" s="688">
        <f t="shared" si="28"/>
        <v>60</v>
      </c>
    </row>
    <row r="1746" spans="1:9" ht="15">
      <c r="A1746" s="682">
        <v>1722</v>
      </c>
      <c r="B1746" s="690" t="s">
        <v>678</v>
      </c>
      <c r="C1746" s="690" t="s">
        <v>3608</v>
      </c>
      <c r="D1746" s="691" t="s">
        <v>4132</v>
      </c>
      <c r="E1746" s="686" t="s">
        <v>1217</v>
      </c>
      <c r="F1746" s="683" t="s">
        <v>334</v>
      </c>
      <c r="G1746" s="698">
        <v>100</v>
      </c>
      <c r="H1746" s="698">
        <v>100</v>
      </c>
      <c r="I1746" s="688">
        <f t="shared" si="28"/>
        <v>20</v>
      </c>
    </row>
    <row r="1747" spans="1:9" ht="15">
      <c r="A1747" s="682">
        <v>1723</v>
      </c>
      <c r="B1747" s="690" t="s">
        <v>1413</v>
      </c>
      <c r="C1747" s="690" t="s">
        <v>4133</v>
      </c>
      <c r="D1747" s="691" t="s">
        <v>4134</v>
      </c>
      <c r="E1747" s="686" t="s">
        <v>1217</v>
      </c>
      <c r="F1747" s="683" t="s">
        <v>334</v>
      </c>
      <c r="G1747" s="698">
        <v>100</v>
      </c>
      <c r="H1747" s="698">
        <v>100</v>
      </c>
      <c r="I1747" s="688">
        <f t="shared" si="28"/>
        <v>20</v>
      </c>
    </row>
    <row r="1748" spans="1:9" ht="15">
      <c r="A1748" s="682">
        <v>1724</v>
      </c>
      <c r="B1748" s="690" t="s">
        <v>2009</v>
      </c>
      <c r="C1748" s="690" t="s">
        <v>3040</v>
      </c>
      <c r="D1748" s="691" t="s">
        <v>4135</v>
      </c>
      <c r="E1748" s="686" t="s">
        <v>1217</v>
      </c>
      <c r="F1748" s="683" t="s">
        <v>334</v>
      </c>
      <c r="G1748" s="698">
        <v>150</v>
      </c>
      <c r="H1748" s="698">
        <v>150</v>
      </c>
      <c r="I1748" s="688">
        <f t="shared" si="28"/>
        <v>30</v>
      </c>
    </row>
    <row r="1749" spans="1:9" ht="15">
      <c r="A1749" s="682">
        <v>1725</v>
      </c>
      <c r="B1749" s="690" t="s">
        <v>4136</v>
      </c>
      <c r="C1749" s="690" t="s">
        <v>2348</v>
      </c>
      <c r="D1749" s="685" t="s">
        <v>4137</v>
      </c>
      <c r="E1749" s="686" t="s">
        <v>1217</v>
      </c>
      <c r="F1749" s="683" t="s">
        <v>334</v>
      </c>
      <c r="G1749" s="698">
        <v>200</v>
      </c>
      <c r="H1749" s="698">
        <v>200</v>
      </c>
      <c r="I1749" s="688">
        <f t="shared" si="28"/>
        <v>40</v>
      </c>
    </row>
    <row r="1750" spans="1:9" ht="15">
      <c r="A1750" s="682">
        <v>1726</v>
      </c>
      <c r="B1750" s="690" t="s">
        <v>1218</v>
      </c>
      <c r="C1750" s="690" t="s">
        <v>1372</v>
      </c>
      <c r="D1750" s="685" t="s">
        <v>4138</v>
      </c>
      <c r="E1750" s="686" t="s">
        <v>1217</v>
      </c>
      <c r="F1750" s="683" t="s">
        <v>334</v>
      </c>
      <c r="G1750" s="698">
        <v>200</v>
      </c>
      <c r="H1750" s="698">
        <v>200</v>
      </c>
      <c r="I1750" s="688">
        <f t="shared" si="28"/>
        <v>40</v>
      </c>
    </row>
    <row r="1751" spans="1:9" ht="15">
      <c r="A1751" s="682">
        <v>1727</v>
      </c>
      <c r="B1751" s="690" t="s">
        <v>4139</v>
      </c>
      <c r="C1751" s="690" t="s">
        <v>4140</v>
      </c>
      <c r="D1751" s="685" t="s">
        <v>4141</v>
      </c>
      <c r="E1751" s="686" t="s">
        <v>1217</v>
      </c>
      <c r="F1751" s="683" t="s">
        <v>334</v>
      </c>
      <c r="G1751" s="698">
        <v>200</v>
      </c>
      <c r="H1751" s="698">
        <v>200</v>
      </c>
      <c r="I1751" s="688">
        <f t="shared" si="28"/>
        <v>40</v>
      </c>
    </row>
    <row r="1752" spans="1:9" ht="15">
      <c r="A1752" s="682">
        <v>1728</v>
      </c>
      <c r="B1752" s="690" t="s">
        <v>1553</v>
      </c>
      <c r="C1752" s="690" t="s">
        <v>2491</v>
      </c>
      <c r="D1752" s="685" t="s">
        <v>4142</v>
      </c>
      <c r="E1752" s="686" t="s">
        <v>1217</v>
      </c>
      <c r="F1752" s="683" t="s">
        <v>334</v>
      </c>
      <c r="G1752" s="698">
        <v>200</v>
      </c>
      <c r="H1752" s="698">
        <v>200</v>
      </c>
      <c r="I1752" s="688">
        <f t="shared" si="28"/>
        <v>40</v>
      </c>
    </row>
    <row r="1753" spans="1:9" ht="15">
      <c r="A1753" s="682">
        <v>1729</v>
      </c>
      <c r="B1753" s="690" t="s">
        <v>637</v>
      </c>
      <c r="C1753" s="690" t="s">
        <v>4143</v>
      </c>
      <c r="D1753" s="685" t="s">
        <v>4144</v>
      </c>
      <c r="E1753" s="686" t="s">
        <v>1217</v>
      </c>
      <c r="F1753" s="683" t="s">
        <v>334</v>
      </c>
      <c r="G1753" s="698">
        <v>150</v>
      </c>
      <c r="H1753" s="698">
        <v>150</v>
      </c>
      <c r="I1753" s="688">
        <f t="shared" si="28"/>
        <v>30</v>
      </c>
    </row>
    <row r="1754" spans="1:9" ht="15">
      <c r="A1754" s="682">
        <v>1730</v>
      </c>
      <c r="B1754" s="690" t="s">
        <v>1249</v>
      </c>
      <c r="C1754" s="690" t="s">
        <v>4145</v>
      </c>
      <c r="D1754" s="691" t="s">
        <v>4146</v>
      </c>
      <c r="E1754" s="686" t="s">
        <v>1217</v>
      </c>
      <c r="F1754" s="683" t="s">
        <v>334</v>
      </c>
      <c r="G1754" s="698">
        <v>100</v>
      </c>
      <c r="H1754" s="698">
        <v>100</v>
      </c>
      <c r="I1754" s="688">
        <f t="shared" si="28"/>
        <v>20</v>
      </c>
    </row>
    <row r="1755" spans="1:9" ht="15">
      <c r="A1755" s="682">
        <v>1731</v>
      </c>
      <c r="B1755" s="690" t="s">
        <v>4147</v>
      </c>
      <c r="C1755" s="690" t="s">
        <v>4148</v>
      </c>
      <c r="D1755" s="685" t="s">
        <v>4149</v>
      </c>
      <c r="E1755" s="686" t="s">
        <v>1217</v>
      </c>
      <c r="F1755" s="683" t="s">
        <v>334</v>
      </c>
      <c r="G1755" s="698">
        <v>100</v>
      </c>
      <c r="H1755" s="698">
        <v>100</v>
      </c>
      <c r="I1755" s="688">
        <f t="shared" si="28"/>
        <v>20</v>
      </c>
    </row>
    <row r="1756" spans="1:9" ht="15">
      <c r="A1756" s="682">
        <v>1732</v>
      </c>
      <c r="B1756" s="690" t="s">
        <v>4150</v>
      </c>
      <c r="C1756" s="690" t="s">
        <v>1274</v>
      </c>
      <c r="D1756" s="685" t="s">
        <v>4151</v>
      </c>
      <c r="E1756" s="686" t="s">
        <v>1217</v>
      </c>
      <c r="F1756" s="683" t="s">
        <v>334</v>
      </c>
      <c r="G1756" s="698">
        <v>200</v>
      </c>
      <c r="H1756" s="698">
        <v>200</v>
      </c>
      <c r="I1756" s="688">
        <f t="shared" si="28"/>
        <v>40</v>
      </c>
    </row>
    <row r="1757" spans="1:9" ht="15">
      <c r="A1757" s="682">
        <v>1733</v>
      </c>
      <c r="B1757" s="690" t="s">
        <v>1292</v>
      </c>
      <c r="C1757" s="690" t="s">
        <v>2505</v>
      </c>
      <c r="D1757" s="685" t="s">
        <v>4152</v>
      </c>
      <c r="E1757" s="686" t="s">
        <v>1217</v>
      </c>
      <c r="F1757" s="683" t="s">
        <v>334</v>
      </c>
      <c r="G1757" s="698">
        <v>100</v>
      </c>
      <c r="H1757" s="698">
        <v>100</v>
      </c>
      <c r="I1757" s="688">
        <f t="shared" si="28"/>
        <v>20</v>
      </c>
    </row>
    <row r="1758" spans="1:9" ht="15">
      <c r="A1758" s="682">
        <v>1734</v>
      </c>
      <c r="B1758" s="690" t="s">
        <v>2431</v>
      </c>
      <c r="C1758" s="690" t="s">
        <v>4153</v>
      </c>
      <c r="D1758" s="685" t="s">
        <v>4154</v>
      </c>
      <c r="E1758" s="686" t="s">
        <v>1217</v>
      </c>
      <c r="F1758" s="683" t="s">
        <v>334</v>
      </c>
      <c r="G1758" s="698">
        <v>200</v>
      </c>
      <c r="H1758" s="698">
        <v>200</v>
      </c>
      <c r="I1758" s="688">
        <f t="shared" si="28"/>
        <v>40</v>
      </c>
    </row>
    <row r="1759" spans="1:9" ht="15">
      <c r="A1759" s="682">
        <v>1735</v>
      </c>
      <c r="B1759" s="690" t="s">
        <v>2367</v>
      </c>
      <c r="C1759" s="690" t="s">
        <v>4155</v>
      </c>
      <c r="D1759" s="685" t="s">
        <v>4156</v>
      </c>
      <c r="E1759" s="686" t="s">
        <v>1217</v>
      </c>
      <c r="F1759" s="683" t="s">
        <v>334</v>
      </c>
      <c r="G1759" s="698">
        <v>150</v>
      </c>
      <c r="H1759" s="698">
        <v>150</v>
      </c>
      <c r="I1759" s="688">
        <f t="shared" si="28"/>
        <v>30</v>
      </c>
    </row>
    <row r="1760" spans="1:9" ht="15">
      <c r="A1760" s="682">
        <v>1736</v>
      </c>
      <c r="B1760" s="690" t="s">
        <v>1511</v>
      </c>
      <c r="C1760" s="690" t="s">
        <v>4155</v>
      </c>
      <c r="D1760" s="685" t="s">
        <v>4157</v>
      </c>
      <c r="E1760" s="686" t="s">
        <v>1217</v>
      </c>
      <c r="F1760" s="683" t="s">
        <v>334</v>
      </c>
      <c r="G1760" s="698">
        <v>200</v>
      </c>
      <c r="H1760" s="698">
        <v>200</v>
      </c>
      <c r="I1760" s="688">
        <f t="shared" ref="I1760:I1823" si="29">H1760*20%</f>
        <v>40</v>
      </c>
    </row>
    <row r="1761" spans="1:9" ht="15">
      <c r="A1761" s="682">
        <v>1737</v>
      </c>
      <c r="B1761" s="690" t="s">
        <v>2417</v>
      </c>
      <c r="C1761" s="690" t="s">
        <v>1657</v>
      </c>
      <c r="D1761" s="685" t="s">
        <v>4158</v>
      </c>
      <c r="E1761" s="686" t="s">
        <v>1217</v>
      </c>
      <c r="F1761" s="683" t="s">
        <v>334</v>
      </c>
      <c r="G1761" s="698">
        <v>200</v>
      </c>
      <c r="H1761" s="698">
        <v>200</v>
      </c>
      <c r="I1761" s="688">
        <f t="shared" si="29"/>
        <v>40</v>
      </c>
    </row>
    <row r="1762" spans="1:9" ht="15">
      <c r="A1762" s="682">
        <v>1738</v>
      </c>
      <c r="B1762" s="690" t="s">
        <v>4159</v>
      </c>
      <c r="C1762" s="690" t="s">
        <v>4160</v>
      </c>
      <c r="D1762" s="685" t="s">
        <v>4161</v>
      </c>
      <c r="E1762" s="686" t="s">
        <v>1217</v>
      </c>
      <c r="F1762" s="683" t="s">
        <v>334</v>
      </c>
      <c r="G1762" s="698">
        <v>200</v>
      </c>
      <c r="H1762" s="698">
        <v>200</v>
      </c>
      <c r="I1762" s="688">
        <f t="shared" si="29"/>
        <v>40</v>
      </c>
    </row>
    <row r="1763" spans="1:9" ht="15">
      <c r="A1763" s="682">
        <v>1739</v>
      </c>
      <c r="B1763" s="692" t="s">
        <v>4162</v>
      </c>
      <c r="C1763" s="692" t="s">
        <v>4163</v>
      </c>
      <c r="D1763" s="693" t="s">
        <v>4164</v>
      </c>
      <c r="E1763" s="686" t="s">
        <v>1217</v>
      </c>
      <c r="F1763" s="683" t="s">
        <v>334</v>
      </c>
      <c r="G1763" s="698">
        <v>150</v>
      </c>
      <c r="H1763" s="698">
        <v>150</v>
      </c>
      <c r="I1763" s="688">
        <f t="shared" si="29"/>
        <v>30</v>
      </c>
    </row>
    <row r="1764" spans="1:9" ht="15">
      <c r="A1764" s="682">
        <v>1740</v>
      </c>
      <c r="B1764" s="690" t="s">
        <v>1905</v>
      </c>
      <c r="C1764" s="690" t="s">
        <v>3186</v>
      </c>
      <c r="D1764" s="691" t="s">
        <v>4165</v>
      </c>
      <c r="E1764" s="686" t="s">
        <v>1217</v>
      </c>
      <c r="F1764" s="683" t="s">
        <v>334</v>
      </c>
      <c r="G1764" s="698">
        <v>200</v>
      </c>
      <c r="H1764" s="698">
        <v>200</v>
      </c>
      <c r="I1764" s="688">
        <f t="shared" si="29"/>
        <v>40</v>
      </c>
    </row>
    <row r="1765" spans="1:9" ht="15">
      <c r="A1765" s="682">
        <v>1741</v>
      </c>
      <c r="B1765" s="690" t="s">
        <v>678</v>
      </c>
      <c r="C1765" s="690" t="s">
        <v>1657</v>
      </c>
      <c r="D1765" s="691" t="s">
        <v>4166</v>
      </c>
      <c r="E1765" s="686" t="s">
        <v>1217</v>
      </c>
      <c r="F1765" s="683" t="s">
        <v>334</v>
      </c>
      <c r="G1765" s="698">
        <v>200</v>
      </c>
      <c r="H1765" s="698">
        <v>200</v>
      </c>
      <c r="I1765" s="688">
        <f t="shared" si="29"/>
        <v>40</v>
      </c>
    </row>
    <row r="1766" spans="1:9" ht="15">
      <c r="A1766" s="682">
        <v>1742</v>
      </c>
      <c r="B1766" s="690" t="s">
        <v>681</v>
      </c>
      <c r="C1766" s="690" t="s">
        <v>1657</v>
      </c>
      <c r="D1766" s="691" t="s">
        <v>4167</v>
      </c>
      <c r="E1766" s="686" t="s">
        <v>1217</v>
      </c>
      <c r="F1766" s="683" t="s">
        <v>334</v>
      </c>
      <c r="G1766" s="698">
        <v>200</v>
      </c>
      <c r="H1766" s="698">
        <v>200</v>
      </c>
      <c r="I1766" s="688">
        <f t="shared" si="29"/>
        <v>40</v>
      </c>
    </row>
    <row r="1767" spans="1:9" ht="15">
      <c r="A1767" s="682">
        <v>1743</v>
      </c>
      <c r="B1767" s="690" t="s">
        <v>4168</v>
      </c>
      <c r="C1767" s="690" t="s">
        <v>4169</v>
      </c>
      <c r="D1767" s="685" t="s">
        <v>4170</v>
      </c>
      <c r="E1767" s="686" t="s">
        <v>1217</v>
      </c>
      <c r="F1767" s="683" t="s">
        <v>334</v>
      </c>
      <c r="G1767" s="698">
        <v>100</v>
      </c>
      <c r="H1767" s="698">
        <v>100</v>
      </c>
      <c r="I1767" s="688">
        <f t="shared" si="29"/>
        <v>20</v>
      </c>
    </row>
    <row r="1768" spans="1:9" ht="15">
      <c r="A1768" s="682">
        <v>1744</v>
      </c>
      <c r="B1768" s="690" t="s">
        <v>1591</v>
      </c>
      <c r="C1768" s="690" t="s">
        <v>3588</v>
      </c>
      <c r="D1768" s="685" t="s">
        <v>4171</v>
      </c>
      <c r="E1768" s="686" t="s">
        <v>1217</v>
      </c>
      <c r="F1768" s="683" t="s">
        <v>334</v>
      </c>
      <c r="G1768" s="698">
        <v>100</v>
      </c>
      <c r="H1768" s="698">
        <v>100</v>
      </c>
      <c r="I1768" s="688">
        <f t="shared" si="29"/>
        <v>20</v>
      </c>
    </row>
    <row r="1769" spans="1:9" ht="15">
      <c r="A1769" s="682">
        <v>1745</v>
      </c>
      <c r="B1769" s="690" t="s">
        <v>2033</v>
      </c>
      <c r="C1769" s="690" t="s">
        <v>4172</v>
      </c>
      <c r="D1769" s="685" t="s">
        <v>4173</v>
      </c>
      <c r="E1769" s="686" t="s">
        <v>1217</v>
      </c>
      <c r="F1769" s="683" t="s">
        <v>334</v>
      </c>
      <c r="G1769" s="698">
        <v>100</v>
      </c>
      <c r="H1769" s="698">
        <v>100</v>
      </c>
      <c r="I1769" s="688">
        <f t="shared" si="29"/>
        <v>20</v>
      </c>
    </row>
    <row r="1770" spans="1:9" ht="15">
      <c r="A1770" s="682">
        <v>1746</v>
      </c>
      <c r="B1770" s="690" t="s">
        <v>1686</v>
      </c>
      <c r="C1770" s="690" t="s">
        <v>4174</v>
      </c>
      <c r="D1770" s="685" t="s">
        <v>4175</v>
      </c>
      <c r="E1770" s="686" t="s">
        <v>1217</v>
      </c>
      <c r="F1770" s="683" t="s">
        <v>334</v>
      </c>
      <c r="G1770" s="698">
        <v>100</v>
      </c>
      <c r="H1770" s="698">
        <v>100</v>
      </c>
      <c r="I1770" s="688">
        <f t="shared" si="29"/>
        <v>20</v>
      </c>
    </row>
    <row r="1771" spans="1:9" ht="15">
      <c r="A1771" s="682">
        <v>1747</v>
      </c>
      <c r="B1771" s="690" t="s">
        <v>1775</v>
      </c>
      <c r="C1771" s="690" t="s">
        <v>4176</v>
      </c>
      <c r="D1771" s="685" t="s">
        <v>4177</v>
      </c>
      <c r="E1771" s="686" t="s">
        <v>1217</v>
      </c>
      <c r="F1771" s="683" t="s">
        <v>334</v>
      </c>
      <c r="G1771" s="698">
        <v>100</v>
      </c>
      <c r="H1771" s="698">
        <v>100</v>
      </c>
      <c r="I1771" s="688">
        <f t="shared" si="29"/>
        <v>20</v>
      </c>
    </row>
    <row r="1772" spans="1:9" ht="15">
      <c r="A1772" s="682">
        <v>1748</v>
      </c>
      <c r="B1772" s="690" t="s">
        <v>4178</v>
      </c>
      <c r="C1772" s="690" t="s">
        <v>4179</v>
      </c>
      <c r="D1772" s="685" t="s">
        <v>4180</v>
      </c>
      <c r="E1772" s="686" t="s">
        <v>1217</v>
      </c>
      <c r="F1772" s="683" t="s">
        <v>334</v>
      </c>
      <c r="G1772" s="698">
        <v>100</v>
      </c>
      <c r="H1772" s="698">
        <v>100</v>
      </c>
      <c r="I1772" s="688">
        <f t="shared" si="29"/>
        <v>20</v>
      </c>
    </row>
    <row r="1773" spans="1:9" ht="15">
      <c r="A1773" s="682">
        <v>1749</v>
      </c>
      <c r="B1773" s="690" t="s">
        <v>4181</v>
      </c>
      <c r="C1773" s="690" t="s">
        <v>4182</v>
      </c>
      <c r="D1773" s="685" t="s">
        <v>4183</v>
      </c>
      <c r="E1773" s="686" t="s">
        <v>1217</v>
      </c>
      <c r="F1773" s="683" t="s">
        <v>334</v>
      </c>
      <c r="G1773" s="698">
        <v>100</v>
      </c>
      <c r="H1773" s="698">
        <v>100</v>
      </c>
      <c r="I1773" s="688">
        <f t="shared" si="29"/>
        <v>20</v>
      </c>
    </row>
    <row r="1774" spans="1:9" ht="15">
      <c r="A1774" s="682">
        <v>1750</v>
      </c>
      <c r="B1774" s="690" t="s">
        <v>1360</v>
      </c>
      <c r="C1774" s="690" t="s">
        <v>4184</v>
      </c>
      <c r="D1774" s="685" t="s">
        <v>4185</v>
      </c>
      <c r="E1774" s="686" t="s">
        <v>1217</v>
      </c>
      <c r="F1774" s="683" t="s">
        <v>334</v>
      </c>
      <c r="G1774" s="698">
        <v>100</v>
      </c>
      <c r="H1774" s="698">
        <v>100</v>
      </c>
      <c r="I1774" s="688">
        <f t="shared" si="29"/>
        <v>20</v>
      </c>
    </row>
    <row r="1775" spans="1:9" ht="15">
      <c r="A1775" s="682">
        <v>1751</v>
      </c>
      <c r="B1775" s="690" t="s">
        <v>1162</v>
      </c>
      <c r="C1775" s="690" t="s">
        <v>3511</v>
      </c>
      <c r="D1775" s="685">
        <v>62001031150</v>
      </c>
      <c r="E1775" s="686" t="s">
        <v>1217</v>
      </c>
      <c r="F1775" s="683" t="s">
        <v>334</v>
      </c>
      <c r="G1775" s="698">
        <v>100</v>
      </c>
      <c r="H1775" s="698">
        <v>100</v>
      </c>
      <c r="I1775" s="688">
        <f t="shared" si="29"/>
        <v>20</v>
      </c>
    </row>
    <row r="1776" spans="1:9" ht="15">
      <c r="A1776" s="682">
        <v>1752</v>
      </c>
      <c r="B1776" s="690" t="s">
        <v>4186</v>
      </c>
      <c r="C1776" s="690" t="s">
        <v>4004</v>
      </c>
      <c r="D1776" s="685" t="s">
        <v>4187</v>
      </c>
      <c r="E1776" s="686" t="s">
        <v>1217</v>
      </c>
      <c r="F1776" s="683" t="s">
        <v>334</v>
      </c>
      <c r="G1776" s="698">
        <v>100</v>
      </c>
      <c r="H1776" s="698">
        <v>100</v>
      </c>
      <c r="I1776" s="688">
        <f t="shared" si="29"/>
        <v>20</v>
      </c>
    </row>
    <row r="1777" spans="1:9" ht="15">
      <c r="A1777" s="682">
        <v>1753</v>
      </c>
      <c r="B1777" s="690" t="s">
        <v>4188</v>
      </c>
      <c r="C1777" s="690" t="s">
        <v>4189</v>
      </c>
      <c r="D1777" s="685">
        <v>42001032436</v>
      </c>
      <c r="E1777" s="686" t="s">
        <v>1217</v>
      </c>
      <c r="F1777" s="683" t="s">
        <v>334</v>
      </c>
      <c r="G1777" s="698">
        <v>100</v>
      </c>
      <c r="H1777" s="698">
        <v>100</v>
      </c>
      <c r="I1777" s="688">
        <f t="shared" si="29"/>
        <v>20</v>
      </c>
    </row>
    <row r="1778" spans="1:9" ht="15">
      <c r="A1778" s="682">
        <v>1754</v>
      </c>
      <c r="B1778" s="690" t="s">
        <v>1239</v>
      </c>
      <c r="C1778" s="690" t="s">
        <v>4190</v>
      </c>
      <c r="D1778" s="685" t="s">
        <v>4191</v>
      </c>
      <c r="E1778" s="686" t="s">
        <v>1217</v>
      </c>
      <c r="F1778" s="683" t="s">
        <v>334</v>
      </c>
      <c r="G1778" s="698">
        <v>100</v>
      </c>
      <c r="H1778" s="698">
        <v>100</v>
      </c>
      <c r="I1778" s="688">
        <f t="shared" si="29"/>
        <v>20</v>
      </c>
    </row>
    <row r="1779" spans="1:9" ht="15">
      <c r="A1779" s="682">
        <v>1755</v>
      </c>
      <c r="B1779" s="690" t="s">
        <v>2367</v>
      </c>
      <c r="C1779" s="690" t="s">
        <v>4192</v>
      </c>
      <c r="D1779" s="685" t="s">
        <v>4193</v>
      </c>
      <c r="E1779" s="686" t="s">
        <v>1217</v>
      </c>
      <c r="F1779" s="683" t="s">
        <v>334</v>
      </c>
      <c r="G1779" s="698">
        <v>100</v>
      </c>
      <c r="H1779" s="698">
        <v>100</v>
      </c>
      <c r="I1779" s="688">
        <f t="shared" si="29"/>
        <v>20</v>
      </c>
    </row>
    <row r="1780" spans="1:9" ht="15">
      <c r="A1780" s="682">
        <v>1756</v>
      </c>
      <c r="B1780" s="690" t="s">
        <v>1985</v>
      </c>
      <c r="C1780" s="690" t="s">
        <v>4194</v>
      </c>
      <c r="D1780" s="685" t="s">
        <v>4195</v>
      </c>
      <c r="E1780" s="686" t="s">
        <v>1217</v>
      </c>
      <c r="F1780" s="683" t="s">
        <v>334</v>
      </c>
      <c r="G1780" s="698">
        <v>100</v>
      </c>
      <c r="H1780" s="698">
        <v>100</v>
      </c>
      <c r="I1780" s="688">
        <f t="shared" si="29"/>
        <v>20</v>
      </c>
    </row>
    <row r="1781" spans="1:9" ht="15">
      <c r="A1781" s="682">
        <v>1757</v>
      </c>
      <c r="B1781" s="690" t="s">
        <v>1404</v>
      </c>
      <c r="C1781" s="690" t="s">
        <v>4196</v>
      </c>
      <c r="D1781" s="685" t="s">
        <v>4197</v>
      </c>
      <c r="E1781" s="686" t="s">
        <v>1217</v>
      </c>
      <c r="F1781" s="683" t="s">
        <v>334</v>
      </c>
      <c r="G1781" s="698">
        <v>100</v>
      </c>
      <c r="H1781" s="698">
        <v>100</v>
      </c>
      <c r="I1781" s="688">
        <f t="shared" si="29"/>
        <v>20</v>
      </c>
    </row>
    <row r="1782" spans="1:9" ht="15">
      <c r="A1782" s="682">
        <v>1758</v>
      </c>
      <c r="B1782" s="690" t="s">
        <v>2226</v>
      </c>
      <c r="C1782" s="690" t="s">
        <v>1459</v>
      </c>
      <c r="D1782" s="685" t="s">
        <v>4198</v>
      </c>
      <c r="E1782" s="686" t="s">
        <v>1217</v>
      </c>
      <c r="F1782" s="683" t="s">
        <v>334</v>
      </c>
      <c r="G1782" s="698">
        <v>100</v>
      </c>
      <c r="H1782" s="698">
        <v>100</v>
      </c>
      <c r="I1782" s="688">
        <f t="shared" si="29"/>
        <v>20</v>
      </c>
    </row>
    <row r="1783" spans="1:9" ht="15">
      <c r="A1783" s="682">
        <v>1759</v>
      </c>
      <c r="B1783" s="690" t="s">
        <v>1246</v>
      </c>
      <c r="C1783" s="690" t="s">
        <v>4199</v>
      </c>
      <c r="D1783" s="685" t="s">
        <v>4200</v>
      </c>
      <c r="E1783" s="686" t="s">
        <v>1217</v>
      </c>
      <c r="F1783" s="683" t="s">
        <v>334</v>
      </c>
      <c r="G1783" s="698">
        <v>100</v>
      </c>
      <c r="H1783" s="698">
        <v>100</v>
      </c>
      <c r="I1783" s="688">
        <f t="shared" si="29"/>
        <v>20</v>
      </c>
    </row>
    <row r="1784" spans="1:9" ht="15">
      <c r="A1784" s="682">
        <v>1760</v>
      </c>
      <c r="B1784" s="690" t="s">
        <v>1239</v>
      </c>
      <c r="C1784" s="690" t="s">
        <v>4201</v>
      </c>
      <c r="D1784" s="685" t="s">
        <v>4202</v>
      </c>
      <c r="E1784" s="686" t="s">
        <v>1217</v>
      </c>
      <c r="F1784" s="683" t="s">
        <v>334</v>
      </c>
      <c r="G1784" s="698">
        <v>100</v>
      </c>
      <c r="H1784" s="698">
        <v>100</v>
      </c>
      <c r="I1784" s="688">
        <f t="shared" si="29"/>
        <v>20</v>
      </c>
    </row>
    <row r="1785" spans="1:9" ht="15">
      <c r="A1785" s="682">
        <v>1761</v>
      </c>
      <c r="B1785" s="690" t="s">
        <v>1296</v>
      </c>
      <c r="C1785" s="690" t="s">
        <v>4203</v>
      </c>
      <c r="D1785" s="685" t="s">
        <v>4204</v>
      </c>
      <c r="E1785" s="686" t="s">
        <v>1217</v>
      </c>
      <c r="F1785" s="683" t="s">
        <v>334</v>
      </c>
      <c r="G1785" s="698">
        <v>100</v>
      </c>
      <c r="H1785" s="698">
        <v>100</v>
      </c>
      <c r="I1785" s="688">
        <f t="shared" si="29"/>
        <v>20</v>
      </c>
    </row>
    <row r="1786" spans="1:9" ht="15">
      <c r="A1786" s="682">
        <v>1762</v>
      </c>
      <c r="B1786" s="690" t="s">
        <v>1263</v>
      </c>
      <c r="C1786" s="690" t="s">
        <v>4012</v>
      </c>
      <c r="D1786" s="685" t="s">
        <v>4205</v>
      </c>
      <c r="E1786" s="686" t="s">
        <v>1217</v>
      </c>
      <c r="F1786" s="683" t="s">
        <v>334</v>
      </c>
      <c r="G1786" s="698">
        <v>100</v>
      </c>
      <c r="H1786" s="698">
        <v>100</v>
      </c>
      <c r="I1786" s="688">
        <f t="shared" si="29"/>
        <v>20</v>
      </c>
    </row>
    <row r="1787" spans="1:9" ht="15">
      <c r="A1787" s="682">
        <v>1763</v>
      </c>
      <c r="B1787" s="690" t="s">
        <v>2424</v>
      </c>
      <c r="C1787" s="690" t="s">
        <v>3697</v>
      </c>
      <c r="D1787" s="685" t="s">
        <v>4206</v>
      </c>
      <c r="E1787" s="686" t="s">
        <v>1217</v>
      </c>
      <c r="F1787" s="683" t="s">
        <v>334</v>
      </c>
      <c r="G1787" s="698">
        <v>100</v>
      </c>
      <c r="H1787" s="698">
        <v>100</v>
      </c>
      <c r="I1787" s="688">
        <f t="shared" si="29"/>
        <v>20</v>
      </c>
    </row>
    <row r="1788" spans="1:9" ht="15">
      <c r="A1788" s="682">
        <v>1764</v>
      </c>
      <c r="B1788" s="690" t="s">
        <v>1382</v>
      </c>
      <c r="C1788" s="690" t="s">
        <v>4207</v>
      </c>
      <c r="D1788" s="685" t="s">
        <v>4208</v>
      </c>
      <c r="E1788" s="686" t="s">
        <v>1217</v>
      </c>
      <c r="F1788" s="683" t="s">
        <v>334</v>
      </c>
      <c r="G1788" s="698">
        <v>100</v>
      </c>
      <c r="H1788" s="698">
        <v>100</v>
      </c>
      <c r="I1788" s="688">
        <f t="shared" si="29"/>
        <v>20</v>
      </c>
    </row>
    <row r="1789" spans="1:9" ht="15">
      <c r="A1789" s="682">
        <v>1765</v>
      </c>
      <c r="B1789" s="690" t="s">
        <v>3252</v>
      </c>
      <c r="C1789" s="690" t="s">
        <v>4209</v>
      </c>
      <c r="D1789" s="685" t="s">
        <v>4210</v>
      </c>
      <c r="E1789" s="686" t="s">
        <v>1217</v>
      </c>
      <c r="F1789" s="683" t="s">
        <v>334</v>
      </c>
      <c r="G1789" s="698">
        <v>100</v>
      </c>
      <c r="H1789" s="698">
        <v>100</v>
      </c>
      <c r="I1789" s="688">
        <f t="shared" si="29"/>
        <v>20</v>
      </c>
    </row>
    <row r="1790" spans="1:9" ht="15">
      <c r="A1790" s="682">
        <v>1766</v>
      </c>
      <c r="B1790" s="690" t="s">
        <v>2093</v>
      </c>
      <c r="C1790" s="690" t="s">
        <v>4211</v>
      </c>
      <c r="D1790" s="685" t="s">
        <v>4212</v>
      </c>
      <c r="E1790" s="686" t="s">
        <v>1217</v>
      </c>
      <c r="F1790" s="683" t="s">
        <v>334</v>
      </c>
      <c r="G1790" s="698">
        <v>100</v>
      </c>
      <c r="H1790" s="698">
        <v>100</v>
      </c>
      <c r="I1790" s="688">
        <f t="shared" si="29"/>
        <v>20</v>
      </c>
    </row>
    <row r="1791" spans="1:9" ht="15">
      <c r="A1791" s="682">
        <v>1767</v>
      </c>
      <c r="B1791" s="690" t="s">
        <v>1246</v>
      </c>
      <c r="C1791" s="690" t="s">
        <v>4213</v>
      </c>
      <c r="D1791" s="685" t="s">
        <v>4214</v>
      </c>
      <c r="E1791" s="686" t="s">
        <v>1217</v>
      </c>
      <c r="F1791" s="683" t="s">
        <v>334</v>
      </c>
      <c r="G1791" s="698">
        <v>100</v>
      </c>
      <c r="H1791" s="698">
        <v>100</v>
      </c>
      <c r="I1791" s="688">
        <f t="shared" si="29"/>
        <v>20</v>
      </c>
    </row>
    <row r="1792" spans="1:9" ht="15">
      <c r="A1792" s="682">
        <v>1768</v>
      </c>
      <c r="B1792" s="690" t="s">
        <v>1399</v>
      </c>
      <c r="C1792" s="690" t="s">
        <v>3664</v>
      </c>
      <c r="D1792" s="685" t="s">
        <v>4215</v>
      </c>
      <c r="E1792" s="686" t="s">
        <v>1217</v>
      </c>
      <c r="F1792" s="683" t="s">
        <v>334</v>
      </c>
      <c r="G1792" s="698">
        <v>100</v>
      </c>
      <c r="H1792" s="698">
        <v>100</v>
      </c>
      <c r="I1792" s="688">
        <f t="shared" si="29"/>
        <v>20</v>
      </c>
    </row>
    <row r="1793" spans="1:9" ht="15">
      <c r="A1793" s="682">
        <v>1769</v>
      </c>
      <c r="B1793" s="690" t="s">
        <v>1294</v>
      </c>
      <c r="C1793" s="690" t="s">
        <v>4216</v>
      </c>
      <c r="D1793" s="685" t="s">
        <v>4217</v>
      </c>
      <c r="E1793" s="686" t="s">
        <v>1217</v>
      </c>
      <c r="F1793" s="683" t="s">
        <v>334</v>
      </c>
      <c r="G1793" s="698">
        <v>100</v>
      </c>
      <c r="H1793" s="698">
        <v>100</v>
      </c>
      <c r="I1793" s="688">
        <f t="shared" si="29"/>
        <v>20</v>
      </c>
    </row>
    <row r="1794" spans="1:9" ht="15">
      <c r="A1794" s="682">
        <v>1770</v>
      </c>
      <c r="B1794" s="690" t="s">
        <v>1371</v>
      </c>
      <c r="C1794" s="690" t="s">
        <v>4218</v>
      </c>
      <c r="D1794" s="685" t="s">
        <v>4219</v>
      </c>
      <c r="E1794" s="686" t="s">
        <v>1217</v>
      </c>
      <c r="F1794" s="683" t="s">
        <v>334</v>
      </c>
      <c r="G1794" s="698">
        <v>100</v>
      </c>
      <c r="H1794" s="698">
        <v>100</v>
      </c>
      <c r="I1794" s="688">
        <f t="shared" si="29"/>
        <v>20</v>
      </c>
    </row>
    <row r="1795" spans="1:9" ht="15">
      <c r="A1795" s="682">
        <v>1771</v>
      </c>
      <c r="B1795" s="690" t="s">
        <v>4220</v>
      </c>
      <c r="C1795" s="690" t="s">
        <v>4221</v>
      </c>
      <c r="D1795" s="685" t="s">
        <v>4222</v>
      </c>
      <c r="E1795" s="686" t="s">
        <v>1217</v>
      </c>
      <c r="F1795" s="683" t="s">
        <v>334</v>
      </c>
      <c r="G1795" s="698">
        <v>100</v>
      </c>
      <c r="H1795" s="698">
        <v>100</v>
      </c>
      <c r="I1795" s="688">
        <f t="shared" si="29"/>
        <v>20</v>
      </c>
    </row>
    <row r="1796" spans="1:9" ht="15">
      <c r="A1796" s="682">
        <v>1772</v>
      </c>
      <c r="B1796" s="690" t="s">
        <v>3522</v>
      </c>
      <c r="C1796" s="690" t="s">
        <v>4223</v>
      </c>
      <c r="D1796" s="685" t="s">
        <v>4224</v>
      </c>
      <c r="E1796" s="686" t="s">
        <v>1217</v>
      </c>
      <c r="F1796" s="683" t="s">
        <v>334</v>
      </c>
      <c r="G1796" s="698">
        <v>100</v>
      </c>
      <c r="H1796" s="698">
        <v>100</v>
      </c>
      <c r="I1796" s="688">
        <f t="shared" si="29"/>
        <v>20</v>
      </c>
    </row>
    <row r="1797" spans="1:9" ht="15">
      <c r="A1797" s="682">
        <v>1773</v>
      </c>
      <c r="B1797" s="690" t="s">
        <v>1985</v>
      </c>
      <c r="C1797" s="690" t="s">
        <v>4225</v>
      </c>
      <c r="D1797" s="691" t="s">
        <v>4226</v>
      </c>
      <c r="E1797" s="686" t="s">
        <v>1217</v>
      </c>
      <c r="F1797" s="683" t="s">
        <v>334</v>
      </c>
      <c r="G1797" s="698">
        <v>100</v>
      </c>
      <c r="H1797" s="698">
        <v>100</v>
      </c>
      <c r="I1797" s="688">
        <f t="shared" si="29"/>
        <v>20</v>
      </c>
    </row>
    <row r="1798" spans="1:9" ht="15">
      <c r="A1798" s="682">
        <v>1774</v>
      </c>
      <c r="B1798" s="690" t="s">
        <v>2541</v>
      </c>
      <c r="C1798" s="690" t="s">
        <v>4227</v>
      </c>
      <c r="D1798" s="691" t="s">
        <v>4228</v>
      </c>
      <c r="E1798" s="686" t="s">
        <v>1217</v>
      </c>
      <c r="F1798" s="683" t="s">
        <v>334</v>
      </c>
      <c r="G1798" s="698">
        <v>100</v>
      </c>
      <c r="H1798" s="698">
        <v>100</v>
      </c>
      <c r="I1798" s="688">
        <f t="shared" si="29"/>
        <v>20</v>
      </c>
    </row>
    <row r="1799" spans="1:9" ht="15">
      <c r="A1799" s="682">
        <v>1775</v>
      </c>
      <c r="B1799" s="690" t="s">
        <v>2404</v>
      </c>
      <c r="C1799" s="690" t="s">
        <v>4229</v>
      </c>
      <c r="D1799" s="691" t="s">
        <v>4230</v>
      </c>
      <c r="E1799" s="686" t="s">
        <v>1217</v>
      </c>
      <c r="F1799" s="683" t="s">
        <v>334</v>
      </c>
      <c r="G1799" s="698">
        <v>100</v>
      </c>
      <c r="H1799" s="698">
        <v>100</v>
      </c>
      <c r="I1799" s="688">
        <f t="shared" si="29"/>
        <v>20</v>
      </c>
    </row>
    <row r="1800" spans="1:9" ht="15">
      <c r="A1800" s="682">
        <v>1776</v>
      </c>
      <c r="B1800" s="690" t="s">
        <v>1413</v>
      </c>
      <c r="C1800" s="690" t="s">
        <v>4231</v>
      </c>
      <c r="D1800" s="691" t="s">
        <v>4232</v>
      </c>
      <c r="E1800" s="686" t="s">
        <v>1217</v>
      </c>
      <c r="F1800" s="683" t="s">
        <v>334</v>
      </c>
      <c r="G1800" s="698">
        <v>100</v>
      </c>
      <c r="H1800" s="698">
        <v>100</v>
      </c>
      <c r="I1800" s="688">
        <f t="shared" si="29"/>
        <v>20</v>
      </c>
    </row>
    <row r="1801" spans="1:9" ht="15">
      <c r="A1801" s="682">
        <v>1777</v>
      </c>
      <c r="B1801" s="690" t="s">
        <v>1446</v>
      </c>
      <c r="C1801" s="690" t="s">
        <v>4231</v>
      </c>
      <c r="D1801" s="691" t="s">
        <v>4233</v>
      </c>
      <c r="E1801" s="686" t="s">
        <v>1217</v>
      </c>
      <c r="F1801" s="683" t="s">
        <v>334</v>
      </c>
      <c r="G1801" s="698">
        <v>100</v>
      </c>
      <c r="H1801" s="698">
        <v>100</v>
      </c>
      <c r="I1801" s="688">
        <f t="shared" si="29"/>
        <v>20</v>
      </c>
    </row>
    <row r="1802" spans="1:9" ht="15">
      <c r="A1802" s="682">
        <v>1778</v>
      </c>
      <c r="B1802" s="690" t="s">
        <v>654</v>
      </c>
      <c r="C1802" s="690" t="s">
        <v>2955</v>
      </c>
      <c r="D1802" s="691" t="s">
        <v>4234</v>
      </c>
      <c r="E1802" s="686" t="s">
        <v>1217</v>
      </c>
      <c r="F1802" s="683" t="s">
        <v>334</v>
      </c>
      <c r="G1802" s="698">
        <v>300</v>
      </c>
      <c r="H1802" s="698">
        <v>300</v>
      </c>
      <c r="I1802" s="688">
        <f t="shared" si="29"/>
        <v>60</v>
      </c>
    </row>
    <row r="1803" spans="1:9" ht="15">
      <c r="A1803" s="682">
        <v>1779</v>
      </c>
      <c r="B1803" s="690" t="s">
        <v>4235</v>
      </c>
      <c r="C1803" s="695" t="s">
        <v>4236</v>
      </c>
      <c r="D1803" s="691" t="s">
        <v>4237</v>
      </c>
      <c r="E1803" s="686" t="s">
        <v>1217</v>
      </c>
      <c r="F1803" s="683" t="s">
        <v>334</v>
      </c>
      <c r="G1803" s="698">
        <v>100</v>
      </c>
      <c r="H1803" s="698">
        <v>100</v>
      </c>
      <c r="I1803" s="688">
        <f t="shared" si="29"/>
        <v>20</v>
      </c>
    </row>
    <row r="1804" spans="1:9" ht="15">
      <c r="A1804" s="682">
        <v>1780</v>
      </c>
      <c r="B1804" s="690" t="s">
        <v>4235</v>
      </c>
      <c r="C1804" s="695" t="s">
        <v>4236</v>
      </c>
      <c r="D1804" s="691" t="s">
        <v>4237</v>
      </c>
      <c r="E1804" s="686" t="s">
        <v>1217</v>
      </c>
      <c r="F1804" s="683" t="s">
        <v>334</v>
      </c>
      <c r="G1804" s="698">
        <v>100</v>
      </c>
      <c r="H1804" s="698">
        <v>100</v>
      </c>
      <c r="I1804" s="688">
        <f t="shared" si="29"/>
        <v>20</v>
      </c>
    </row>
    <row r="1805" spans="1:9" ht="15">
      <c r="A1805" s="682">
        <v>1781</v>
      </c>
      <c r="B1805" s="690" t="s">
        <v>1404</v>
      </c>
      <c r="C1805" s="695" t="s">
        <v>4238</v>
      </c>
      <c r="D1805" s="691" t="s">
        <v>4239</v>
      </c>
      <c r="E1805" s="686" t="s">
        <v>1217</v>
      </c>
      <c r="F1805" s="683" t="s">
        <v>334</v>
      </c>
      <c r="G1805" s="698">
        <v>100</v>
      </c>
      <c r="H1805" s="698">
        <v>100</v>
      </c>
      <c r="I1805" s="688">
        <f t="shared" si="29"/>
        <v>20</v>
      </c>
    </row>
    <row r="1806" spans="1:9" ht="15">
      <c r="A1806" s="682">
        <v>1782</v>
      </c>
      <c r="B1806" s="690" t="s">
        <v>1404</v>
      </c>
      <c r="C1806" s="695" t="s">
        <v>4238</v>
      </c>
      <c r="D1806" s="691" t="s">
        <v>4239</v>
      </c>
      <c r="E1806" s="686" t="s">
        <v>1217</v>
      </c>
      <c r="F1806" s="683" t="s">
        <v>334</v>
      </c>
      <c r="G1806" s="698">
        <v>100</v>
      </c>
      <c r="H1806" s="698">
        <v>100</v>
      </c>
      <c r="I1806" s="688">
        <f t="shared" si="29"/>
        <v>20</v>
      </c>
    </row>
    <row r="1807" spans="1:9" ht="15">
      <c r="A1807" s="682">
        <v>1783</v>
      </c>
      <c r="B1807" s="690" t="s">
        <v>1404</v>
      </c>
      <c r="C1807" s="695" t="s">
        <v>4238</v>
      </c>
      <c r="D1807" s="691" t="s">
        <v>4239</v>
      </c>
      <c r="E1807" s="686" t="s">
        <v>1217</v>
      </c>
      <c r="F1807" s="683" t="s">
        <v>334</v>
      </c>
      <c r="G1807" s="698">
        <v>100</v>
      </c>
      <c r="H1807" s="698">
        <v>100</v>
      </c>
      <c r="I1807" s="688">
        <f t="shared" si="29"/>
        <v>20</v>
      </c>
    </row>
    <row r="1808" spans="1:9" ht="15">
      <c r="A1808" s="682">
        <v>1784</v>
      </c>
      <c r="B1808" s="690" t="s">
        <v>1382</v>
      </c>
      <c r="C1808" s="695" t="s">
        <v>4240</v>
      </c>
      <c r="D1808" s="691" t="s">
        <v>4241</v>
      </c>
      <c r="E1808" s="686" t="s">
        <v>1217</v>
      </c>
      <c r="F1808" s="683" t="s">
        <v>334</v>
      </c>
      <c r="G1808" s="698">
        <v>100</v>
      </c>
      <c r="H1808" s="698">
        <v>100</v>
      </c>
      <c r="I1808" s="688">
        <f t="shared" si="29"/>
        <v>20</v>
      </c>
    </row>
    <row r="1809" spans="1:9" ht="15">
      <c r="A1809" s="682">
        <v>1785</v>
      </c>
      <c r="B1809" s="690" t="s">
        <v>1382</v>
      </c>
      <c r="C1809" s="695" t="s">
        <v>4240</v>
      </c>
      <c r="D1809" s="691" t="s">
        <v>4241</v>
      </c>
      <c r="E1809" s="686" t="s">
        <v>1217</v>
      </c>
      <c r="F1809" s="683" t="s">
        <v>334</v>
      </c>
      <c r="G1809" s="698">
        <v>100</v>
      </c>
      <c r="H1809" s="698">
        <v>100</v>
      </c>
      <c r="I1809" s="688">
        <f t="shared" si="29"/>
        <v>20</v>
      </c>
    </row>
    <row r="1810" spans="1:9" ht="15">
      <c r="A1810" s="682">
        <v>1786</v>
      </c>
      <c r="B1810" s="690" t="s">
        <v>4242</v>
      </c>
      <c r="C1810" s="695" t="s">
        <v>4243</v>
      </c>
      <c r="D1810" s="691" t="s">
        <v>4244</v>
      </c>
      <c r="E1810" s="686" t="s">
        <v>1217</v>
      </c>
      <c r="F1810" s="683" t="s">
        <v>334</v>
      </c>
      <c r="G1810" s="698">
        <v>100</v>
      </c>
      <c r="H1810" s="698">
        <v>100</v>
      </c>
      <c r="I1810" s="688">
        <f t="shared" si="29"/>
        <v>20</v>
      </c>
    </row>
    <row r="1811" spans="1:9" ht="15">
      <c r="A1811" s="682">
        <v>1787</v>
      </c>
      <c r="B1811" s="690" t="s">
        <v>1432</v>
      </c>
      <c r="C1811" s="695" t="s">
        <v>4245</v>
      </c>
      <c r="D1811" s="691" t="s">
        <v>4246</v>
      </c>
      <c r="E1811" s="686" t="s">
        <v>1217</v>
      </c>
      <c r="F1811" s="683" t="s">
        <v>334</v>
      </c>
      <c r="G1811" s="698">
        <v>100</v>
      </c>
      <c r="H1811" s="698">
        <v>100</v>
      </c>
      <c r="I1811" s="688">
        <f t="shared" si="29"/>
        <v>20</v>
      </c>
    </row>
    <row r="1812" spans="1:9" ht="15">
      <c r="A1812" s="682">
        <v>1788</v>
      </c>
      <c r="B1812" s="690" t="s">
        <v>1432</v>
      </c>
      <c r="C1812" s="695" t="s">
        <v>4245</v>
      </c>
      <c r="D1812" s="691" t="s">
        <v>4246</v>
      </c>
      <c r="E1812" s="686" t="s">
        <v>1217</v>
      </c>
      <c r="F1812" s="683" t="s">
        <v>334</v>
      </c>
      <c r="G1812" s="698">
        <v>100</v>
      </c>
      <c r="H1812" s="698">
        <v>100</v>
      </c>
      <c r="I1812" s="688">
        <f t="shared" si="29"/>
        <v>20</v>
      </c>
    </row>
    <row r="1813" spans="1:9" ht="15">
      <c r="A1813" s="682">
        <v>1789</v>
      </c>
      <c r="B1813" s="690" t="s">
        <v>1432</v>
      </c>
      <c r="C1813" s="695" t="s">
        <v>4245</v>
      </c>
      <c r="D1813" s="691" t="s">
        <v>4246</v>
      </c>
      <c r="E1813" s="686" t="s">
        <v>1217</v>
      </c>
      <c r="F1813" s="683" t="s">
        <v>334</v>
      </c>
      <c r="G1813" s="698">
        <v>100</v>
      </c>
      <c r="H1813" s="698">
        <v>100</v>
      </c>
      <c r="I1813" s="688">
        <f t="shared" si="29"/>
        <v>20</v>
      </c>
    </row>
    <row r="1814" spans="1:9" ht="15">
      <c r="A1814" s="682">
        <v>1790</v>
      </c>
      <c r="B1814" s="690" t="s">
        <v>4242</v>
      </c>
      <c r="C1814" s="695" t="s">
        <v>4243</v>
      </c>
      <c r="D1814" s="691" t="s">
        <v>4244</v>
      </c>
      <c r="E1814" s="686" t="s">
        <v>1217</v>
      </c>
      <c r="F1814" s="683" t="s">
        <v>334</v>
      </c>
      <c r="G1814" s="698">
        <v>100</v>
      </c>
      <c r="H1814" s="698">
        <v>100</v>
      </c>
      <c r="I1814" s="688">
        <f t="shared" si="29"/>
        <v>20</v>
      </c>
    </row>
    <row r="1815" spans="1:9" ht="15">
      <c r="A1815" s="682">
        <v>1791</v>
      </c>
      <c r="B1815" s="690" t="s">
        <v>1249</v>
      </c>
      <c r="C1815" s="695" t="s">
        <v>3530</v>
      </c>
      <c r="D1815" s="691" t="s">
        <v>4247</v>
      </c>
      <c r="E1815" s="686" t="s">
        <v>1217</v>
      </c>
      <c r="F1815" s="683" t="s">
        <v>334</v>
      </c>
      <c r="G1815" s="698">
        <v>100</v>
      </c>
      <c r="H1815" s="698">
        <v>100</v>
      </c>
      <c r="I1815" s="688">
        <f t="shared" si="29"/>
        <v>20</v>
      </c>
    </row>
    <row r="1816" spans="1:9" ht="15">
      <c r="A1816" s="682">
        <v>1792</v>
      </c>
      <c r="B1816" s="690" t="s">
        <v>2409</v>
      </c>
      <c r="C1816" s="695" t="s">
        <v>4248</v>
      </c>
      <c r="D1816" s="691" t="s">
        <v>4249</v>
      </c>
      <c r="E1816" s="686" t="s">
        <v>1217</v>
      </c>
      <c r="F1816" s="683" t="s">
        <v>334</v>
      </c>
      <c r="G1816" s="698">
        <v>100</v>
      </c>
      <c r="H1816" s="698">
        <v>100</v>
      </c>
      <c r="I1816" s="688">
        <f t="shared" si="29"/>
        <v>20</v>
      </c>
    </row>
    <row r="1817" spans="1:9" ht="15">
      <c r="A1817" s="682">
        <v>1793</v>
      </c>
      <c r="B1817" s="690" t="s">
        <v>2409</v>
      </c>
      <c r="C1817" s="695" t="s">
        <v>4248</v>
      </c>
      <c r="D1817" s="691" t="s">
        <v>4249</v>
      </c>
      <c r="E1817" s="686" t="s">
        <v>1217</v>
      </c>
      <c r="F1817" s="683" t="s">
        <v>334</v>
      </c>
      <c r="G1817" s="698">
        <v>100</v>
      </c>
      <c r="H1817" s="698">
        <v>100</v>
      </c>
      <c r="I1817" s="688">
        <f t="shared" si="29"/>
        <v>20</v>
      </c>
    </row>
    <row r="1818" spans="1:9" ht="15">
      <c r="A1818" s="682">
        <v>1794</v>
      </c>
      <c r="B1818" s="690" t="s">
        <v>2409</v>
      </c>
      <c r="C1818" s="695" t="s">
        <v>4248</v>
      </c>
      <c r="D1818" s="691" t="s">
        <v>4249</v>
      </c>
      <c r="E1818" s="686" t="s">
        <v>1217</v>
      </c>
      <c r="F1818" s="683" t="s">
        <v>334</v>
      </c>
      <c r="G1818" s="698">
        <v>100</v>
      </c>
      <c r="H1818" s="698">
        <v>100</v>
      </c>
      <c r="I1818" s="688">
        <f t="shared" si="29"/>
        <v>20</v>
      </c>
    </row>
    <row r="1819" spans="1:9" ht="15">
      <c r="A1819" s="682">
        <v>1795</v>
      </c>
      <c r="B1819" s="690" t="s">
        <v>4242</v>
      </c>
      <c r="C1819" s="695" t="s">
        <v>4243</v>
      </c>
      <c r="D1819" s="691" t="s">
        <v>4244</v>
      </c>
      <c r="E1819" s="686" t="s">
        <v>1217</v>
      </c>
      <c r="F1819" s="683" t="s">
        <v>334</v>
      </c>
      <c r="G1819" s="698">
        <v>100</v>
      </c>
      <c r="H1819" s="698">
        <v>100</v>
      </c>
      <c r="I1819" s="688">
        <f t="shared" si="29"/>
        <v>20</v>
      </c>
    </row>
    <row r="1820" spans="1:9" ht="15">
      <c r="A1820" s="682">
        <v>1796</v>
      </c>
      <c r="B1820" s="690" t="s">
        <v>1382</v>
      </c>
      <c r="C1820" s="695" t="s">
        <v>4240</v>
      </c>
      <c r="D1820" s="691" t="s">
        <v>4241</v>
      </c>
      <c r="E1820" s="686" t="s">
        <v>1217</v>
      </c>
      <c r="F1820" s="683" t="s">
        <v>334</v>
      </c>
      <c r="G1820" s="698">
        <v>100</v>
      </c>
      <c r="H1820" s="698">
        <v>100</v>
      </c>
      <c r="I1820" s="688">
        <f t="shared" si="29"/>
        <v>20</v>
      </c>
    </row>
    <row r="1821" spans="1:9" ht="15">
      <c r="A1821" s="682">
        <v>1797</v>
      </c>
      <c r="B1821" s="690" t="s">
        <v>1580</v>
      </c>
      <c r="C1821" s="695" t="s">
        <v>4250</v>
      </c>
      <c r="D1821" s="691" t="s">
        <v>4251</v>
      </c>
      <c r="E1821" s="686" t="s">
        <v>1217</v>
      </c>
      <c r="F1821" s="683" t="s">
        <v>334</v>
      </c>
      <c r="G1821" s="698">
        <v>100</v>
      </c>
      <c r="H1821" s="698">
        <v>100</v>
      </c>
      <c r="I1821" s="688">
        <f t="shared" si="29"/>
        <v>20</v>
      </c>
    </row>
    <row r="1822" spans="1:9" ht="15">
      <c r="A1822" s="682">
        <v>1798</v>
      </c>
      <c r="B1822" s="690" t="s">
        <v>1580</v>
      </c>
      <c r="C1822" s="695" t="s">
        <v>4250</v>
      </c>
      <c r="D1822" s="691" t="s">
        <v>4251</v>
      </c>
      <c r="E1822" s="686" t="s">
        <v>1217</v>
      </c>
      <c r="F1822" s="683" t="s">
        <v>334</v>
      </c>
      <c r="G1822" s="698">
        <v>100</v>
      </c>
      <c r="H1822" s="698">
        <v>100</v>
      </c>
      <c r="I1822" s="688">
        <f t="shared" si="29"/>
        <v>20</v>
      </c>
    </row>
    <row r="1823" spans="1:9" ht="15">
      <c r="A1823" s="682">
        <v>1799</v>
      </c>
      <c r="B1823" s="690" t="s">
        <v>1580</v>
      </c>
      <c r="C1823" s="695" t="s">
        <v>4250</v>
      </c>
      <c r="D1823" s="691" t="s">
        <v>4251</v>
      </c>
      <c r="E1823" s="686" t="s">
        <v>1217</v>
      </c>
      <c r="F1823" s="683" t="s">
        <v>334</v>
      </c>
      <c r="G1823" s="698">
        <v>100</v>
      </c>
      <c r="H1823" s="698">
        <v>100</v>
      </c>
      <c r="I1823" s="688">
        <f t="shared" si="29"/>
        <v>20</v>
      </c>
    </row>
    <row r="1824" spans="1:9" ht="15">
      <c r="A1824" s="682">
        <v>1800</v>
      </c>
      <c r="B1824" s="690" t="s">
        <v>1449</v>
      </c>
      <c r="C1824" s="695" t="s">
        <v>4243</v>
      </c>
      <c r="D1824" s="691" t="s">
        <v>4252</v>
      </c>
      <c r="E1824" s="686" t="s">
        <v>1217</v>
      </c>
      <c r="F1824" s="683" t="s">
        <v>334</v>
      </c>
      <c r="G1824" s="698">
        <v>100</v>
      </c>
      <c r="H1824" s="698">
        <v>100</v>
      </c>
      <c r="I1824" s="688">
        <f t="shared" ref="I1824:I1887" si="30">H1824*20%</f>
        <v>20</v>
      </c>
    </row>
    <row r="1825" spans="1:9" ht="15">
      <c r="A1825" s="682">
        <v>1801</v>
      </c>
      <c r="B1825" s="690" t="s">
        <v>1449</v>
      </c>
      <c r="C1825" s="695" t="s">
        <v>4243</v>
      </c>
      <c r="D1825" s="691" t="s">
        <v>4252</v>
      </c>
      <c r="E1825" s="686" t="s">
        <v>1217</v>
      </c>
      <c r="F1825" s="683" t="s">
        <v>334</v>
      </c>
      <c r="G1825" s="698">
        <v>100</v>
      </c>
      <c r="H1825" s="698">
        <v>100</v>
      </c>
      <c r="I1825" s="688">
        <f t="shared" si="30"/>
        <v>20</v>
      </c>
    </row>
    <row r="1826" spans="1:9" ht="15">
      <c r="A1826" s="682">
        <v>1802</v>
      </c>
      <c r="B1826" s="690" t="s">
        <v>1449</v>
      </c>
      <c r="C1826" s="695" t="s">
        <v>4243</v>
      </c>
      <c r="D1826" s="691" t="s">
        <v>4252</v>
      </c>
      <c r="E1826" s="686" t="s">
        <v>1217</v>
      </c>
      <c r="F1826" s="683" t="s">
        <v>334</v>
      </c>
      <c r="G1826" s="698">
        <v>100</v>
      </c>
      <c r="H1826" s="698">
        <v>100</v>
      </c>
      <c r="I1826" s="688">
        <f t="shared" si="30"/>
        <v>20</v>
      </c>
    </row>
    <row r="1827" spans="1:9" ht="15">
      <c r="A1827" s="682">
        <v>1803</v>
      </c>
      <c r="B1827" s="690" t="s">
        <v>4253</v>
      </c>
      <c r="C1827" s="695" t="s">
        <v>4254</v>
      </c>
      <c r="D1827" s="691" t="s">
        <v>4255</v>
      </c>
      <c r="E1827" s="686" t="s">
        <v>1217</v>
      </c>
      <c r="F1827" s="683" t="s">
        <v>334</v>
      </c>
      <c r="G1827" s="698">
        <v>100</v>
      </c>
      <c r="H1827" s="698">
        <v>100</v>
      </c>
      <c r="I1827" s="688">
        <f t="shared" si="30"/>
        <v>20</v>
      </c>
    </row>
    <row r="1828" spans="1:9" ht="15">
      <c r="A1828" s="682">
        <v>1804</v>
      </c>
      <c r="B1828" s="690" t="s">
        <v>4253</v>
      </c>
      <c r="C1828" s="695" t="s">
        <v>4254</v>
      </c>
      <c r="D1828" s="691" t="s">
        <v>4255</v>
      </c>
      <c r="E1828" s="686" t="s">
        <v>1217</v>
      </c>
      <c r="F1828" s="683" t="s">
        <v>334</v>
      </c>
      <c r="G1828" s="698">
        <v>100</v>
      </c>
      <c r="H1828" s="698">
        <v>100</v>
      </c>
      <c r="I1828" s="688">
        <f t="shared" si="30"/>
        <v>20</v>
      </c>
    </row>
    <row r="1829" spans="1:9" ht="15">
      <c r="A1829" s="682">
        <v>1805</v>
      </c>
      <c r="B1829" s="690" t="s">
        <v>4253</v>
      </c>
      <c r="C1829" s="695" t="s">
        <v>4254</v>
      </c>
      <c r="D1829" s="691" t="s">
        <v>4255</v>
      </c>
      <c r="E1829" s="686" t="s">
        <v>1217</v>
      </c>
      <c r="F1829" s="683" t="s">
        <v>334</v>
      </c>
      <c r="G1829" s="698">
        <v>100</v>
      </c>
      <c r="H1829" s="698">
        <v>100</v>
      </c>
      <c r="I1829" s="688">
        <f t="shared" si="30"/>
        <v>20</v>
      </c>
    </row>
    <row r="1830" spans="1:9" ht="15">
      <c r="A1830" s="682">
        <v>1806</v>
      </c>
      <c r="B1830" s="690" t="s">
        <v>1640</v>
      </c>
      <c r="C1830" s="695" t="s">
        <v>4256</v>
      </c>
      <c r="D1830" s="691" t="s">
        <v>4257</v>
      </c>
      <c r="E1830" s="686" t="s">
        <v>1217</v>
      </c>
      <c r="F1830" s="683" t="s">
        <v>334</v>
      </c>
      <c r="G1830" s="698">
        <v>100</v>
      </c>
      <c r="H1830" s="698">
        <v>100</v>
      </c>
      <c r="I1830" s="688">
        <f t="shared" si="30"/>
        <v>20</v>
      </c>
    </row>
    <row r="1831" spans="1:9" ht="15">
      <c r="A1831" s="682">
        <v>1807</v>
      </c>
      <c r="B1831" s="690" t="s">
        <v>1640</v>
      </c>
      <c r="C1831" s="695" t="s">
        <v>4256</v>
      </c>
      <c r="D1831" s="691" t="s">
        <v>4257</v>
      </c>
      <c r="E1831" s="686" t="s">
        <v>1217</v>
      </c>
      <c r="F1831" s="683" t="s">
        <v>334</v>
      </c>
      <c r="G1831" s="698">
        <v>100</v>
      </c>
      <c r="H1831" s="698">
        <v>100</v>
      </c>
      <c r="I1831" s="688">
        <f t="shared" si="30"/>
        <v>20</v>
      </c>
    </row>
    <row r="1832" spans="1:9" ht="15">
      <c r="A1832" s="682">
        <v>1808</v>
      </c>
      <c r="B1832" s="690" t="s">
        <v>1640</v>
      </c>
      <c r="C1832" s="695" t="s">
        <v>4256</v>
      </c>
      <c r="D1832" s="691" t="s">
        <v>4257</v>
      </c>
      <c r="E1832" s="686" t="s">
        <v>1217</v>
      </c>
      <c r="F1832" s="683" t="s">
        <v>334</v>
      </c>
      <c r="G1832" s="698">
        <v>100</v>
      </c>
      <c r="H1832" s="698">
        <v>100</v>
      </c>
      <c r="I1832" s="688">
        <f t="shared" si="30"/>
        <v>20</v>
      </c>
    </row>
    <row r="1833" spans="1:9" ht="15">
      <c r="A1833" s="682">
        <v>1809</v>
      </c>
      <c r="B1833" s="690" t="s">
        <v>2234</v>
      </c>
      <c r="C1833" s="695" t="s">
        <v>4258</v>
      </c>
      <c r="D1833" s="691" t="s">
        <v>4259</v>
      </c>
      <c r="E1833" s="686" t="s">
        <v>1217</v>
      </c>
      <c r="F1833" s="683" t="s">
        <v>334</v>
      </c>
      <c r="G1833" s="698">
        <v>100</v>
      </c>
      <c r="H1833" s="698">
        <v>100</v>
      </c>
      <c r="I1833" s="688">
        <f t="shared" si="30"/>
        <v>20</v>
      </c>
    </row>
    <row r="1834" spans="1:9" ht="15">
      <c r="A1834" s="682">
        <v>1810</v>
      </c>
      <c r="B1834" s="690" t="s">
        <v>2234</v>
      </c>
      <c r="C1834" s="695" t="s">
        <v>4258</v>
      </c>
      <c r="D1834" s="691" t="s">
        <v>4259</v>
      </c>
      <c r="E1834" s="686" t="s">
        <v>1217</v>
      </c>
      <c r="F1834" s="683" t="s">
        <v>334</v>
      </c>
      <c r="G1834" s="698">
        <v>100</v>
      </c>
      <c r="H1834" s="698">
        <v>100</v>
      </c>
      <c r="I1834" s="688">
        <f t="shared" si="30"/>
        <v>20</v>
      </c>
    </row>
    <row r="1835" spans="1:9" ht="15">
      <c r="A1835" s="682">
        <v>1811</v>
      </c>
      <c r="B1835" s="690" t="s">
        <v>2234</v>
      </c>
      <c r="C1835" s="695" t="s">
        <v>4258</v>
      </c>
      <c r="D1835" s="691" t="s">
        <v>4259</v>
      </c>
      <c r="E1835" s="686" t="s">
        <v>1217</v>
      </c>
      <c r="F1835" s="683" t="s">
        <v>334</v>
      </c>
      <c r="G1835" s="698">
        <v>100</v>
      </c>
      <c r="H1835" s="698">
        <v>100</v>
      </c>
      <c r="I1835" s="688">
        <f t="shared" si="30"/>
        <v>20</v>
      </c>
    </row>
    <row r="1836" spans="1:9" ht="15">
      <c r="A1836" s="682">
        <v>1812</v>
      </c>
      <c r="B1836" s="690" t="s">
        <v>3045</v>
      </c>
      <c r="C1836" s="695" t="s">
        <v>4260</v>
      </c>
      <c r="D1836" s="691" t="s">
        <v>4261</v>
      </c>
      <c r="E1836" s="686" t="s">
        <v>1217</v>
      </c>
      <c r="F1836" s="683" t="s">
        <v>334</v>
      </c>
      <c r="G1836" s="698">
        <v>100</v>
      </c>
      <c r="H1836" s="698">
        <v>100</v>
      </c>
      <c r="I1836" s="688">
        <f t="shared" si="30"/>
        <v>20</v>
      </c>
    </row>
    <row r="1837" spans="1:9" ht="15">
      <c r="A1837" s="682">
        <v>1813</v>
      </c>
      <c r="B1837" s="690" t="s">
        <v>1449</v>
      </c>
      <c r="C1837" s="695" t="s">
        <v>4086</v>
      </c>
      <c r="D1837" s="691" t="s">
        <v>4262</v>
      </c>
      <c r="E1837" s="686" t="s">
        <v>1217</v>
      </c>
      <c r="F1837" s="683" t="s">
        <v>334</v>
      </c>
      <c r="G1837" s="698">
        <v>100</v>
      </c>
      <c r="H1837" s="698">
        <v>100</v>
      </c>
      <c r="I1837" s="688">
        <f t="shared" si="30"/>
        <v>20</v>
      </c>
    </row>
    <row r="1838" spans="1:9" ht="15">
      <c r="A1838" s="682">
        <v>1814</v>
      </c>
      <c r="B1838" s="690" t="s">
        <v>1449</v>
      </c>
      <c r="C1838" s="695" t="s">
        <v>4086</v>
      </c>
      <c r="D1838" s="691" t="s">
        <v>4262</v>
      </c>
      <c r="E1838" s="686" t="s">
        <v>1217</v>
      </c>
      <c r="F1838" s="683" t="s">
        <v>334</v>
      </c>
      <c r="G1838" s="698">
        <v>100</v>
      </c>
      <c r="H1838" s="698">
        <v>100</v>
      </c>
      <c r="I1838" s="688">
        <f t="shared" si="30"/>
        <v>20</v>
      </c>
    </row>
    <row r="1839" spans="1:9" ht="15">
      <c r="A1839" s="682">
        <v>1815</v>
      </c>
      <c r="B1839" s="690" t="s">
        <v>1255</v>
      </c>
      <c r="C1839" s="695" t="s">
        <v>4263</v>
      </c>
      <c r="D1839" s="691" t="s">
        <v>4264</v>
      </c>
      <c r="E1839" s="686" t="s">
        <v>1217</v>
      </c>
      <c r="F1839" s="683" t="s">
        <v>334</v>
      </c>
      <c r="G1839" s="698">
        <v>100</v>
      </c>
      <c r="H1839" s="698">
        <v>100</v>
      </c>
      <c r="I1839" s="688">
        <f t="shared" si="30"/>
        <v>20</v>
      </c>
    </row>
    <row r="1840" spans="1:9" ht="15">
      <c r="A1840" s="682">
        <v>1816</v>
      </c>
      <c r="B1840" s="690" t="s">
        <v>1255</v>
      </c>
      <c r="C1840" s="695" t="s">
        <v>4263</v>
      </c>
      <c r="D1840" s="691" t="s">
        <v>4264</v>
      </c>
      <c r="E1840" s="686" t="s">
        <v>1217</v>
      </c>
      <c r="F1840" s="683" t="s">
        <v>334</v>
      </c>
      <c r="G1840" s="698">
        <v>100</v>
      </c>
      <c r="H1840" s="698">
        <v>100</v>
      </c>
      <c r="I1840" s="688">
        <f t="shared" si="30"/>
        <v>20</v>
      </c>
    </row>
    <row r="1841" spans="1:9" ht="15">
      <c r="A1841" s="682">
        <v>1817</v>
      </c>
      <c r="B1841" s="690" t="s">
        <v>4235</v>
      </c>
      <c r="C1841" s="695" t="s">
        <v>4236</v>
      </c>
      <c r="D1841" s="691" t="s">
        <v>4237</v>
      </c>
      <c r="E1841" s="686" t="s">
        <v>1217</v>
      </c>
      <c r="F1841" s="683" t="s">
        <v>334</v>
      </c>
      <c r="G1841" s="698">
        <v>100</v>
      </c>
      <c r="H1841" s="698">
        <v>100</v>
      </c>
      <c r="I1841" s="688">
        <f t="shared" si="30"/>
        <v>20</v>
      </c>
    </row>
    <row r="1842" spans="1:9" ht="15">
      <c r="A1842" s="682">
        <v>1818</v>
      </c>
      <c r="B1842" s="690" t="s">
        <v>3750</v>
      </c>
      <c r="C1842" s="695" t="s">
        <v>4265</v>
      </c>
      <c r="D1842" s="691" t="s">
        <v>4266</v>
      </c>
      <c r="E1842" s="686" t="s">
        <v>1217</v>
      </c>
      <c r="F1842" s="683" t="s">
        <v>334</v>
      </c>
      <c r="G1842" s="698">
        <v>150</v>
      </c>
      <c r="H1842" s="698">
        <v>150</v>
      </c>
      <c r="I1842" s="688">
        <f t="shared" si="30"/>
        <v>30</v>
      </c>
    </row>
    <row r="1843" spans="1:9" ht="15">
      <c r="A1843" s="682">
        <v>1819</v>
      </c>
      <c r="B1843" s="690" t="s">
        <v>4267</v>
      </c>
      <c r="C1843" s="690" t="s">
        <v>4268</v>
      </c>
      <c r="D1843" s="693" t="s">
        <v>4269</v>
      </c>
      <c r="E1843" s="686" t="s">
        <v>1217</v>
      </c>
      <c r="F1843" s="683" t="s">
        <v>334</v>
      </c>
      <c r="G1843" s="702">
        <v>300</v>
      </c>
      <c r="H1843" s="702">
        <v>300</v>
      </c>
      <c r="I1843" s="688">
        <f t="shared" si="30"/>
        <v>60</v>
      </c>
    </row>
    <row r="1844" spans="1:9" ht="15">
      <c r="A1844" s="682">
        <v>1820</v>
      </c>
      <c r="B1844" s="690" t="s">
        <v>639</v>
      </c>
      <c r="C1844" s="690" t="s">
        <v>4270</v>
      </c>
      <c r="D1844" s="693" t="s">
        <v>4271</v>
      </c>
      <c r="E1844" s="686" t="s">
        <v>1217</v>
      </c>
      <c r="F1844" s="683" t="s">
        <v>334</v>
      </c>
      <c r="G1844" s="702">
        <v>100</v>
      </c>
      <c r="H1844" s="702">
        <v>100</v>
      </c>
      <c r="I1844" s="688">
        <f t="shared" si="30"/>
        <v>20</v>
      </c>
    </row>
    <row r="1845" spans="1:9" ht="15">
      <c r="A1845" s="682">
        <v>1821</v>
      </c>
      <c r="B1845" s="690" t="s">
        <v>1294</v>
      </c>
      <c r="C1845" s="690" t="s">
        <v>4272</v>
      </c>
      <c r="D1845" s="693" t="s">
        <v>4273</v>
      </c>
      <c r="E1845" s="686" t="s">
        <v>1217</v>
      </c>
      <c r="F1845" s="683" t="s">
        <v>334</v>
      </c>
      <c r="G1845" s="702">
        <v>200</v>
      </c>
      <c r="H1845" s="702">
        <v>200</v>
      </c>
      <c r="I1845" s="688">
        <f t="shared" si="30"/>
        <v>40</v>
      </c>
    </row>
    <row r="1846" spans="1:9" ht="15">
      <c r="A1846" s="682">
        <v>1822</v>
      </c>
      <c r="B1846" s="690" t="s">
        <v>1436</v>
      </c>
      <c r="C1846" s="690" t="s">
        <v>4274</v>
      </c>
      <c r="D1846" s="691" t="s">
        <v>4275</v>
      </c>
      <c r="E1846" s="686" t="s">
        <v>1217</v>
      </c>
      <c r="F1846" s="683" t="s">
        <v>334</v>
      </c>
      <c r="G1846" s="702">
        <v>100</v>
      </c>
      <c r="H1846" s="702">
        <v>100</v>
      </c>
      <c r="I1846" s="688">
        <f t="shared" si="30"/>
        <v>20</v>
      </c>
    </row>
    <row r="1847" spans="1:9" ht="15">
      <c r="A1847" s="682">
        <v>1823</v>
      </c>
      <c r="B1847" s="690" t="s">
        <v>1371</v>
      </c>
      <c r="C1847" s="690" t="s">
        <v>4276</v>
      </c>
      <c r="D1847" s="693" t="s">
        <v>4277</v>
      </c>
      <c r="E1847" s="686" t="s">
        <v>1217</v>
      </c>
      <c r="F1847" s="683" t="s">
        <v>334</v>
      </c>
      <c r="G1847" s="702">
        <v>200</v>
      </c>
      <c r="H1847" s="702">
        <v>200</v>
      </c>
      <c r="I1847" s="688">
        <f t="shared" si="30"/>
        <v>40</v>
      </c>
    </row>
    <row r="1848" spans="1:9" ht="15">
      <c r="A1848" s="682">
        <v>1824</v>
      </c>
      <c r="B1848" s="690" t="s">
        <v>681</v>
      </c>
      <c r="C1848" s="690" t="s">
        <v>4174</v>
      </c>
      <c r="D1848" s="691" t="s">
        <v>4278</v>
      </c>
      <c r="E1848" s="686" t="s">
        <v>1217</v>
      </c>
      <c r="F1848" s="683" t="s">
        <v>334</v>
      </c>
      <c r="G1848" s="702">
        <v>100</v>
      </c>
      <c r="H1848" s="702">
        <v>100</v>
      </c>
      <c r="I1848" s="688">
        <f t="shared" si="30"/>
        <v>20</v>
      </c>
    </row>
    <row r="1849" spans="1:9" ht="15">
      <c r="A1849" s="682">
        <v>1825</v>
      </c>
      <c r="B1849" s="690" t="s">
        <v>1160</v>
      </c>
      <c r="C1849" s="690" t="s">
        <v>4279</v>
      </c>
      <c r="D1849" s="691" t="s">
        <v>4280</v>
      </c>
      <c r="E1849" s="686" t="s">
        <v>1217</v>
      </c>
      <c r="F1849" s="683" t="s">
        <v>334</v>
      </c>
      <c r="G1849" s="702">
        <v>100</v>
      </c>
      <c r="H1849" s="702">
        <v>100</v>
      </c>
      <c r="I1849" s="688">
        <f t="shared" si="30"/>
        <v>20</v>
      </c>
    </row>
    <row r="1850" spans="1:9" ht="15">
      <c r="A1850" s="682">
        <v>1826</v>
      </c>
      <c r="B1850" s="690" t="s">
        <v>2367</v>
      </c>
      <c r="C1850" s="690" t="s">
        <v>4281</v>
      </c>
      <c r="D1850" s="691" t="s">
        <v>4282</v>
      </c>
      <c r="E1850" s="686" t="s">
        <v>1217</v>
      </c>
      <c r="F1850" s="683" t="s">
        <v>334</v>
      </c>
      <c r="G1850" s="702">
        <v>300</v>
      </c>
      <c r="H1850" s="702">
        <v>300</v>
      </c>
      <c r="I1850" s="688">
        <f t="shared" si="30"/>
        <v>60</v>
      </c>
    </row>
    <row r="1851" spans="1:9" ht="15">
      <c r="A1851" s="682">
        <v>1827</v>
      </c>
      <c r="B1851" s="690" t="s">
        <v>1345</v>
      </c>
      <c r="C1851" s="690" t="s">
        <v>4276</v>
      </c>
      <c r="D1851" s="691" t="s">
        <v>4283</v>
      </c>
      <c r="E1851" s="686" t="s">
        <v>1217</v>
      </c>
      <c r="F1851" s="683" t="s">
        <v>334</v>
      </c>
      <c r="G1851" s="702">
        <v>200</v>
      </c>
      <c r="H1851" s="702">
        <v>200</v>
      </c>
      <c r="I1851" s="688">
        <f t="shared" si="30"/>
        <v>40</v>
      </c>
    </row>
    <row r="1852" spans="1:9" ht="15">
      <c r="A1852" s="682">
        <v>1828</v>
      </c>
      <c r="B1852" s="690" t="s">
        <v>3004</v>
      </c>
      <c r="C1852" s="690" t="s">
        <v>4284</v>
      </c>
      <c r="D1852" s="691" t="s">
        <v>4285</v>
      </c>
      <c r="E1852" s="686" t="s">
        <v>1217</v>
      </c>
      <c r="F1852" s="683" t="s">
        <v>334</v>
      </c>
      <c r="G1852" s="702">
        <v>200</v>
      </c>
      <c r="H1852" s="702">
        <v>200</v>
      </c>
      <c r="I1852" s="688">
        <f t="shared" si="30"/>
        <v>40</v>
      </c>
    </row>
    <row r="1853" spans="1:9" ht="15">
      <c r="A1853" s="682">
        <v>1829</v>
      </c>
      <c r="B1853" s="690" t="s">
        <v>1578</v>
      </c>
      <c r="C1853" s="690" t="s">
        <v>4286</v>
      </c>
      <c r="D1853" s="691" t="s">
        <v>4287</v>
      </c>
      <c r="E1853" s="686" t="s">
        <v>1217</v>
      </c>
      <c r="F1853" s="683" t="s">
        <v>334</v>
      </c>
      <c r="G1853" s="702">
        <v>200</v>
      </c>
      <c r="H1853" s="702">
        <v>200</v>
      </c>
      <c r="I1853" s="688">
        <f t="shared" si="30"/>
        <v>40</v>
      </c>
    </row>
    <row r="1854" spans="1:9" ht="15">
      <c r="A1854" s="682">
        <v>1830</v>
      </c>
      <c r="B1854" s="690" t="s">
        <v>2331</v>
      </c>
      <c r="C1854" s="690" t="s">
        <v>4288</v>
      </c>
      <c r="D1854" s="691" t="s">
        <v>4289</v>
      </c>
      <c r="E1854" s="686" t="s">
        <v>1217</v>
      </c>
      <c r="F1854" s="683" t="s">
        <v>334</v>
      </c>
      <c r="G1854" s="702">
        <v>100</v>
      </c>
      <c r="H1854" s="702">
        <v>100</v>
      </c>
      <c r="I1854" s="688">
        <f t="shared" si="30"/>
        <v>20</v>
      </c>
    </row>
    <row r="1855" spans="1:9" ht="15">
      <c r="A1855" s="682">
        <v>1831</v>
      </c>
      <c r="B1855" s="690" t="s">
        <v>1345</v>
      </c>
      <c r="C1855" s="690" t="s">
        <v>4288</v>
      </c>
      <c r="D1855" s="691" t="s">
        <v>4290</v>
      </c>
      <c r="E1855" s="686" t="s">
        <v>1217</v>
      </c>
      <c r="F1855" s="683" t="s">
        <v>334</v>
      </c>
      <c r="G1855" s="702">
        <v>200</v>
      </c>
      <c r="H1855" s="702">
        <v>200</v>
      </c>
      <c r="I1855" s="688">
        <f t="shared" si="30"/>
        <v>40</v>
      </c>
    </row>
    <row r="1856" spans="1:9" ht="15">
      <c r="A1856" s="682">
        <v>1832</v>
      </c>
      <c r="B1856" s="690" t="s">
        <v>1446</v>
      </c>
      <c r="C1856" s="690" t="s">
        <v>4288</v>
      </c>
      <c r="D1856" s="691" t="s">
        <v>4291</v>
      </c>
      <c r="E1856" s="686" t="s">
        <v>1217</v>
      </c>
      <c r="F1856" s="683" t="s">
        <v>334</v>
      </c>
      <c r="G1856" s="702">
        <v>200</v>
      </c>
      <c r="H1856" s="702">
        <v>200</v>
      </c>
      <c r="I1856" s="688">
        <f t="shared" si="30"/>
        <v>40</v>
      </c>
    </row>
    <row r="1857" spans="1:9" ht="15">
      <c r="A1857" s="682">
        <v>1833</v>
      </c>
      <c r="B1857" s="690" t="s">
        <v>1905</v>
      </c>
      <c r="C1857" s="690" t="s">
        <v>4292</v>
      </c>
      <c r="D1857" s="691" t="s">
        <v>4293</v>
      </c>
      <c r="E1857" s="686" t="s">
        <v>1217</v>
      </c>
      <c r="F1857" s="683" t="s">
        <v>334</v>
      </c>
      <c r="G1857" s="702">
        <v>200</v>
      </c>
      <c r="H1857" s="702">
        <v>200</v>
      </c>
      <c r="I1857" s="688">
        <f t="shared" si="30"/>
        <v>40</v>
      </c>
    </row>
    <row r="1858" spans="1:9" ht="15">
      <c r="A1858" s="682">
        <v>1834</v>
      </c>
      <c r="B1858" s="690" t="s">
        <v>4294</v>
      </c>
      <c r="C1858" s="690" t="s">
        <v>4276</v>
      </c>
      <c r="D1858" s="691" t="s">
        <v>4295</v>
      </c>
      <c r="E1858" s="686" t="s">
        <v>1217</v>
      </c>
      <c r="F1858" s="683" t="s">
        <v>334</v>
      </c>
      <c r="G1858" s="702">
        <v>300</v>
      </c>
      <c r="H1858" s="702">
        <v>300</v>
      </c>
      <c r="I1858" s="688">
        <f t="shared" si="30"/>
        <v>60</v>
      </c>
    </row>
    <row r="1859" spans="1:9" ht="15">
      <c r="A1859" s="682">
        <v>1835</v>
      </c>
      <c r="B1859" s="690" t="s">
        <v>1490</v>
      </c>
      <c r="C1859" s="690" t="s">
        <v>4296</v>
      </c>
      <c r="D1859" s="691" t="s">
        <v>4297</v>
      </c>
      <c r="E1859" s="686" t="s">
        <v>1217</v>
      </c>
      <c r="F1859" s="683" t="s">
        <v>334</v>
      </c>
      <c r="G1859" s="702">
        <v>100</v>
      </c>
      <c r="H1859" s="702">
        <v>100</v>
      </c>
      <c r="I1859" s="688">
        <f t="shared" si="30"/>
        <v>20</v>
      </c>
    </row>
    <row r="1860" spans="1:9" ht="15">
      <c r="A1860" s="682">
        <v>1836</v>
      </c>
      <c r="B1860" s="690" t="s">
        <v>4298</v>
      </c>
      <c r="C1860" s="690" t="s">
        <v>4004</v>
      </c>
      <c r="D1860" s="691" t="s">
        <v>4299</v>
      </c>
      <c r="E1860" s="686" t="s">
        <v>1217</v>
      </c>
      <c r="F1860" s="683" t="s">
        <v>334</v>
      </c>
      <c r="G1860" s="702">
        <v>100</v>
      </c>
      <c r="H1860" s="702">
        <v>100</v>
      </c>
      <c r="I1860" s="688">
        <f t="shared" si="30"/>
        <v>20</v>
      </c>
    </row>
    <row r="1861" spans="1:9" ht="15">
      <c r="A1861" s="682">
        <v>1837</v>
      </c>
      <c r="B1861" s="690" t="s">
        <v>4300</v>
      </c>
      <c r="C1861" s="690" t="s">
        <v>4004</v>
      </c>
      <c r="D1861" s="691" t="s">
        <v>4301</v>
      </c>
      <c r="E1861" s="686" t="s">
        <v>1217</v>
      </c>
      <c r="F1861" s="683" t="s">
        <v>334</v>
      </c>
      <c r="G1861" s="702">
        <v>100</v>
      </c>
      <c r="H1861" s="702">
        <v>100</v>
      </c>
      <c r="I1861" s="688">
        <f t="shared" si="30"/>
        <v>20</v>
      </c>
    </row>
    <row r="1862" spans="1:9" ht="15">
      <c r="A1862" s="682">
        <v>1838</v>
      </c>
      <c r="B1862" s="690" t="s">
        <v>1249</v>
      </c>
      <c r="C1862" s="690" t="s">
        <v>3530</v>
      </c>
      <c r="D1862" s="691" t="s">
        <v>4302</v>
      </c>
      <c r="E1862" s="686" t="s">
        <v>1217</v>
      </c>
      <c r="F1862" s="683" t="s">
        <v>334</v>
      </c>
      <c r="G1862" s="702">
        <v>100</v>
      </c>
      <c r="H1862" s="702">
        <v>100</v>
      </c>
      <c r="I1862" s="688">
        <f t="shared" si="30"/>
        <v>20</v>
      </c>
    </row>
    <row r="1863" spans="1:9" ht="15">
      <c r="A1863" s="682">
        <v>1839</v>
      </c>
      <c r="B1863" s="690" t="s">
        <v>1441</v>
      </c>
      <c r="C1863" s="690" t="s">
        <v>4303</v>
      </c>
      <c r="D1863" s="691" t="s">
        <v>4304</v>
      </c>
      <c r="E1863" s="686" t="s">
        <v>1217</v>
      </c>
      <c r="F1863" s="683" t="s">
        <v>334</v>
      </c>
      <c r="G1863" s="702">
        <v>100</v>
      </c>
      <c r="H1863" s="702">
        <v>100</v>
      </c>
      <c r="I1863" s="688">
        <f t="shared" si="30"/>
        <v>20</v>
      </c>
    </row>
    <row r="1864" spans="1:9" ht="15">
      <c r="A1864" s="682">
        <v>1840</v>
      </c>
      <c r="B1864" s="690" t="s">
        <v>1402</v>
      </c>
      <c r="C1864" s="690" t="s">
        <v>4268</v>
      </c>
      <c r="D1864" s="691" t="s">
        <v>4305</v>
      </c>
      <c r="E1864" s="686" t="s">
        <v>1217</v>
      </c>
      <c r="F1864" s="683" t="s">
        <v>334</v>
      </c>
      <c r="G1864" s="702">
        <v>200</v>
      </c>
      <c r="H1864" s="702">
        <v>200</v>
      </c>
      <c r="I1864" s="688">
        <f t="shared" si="30"/>
        <v>40</v>
      </c>
    </row>
    <row r="1865" spans="1:9" ht="15">
      <c r="A1865" s="682">
        <v>1841</v>
      </c>
      <c r="B1865" s="690" t="s">
        <v>4306</v>
      </c>
      <c r="C1865" s="690" t="s">
        <v>4272</v>
      </c>
      <c r="D1865" s="691" t="s">
        <v>4307</v>
      </c>
      <c r="E1865" s="686" t="s">
        <v>1217</v>
      </c>
      <c r="F1865" s="683" t="s">
        <v>334</v>
      </c>
      <c r="G1865" s="702">
        <v>100</v>
      </c>
      <c r="H1865" s="702">
        <v>100</v>
      </c>
      <c r="I1865" s="688">
        <f t="shared" si="30"/>
        <v>20</v>
      </c>
    </row>
    <row r="1866" spans="1:9" ht="15">
      <c r="A1866" s="682">
        <v>1842</v>
      </c>
      <c r="B1866" s="690" t="s">
        <v>678</v>
      </c>
      <c r="C1866" s="690" t="s">
        <v>4308</v>
      </c>
      <c r="D1866" s="691" t="s">
        <v>4309</v>
      </c>
      <c r="E1866" s="686" t="s">
        <v>1217</v>
      </c>
      <c r="F1866" s="683" t="s">
        <v>334</v>
      </c>
      <c r="G1866" s="702">
        <v>100</v>
      </c>
      <c r="H1866" s="702">
        <v>100</v>
      </c>
      <c r="I1866" s="688">
        <f t="shared" si="30"/>
        <v>20</v>
      </c>
    </row>
    <row r="1867" spans="1:9" ht="15">
      <c r="A1867" s="682">
        <v>1843</v>
      </c>
      <c r="B1867" s="690" t="s">
        <v>1599</v>
      </c>
      <c r="C1867" s="690" t="s">
        <v>4310</v>
      </c>
      <c r="D1867" s="691">
        <v>19001090139</v>
      </c>
      <c r="E1867" s="686" t="s">
        <v>1217</v>
      </c>
      <c r="F1867" s="683" t="s">
        <v>334</v>
      </c>
      <c r="G1867" s="702">
        <v>100</v>
      </c>
      <c r="H1867" s="702">
        <v>100</v>
      </c>
      <c r="I1867" s="688">
        <f t="shared" si="30"/>
        <v>20</v>
      </c>
    </row>
    <row r="1868" spans="1:9" ht="15">
      <c r="A1868" s="682">
        <v>1844</v>
      </c>
      <c r="B1868" s="690" t="s">
        <v>1239</v>
      </c>
      <c r="C1868" s="690" t="s">
        <v>4308</v>
      </c>
      <c r="D1868" s="691">
        <v>19001102609</v>
      </c>
      <c r="E1868" s="686" t="s">
        <v>1217</v>
      </c>
      <c r="F1868" s="683" t="s">
        <v>334</v>
      </c>
      <c r="G1868" s="702">
        <v>150</v>
      </c>
      <c r="H1868" s="702">
        <v>150</v>
      </c>
      <c r="I1868" s="688">
        <f t="shared" si="30"/>
        <v>30</v>
      </c>
    </row>
    <row r="1869" spans="1:9" ht="15">
      <c r="A1869" s="682">
        <v>1845</v>
      </c>
      <c r="B1869" s="690" t="s">
        <v>1246</v>
      </c>
      <c r="C1869" s="690" t="s">
        <v>4311</v>
      </c>
      <c r="D1869" s="691" t="s">
        <v>4312</v>
      </c>
      <c r="E1869" s="686" t="s">
        <v>1217</v>
      </c>
      <c r="F1869" s="683" t="s">
        <v>334</v>
      </c>
      <c r="G1869" s="702">
        <v>300</v>
      </c>
      <c r="H1869" s="702">
        <v>300</v>
      </c>
      <c r="I1869" s="688">
        <f t="shared" si="30"/>
        <v>60</v>
      </c>
    </row>
    <row r="1870" spans="1:9" ht="15">
      <c r="A1870" s="682">
        <v>1846</v>
      </c>
      <c r="B1870" s="690" t="s">
        <v>2163</v>
      </c>
      <c r="C1870" s="690" t="s">
        <v>4311</v>
      </c>
      <c r="D1870" s="691" t="s">
        <v>4313</v>
      </c>
      <c r="E1870" s="686" t="s">
        <v>1217</v>
      </c>
      <c r="F1870" s="683" t="s">
        <v>334</v>
      </c>
      <c r="G1870" s="702">
        <v>300</v>
      </c>
      <c r="H1870" s="702">
        <v>300</v>
      </c>
      <c r="I1870" s="688">
        <f t="shared" si="30"/>
        <v>60</v>
      </c>
    </row>
    <row r="1871" spans="1:9" ht="15">
      <c r="A1871" s="682">
        <v>1847</v>
      </c>
      <c r="B1871" s="690" t="s">
        <v>1714</v>
      </c>
      <c r="C1871" s="690" t="s">
        <v>4225</v>
      </c>
      <c r="D1871" s="691" t="s">
        <v>4314</v>
      </c>
      <c r="E1871" s="686" t="s">
        <v>1217</v>
      </c>
      <c r="F1871" s="683" t="s">
        <v>334</v>
      </c>
      <c r="G1871" s="702">
        <v>300</v>
      </c>
      <c r="H1871" s="702">
        <v>300</v>
      </c>
      <c r="I1871" s="688">
        <f t="shared" si="30"/>
        <v>60</v>
      </c>
    </row>
    <row r="1872" spans="1:9" ht="15">
      <c r="A1872" s="682">
        <v>1848</v>
      </c>
      <c r="B1872" s="690" t="s">
        <v>1345</v>
      </c>
      <c r="C1872" s="690" t="s">
        <v>4315</v>
      </c>
      <c r="D1872" s="691" t="s">
        <v>4316</v>
      </c>
      <c r="E1872" s="686" t="s">
        <v>1217</v>
      </c>
      <c r="F1872" s="683" t="s">
        <v>334</v>
      </c>
      <c r="G1872" s="702">
        <v>300</v>
      </c>
      <c r="H1872" s="702">
        <v>300</v>
      </c>
      <c r="I1872" s="688">
        <f t="shared" si="30"/>
        <v>60</v>
      </c>
    </row>
    <row r="1873" spans="1:9" ht="15">
      <c r="A1873" s="682">
        <v>1849</v>
      </c>
      <c r="B1873" s="690" t="s">
        <v>678</v>
      </c>
      <c r="C1873" s="690" t="s">
        <v>4315</v>
      </c>
      <c r="D1873" s="691" t="s">
        <v>4317</v>
      </c>
      <c r="E1873" s="686" t="s">
        <v>1217</v>
      </c>
      <c r="F1873" s="683" t="s">
        <v>334</v>
      </c>
      <c r="G1873" s="702">
        <v>300</v>
      </c>
      <c r="H1873" s="702">
        <v>300</v>
      </c>
      <c r="I1873" s="688">
        <f t="shared" si="30"/>
        <v>60</v>
      </c>
    </row>
    <row r="1874" spans="1:9" ht="15">
      <c r="A1874" s="682">
        <v>1850</v>
      </c>
      <c r="B1874" s="690" t="s">
        <v>4318</v>
      </c>
      <c r="C1874" s="690" t="s">
        <v>4225</v>
      </c>
      <c r="D1874" s="691" t="s">
        <v>4319</v>
      </c>
      <c r="E1874" s="686" t="s">
        <v>1217</v>
      </c>
      <c r="F1874" s="683" t="s">
        <v>334</v>
      </c>
      <c r="G1874" s="702">
        <v>300</v>
      </c>
      <c r="H1874" s="702">
        <v>300</v>
      </c>
      <c r="I1874" s="688">
        <f t="shared" si="30"/>
        <v>60</v>
      </c>
    </row>
    <row r="1875" spans="1:9" ht="15">
      <c r="A1875" s="682">
        <v>1851</v>
      </c>
      <c r="B1875" s="690" t="s">
        <v>665</v>
      </c>
      <c r="C1875" s="690" t="s">
        <v>4320</v>
      </c>
      <c r="D1875" s="691" t="s">
        <v>4321</v>
      </c>
      <c r="E1875" s="686" t="s">
        <v>1217</v>
      </c>
      <c r="F1875" s="683" t="s">
        <v>334</v>
      </c>
      <c r="G1875" s="702">
        <v>300</v>
      </c>
      <c r="H1875" s="702">
        <v>300</v>
      </c>
      <c r="I1875" s="688">
        <f t="shared" si="30"/>
        <v>60</v>
      </c>
    </row>
    <row r="1876" spans="1:9" ht="15">
      <c r="A1876" s="682">
        <v>1852</v>
      </c>
      <c r="B1876" s="690" t="s">
        <v>4068</v>
      </c>
      <c r="C1876" s="690" t="s">
        <v>4320</v>
      </c>
      <c r="D1876" s="691" t="s">
        <v>4322</v>
      </c>
      <c r="E1876" s="686" t="s">
        <v>1217</v>
      </c>
      <c r="F1876" s="683" t="s">
        <v>334</v>
      </c>
      <c r="G1876" s="702">
        <v>300</v>
      </c>
      <c r="H1876" s="702">
        <v>300</v>
      </c>
      <c r="I1876" s="688">
        <f t="shared" si="30"/>
        <v>60</v>
      </c>
    </row>
    <row r="1877" spans="1:9" ht="15">
      <c r="A1877" s="682">
        <v>1853</v>
      </c>
      <c r="B1877" s="690" t="s">
        <v>1271</v>
      </c>
      <c r="C1877" s="690" t="s">
        <v>4323</v>
      </c>
      <c r="D1877" s="691">
        <v>13001010875</v>
      </c>
      <c r="E1877" s="686" t="s">
        <v>1217</v>
      </c>
      <c r="F1877" s="683" t="s">
        <v>334</v>
      </c>
      <c r="G1877" s="702">
        <v>300</v>
      </c>
      <c r="H1877" s="702">
        <v>300</v>
      </c>
      <c r="I1877" s="688">
        <f t="shared" si="30"/>
        <v>60</v>
      </c>
    </row>
    <row r="1878" spans="1:9" ht="15">
      <c r="A1878" s="682">
        <v>1854</v>
      </c>
      <c r="B1878" s="690" t="s">
        <v>4324</v>
      </c>
      <c r="C1878" s="690" t="s">
        <v>4320</v>
      </c>
      <c r="D1878" s="691" t="s">
        <v>4325</v>
      </c>
      <c r="E1878" s="686" t="s">
        <v>1217</v>
      </c>
      <c r="F1878" s="683" t="s">
        <v>334</v>
      </c>
      <c r="G1878" s="702">
        <v>300</v>
      </c>
      <c r="H1878" s="702">
        <v>300</v>
      </c>
      <c r="I1878" s="688">
        <f t="shared" si="30"/>
        <v>60</v>
      </c>
    </row>
    <row r="1879" spans="1:9" ht="15">
      <c r="A1879" s="682">
        <v>1855</v>
      </c>
      <c r="B1879" s="690" t="s">
        <v>2230</v>
      </c>
      <c r="C1879" s="690" t="s">
        <v>4315</v>
      </c>
      <c r="D1879" s="691" t="s">
        <v>4326</v>
      </c>
      <c r="E1879" s="686" t="s">
        <v>1217</v>
      </c>
      <c r="F1879" s="683" t="s">
        <v>334</v>
      </c>
      <c r="G1879" s="702">
        <v>300</v>
      </c>
      <c r="H1879" s="702">
        <v>300</v>
      </c>
      <c r="I1879" s="688">
        <f t="shared" si="30"/>
        <v>60</v>
      </c>
    </row>
    <row r="1880" spans="1:9" ht="15">
      <c r="A1880" s="682">
        <v>1856</v>
      </c>
      <c r="B1880" s="690" t="s">
        <v>1905</v>
      </c>
      <c r="C1880" s="690" t="s">
        <v>1991</v>
      </c>
      <c r="D1880" s="691" t="s">
        <v>4327</v>
      </c>
      <c r="E1880" s="686" t="s">
        <v>1217</v>
      </c>
      <c r="F1880" s="683" t="s">
        <v>334</v>
      </c>
      <c r="G1880" s="702">
        <v>300</v>
      </c>
      <c r="H1880" s="702">
        <v>300</v>
      </c>
      <c r="I1880" s="688">
        <f t="shared" si="30"/>
        <v>60</v>
      </c>
    </row>
    <row r="1881" spans="1:9" ht="15">
      <c r="A1881" s="682">
        <v>1857</v>
      </c>
      <c r="B1881" s="690" t="s">
        <v>1271</v>
      </c>
      <c r="C1881" s="690" t="s">
        <v>3368</v>
      </c>
      <c r="D1881" s="691" t="s">
        <v>4328</v>
      </c>
      <c r="E1881" s="686" t="s">
        <v>1217</v>
      </c>
      <c r="F1881" s="683" t="s">
        <v>334</v>
      </c>
      <c r="G1881" s="702">
        <v>300</v>
      </c>
      <c r="H1881" s="702">
        <v>300</v>
      </c>
      <c r="I1881" s="688">
        <f t="shared" si="30"/>
        <v>60</v>
      </c>
    </row>
    <row r="1882" spans="1:9" ht="15">
      <c r="A1882" s="682">
        <v>1858</v>
      </c>
      <c r="B1882" s="690" t="s">
        <v>1356</v>
      </c>
      <c r="C1882" s="690" t="s">
        <v>3368</v>
      </c>
      <c r="D1882" s="691" t="s">
        <v>4329</v>
      </c>
      <c r="E1882" s="686" t="s">
        <v>1217</v>
      </c>
      <c r="F1882" s="683" t="s">
        <v>334</v>
      </c>
      <c r="G1882" s="702">
        <v>300</v>
      </c>
      <c r="H1882" s="702">
        <v>300</v>
      </c>
      <c r="I1882" s="688">
        <f t="shared" si="30"/>
        <v>60</v>
      </c>
    </row>
    <row r="1883" spans="1:9" ht="15">
      <c r="A1883" s="682">
        <v>1859</v>
      </c>
      <c r="B1883" s="690" t="s">
        <v>668</v>
      </c>
      <c r="C1883" s="690" t="s">
        <v>669</v>
      </c>
      <c r="D1883" s="691" t="s">
        <v>670</v>
      </c>
      <c r="E1883" s="686" t="s">
        <v>1217</v>
      </c>
      <c r="F1883" s="683" t="s">
        <v>334</v>
      </c>
      <c r="G1883" s="702">
        <v>300</v>
      </c>
      <c r="H1883" s="702">
        <v>300</v>
      </c>
      <c r="I1883" s="688">
        <f t="shared" si="30"/>
        <v>60</v>
      </c>
    </row>
    <row r="1884" spans="1:9" ht="15">
      <c r="A1884" s="682">
        <v>1860</v>
      </c>
      <c r="B1884" s="690" t="s">
        <v>3045</v>
      </c>
      <c r="C1884" s="690" t="s">
        <v>4330</v>
      </c>
      <c r="D1884" s="691" t="s">
        <v>4331</v>
      </c>
      <c r="E1884" s="686" t="s">
        <v>1217</v>
      </c>
      <c r="F1884" s="683" t="s">
        <v>334</v>
      </c>
      <c r="G1884" s="702">
        <v>300</v>
      </c>
      <c r="H1884" s="702">
        <v>300</v>
      </c>
      <c r="I1884" s="688">
        <f t="shared" si="30"/>
        <v>60</v>
      </c>
    </row>
    <row r="1885" spans="1:9" ht="15">
      <c r="A1885" s="682">
        <v>1861</v>
      </c>
      <c r="B1885" s="690" t="s">
        <v>1271</v>
      </c>
      <c r="C1885" s="690" t="s">
        <v>663</v>
      </c>
      <c r="D1885" s="691" t="s">
        <v>4332</v>
      </c>
      <c r="E1885" s="686" t="s">
        <v>1217</v>
      </c>
      <c r="F1885" s="683" t="s">
        <v>334</v>
      </c>
      <c r="G1885" s="702">
        <v>300</v>
      </c>
      <c r="H1885" s="702">
        <v>300</v>
      </c>
      <c r="I1885" s="688">
        <f t="shared" si="30"/>
        <v>60</v>
      </c>
    </row>
    <row r="1886" spans="1:9" ht="15">
      <c r="A1886" s="682">
        <v>1862</v>
      </c>
      <c r="B1886" s="690" t="s">
        <v>637</v>
      </c>
      <c r="C1886" s="690" t="s">
        <v>661</v>
      </c>
      <c r="D1886" s="691" t="s">
        <v>598</v>
      </c>
      <c r="E1886" s="686" t="s">
        <v>1217</v>
      </c>
      <c r="F1886" s="683" t="s">
        <v>334</v>
      </c>
      <c r="G1886" s="702">
        <v>300</v>
      </c>
      <c r="H1886" s="702">
        <v>300</v>
      </c>
      <c r="I1886" s="688">
        <f t="shared" si="30"/>
        <v>60</v>
      </c>
    </row>
    <row r="1887" spans="1:9" ht="15">
      <c r="A1887" s="682">
        <v>1863</v>
      </c>
      <c r="B1887" s="690" t="s">
        <v>1271</v>
      </c>
      <c r="C1887" s="690" t="s">
        <v>3219</v>
      </c>
      <c r="D1887" s="685" t="s">
        <v>4333</v>
      </c>
      <c r="E1887" s="686" t="s">
        <v>1217</v>
      </c>
      <c r="F1887" s="683" t="s">
        <v>334</v>
      </c>
      <c r="G1887" s="702">
        <v>300</v>
      </c>
      <c r="H1887" s="702">
        <v>300</v>
      </c>
      <c r="I1887" s="688">
        <f t="shared" si="30"/>
        <v>60</v>
      </c>
    </row>
    <row r="1888" spans="1:9" ht="15">
      <c r="A1888" s="682">
        <v>1864</v>
      </c>
      <c r="B1888" s="690" t="s">
        <v>628</v>
      </c>
      <c r="C1888" s="690" t="s">
        <v>3951</v>
      </c>
      <c r="D1888" s="691" t="s">
        <v>4334</v>
      </c>
      <c r="E1888" s="686" t="s">
        <v>1217</v>
      </c>
      <c r="F1888" s="683" t="s">
        <v>334</v>
      </c>
      <c r="G1888" s="702">
        <v>300</v>
      </c>
      <c r="H1888" s="702">
        <v>300</v>
      </c>
      <c r="I1888" s="688">
        <f t="shared" ref="I1888:I1951" si="31">H1888*20%</f>
        <v>60</v>
      </c>
    </row>
    <row r="1889" spans="1:9" ht="15">
      <c r="A1889" s="682">
        <v>1865</v>
      </c>
      <c r="B1889" s="690" t="s">
        <v>637</v>
      </c>
      <c r="C1889" s="690" t="s">
        <v>3951</v>
      </c>
      <c r="D1889" s="691" t="s">
        <v>4335</v>
      </c>
      <c r="E1889" s="686" t="s">
        <v>1217</v>
      </c>
      <c r="F1889" s="683" t="s">
        <v>334</v>
      </c>
      <c r="G1889" s="702">
        <v>300</v>
      </c>
      <c r="H1889" s="702">
        <v>300</v>
      </c>
      <c r="I1889" s="688">
        <f t="shared" si="31"/>
        <v>60</v>
      </c>
    </row>
    <row r="1890" spans="1:9" ht="15">
      <c r="A1890" s="682">
        <v>1866</v>
      </c>
      <c r="B1890" s="690" t="s">
        <v>1413</v>
      </c>
      <c r="C1890" s="690" t="s">
        <v>4336</v>
      </c>
      <c r="D1890" s="691" t="s">
        <v>4337</v>
      </c>
      <c r="E1890" s="686" t="s">
        <v>1217</v>
      </c>
      <c r="F1890" s="683" t="s">
        <v>334</v>
      </c>
      <c r="G1890" s="702">
        <v>300</v>
      </c>
      <c r="H1890" s="702">
        <v>300</v>
      </c>
      <c r="I1890" s="688">
        <f t="shared" si="31"/>
        <v>60</v>
      </c>
    </row>
    <row r="1891" spans="1:9" ht="15">
      <c r="A1891" s="682">
        <v>1867</v>
      </c>
      <c r="B1891" s="690" t="s">
        <v>4107</v>
      </c>
      <c r="C1891" s="690" t="s">
        <v>1909</v>
      </c>
      <c r="D1891" s="691" t="s">
        <v>4338</v>
      </c>
      <c r="E1891" s="686" t="s">
        <v>1217</v>
      </c>
      <c r="F1891" s="683" t="s">
        <v>334</v>
      </c>
      <c r="G1891" s="702">
        <v>100</v>
      </c>
      <c r="H1891" s="702">
        <v>100</v>
      </c>
      <c r="I1891" s="688">
        <f t="shared" si="31"/>
        <v>20</v>
      </c>
    </row>
    <row r="1892" spans="1:9" ht="15">
      <c r="A1892" s="682">
        <v>1868</v>
      </c>
      <c r="B1892" s="690" t="s">
        <v>4339</v>
      </c>
      <c r="C1892" s="703" t="s">
        <v>3346</v>
      </c>
      <c r="D1892" s="691" t="s">
        <v>4340</v>
      </c>
      <c r="E1892" s="686" t="s">
        <v>1217</v>
      </c>
      <c r="F1892" s="683" t="s">
        <v>334</v>
      </c>
      <c r="G1892" s="698">
        <v>300</v>
      </c>
      <c r="H1892" s="698">
        <v>300</v>
      </c>
      <c r="I1892" s="688">
        <f t="shared" si="31"/>
        <v>60</v>
      </c>
    </row>
    <row r="1893" spans="1:9" ht="15">
      <c r="A1893" s="682">
        <v>1869</v>
      </c>
      <c r="B1893" s="690" t="s">
        <v>1626</v>
      </c>
      <c r="C1893" s="703" t="s">
        <v>4341</v>
      </c>
      <c r="D1893" s="691" t="s">
        <v>4342</v>
      </c>
      <c r="E1893" s="686" t="s">
        <v>1217</v>
      </c>
      <c r="F1893" s="683" t="s">
        <v>334</v>
      </c>
      <c r="G1893" s="698">
        <v>300</v>
      </c>
      <c r="H1893" s="698">
        <v>300</v>
      </c>
      <c r="I1893" s="688">
        <f t="shared" si="31"/>
        <v>60</v>
      </c>
    </row>
    <row r="1894" spans="1:9" ht="15">
      <c r="A1894" s="682">
        <v>1870</v>
      </c>
      <c r="B1894" s="690" t="s">
        <v>2135</v>
      </c>
      <c r="C1894" s="703" t="s">
        <v>3346</v>
      </c>
      <c r="D1894" s="691" t="s">
        <v>4343</v>
      </c>
      <c r="E1894" s="686" t="s">
        <v>1217</v>
      </c>
      <c r="F1894" s="683" t="s">
        <v>334</v>
      </c>
      <c r="G1894" s="698">
        <v>200</v>
      </c>
      <c r="H1894" s="698">
        <v>200</v>
      </c>
      <c r="I1894" s="688">
        <f t="shared" si="31"/>
        <v>40</v>
      </c>
    </row>
    <row r="1895" spans="1:9" ht="15">
      <c r="A1895" s="682">
        <v>1871</v>
      </c>
      <c r="B1895" s="690" t="s">
        <v>1294</v>
      </c>
      <c r="C1895" s="703" t="s">
        <v>3951</v>
      </c>
      <c r="D1895" s="691" t="s">
        <v>4344</v>
      </c>
      <c r="E1895" s="686" t="s">
        <v>1217</v>
      </c>
      <c r="F1895" s="683" t="s">
        <v>334</v>
      </c>
      <c r="G1895" s="698">
        <v>200</v>
      </c>
      <c r="H1895" s="698">
        <v>200</v>
      </c>
      <c r="I1895" s="688">
        <f t="shared" si="31"/>
        <v>40</v>
      </c>
    </row>
    <row r="1896" spans="1:9" ht="15">
      <c r="A1896" s="682">
        <v>1872</v>
      </c>
      <c r="B1896" s="690" t="s">
        <v>4345</v>
      </c>
      <c r="C1896" s="703" t="s">
        <v>3544</v>
      </c>
      <c r="D1896" s="691" t="s">
        <v>4346</v>
      </c>
      <c r="E1896" s="686" t="s">
        <v>1217</v>
      </c>
      <c r="F1896" s="683" t="s">
        <v>334</v>
      </c>
      <c r="G1896" s="698">
        <v>200</v>
      </c>
      <c r="H1896" s="698">
        <v>200</v>
      </c>
      <c r="I1896" s="688">
        <f t="shared" si="31"/>
        <v>40</v>
      </c>
    </row>
    <row r="1897" spans="1:9" ht="15">
      <c r="A1897" s="682">
        <v>1873</v>
      </c>
      <c r="B1897" s="690" t="s">
        <v>637</v>
      </c>
      <c r="C1897" s="703" t="s">
        <v>3544</v>
      </c>
      <c r="D1897" s="691" t="s">
        <v>4347</v>
      </c>
      <c r="E1897" s="686" t="s">
        <v>1217</v>
      </c>
      <c r="F1897" s="683" t="s">
        <v>334</v>
      </c>
      <c r="G1897" s="698">
        <v>200</v>
      </c>
      <c r="H1897" s="698">
        <v>200</v>
      </c>
      <c r="I1897" s="688">
        <f t="shared" si="31"/>
        <v>40</v>
      </c>
    </row>
    <row r="1898" spans="1:9" ht="15">
      <c r="A1898" s="682">
        <v>1874</v>
      </c>
      <c r="B1898" s="690" t="s">
        <v>1563</v>
      </c>
      <c r="C1898" s="703" t="s">
        <v>4348</v>
      </c>
      <c r="D1898" s="691" t="s">
        <v>4349</v>
      </c>
      <c r="E1898" s="686" t="s">
        <v>1217</v>
      </c>
      <c r="F1898" s="683" t="s">
        <v>334</v>
      </c>
      <c r="G1898" s="698">
        <v>200</v>
      </c>
      <c r="H1898" s="698">
        <v>200</v>
      </c>
      <c r="I1898" s="688">
        <f t="shared" si="31"/>
        <v>40</v>
      </c>
    </row>
    <row r="1899" spans="1:9" ht="15">
      <c r="A1899" s="682">
        <v>1875</v>
      </c>
      <c r="B1899" s="690" t="s">
        <v>4350</v>
      </c>
      <c r="C1899" s="703" t="s">
        <v>4004</v>
      </c>
      <c r="D1899" s="691" t="s">
        <v>4351</v>
      </c>
      <c r="E1899" s="686" t="s">
        <v>1217</v>
      </c>
      <c r="F1899" s="683" t="s">
        <v>334</v>
      </c>
      <c r="G1899" s="698">
        <v>300</v>
      </c>
      <c r="H1899" s="698">
        <v>300</v>
      </c>
      <c r="I1899" s="688">
        <f t="shared" si="31"/>
        <v>60</v>
      </c>
    </row>
    <row r="1900" spans="1:9" ht="15">
      <c r="A1900" s="682">
        <v>1876</v>
      </c>
      <c r="B1900" s="690" t="s">
        <v>1273</v>
      </c>
      <c r="C1900" s="703" t="s">
        <v>3122</v>
      </c>
      <c r="D1900" s="691" t="s">
        <v>4352</v>
      </c>
      <c r="E1900" s="686" t="s">
        <v>1217</v>
      </c>
      <c r="F1900" s="683" t="s">
        <v>334</v>
      </c>
      <c r="G1900" s="698">
        <v>200</v>
      </c>
      <c r="H1900" s="698">
        <v>200</v>
      </c>
      <c r="I1900" s="688">
        <f t="shared" si="31"/>
        <v>40</v>
      </c>
    </row>
    <row r="1901" spans="1:9" ht="15">
      <c r="A1901" s="682">
        <v>1877</v>
      </c>
      <c r="B1901" s="690" t="s">
        <v>3325</v>
      </c>
      <c r="C1901" s="703" t="s">
        <v>3981</v>
      </c>
      <c r="D1901" s="691" t="s">
        <v>4353</v>
      </c>
      <c r="E1901" s="686" t="s">
        <v>1217</v>
      </c>
      <c r="F1901" s="683" t="s">
        <v>334</v>
      </c>
      <c r="G1901" s="698">
        <v>200</v>
      </c>
      <c r="H1901" s="698">
        <v>200</v>
      </c>
      <c r="I1901" s="688">
        <f t="shared" si="31"/>
        <v>40</v>
      </c>
    </row>
    <row r="1902" spans="1:9" ht="15">
      <c r="A1902" s="682">
        <v>1878</v>
      </c>
      <c r="B1902" s="690" t="s">
        <v>1239</v>
      </c>
      <c r="C1902" s="703" t="s">
        <v>4341</v>
      </c>
      <c r="D1902" s="691" t="s">
        <v>4354</v>
      </c>
      <c r="E1902" s="686" t="s">
        <v>1217</v>
      </c>
      <c r="F1902" s="683" t="s">
        <v>334</v>
      </c>
      <c r="G1902" s="698">
        <v>300</v>
      </c>
      <c r="H1902" s="698">
        <v>300</v>
      </c>
      <c r="I1902" s="688">
        <f t="shared" si="31"/>
        <v>60</v>
      </c>
    </row>
    <row r="1903" spans="1:9" ht="15">
      <c r="A1903" s="682">
        <v>1879</v>
      </c>
      <c r="B1903" s="690" t="s">
        <v>2409</v>
      </c>
      <c r="C1903" s="703" t="s">
        <v>3346</v>
      </c>
      <c r="D1903" s="691" t="s">
        <v>4355</v>
      </c>
      <c r="E1903" s="686" t="s">
        <v>1217</v>
      </c>
      <c r="F1903" s="683" t="s">
        <v>334</v>
      </c>
      <c r="G1903" s="698">
        <v>200</v>
      </c>
      <c r="H1903" s="698">
        <v>200</v>
      </c>
      <c r="I1903" s="688">
        <f t="shared" si="31"/>
        <v>40</v>
      </c>
    </row>
    <row r="1904" spans="1:9" ht="15">
      <c r="A1904" s="682">
        <v>1880</v>
      </c>
      <c r="B1904" s="690" t="s">
        <v>1393</v>
      </c>
      <c r="C1904" s="703" t="s">
        <v>4356</v>
      </c>
      <c r="D1904" s="691" t="s">
        <v>4357</v>
      </c>
      <c r="E1904" s="686" t="s">
        <v>1217</v>
      </c>
      <c r="F1904" s="683" t="s">
        <v>334</v>
      </c>
      <c r="G1904" s="698">
        <v>150</v>
      </c>
      <c r="H1904" s="698">
        <v>150</v>
      </c>
      <c r="I1904" s="688">
        <f t="shared" si="31"/>
        <v>30</v>
      </c>
    </row>
    <row r="1905" spans="1:9" ht="15">
      <c r="A1905" s="682">
        <v>1881</v>
      </c>
      <c r="B1905" s="690" t="s">
        <v>654</v>
      </c>
      <c r="C1905" s="690" t="s">
        <v>4358</v>
      </c>
      <c r="D1905" s="691" t="s">
        <v>4359</v>
      </c>
      <c r="E1905" s="686" t="s">
        <v>1217</v>
      </c>
      <c r="F1905" s="683" t="s">
        <v>334</v>
      </c>
      <c r="G1905" s="698">
        <v>200</v>
      </c>
      <c r="H1905" s="698">
        <v>200</v>
      </c>
      <c r="I1905" s="688">
        <f t="shared" si="31"/>
        <v>40</v>
      </c>
    </row>
    <row r="1906" spans="1:9" ht="15">
      <c r="A1906" s="682">
        <v>1882</v>
      </c>
      <c r="B1906" s="690" t="s">
        <v>674</v>
      </c>
      <c r="C1906" s="690" t="s">
        <v>2017</v>
      </c>
      <c r="D1906" s="691" t="s">
        <v>4360</v>
      </c>
      <c r="E1906" s="686" t="s">
        <v>1217</v>
      </c>
      <c r="F1906" s="683" t="s">
        <v>334</v>
      </c>
      <c r="G1906" s="698">
        <v>200</v>
      </c>
      <c r="H1906" s="698">
        <v>200</v>
      </c>
      <c r="I1906" s="688">
        <f t="shared" si="31"/>
        <v>40</v>
      </c>
    </row>
    <row r="1907" spans="1:9" ht="15">
      <c r="A1907" s="682">
        <v>1883</v>
      </c>
      <c r="B1907" s="690" t="s">
        <v>1371</v>
      </c>
      <c r="C1907" s="690" t="s">
        <v>2017</v>
      </c>
      <c r="D1907" s="691" t="s">
        <v>4361</v>
      </c>
      <c r="E1907" s="686" t="s">
        <v>1217</v>
      </c>
      <c r="F1907" s="683" t="s">
        <v>334</v>
      </c>
      <c r="G1907" s="698">
        <v>200</v>
      </c>
      <c r="H1907" s="698">
        <v>200</v>
      </c>
      <c r="I1907" s="688">
        <f t="shared" si="31"/>
        <v>40</v>
      </c>
    </row>
    <row r="1908" spans="1:9" ht="15">
      <c r="A1908" s="682">
        <v>1884</v>
      </c>
      <c r="B1908" s="690" t="s">
        <v>2395</v>
      </c>
      <c r="C1908" s="690" t="s">
        <v>2029</v>
      </c>
      <c r="D1908" s="691" t="s">
        <v>4362</v>
      </c>
      <c r="E1908" s="686" t="s">
        <v>1217</v>
      </c>
      <c r="F1908" s="683" t="s">
        <v>334</v>
      </c>
      <c r="G1908" s="698">
        <v>200</v>
      </c>
      <c r="H1908" s="698">
        <v>200</v>
      </c>
      <c r="I1908" s="688">
        <f t="shared" si="31"/>
        <v>40</v>
      </c>
    </row>
    <row r="1909" spans="1:9" ht="15">
      <c r="A1909" s="682">
        <v>1885</v>
      </c>
      <c r="B1909" s="690" t="s">
        <v>4363</v>
      </c>
      <c r="C1909" s="690" t="s">
        <v>4364</v>
      </c>
      <c r="D1909" s="691" t="s">
        <v>4365</v>
      </c>
      <c r="E1909" s="686" t="s">
        <v>1217</v>
      </c>
      <c r="F1909" s="683" t="s">
        <v>334</v>
      </c>
      <c r="G1909" s="698">
        <v>200</v>
      </c>
      <c r="H1909" s="698">
        <v>200</v>
      </c>
      <c r="I1909" s="688">
        <f t="shared" si="31"/>
        <v>40</v>
      </c>
    </row>
    <row r="1910" spans="1:9" ht="15">
      <c r="A1910" s="682">
        <v>1886</v>
      </c>
      <c r="B1910" s="690" t="s">
        <v>4033</v>
      </c>
      <c r="C1910" s="690" t="s">
        <v>4366</v>
      </c>
      <c r="D1910" s="691" t="s">
        <v>4367</v>
      </c>
      <c r="E1910" s="686" t="s">
        <v>1217</v>
      </c>
      <c r="F1910" s="683" t="s">
        <v>334</v>
      </c>
      <c r="G1910" s="698">
        <v>200</v>
      </c>
      <c r="H1910" s="698">
        <v>200</v>
      </c>
      <c r="I1910" s="688">
        <f t="shared" si="31"/>
        <v>40</v>
      </c>
    </row>
    <row r="1911" spans="1:9" ht="15">
      <c r="A1911" s="682">
        <v>1887</v>
      </c>
      <c r="B1911" s="690" t="s">
        <v>4368</v>
      </c>
      <c r="C1911" s="690" t="s">
        <v>4369</v>
      </c>
      <c r="D1911" s="691" t="s">
        <v>4370</v>
      </c>
      <c r="E1911" s="686" t="s">
        <v>1217</v>
      </c>
      <c r="F1911" s="683" t="s">
        <v>334</v>
      </c>
      <c r="G1911" s="698">
        <v>200</v>
      </c>
      <c r="H1911" s="698">
        <v>200</v>
      </c>
      <c r="I1911" s="688">
        <f t="shared" si="31"/>
        <v>40</v>
      </c>
    </row>
    <row r="1912" spans="1:9" ht="15">
      <c r="A1912" s="682">
        <v>1888</v>
      </c>
      <c r="B1912" s="690" t="s">
        <v>4371</v>
      </c>
      <c r="C1912" s="690" t="s">
        <v>4372</v>
      </c>
      <c r="D1912" s="691" t="s">
        <v>4373</v>
      </c>
      <c r="E1912" s="686" t="s">
        <v>1217</v>
      </c>
      <c r="F1912" s="683" t="s">
        <v>334</v>
      </c>
      <c r="G1912" s="698">
        <v>200</v>
      </c>
      <c r="H1912" s="698">
        <v>200</v>
      </c>
      <c r="I1912" s="688">
        <f t="shared" si="31"/>
        <v>40</v>
      </c>
    </row>
    <row r="1913" spans="1:9" ht="15">
      <c r="A1913" s="682">
        <v>1889</v>
      </c>
      <c r="B1913" s="690" t="s">
        <v>1396</v>
      </c>
      <c r="C1913" s="690" t="s">
        <v>2017</v>
      </c>
      <c r="D1913" s="691" t="s">
        <v>4374</v>
      </c>
      <c r="E1913" s="686" t="s">
        <v>1217</v>
      </c>
      <c r="F1913" s="683" t="s">
        <v>334</v>
      </c>
      <c r="G1913" s="698">
        <v>200</v>
      </c>
      <c r="H1913" s="698">
        <v>200</v>
      </c>
      <c r="I1913" s="688">
        <f t="shared" si="31"/>
        <v>40</v>
      </c>
    </row>
    <row r="1914" spans="1:9" ht="15">
      <c r="A1914" s="682">
        <v>1890</v>
      </c>
      <c r="B1914" s="690" t="s">
        <v>4375</v>
      </c>
      <c r="C1914" s="690" t="s">
        <v>4376</v>
      </c>
      <c r="D1914" s="691" t="s">
        <v>4377</v>
      </c>
      <c r="E1914" s="686" t="s">
        <v>1217</v>
      </c>
      <c r="F1914" s="683" t="s">
        <v>334</v>
      </c>
      <c r="G1914" s="698">
        <v>200</v>
      </c>
      <c r="H1914" s="698">
        <v>200</v>
      </c>
      <c r="I1914" s="688">
        <f t="shared" si="31"/>
        <v>40</v>
      </c>
    </row>
    <row r="1915" spans="1:9" ht="15">
      <c r="A1915" s="682">
        <v>1891</v>
      </c>
      <c r="B1915" s="690" t="s">
        <v>1429</v>
      </c>
      <c r="C1915" s="690" t="s">
        <v>4364</v>
      </c>
      <c r="D1915" s="691" t="s">
        <v>4378</v>
      </c>
      <c r="E1915" s="686" t="s">
        <v>1217</v>
      </c>
      <c r="F1915" s="683" t="s">
        <v>334</v>
      </c>
      <c r="G1915" s="698">
        <v>200</v>
      </c>
      <c r="H1915" s="698">
        <v>200</v>
      </c>
      <c r="I1915" s="688">
        <f t="shared" si="31"/>
        <v>40</v>
      </c>
    </row>
    <row r="1916" spans="1:9" ht="15">
      <c r="A1916" s="682">
        <v>1892</v>
      </c>
      <c r="B1916" s="690" t="s">
        <v>654</v>
      </c>
      <c r="C1916" s="690" t="s">
        <v>4379</v>
      </c>
      <c r="D1916" s="691" t="s">
        <v>4380</v>
      </c>
      <c r="E1916" s="686" t="s">
        <v>1217</v>
      </c>
      <c r="F1916" s="683" t="s">
        <v>334</v>
      </c>
      <c r="G1916" s="698">
        <v>200</v>
      </c>
      <c r="H1916" s="698">
        <v>200</v>
      </c>
      <c r="I1916" s="688">
        <f t="shared" si="31"/>
        <v>40</v>
      </c>
    </row>
    <row r="1917" spans="1:9" ht="15">
      <c r="A1917" s="682">
        <v>1893</v>
      </c>
      <c r="B1917" s="690" t="s">
        <v>678</v>
      </c>
      <c r="C1917" s="690" t="s">
        <v>2012</v>
      </c>
      <c r="D1917" s="691" t="s">
        <v>4381</v>
      </c>
      <c r="E1917" s="686" t="s">
        <v>1217</v>
      </c>
      <c r="F1917" s="683" t="s">
        <v>334</v>
      </c>
      <c r="G1917" s="698">
        <v>200</v>
      </c>
      <c r="H1917" s="698">
        <v>200</v>
      </c>
      <c r="I1917" s="688">
        <f t="shared" si="31"/>
        <v>40</v>
      </c>
    </row>
    <row r="1918" spans="1:9" ht="15">
      <c r="A1918" s="682">
        <v>1894</v>
      </c>
      <c r="B1918" s="690" t="s">
        <v>1249</v>
      </c>
      <c r="C1918" s="690" t="s">
        <v>3962</v>
      </c>
      <c r="D1918" s="691">
        <v>65008000640</v>
      </c>
      <c r="E1918" s="686" t="s">
        <v>1217</v>
      </c>
      <c r="F1918" s="683" t="s">
        <v>334</v>
      </c>
      <c r="G1918" s="698">
        <v>200</v>
      </c>
      <c r="H1918" s="698">
        <v>200</v>
      </c>
      <c r="I1918" s="688">
        <f t="shared" si="31"/>
        <v>40</v>
      </c>
    </row>
    <row r="1919" spans="1:9" ht="15">
      <c r="A1919" s="682">
        <v>1895</v>
      </c>
      <c r="B1919" s="690" t="s">
        <v>1249</v>
      </c>
      <c r="C1919" s="690" t="s">
        <v>3672</v>
      </c>
      <c r="D1919" s="691" t="s">
        <v>4382</v>
      </c>
      <c r="E1919" s="686" t="s">
        <v>1217</v>
      </c>
      <c r="F1919" s="683" t="s">
        <v>334</v>
      </c>
      <c r="G1919" s="698">
        <v>300</v>
      </c>
      <c r="H1919" s="698">
        <v>300</v>
      </c>
      <c r="I1919" s="688">
        <f t="shared" si="31"/>
        <v>60</v>
      </c>
    </row>
    <row r="1920" spans="1:9" ht="15">
      <c r="A1920" s="682">
        <v>1896</v>
      </c>
      <c r="B1920" s="692" t="s">
        <v>1296</v>
      </c>
      <c r="C1920" s="692" t="s">
        <v>4383</v>
      </c>
      <c r="D1920" s="693" t="s">
        <v>4384</v>
      </c>
      <c r="E1920" s="686" t="s">
        <v>1217</v>
      </c>
      <c r="F1920" s="683" t="s">
        <v>334</v>
      </c>
      <c r="G1920" s="698">
        <v>150</v>
      </c>
      <c r="H1920" s="698">
        <v>150</v>
      </c>
      <c r="I1920" s="688">
        <f t="shared" si="31"/>
        <v>30</v>
      </c>
    </row>
    <row r="1921" spans="1:9" ht="15">
      <c r="A1921" s="682">
        <v>1897</v>
      </c>
      <c r="B1921" s="690" t="s">
        <v>628</v>
      </c>
      <c r="C1921" s="704" t="s">
        <v>4385</v>
      </c>
      <c r="D1921" s="685" t="s">
        <v>4386</v>
      </c>
      <c r="E1921" s="686" t="s">
        <v>1217</v>
      </c>
      <c r="F1921" s="683" t="s">
        <v>334</v>
      </c>
      <c r="G1921" s="698">
        <v>200</v>
      </c>
      <c r="H1921" s="698">
        <v>200</v>
      </c>
      <c r="I1921" s="688">
        <f t="shared" si="31"/>
        <v>40</v>
      </c>
    </row>
    <row r="1922" spans="1:9" ht="15">
      <c r="A1922" s="682">
        <v>1898</v>
      </c>
      <c r="B1922" s="690" t="s">
        <v>678</v>
      </c>
      <c r="C1922" s="704" t="s">
        <v>4387</v>
      </c>
      <c r="D1922" s="685" t="s">
        <v>4388</v>
      </c>
      <c r="E1922" s="686" t="s">
        <v>1217</v>
      </c>
      <c r="F1922" s="683" t="s">
        <v>334</v>
      </c>
      <c r="G1922" s="698">
        <v>200</v>
      </c>
      <c r="H1922" s="698">
        <v>200</v>
      </c>
      <c r="I1922" s="688">
        <f t="shared" si="31"/>
        <v>40</v>
      </c>
    </row>
    <row r="1923" spans="1:9" ht="15">
      <c r="A1923" s="682">
        <v>1899</v>
      </c>
      <c r="B1923" s="690" t="s">
        <v>637</v>
      </c>
      <c r="C1923" s="704" t="s">
        <v>4387</v>
      </c>
      <c r="D1923" s="685" t="s">
        <v>4389</v>
      </c>
      <c r="E1923" s="686" t="s">
        <v>1217</v>
      </c>
      <c r="F1923" s="683" t="s">
        <v>334</v>
      </c>
      <c r="G1923" s="698">
        <v>200</v>
      </c>
      <c r="H1923" s="698">
        <v>200</v>
      </c>
      <c r="I1923" s="688">
        <f t="shared" si="31"/>
        <v>40</v>
      </c>
    </row>
    <row r="1924" spans="1:9" ht="15">
      <c r="A1924" s="682">
        <v>1900</v>
      </c>
      <c r="B1924" s="690" t="s">
        <v>1382</v>
      </c>
      <c r="C1924" s="704" t="s">
        <v>2031</v>
      </c>
      <c r="D1924" s="685" t="s">
        <v>4390</v>
      </c>
      <c r="E1924" s="686" t="s">
        <v>1217</v>
      </c>
      <c r="F1924" s="683" t="s">
        <v>334</v>
      </c>
      <c r="G1924" s="698">
        <v>200</v>
      </c>
      <c r="H1924" s="698">
        <v>200</v>
      </c>
      <c r="I1924" s="688">
        <f t="shared" si="31"/>
        <v>40</v>
      </c>
    </row>
    <row r="1925" spans="1:9" ht="15">
      <c r="A1925" s="682">
        <v>1901</v>
      </c>
      <c r="B1925" s="690" t="s">
        <v>3167</v>
      </c>
      <c r="C1925" s="704" t="s">
        <v>4391</v>
      </c>
      <c r="D1925" s="685" t="s">
        <v>4392</v>
      </c>
      <c r="E1925" s="686" t="s">
        <v>1217</v>
      </c>
      <c r="F1925" s="683" t="s">
        <v>334</v>
      </c>
      <c r="G1925" s="698">
        <v>200</v>
      </c>
      <c r="H1925" s="698">
        <v>200</v>
      </c>
      <c r="I1925" s="688">
        <f t="shared" si="31"/>
        <v>40</v>
      </c>
    </row>
    <row r="1926" spans="1:9" ht="15">
      <c r="A1926" s="682">
        <v>1902</v>
      </c>
      <c r="B1926" s="690" t="s">
        <v>1772</v>
      </c>
      <c r="C1926" s="704" t="s">
        <v>1983</v>
      </c>
      <c r="D1926" s="685" t="s">
        <v>4393</v>
      </c>
      <c r="E1926" s="686" t="s">
        <v>1217</v>
      </c>
      <c r="F1926" s="683" t="s">
        <v>334</v>
      </c>
      <c r="G1926" s="698">
        <v>200</v>
      </c>
      <c r="H1926" s="698">
        <v>200</v>
      </c>
      <c r="I1926" s="688">
        <f t="shared" si="31"/>
        <v>40</v>
      </c>
    </row>
    <row r="1927" spans="1:9" ht="15">
      <c r="A1927" s="682">
        <v>1903</v>
      </c>
      <c r="B1927" s="690" t="s">
        <v>1345</v>
      </c>
      <c r="C1927" s="704" t="s">
        <v>4394</v>
      </c>
      <c r="D1927" s="685" t="s">
        <v>4395</v>
      </c>
      <c r="E1927" s="686" t="s">
        <v>1217</v>
      </c>
      <c r="F1927" s="683" t="s">
        <v>334</v>
      </c>
      <c r="G1927" s="698">
        <v>200</v>
      </c>
      <c r="H1927" s="698">
        <v>200</v>
      </c>
      <c r="I1927" s="688">
        <f t="shared" si="31"/>
        <v>40</v>
      </c>
    </row>
    <row r="1928" spans="1:9" ht="15">
      <c r="A1928" s="682">
        <v>1904</v>
      </c>
      <c r="B1928" s="690" t="s">
        <v>1974</v>
      </c>
      <c r="C1928" s="704" t="s">
        <v>4391</v>
      </c>
      <c r="D1928" s="685" t="s">
        <v>4396</v>
      </c>
      <c r="E1928" s="686" t="s">
        <v>1217</v>
      </c>
      <c r="F1928" s="683" t="s">
        <v>334</v>
      </c>
      <c r="G1928" s="698">
        <v>200</v>
      </c>
      <c r="H1928" s="698">
        <v>200</v>
      </c>
      <c r="I1928" s="688">
        <f t="shared" si="31"/>
        <v>40</v>
      </c>
    </row>
    <row r="1929" spans="1:9" ht="15">
      <c r="A1929" s="682">
        <v>1905</v>
      </c>
      <c r="B1929" s="690" t="s">
        <v>2180</v>
      </c>
      <c r="C1929" s="704" t="s">
        <v>4397</v>
      </c>
      <c r="D1929" s="685" t="s">
        <v>4398</v>
      </c>
      <c r="E1929" s="686" t="s">
        <v>1217</v>
      </c>
      <c r="F1929" s="683" t="s">
        <v>334</v>
      </c>
      <c r="G1929" s="698">
        <v>200</v>
      </c>
      <c r="H1929" s="698">
        <v>200</v>
      </c>
      <c r="I1929" s="688">
        <f t="shared" si="31"/>
        <v>40</v>
      </c>
    </row>
    <row r="1930" spans="1:9" ht="15">
      <c r="A1930" s="682">
        <v>1906</v>
      </c>
      <c r="B1930" s="690" t="s">
        <v>4399</v>
      </c>
      <c r="C1930" s="704" t="s">
        <v>4276</v>
      </c>
      <c r="D1930" s="685" t="s">
        <v>4400</v>
      </c>
      <c r="E1930" s="686" t="s">
        <v>1217</v>
      </c>
      <c r="F1930" s="683" t="s">
        <v>334</v>
      </c>
      <c r="G1930" s="698">
        <v>200</v>
      </c>
      <c r="H1930" s="698">
        <v>200</v>
      </c>
      <c r="I1930" s="688">
        <f t="shared" si="31"/>
        <v>40</v>
      </c>
    </row>
    <row r="1931" spans="1:9" ht="15">
      <c r="A1931" s="682">
        <v>1907</v>
      </c>
      <c r="B1931" s="690" t="s">
        <v>1399</v>
      </c>
      <c r="C1931" s="704" t="s">
        <v>4391</v>
      </c>
      <c r="D1931" s="685" t="s">
        <v>4401</v>
      </c>
      <c r="E1931" s="686" t="s">
        <v>1217</v>
      </c>
      <c r="F1931" s="683" t="s">
        <v>334</v>
      </c>
      <c r="G1931" s="698">
        <v>200</v>
      </c>
      <c r="H1931" s="698">
        <v>200</v>
      </c>
      <c r="I1931" s="688">
        <f t="shared" si="31"/>
        <v>40</v>
      </c>
    </row>
    <row r="1932" spans="1:9" ht="15">
      <c r="A1932" s="682">
        <v>1908</v>
      </c>
      <c r="B1932" s="690" t="s">
        <v>1749</v>
      </c>
      <c r="C1932" s="704" t="s">
        <v>4402</v>
      </c>
      <c r="D1932" s="685" t="s">
        <v>4403</v>
      </c>
      <c r="E1932" s="686" t="s">
        <v>1217</v>
      </c>
      <c r="F1932" s="683" t="s">
        <v>334</v>
      </c>
      <c r="G1932" s="698">
        <v>200</v>
      </c>
      <c r="H1932" s="698">
        <v>200</v>
      </c>
      <c r="I1932" s="688">
        <f t="shared" si="31"/>
        <v>40</v>
      </c>
    </row>
    <row r="1933" spans="1:9" ht="15">
      <c r="A1933" s="682">
        <v>1909</v>
      </c>
      <c r="B1933" s="690" t="s">
        <v>2226</v>
      </c>
      <c r="C1933" s="704" t="s">
        <v>1597</v>
      </c>
      <c r="D1933" s="685" t="s">
        <v>4404</v>
      </c>
      <c r="E1933" s="686" t="s">
        <v>1217</v>
      </c>
      <c r="F1933" s="683" t="s">
        <v>334</v>
      </c>
      <c r="G1933" s="698">
        <v>200</v>
      </c>
      <c r="H1933" s="698">
        <v>200</v>
      </c>
      <c r="I1933" s="688">
        <f t="shared" si="31"/>
        <v>40</v>
      </c>
    </row>
    <row r="1934" spans="1:9" ht="15">
      <c r="A1934" s="682">
        <v>1910</v>
      </c>
      <c r="B1934" s="690" t="s">
        <v>4037</v>
      </c>
      <c r="C1934" s="704" t="s">
        <v>2171</v>
      </c>
      <c r="D1934" s="685" t="s">
        <v>4405</v>
      </c>
      <c r="E1934" s="686" t="s">
        <v>1217</v>
      </c>
      <c r="F1934" s="683" t="s">
        <v>334</v>
      </c>
      <c r="G1934" s="698">
        <v>200</v>
      </c>
      <c r="H1934" s="698">
        <v>200</v>
      </c>
      <c r="I1934" s="688">
        <f t="shared" si="31"/>
        <v>40</v>
      </c>
    </row>
    <row r="1935" spans="1:9" ht="15">
      <c r="A1935" s="682">
        <v>1911</v>
      </c>
      <c r="B1935" s="690" t="s">
        <v>1368</v>
      </c>
      <c r="C1935" s="704" t="s">
        <v>2171</v>
      </c>
      <c r="D1935" s="685" t="s">
        <v>4406</v>
      </c>
      <c r="E1935" s="686" t="s">
        <v>1217</v>
      </c>
      <c r="F1935" s="683" t="s">
        <v>334</v>
      </c>
      <c r="G1935" s="698">
        <v>200</v>
      </c>
      <c r="H1935" s="698">
        <v>200</v>
      </c>
      <c r="I1935" s="688">
        <f t="shared" si="31"/>
        <v>40</v>
      </c>
    </row>
    <row r="1936" spans="1:9" ht="15">
      <c r="A1936" s="682">
        <v>1912</v>
      </c>
      <c r="B1936" s="690" t="s">
        <v>628</v>
      </c>
      <c r="C1936" s="704" t="s">
        <v>2171</v>
      </c>
      <c r="D1936" s="685" t="s">
        <v>4407</v>
      </c>
      <c r="E1936" s="686" t="s">
        <v>1217</v>
      </c>
      <c r="F1936" s="683" t="s">
        <v>334</v>
      </c>
      <c r="G1936" s="698">
        <v>200</v>
      </c>
      <c r="H1936" s="698">
        <v>200</v>
      </c>
      <c r="I1936" s="688">
        <f t="shared" si="31"/>
        <v>40</v>
      </c>
    </row>
    <row r="1937" spans="1:9" ht="15">
      <c r="A1937" s="682">
        <v>1913</v>
      </c>
      <c r="B1937" s="690" t="s">
        <v>2367</v>
      </c>
      <c r="C1937" s="704" t="s">
        <v>4364</v>
      </c>
      <c r="D1937" s="685" t="s">
        <v>4408</v>
      </c>
      <c r="E1937" s="686" t="s">
        <v>1217</v>
      </c>
      <c r="F1937" s="683" t="s">
        <v>334</v>
      </c>
      <c r="G1937" s="698">
        <v>200</v>
      </c>
      <c r="H1937" s="698">
        <v>200</v>
      </c>
      <c r="I1937" s="688">
        <f t="shared" si="31"/>
        <v>40</v>
      </c>
    </row>
    <row r="1938" spans="1:9" ht="15">
      <c r="A1938" s="682">
        <v>1914</v>
      </c>
      <c r="B1938" s="690" t="s">
        <v>639</v>
      </c>
      <c r="C1938" s="704" t="s">
        <v>4409</v>
      </c>
      <c r="D1938" s="685" t="s">
        <v>4410</v>
      </c>
      <c r="E1938" s="686" t="s">
        <v>1217</v>
      </c>
      <c r="F1938" s="683" t="s">
        <v>334</v>
      </c>
      <c r="G1938" s="698">
        <v>200</v>
      </c>
      <c r="H1938" s="698">
        <v>200</v>
      </c>
      <c r="I1938" s="688">
        <f t="shared" si="31"/>
        <v>40</v>
      </c>
    </row>
    <row r="1939" spans="1:9" ht="15">
      <c r="A1939" s="682">
        <v>1915</v>
      </c>
      <c r="B1939" s="690" t="s">
        <v>678</v>
      </c>
      <c r="C1939" s="704" t="s">
        <v>4411</v>
      </c>
      <c r="D1939" s="685" t="s">
        <v>4412</v>
      </c>
      <c r="E1939" s="686" t="s">
        <v>1217</v>
      </c>
      <c r="F1939" s="683" t="s">
        <v>334</v>
      </c>
      <c r="G1939" s="698">
        <v>200</v>
      </c>
      <c r="H1939" s="698">
        <v>200</v>
      </c>
      <c r="I1939" s="688">
        <f t="shared" si="31"/>
        <v>40</v>
      </c>
    </row>
    <row r="1940" spans="1:9" ht="15">
      <c r="A1940" s="682">
        <v>1916</v>
      </c>
      <c r="B1940" s="690" t="s">
        <v>678</v>
      </c>
      <c r="C1940" s="704" t="s">
        <v>2087</v>
      </c>
      <c r="D1940" s="685">
        <v>20001021535</v>
      </c>
      <c r="E1940" s="686" t="s">
        <v>1217</v>
      </c>
      <c r="F1940" s="683" t="s">
        <v>334</v>
      </c>
      <c r="G1940" s="698">
        <v>200</v>
      </c>
      <c r="H1940" s="698">
        <v>200</v>
      </c>
      <c r="I1940" s="688">
        <f t="shared" si="31"/>
        <v>40</v>
      </c>
    </row>
    <row r="1941" spans="1:9" ht="15">
      <c r="A1941" s="682">
        <v>1917</v>
      </c>
      <c r="B1941" s="692" t="s">
        <v>3800</v>
      </c>
      <c r="C1941" s="704" t="s">
        <v>4413</v>
      </c>
      <c r="D1941" s="693" t="s">
        <v>4414</v>
      </c>
      <c r="E1941" s="686" t="s">
        <v>1217</v>
      </c>
      <c r="F1941" s="683" t="s">
        <v>334</v>
      </c>
      <c r="G1941" s="698">
        <v>150</v>
      </c>
      <c r="H1941" s="698">
        <v>150</v>
      </c>
      <c r="I1941" s="688">
        <f t="shared" si="31"/>
        <v>30</v>
      </c>
    </row>
    <row r="1942" spans="1:9" ht="15">
      <c r="A1942" s="682">
        <v>1918</v>
      </c>
      <c r="B1942" s="690" t="s">
        <v>637</v>
      </c>
      <c r="C1942" s="704" t="s">
        <v>1284</v>
      </c>
      <c r="D1942" s="685" t="s">
        <v>4415</v>
      </c>
      <c r="E1942" s="686" t="s">
        <v>1217</v>
      </c>
      <c r="F1942" s="683" t="s">
        <v>334</v>
      </c>
      <c r="G1942" s="698">
        <v>300</v>
      </c>
      <c r="H1942" s="698">
        <v>300</v>
      </c>
      <c r="I1942" s="688">
        <f t="shared" si="31"/>
        <v>60</v>
      </c>
    </row>
    <row r="1943" spans="1:9" ht="15">
      <c r="A1943" s="682">
        <v>1919</v>
      </c>
      <c r="B1943" s="690" t="s">
        <v>665</v>
      </c>
      <c r="C1943" s="704" t="s">
        <v>2736</v>
      </c>
      <c r="D1943" s="685" t="s">
        <v>4416</v>
      </c>
      <c r="E1943" s="686" t="s">
        <v>1217</v>
      </c>
      <c r="F1943" s="683" t="s">
        <v>334</v>
      </c>
      <c r="G1943" s="698">
        <v>300</v>
      </c>
      <c r="H1943" s="698">
        <v>300</v>
      </c>
      <c r="I1943" s="688">
        <f t="shared" si="31"/>
        <v>60</v>
      </c>
    </row>
    <row r="1944" spans="1:9" ht="15">
      <c r="A1944" s="682">
        <v>1920</v>
      </c>
      <c r="B1944" s="690" t="s">
        <v>1754</v>
      </c>
      <c r="C1944" s="704" t="s">
        <v>3417</v>
      </c>
      <c r="D1944" s="685" t="s">
        <v>4417</v>
      </c>
      <c r="E1944" s="686" t="s">
        <v>1217</v>
      </c>
      <c r="F1944" s="683" t="s">
        <v>334</v>
      </c>
      <c r="G1944" s="698">
        <v>300</v>
      </c>
      <c r="H1944" s="698">
        <v>300</v>
      </c>
      <c r="I1944" s="688">
        <f t="shared" si="31"/>
        <v>60</v>
      </c>
    </row>
    <row r="1945" spans="1:9" ht="15">
      <c r="A1945" s="682">
        <v>1921</v>
      </c>
      <c r="B1945" s="690" t="s">
        <v>654</v>
      </c>
      <c r="C1945" s="704" t="s">
        <v>4418</v>
      </c>
      <c r="D1945" s="685" t="s">
        <v>4419</v>
      </c>
      <c r="E1945" s="686" t="s">
        <v>1217</v>
      </c>
      <c r="F1945" s="683" t="s">
        <v>334</v>
      </c>
      <c r="G1945" s="698">
        <v>200</v>
      </c>
      <c r="H1945" s="698">
        <v>200</v>
      </c>
      <c r="I1945" s="688">
        <f t="shared" si="31"/>
        <v>40</v>
      </c>
    </row>
    <row r="1946" spans="1:9" ht="15">
      <c r="A1946" s="682">
        <v>1922</v>
      </c>
      <c r="B1946" s="690" t="s">
        <v>1618</v>
      </c>
      <c r="C1946" s="704" t="s">
        <v>4420</v>
      </c>
      <c r="D1946" s="685" t="s">
        <v>4421</v>
      </c>
      <c r="E1946" s="686" t="s">
        <v>1217</v>
      </c>
      <c r="F1946" s="683" t="s">
        <v>334</v>
      </c>
      <c r="G1946" s="698">
        <v>200</v>
      </c>
      <c r="H1946" s="698">
        <v>200</v>
      </c>
      <c r="I1946" s="688">
        <f t="shared" si="31"/>
        <v>40</v>
      </c>
    </row>
    <row r="1947" spans="1:9" ht="15">
      <c r="A1947" s="682">
        <v>1923</v>
      </c>
      <c r="B1947" s="690" t="s">
        <v>1724</v>
      </c>
      <c r="C1947" s="704" t="s">
        <v>4422</v>
      </c>
      <c r="D1947" s="685" t="s">
        <v>4423</v>
      </c>
      <c r="E1947" s="686" t="s">
        <v>1217</v>
      </c>
      <c r="F1947" s="683" t="s">
        <v>334</v>
      </c>
      <c r="G1947" s="698">
        <v>300</v>
      </c>
      <c r="H1947" s="698">
        <v>300</v>
      </c>
      <c r="I1947" s="688">
        <f t="shared" si="31"/>
        <v>60</v>
      </c>
    </row>
    <row r="1948" spans="1:9" ht="15">
      <c r="A1948" s="682">
        <v>1924</v>
      </c>
      <c r="B1948" s="690" t="s">
        <v>4424</v>
      </c>
      <c r="C1948" s="704" t="s">
        <v>4425</v>
      </c>
      <c r="D1948" s="685">
        <v>24001045613</v>
      </c>
      <c r="E1948" s="686" t="s">
        <v>1217</v>
      </c>
      <c r="F1948" s="683" t="s">
        <v>334</v>
      </c>
      <c r="G1948" s="698">
        <v>300</v>
      </c>
      <c r="H1948" s="698">
        <v>300</v>
      </c>
      <c r="I1948" s="688">
        <f t="shared" si="31"/>
        <v>60</v>
      </c>
    </row>
    <row r="1949" spans="1:9" ht="15">
      <c r="A1949" s="682">
        <v>1925</v>
      </c>
      <c r="B1949" s="690" t="s">
        <v>4426</v>
      </c>
      <c r="C1949" s="704" t="s">
        <v>4427</v>
      </c>
      <c r="D1949" s="685" t="s">
        <v>4428</v>
      </c>
      <c r="E1949" s="686" t="s">
        <v>1217</v>
      </c>
      <c r="F1949" s="683" t="s">
        <v>334</v>
      </c>
      <c r="G1949" s="698">
        <v>300</v>
      </c>
      <c r="H1949" s="698">
        <v>300</v>
      </c>
      <c r="I1949" s="688">
        <f t="shared" si="31"/>
        <v>60</v>
      </c>
    </row>
    <row r="1950" spans="1:9" ht="15">
      <c r="A1950" s="682">
        <v>1926</v>
      </c>
      <c r="B1950" s="690" t="s">
        <v>654</v>
      </c>
      <c r="C1950" s="704" t="s">
        <v>4084</v>
      </c>
      <c r="D1950" s="685" t="s">
        <v>4429</v>
      </c>
      <c r="E1950" s="686" t="s">
        <v>1217</v>
      </c>
      <c r="F1950" s="683" t="s">
        <v>334</v>
      </c>
      <c r="G1950" s="698">
        <v>300</v>
      </c>
      <c r="H1950" s="698">
        <v>300</v>
      </c>
      <c r="I1950" s="688">
        <f t="shared" si="31"/>
        <v>60</v>
      </c>
    </row>
    <row r="1951" spans="1:9" ht="15">
      <c r="A1951" s="682">
        <v>1927</v>
      </c>
      <c r="B1951" s="690" t="s">
        <v>2118</v>
      </c>
      <c r="C1951" s="690" t="s">
        <v>1159</v>
      </c>
      <c r="D1951" s="685">
        <v>20001057726</v>
      </c>
      <c r="E1951" s="686" t="s">
        <v>1217</v>
      </c>
      <c r="F1951" s="683" t="s">
        <v>334</v>
      </c>
      <c r="G1951" s="698">
        <v>100</v>
      </c>
      <c r="H1951" s="698">
        <v>100</v>
      </c>
      <c r="I1951" s="688">
        <f t="shared" si="31"/>
        <v>20</v>
      </c>
    </row>
    <row r="1952" spans="1:9" ht="15">
      <c r="A1952" s="682">
        <v>1928</v>
      </c>
      <c r="B1952" s="690" t="s">
        <v>1271</v>
      </c>
      <c r="C1952" s="690" t="s">
        <v>2164</v>
      </c>
      <c r="D1952" s="685" t="s">
        <v>4430</v>
      </c>
      <c r="E1952" s="686" t="s">
        <v>1217</v>
      </c>
      <c r="F1952" s="683" t="s">
        <v>334</v>
      </c>
      <c r="G1952" s="698">
        <v>100</v>
      </c>
      <c r="H1952" s="698">
        <v>100</v>
      </c>
      <c r="I1952" s="688">
        <f t="shared" ref="I1952:I2015" si="32">H1952*20%</f>
        <v>20</v>
      </c>
    </row>
    <row r="1953" spans="1:9" ht="15">
      <c r="A1953" s="682">
        <v>1929</v>
      </c>
      <c r="B1953" s="690" t="s">
        <v>1349</v>
      </c>
      <c r="C1953" s="690" t="s">
        <v>4431</v>
      </c>
      <c r="D1953" s="685" t="s">
        <v>4432</v>
      </c>
      <c r="E1953" s="686" t="s">
        <v>1217</v>
      </c>
      <c r="F1953" s="683" t="s">
        <v>334</v>
      </c>
      <c r="G1953" s="698">
        <v>100</v>
      </c>
      <c r="H1953" s="698">
        <v>100</v>
      </c>
      <c r="I1953" s="688">
        <f t="shared" si="32"/>
        <v>20</v>
      </c>
    </row>
    <row r="1954" spans="1:9" ht="15">
      <c r="A1954" s="682">
        <v>1930</v>
      </c>
      <c r="B1954" s="690" t="s">
        <v>2118</v>
      </c>
      <c r="C1954" s="690" t="s">
        <v>2026</v>
      </c>
      <c r="D1954" s="685" t="s">
        <v>4433</v>
      </c>
      <c r="E1954" s="686" t="s">
        <v>1217</v>
      </c>
      <c r="F1954" s="683" t="s">
        <v>334</v>
      </c>
      <c r="G1954" s="698">
        <v>100</v>
      </c>
      <c r="H1954" s="698">
        <v>100</v>
      </c>
      <c r="I1954" s="688">
        <f t="shared" si="32"/>
        <v>20</v>
      </c>
    </row>
    <row r="1955" spans="1:9" ht="15">
      <c r="A1955" s="682">
        <v>1931</v>
      </c>
      <c r="B1955" s="690" t="s">
        <v>665</v>
      </c>
      <c r="C1955" s="690" t="s">
        <v>2026</v>
      </c>
      <c r="D1955" s="685" t="s">
        <v>4434</v>
      </c>
      <c r="E1955" s="686" t="s">
        <v>1217</v>
      </c>
      <c r="F1955" s="683" t="s">
        <v>334</v>
      </c>
      <c r="G1955" s="698">
        <v>100</v>
      </c>
      <c r="H1955" s="698">
        <v>100</v>
      </c>
      <c r="I1955" s="688">
        <f t="shared" si="32"/>
        <v>20</v>
      </c>
    </row>
    <row r="1956" spans="1:9" ht="15">
      <c r="A1956" s="682">
        <v>1932</v>
      </c>
      <c r="B1956" s="690" t="s">
        <v>1429</v>
      </c>
      <c r="C1956" s="690" t="s">
        <v>4435</v>
      </c>
      <c r="D1956" s="691">
        <v>20001067363</v>
      </c>
      <c r="E1956" s="686" t="s">
        <v>1217</v>
      </c>
      <c r="F1956" s="683" t="s">
        <v>334</v>
      </c>
      <c r="G1956" s="698">
        <v>100</v>
      </c>
      <c r="H1956" s="698">
        <v>100</v>
      </c>
      <c r="I1956" s="688">
        <f t="shared" si="32"/>
        <v>20</v>
      </c>
    </row>
    <row r="1957" spans="1:9" ht="15">
      <c r="A1957" s="682">
        <v>1933</v>
      </c>
      <c r="B1957" s="690" t="s">
        <v>1273</v>
      </c>
      <c r="C1957" s="690" t="s">
        <v>4436</v>
      </c>
      <c r="D1957" s="691" t="s">
        <v>4437</v>
      </c>
      <c r="E1957" s="686" t="s">
        <v>1217</v>
      </c>
      <c r="F1957" s="683" t="s">
        <v>334</v>
      </c>
      <c r="G1957" s="698">
        <v>100</v>
      </c>
      <c r="H1957" s="698">
        <v>100</v>
      </c>
      <c r="I1957" s="688">
        <f t="shared" si="32"/>
        <v>20</v>
      </c>
    </row>
    <row r="1958" spans="1:9" ht="15">
      <c r="A1958" s="682">
        <v>1934</v>
      </c>
      <c r="B1958" s="690" t="s">
        <v>4438</v>
      </c>
      <c r="C1958" s="690" t="s">
        <v>2441</v>
      </c>
      <c r="D1958" s="691" t="s">
        <v>4439</v>
      </c>
      <c r="E1958" s="686" t="s">
        <v>1217</v>
      </c>
      <c r="F1958" s="683" t="s">
        <v>334</v>
      </c>
      <c r="G1958" s="698">
        <v>100</v>
      </c>
      <c r="H1958" s="698">
        <v>100</v>
      </c>
      <c r="I1958" s="688">
        <f t="shared" si="32"/>
        <v>20</v>
      </c>
    </row>
    <row r="1959" spans="1:9" ht="15">
      <c r="A1959" s="682">
        <v>1935</v>
      </c>
      <c r="B1959" s="690" t="s">
        <v>2073</v>
      </c>
      <c r="C1959" s="690" t="s">
        <v>4440</v>
      </c>
      <c r="D1959" s="691" t="s">
        <v>4441</v>
      </c>
      <c r="E1959" s="686" t="s">
        <v>1217</v>
      </c>
      <c r="F1959" s="683" t="s">
        <v>334</v>
      </c>
      <c r="G1959" s="698">
        <v>100</v>
      </c>
      <c r="H1959" s="698">
        <v>100</v>
      </c>
      <c r="I1959" s="688">
        <f t="shared" si="32"/>
        <v>20</v>
      </c>
    </row>
    <row r="1960" spans="1:9" ht="15">
      <c r="A1960" s="682">
        <v>1936</v>
      </c>
      <c r="B1960" s="690" t="s">
        <v>1345</v>
      </c>
      <c r="C1960" s="690" t="s">
        <v>4442</v>
      </c>
      <c r="D1960" s="691" t="s">
        <v>4443</v>
      </c>
      <c r="E1960" s="686" t="s">
        <v>1217</v>
      </c>
      <c r="F1960" s="683" t="s">
        <v>334</v>
      </c>
      <c r="G1960" s="698">
        <v>100</v>
      </c>
      <c r="H1960" s="698">
        <v>100</v>
      </c>
      <c r="I1960" s="688">
        <f t="shared" si="32"/>
        <v>20</v>
      </c>
    </row>
    <row r="1961" spans="1:9" ht="15">
      <c r="A1961" s="682">
        <v>1937</v>
      </c>
      <c r="B1961" s="690" t="s">
        <v>4444</v>
      </c>
      <c r="C1961" s="690" t="s">
        <v>4445</v>
      </c>
      <c r="D1961" s="691" t="s">
        <v>4446</v>
      </c>
      <c r="E1961" s="686" t="s">
        <v>1217</v>
      </c>
      <c r="F1961" s="683" t="s">
        <v>334</v>
      </c>
      <c r="G1961" s="698">
        <v>100</v>
      </c>
      <c r="H1961" s="698">
        <v>100</v>
      </c>
      <c r="I1961" s="688">
        <f t="shared" si="32"/>
        <v>20</v>
      </c>
    </row>
    <row r="1962" spans="1:9" ht="15">
      <c r="A1962" s="682">
        <v>1938</v>
      </c>
      <c r="B1962" s="690" t="s">
        <v>4447</v>
      </c>
      <c r="C1962" s="690" t="s">
        <v>4448</v>
      </c>
      <c r="D1962" s="691" t="s">
        <v>4449</v>
      </c>
      <c r="E1962" s="686" t="s">
        <v>1217</v>
      </c>
      <c r="F1962" s="683" t="s">
        <v>334</v>
      </c>
      <c r="G1962" s="698">
        <v>100</v>
      </c>
      <c r="H1962" s="698">
        <v>100</v>
      </c>
      <c r="I1962" s="688">
        <f t="shared" si="32"/>
        <v>20</v>
      </c>
    </row>
    <row r="1963" spans="1:9" ht="15">
      <c r="A1963" s="682">
        <v>1939</v>
      </c>
      <c r="B1963" s="690" t="s">
        <v>2106</v>
      </c>
      <c r="C1963" s="690" t="s">
        <v>4450</v>
      </c>
      <c r="D1963" s="691" t="s">
        <v>4451</v>
      </c>
      <c r="E1963" s="686" t="s">
        <v>1217</v>
      </c>
      <c r="F1963" s="683" t="s">
        <v>334</v>
      </c>
      <c r="G1963" s="698">
        <v>100</v>
      </c>
      <c r="H1963" s="698">
        <v>100</v>
      </c>
      <c r="I1963" s="688">
        <f t="shared" si="32"/>
        <v>20</v>
      </c>
    </row>
    <row r="1964" spans="1:9" ht="15">
      <c r="A1964" s="682">
        <v>1940</v>
      </c>
      <c r="B1964" s="690" t="s">
        <v>1637</v>
      </c>
      <c r="C1964" s="690" t="s">
        <v>4452</v>
      </c>
      <c r="D1964" s="685">
        <v>20001061099</v>
      </c>
      <c r="E1964" s="686" t="s">
        <v>1217</v>
      </c>
      <c r="F1964" s="683" t="s">
        <v>334</v>
      </c>
      <c r="G1964" s="698">
        <v>100</v>
      </c>
      <c r="H1964" s="698">
        <v>100</v>
      </c>
      <c r="I1964" s="688">
        <f t="shared" si="32"/>
        <v>20</v>
      </c>
    </row>
    <row r="1965" spans="1:9" ht="15">
      <c r="A1965" s="682">
        <v>1941</v>
      </c>
      <c r="B1965" s="690" t="s">
        <v>1478</v>
      </c>
      <c r="C1965" s="690" t="s">
        <v>2390</v>
      </c>
      <c r="D1965" s="685">
        <v>45001026195</v>
      </c>
      <c r="E1965" s="686" t="s">
        <v>1217</v>
      </c>
      <c r="F1965" s="683" t="s">
        <v>334</v>
      </c>
      <c r="G1965" s="698">
        <v>100</v>
      </c>
      <c r="H1965" s="698">
        <v>100</v>
      </c>
      <c r="I1965" s="688">
        <f t="shared" si="32"/>
        <v>20</v>
      </c>
    </row>
    <row r="1966" spans="1:9" ht="15">
      <c r="A1966" s="682">
        <v>1942</v>
      </c>
      <c r="B1966" s="690" t="s">
        <v>2033</v>
      </c>
      <c r="C1966" s="690" t="s">
        <v>1609</v>
      </c>
      <c r="D1966" s="691" t="s">
        <v>4453</v>
      </c>
      <c r="E1966" s="686" t="s">
        <v>1217</v>
      </c>
      <c r="F1966" s="683" t="s">
        <v>334</v>
      </c>
      <c r="G1966" s="698">
        <v>100</v>
      </c>
      <c r="H1966" s="698">
        <v>100</v>
      </c>
      <c r="I1966" s="688">
        <f t="shared" si="32"/>
        <v>20</v>
      </c>
    </row>
    <row r="1967" spans="1:9" ht="15">
      <c r="A1967" s="682">
        <v>1943</v>
      </c>
      <c r="B1967" s="690" t="s">
        <v>2198</v>
      </c>
      <c r="C1967" s="690" t="s">
        <v>2017</v>
      </c>
      <c r="D1967" s="685">
        <v>20001000892</v>
      </c>
      <c r="E1967" s="686" t="s">
        <v>1217</v>
      </c>
      <c r="F1967" s="683" t="s">
        <v>334</v>
      </c>
      <c r="G1967" s="698">
        <v>100</v>
      </c>
      <c r="H1967" s="698">
        <v>100</v>
      </c>
      <c r="I1967" s="688">
        <f t="shared" si="32"/>
        <v>20</v>
      </c>
    </row>
    <row r="1968" spans="1:9" ht="15">
      <c r="A1968" s="682">
        <v>1944</v>
      </c>
      <c r="B1968" s="690" t="s">
        <v>4000</v>
      </c>
      <c r="C1968" s="690" t="s">
        <v>4454</v>
      </c>
      <c r="D1968" s="685">
        <v>20001056285</v>
      </c>
      <c r="E1968" s="686" t="s">
        <v>1217</v>
      </c>
      <c r="F1968" s="683" t="s">
        <v>334</v>
      </c>
      <c r="G1968" s="698">
        <v>100</v>
      </c>
      <c r="H1968" s="698">
        <v>100</v>
      </c>
      <c r="I1968" s="688">
        <f t="shared" si="32"/>
        <v>20</v>
      </c>
    </row>
    <row r="1969" spans="1:9" ht="15">
      <c r="A1969" s="682">
        <v>1945</v>
      </c>
      <c r="B1969" s="690" t="s">
        <v>678</v>
      </c>
      <c r="C1969" s="690" t="s">
        <v>4455</v>
      </c>
      <c r="D1969" s="691" t="s">
        <v>4456</v>
      </c>
      <c r="E1969" s="686" t="s">
        <v>1217</v>
      </c>
      <c r="F1969" s="683" t="s">
        <v>334</v>
      </c>
      <c r="G1969" s="698">
        <v>100</v>
      </c>
      <c r="H1969" s="698">
        <v>100</v>
      </c>
      <c r="I1969" s="688">
        <f t="shared" si="32"/>
        <v>20</v>
      </c>
    </row>
    <row r="1970" spans="1:9" ht="15">
      <c r="A1970" s="682">
        <v>1946</v>
      </c>
      <c r="B1970" s="690" t="s">
        <v>1580</v>
      </c>
      <c r="C1970" s="690" t="s">
        <v>1159</v>
      </c>
      <c r="D1970" s="691" t="s">
        <v>4457</v>
      </c>
      <c r="E1970" s="686" t="s">
        <v>1217</v>
      </c>
      <c r="F1970" s="683" t="s">
        <v>334</v>
      </c>
      <c r="G1970" s="698">
        <v>100</v>
      </c>
      <c r="H1970" s="698">
        <v>100</v>
      </c>
      <c r="I1970" s="688">
        <f t="shared" si="32"/>
        <v>20</v>
      </c>
    </row>
    <row r="1971" spans="1:9" ht="15">
      <c r="A1971" s="682">
        <v>1947</v>
      </c>
      <c r="B1971" s="690" t="s">
        <v>4458</v>
      </c>
      <c r="C1971" s="690" t="s">
        <v>4459</v>
      </c>
      <c r="D1971" s="691" t="s">
        <v>4460</v>
      </c>
      <c r="E1971" s="686" t="s">
        <v>1217</v>
      </c>
      <c r="F1971" s="683" t="s">
        <v>334</v>
      </c>
      <c r="G1971" s="698">
        <v>100</v>
      </c>
      <c r="H1971" s="698">
        <v>100</v>
      </c>
      <c r="I1971" s="688">
        <f t="shared" si="32"/>
        <v>20</v>
      </c>
    </row>
    <row r="1972" spans="1:9" ht="15">
      <c r="A1972" s="682">
        <v>1948</v>
      </c>
      <c r="B1972" s="690" t="s">
        <v>652</v>
      </c>
      <c r="C1972" s="690" t="s">
        <v>4454</v>
      </c>
      <c r="D1972" s="691" t="s">
        <v>4461</v>
      </c>
      <c r="E1972" s="686" t="s">
        <v>1217</v>
      </c>
      <c r="F1972" s="683" t="s">
        <v>334</v>
      </c>
      <c r="G1972" s="698">
        <v>200</v>
      </c>
      <c r="H1972" s="698">
        <v>200</v>
      </c>
      <c r="I1972" s="688">
        <f t="shared" si="32"/>
        <v>40</v>
      </c>
    </row>
    <row r="1973" spans="1:9" ht="15">
      <c r="A1973" s="682">
        <v>1949</v>
      </c>
      <c r="B1973" s="690" t="s">
        <v>1637</v>
      </c>
      <c r="C1973" s="690" t="s">
        <v>3005</v>
      </c>
      <c r="D1973" s="691">
        <v>20601073900</v>
      </c>
      <c r="E1973" s="686" t="s">
        <v>1217</v>
      </c>
      <c r="F1973" s="683" t="s">
        <v>334</v>
      </c>
      <c r="G1973" s="698">
        <v>50</v>
      </c>
      <c r="H1973" s="698">
        <v>50</v>
      </c>
      <c r="I1973" s="688">
        <f t="shared" si="32"/>
        <v>10</v>
      </c>
    </row>
    <row r="1974" spans="1:9" ht="15">
      <c r="A1974" s="682">
        <v>1950</v>
      </c>
      <c r="B1974" s="690" t="s">
        <v>1407</v>
      </c>
      <c r="C1974" s="690" t="s">
        <v>4385</v>
      </c>
      <c r="D1974" s="691">
        <v>20001026816</v>
      </c>
      <c r="E1974" s="686" t="s">
        <v>1217</v>
      </c>
      <c r="F1974" s="683" t="s">
        <v>334</v>
      </c>
      <c r="G1974" s="698">
        <v>50</v>
      </c>
      <c r="H1974" s="698">
        <v>50</v>
      </c>
      <c r="I1974" s="688">
        <f t="shared" si="32"/>
        <v>10</v>
      </c>
    </row>
    <row r="1975" spans="1:9" ht="15">
      <c r="A1975" s="682">
        <v>1951</v>
      </c>
      <c r="B1975" s="690" t="s">
        <v>4462</v>
      </c>
      <c r="C1975" s="690" t="s">
        <v>4463</v>
      </c>
      <c r="D1975" s="685">
        <v>20001006372</v>
      </c>
      <c r="E1975" s="686" t="s">
        <v>1217</v>
      </c>
      <c r="F1975" s="683" t="s">
        <v>334</v>
      </c>
      <c r="G1975" s="698">
        <v>100</v>
      </c>
      <c r="H1975" s="698">
        <v>100</v>
      </c>
      <c r="I1975" s="688">
        <f t="shared" si="32"/>
        <v>20</v>
      </c>
    </row>
    <row r="1976" spans="1:9" ht="15">
      <c r="A1976" s="682">
        <v>1952</v>
      </c>
      <c r="B1976" s="690" t="s">
        <v>1721</v>
      </c>
      <c r="C1976" s="690" t="s">
        <v>2136</v>
      </c>
      <c r="D1976" s="685">
        <v>20001066062</v>
      </c>
      <c r="E1976" s="686" t="s">
        <v>1217</v>
      </c>
      <c r="F1976" s="683" t="s">
        <v>334</v>
      </c>
      <c r="G1976" s="698">
        <v>100</v>
      </c>
      <c r="H1976" s="698">
        <v>100</v>
      </c>
      <c r="I1976" s="688">
        <f t="shared" si="32"/>
        <v>20</v>
      </c>
    </row>
    <row r="1977" spans="1:9" ht="15">
      <c r="A1977" s="682">
        <v>1953</v>
      </c>
      <c r="B1977" s="690" t="s">
        <v>1249</v>
      </c>
      <c r="C1977" s="690" t="s">
        <v>4119</v>
      </c>
      <c r="D1977" s="691" t="s">
        <v>4464</v>
      </c>
      <c r="E1977" s="686" t="s">
        <v>1217</v>
      </c>
      <c r="F1977" s="683" t="s">
        <v>334</v>
      </c>
      <c r="G1977" s="698">
        <v>300</v>
      </c>
      <c r="H1977" s="698">
        <v>300</v>
      </c>
      <c r="I1977" s="688">
        <f t="shared" si="32"/>
        <v>60</v>
      </c>
    </row>
    <row r="1978" spans="1:9" ht="15">
      <c r="A1978" s="682">
        <v>1954</v>
      </c>
      <c r="B1978" s="690" t="s">
        <v>1345</v>
      </c>
      <c r="C1978" s="690" t="s">
        <v>4465</v>
      </c>
      <c r="D1978" s="691" t="s">
        <v>4466</v>
      </c>
      <c r="E1978" s="686" t="s">
        <v>1217</v>
      </c>
      <c r="F1978" s="683" t="s">
        <v>334</v>
      </c>
      <c r="G1978" s="698">
        <v>100</v>
      </c>
      <c r="H1978" s="698">
        <v>100</v>
      </c>
      <c r="I1978" s="688">
        <f t="shared" si="32"/>
        <v>20</v>
      </c>
    </row>
    <row r="1979" spans="1:9" ht="15">
      <c r="A1979" s="682">
        <v>1955</v>
      </c>
      <c r="B1979" s="690" t="s">
        <v>1454</v>
      </c>
      <c r="C1979" s="690" t="s">
        <v>2017</v>
      </c>
      <c r="D1979" s="691" t="s">
        <v>4467</v>
      </c>
      <c r="E1979" s="686" t="s">
        <v>1217</v>
      </c>
      <c r="F1979" s="683" t="s">
        <v>334</v>
      </c>
      <c r="G1979" s="698">
        <v>200</v>
      </c>
      <c r="H1979" s="698">
        <v>200</v>
      </c>
      <c r="I1979" s="688">
        <f t="shared" si="32"/>
        <v>40</v>
      </c>
    </row>
    <row r="1980" spans="1:9" ht="15">
      <c r="A1980" s="682">
        <v>1956</v>
      </c>
      <c r="B1980" s="690" t="s">
        <v>1246</v>
      </c>
      <c r="C1980" s="690" t="s">
        <v>4468</v>
      </c>
      <c r="D1980" s="691">
        <v>20001030825</v>
      </c>
      <c r="E1980" s="686" t="s">
        <v>1217</v>
      </c>
      <c r="F1980" s="683" t="s">
        <v>334</v>
      </c>
      <c r="G1980" s="698">
        <v>100</v>
      </c>
      <c r="H1980" s="698">
        <v>100</v>
      </c>
      <c r="I1980" s="688">
        <f t="shared" si="32"/>
        <v>20</v>
      </c>
    </row>
    <row r="1981" spans="1:9" ht="15">
      <c r="A1981" s="682">
        <v>1957</v>
      </c>
      <c r="B1981" s="690" t="s">
        <v>4033</v>
      </c>
      <c r="C1981" s="690" t="s">
        <v>4469</v>
      </c>
      <c r="D1981" s="691" t="s">
        <v>4470</v>
      </c>
      <c r="E1981" s="686" t="s">
        <v>1217</v>
      </c>
      <c r="F1981" s="683" t="s">
        <v>334</v>
      </c>
      <c r="G1981" s="698">
        <v>300</v>
      </c>
      <c r="H1981" s="698">
        <v>300</v>
      </c>
      <c r="I1981" s="688">
        <f t="shared" si="32"/>
        <v>60</v>
      </c>
    </row>
    <row r="1982" spans="1:9" ht="15">
      <c r="A1982" s="682">
        <v>1958</v>
      </c>
      <c r="B1982" s="690" t="s">
        <v>3175</v>
      </c>
      <c r="C1982" s="690" t="s">
        <v>1247</v>
      </c>
      <c r="D1982" s="691" t="s">
        <v>4471</v>
      </c>
      <c r="E1982" s="686" t="s">
        <v>1217</v>
      </c>
      <c r="F1982" s="683" t="s">
        <v>334</v>
      </c>
      <c r="G1982" s="698">
        <v>100</v>
      </c>
      <c r="H1982" s="698">
        <v>100</v>
      </c>
      <c r="I1982" s="688">
        <f t="shared" si="32"/>
        <v>20</v>
      </c>
    </row>
    <row r="1983" spans="1:9" ht="15">
      <c r="A1983" s="682">
        <v>1959</v>
      </c>
      <c r="B1983" s="690" t="s">
        <v>2205</v>
      </c>
      <c r="C1983" s="690" t="s">
        <v>4472</v>
      </c>
      <c r="D1983" s="691" t="s">
        <v>4473</v>
      </c>
      <c r="E1983" s="686" t="s">
        <v>1217</v>
      </c>
      <c r="F1983" s="683" t="s">
        <v>334</v>
      </c>
      <c r="G1983" s="698">
        <v>100</v>
      </c>
      <c r="H1983" s="698">
        <v>100</v>
      </c>
      <c r="I1983" s="688">
        <f t="shared" si="32"/>
        <v>20</v>
      </c>
    </row>
    <row r="1984" spans="1:9" ht="15">
      <c r="A1984" s="682">
        <v>1960</v>
      </c>
      <c r="B1984" s="690" t="s">
        <v>3989</v>
      </c>
      <c r="C1984" s="690" t="s">
        <v>2171</v>
      </c>
      <c r="D1984" s="691" t="s">
        <v>4474</v>
      </c>
      <c r="E1984" s="686" t="s">
        <v>1217</v>
      </c>
      <c r="F1984" s="683" t="s">
        <v>334</v>
      </c>
      <c r="G1984" s="698">
        <v>100</v>
      </c>
      <c r="H1984" s="698">
        <v>100</v>
      </c>
      <c r="I1984" s="688">
        <f t="shared" si="32"/>
        <v>20</v>
      </c>
    </row>
    <row r="1985" spans="1:9" ht="15">
      <c r="A1985" s="682">
        <v>1961</v>
      </c>
      <c r="B1985" s="690" t="s">
        <v>4475</v>
      </c>
      <c r="C1985" s="690" t="s">
        <v>4476</v>
      </c>
      <c r="D1985" s="691" t="s">
        <v>4477</v>
      </c>
      <c r="E1985" s="686" t="s">
        <v>1217</v>
      </c>
      <c r="F1985" s="683" t="s">
        <v>334</v>
      </c>
      <c r="G1985" s="698">
        <v>100</v>
      </c>
      <c r="H1985" s="698">
        <v>100</v>
      </c>
      <c r="I1985" s="688">
        <f t="shared" si="32"/>
        <v>20</v>
      </c>
    </row>
    <row r="1986" spans="1:9" ht="15">
      <c r="A1986" s="682">
        <v>1962</v>
      </c>
      <c r="B1986" s="690" t="s">
        <v>639</v>
      </c>
      <c r="C1986" s="690" t="s">
        <v>4478</v>
      </c>
      <c r="D1986" s="691" t="s">
        <v>4479</v>
      </c>
      <c r="E1986" s="686" t="s">
        <v>1217</v>
      </c>
      <c r="F1986" s="683" t="s">
        <v>334</v>
      </c>
      <c r="G1986" s="698">
        <v>100</v>
      </c>
      <c r="H1986" s="698">
        <v>100</v>
      </c>
      <c r="I1986" s="688">
        <f t="shared" si="32"/>
        <v>20</v>
      </c>
    </row>
    <row r="1987" spans="1:9" ht="15">
      <c r="A1987" s="682">
        <v>1963</v>
      </c>
      <c r="B1987" s="690" t="s">
        <v>678</v>
      </c>
      <c r="C1987" s="690" t="s">
        <v>3417</v>
      </c>
      <c r="D1987" s="691" t="s">
        <v>4480</v>
      </c>
      <c r="E1987" s="686" t="s">
        <v>1217</v>
      </c>
      <c r="F1987" s="683" t="s">
        <v>334</v>
      </c>
      <c r="G1987" s="698">
        <v>100</v>
      </c>
      <c r="H1987" s="698">
        <v>100</v>
      </c>
      <c r="I1987" s="688">
        <f t="shared" si="32"/>
        <v>20</v>
      </c>
    </row>
    <row r="1988" spans="1:9" ht="15">
      <c r="A1988" s="682">
        <v>1964</v>
      </c>
      <c r="B1988" s="690" t="s">
        <v>3245</v>
      </c>
      <c r="C1988" s="690" t="s">
        <v>2441</v>
      </c>
      <c r="D1988" s="685">
        <v>20001016430</v>
      </c>
      <c r="E1988" s="686" t="s">
        <v>1217</v>
      </c>
      <c r="F1988" s="683" t="s">
        <v>334</v>
      </c>
      <c r="G1988" s="698">
        <v>100</v>
      </c>
      <c r="H1988" s="698">
        <v>100</v>
      </c>
      <c r="I1988" s="688">
        <f t="shared" si="32"/>
        <v>20</v>
      </c>
    </row>
    <row r="1989" spans="1:9" ht="15">
      <c r="A1989" s="682">
        <v>1965</v>
      </c>
      <c r="B1989" s="690" t="s">
        <v>1446</v>
      </c>
      <c r="C1989" s="690" t="s">
        <v>4481</v>
      </c>
      <c r="D1989" s="685">
        <v>20001008615</v>
      </c>
      <c r="E1989" s="686" t="s">
        <v>1217</v>
      </c>
      <c r="F1989" s="683" t="s">
        <v>334</v>
      </c>
      <c r="G1989" s="698">
        <v>100</v>
      </c>
      <c r="H1989" s="698">
        <v>100</v>
      </c>
      <c r="I1989" s="688">
        <f t="shared" si="32"/>
        <v>20</v>
      </c>
    </row>
    <row r="1990" spans="1:9" ht="15">
      <c r="A1990" s="682">
        <v>1966</v>
      </c>
      <c r="B1990" s="690" t="s">
        <v>4482</v>
      </c>
      <c r="C1990" s="690" t="s">
        <v>4465</v>
      </c>
      <c r="D1990" s="691" t="s">
        <v>4483</v>
      </c>
      <c r="E1990" s="686" t="s">
        <v>1217</v>
      </c>
      <c r="F1990" s="683" t="s">
        <v>334</v>
      </c>
      <c r="G1990" s="698">
        <v>100</v>
      </c>
      <c r="H1990" s="698">
        <v>100</v>
      </c>
      <c r="I1990" s="688">
        <f t="shared" si="32"/>
        <v>20</v>
      </c>
    </row>
    <row r="1991" spans="1:9" ht="15">
      <c r="A1991" s="682">
        <v>1967</v>
      </c>
      <c r="B1991" s="690" t="s">
        <v>1629</v>
      </c>
      <c r="C1991" s="690" t="s">
        <v>2026</v>
      </c>
      <c r="D1991" s="685" t="s">
        <v>4484</v>
      </c>
      <c r="E1991" s="686" t="s">
        <v>1217</v>
      </c>
      <c r="F1991" s="683" t="s">
        <v>334</v>
      </c>
      <c r="G1991" s="698">
        <v>100</v>
      </c>
      <c r="H1991" s="698">
        <v>100</v>
      </c>
      <c r="I1991" s="688">
        <f t="shared" si="32"/>
        <v>20</v>
      </c>
    </row>
    <row r="1992" spans="1:9" ht="15">
      <c r="A1992" s="682">
        <v>1968</v>
      </c>
      <c r="B1992" s="690" t="s">
        <v>665</v>
      </c>
      <c r="C1992" s="690" t="s">
        <v>4481</v>
      </c>
      <c r="D1992" s="691" t="s">
        <v>4485</v>
      </c>
      <c r="E1992" s="686" t="s">
        <v>1217</v>
      </c>
      <c r="F1992" s="683" t="s">
        <v>334</v>
      </c>
      <c r="G1992" s="698">
        <v>100</v>
      </c>
      <c r="H1992" s="698">
        <v>100</v>
      </c>
      <c r="I1992" s="688">
        <f t="shared" si="32"/>
        <v>20</v>
      </c>
    </row>
    <row r="1993" spans="1:9" ht="15">
      <c r="A1993" s="682">
        <v>1969</v>
      </c>
      <c r="B1993" s="690" t="s">
        <v>2205</v>
      </c>
      <c r="C1993" s="690" t="s">
        <v>4486</v>
      </c>
      <c r="D1993" s="691" t="s">
        <v>4487</v>
      </c>
      <c r="E1993" s="686" t="s">
        <v>1217</v>
      </c>
      <c r="F1993" s="683" t="s">
        <v>334</v>
      </c>
      <c r="G1993" s="698">
        <v>100</v>
      </c>
      <c r="H1993" s="698">
        <v>100</v>
      </c>
      <c r="I1993" s="688">
        <f t="shared" si="32"/>
        <v>20</v>
      </c>
    </row>
    <row r="1994" spans="1:9" ht="15">
      <c r="A1994" s="682">
        <v>1970</v>
      </c>
      <c r="B1994" s="690" t="s">
        <v>1158</v>
      </c>
      <c r="C1994" s="690" t="s">
        <v>2719</v>
      </c>
      <c r="D1994" s="691" t="s">
        <v>4488</v>
      </c>
      <c r="E1994" s="686" t="s">
        <v>1217</v>
      </c>
      <c r="F1994" s="683" t="s">
        <v>334</v>
      </c>
      <c r="G1994" s="698">
        <v>100</v>
      </c>
      <c r="H1994" s="698">
        <v>100</v>
      </c>
      <c r="I1994" s="688">
        <f t="shared" si="32"/>
        <v>20</v>
      </c>
    </row>
    <row r="1995" spans="1:9" ht="15">
      <c r="A1995" s="682">
        <v>1971</v>
      </c>
      <c r="B1995" s="690" t="s">
        <v>652</v>
      </c>
      <c r="C1995" s="690" t="s">
        <v>4391</v>
      </c>
      <c r="D1995" s="685">
        <v>20001028379</v>
      </c>
      <c r="E1995" s="686" t="s">
        <v>1217</v>
      </c>
      <c r="F1995" s="683" t="s">
        <v>334</v>
      </c>
      <c r="G1995" s="698">
        <v>100</v>
      </c>
      <c r="H1995" s="698">
        <v>100</v>
      </c>
      <c r="I1995" s="688">
        <f t="shared" si="32"/>
        <v>20</v>
      </c>
    </row>
    <row r="1996" spans="1:9" ht="15">
      <c r="A1996" s="682">
        <v>1972</v>
      </c>
      <c r="B1996" s="690" t="s">
        <v>1249</v>
      </c>
      <c r="C1996" s="690" t="s">
        <v>4489</v>
      </c>
      <c r="D1996" s="691" t="s">
        <v>4490</v>
      </c>
      <c r="E1996" s="686" t="s">
        <v>1217</v>
      </c>
      <c r="F1996" s="683" t="s">
        <v>334</v>
      </c>
      <c r="G1996" s="698">
        <v>100</v>
      </c>
      <c r="H1996" s="698">
        <v>100</v>
      </c>
      <c r="I1996" s="688">
        <f t="shared" si="32"/>
        <v>20</v>
      </c>
    </row>
    <row r="1997" spans="1:9" ht="15">
      <c r="A1997" s="682">
        <v>1973</v>
      </c>
      <c r="B1997" s="690" t="s">
        <v>1407</v>
      </c>
      <c r="C1997" s="690" t="s">
        <v>4491</v>
      </c>
      <c r="D1997" s="691" t="s">
        <v>4492</v>
      </c>
      <c r="E1997" s="686" t="s">
        <v>1217</v>
      </c>
      <c r="F1997" s="683" t="s">
        <v>334</v>
      </c>
      <c r="G1997" s="698">
        <v>100</v>
      </c>
      <c r="H1997" s="698">
        <v>100</v>
      </c>
      <c r="I1997" s="688">
        <f t="shared" si="32"/>
        <v>20</v>
      </c>
    </row>
    <row r="1998" spans="1:9" ht="15">
      <c r="A1998" s="682">
        <v>1974</v>
      </c>
      <c r="B1998" s="690" t="s">
        <v>3245</v>
      </c>
      <c r="C1998" s="690" t="s">
        <v>2672</v>
      </c>
      <c r="D1998" s="685">
        <v>36001011919</v>
      </c>
      <c r="E1998" s="686" t="s">
        <v>1217</v>
      </c>
      <c r="F1998" s="683" t="s">
        <v>334</v>
      </c>
      <c r="G1998" s="698">
        <v>100</v>
      </c>
      <c r="H1998" s="698">
        <v>100</v>
      </c>
      <c r="I1998" s="688">
        <f t="shared" si="32"/>
        <v>20</v>
      </c>
    </row>
    <row r="1999" spans="1:9" ht="15">
      <c r="A1999" s="682">
        <v>1975</v>
      </c>
      <c r="B1999" s="690" t="s">
        <v>1218</v>
      </c>
      <c r="C1999" s="690" t="s">
        <v>4493</v>
      </c>
      <c r="D1999" s="691" t="s">
        <v>4494</v>
      </c>
      <c r="E1999" s="686" t="s">
        <v>1217</v>
      </c>
      <c r="F1999" s="683" t="s">
        <v>334</v>
      </c>
      <c r="G1999" s="698">
        <v>100</v>
      </c>
      <c r="H1999" s="698">
        <v>100</v>
      </c>
      <c r="I1999" s="688">
        <f t="shared" si="32"/>
        <v>20</v>
      </c>
    </row>
    <row r="2000" spans="1:9" ht="15">
      <c r="A2000" s="682">
        <v>1976</v>
      </c>
      <c r="B2000" s="690" t="s">
        <v>1399</v>
      </c>
      <c r="C2000" s="690" t="s">
        <v>2212</v>
      </c>
      <c r="D2000" s="691" t="s">
        <v>4495</v>
      </c>
      <c r="E2000" s="686" t="s">
        <v>1217</v>
      </c>
      <c r="F2000" s="683" t="s">
        <v>334</v>
      </c>
      <c r="G2000" s="698">
        <v>150</v>
      </c>
      <c r="H2000" s="698">
        <v>150</v>
      </c>
      <c r="I2000" s="688">
        <f t="shared" si="32"/>
        <v>30</v>
      </c>
    </row>
    <row r="2001" spans="1:9" ht="15">
      <c r="A2001" s="682">
        <v>1977</v>
      </c>
      <c r="B2001" s="690" t="s">
        <v>4496</v>
      </c>
      <c r="C2001" s="690" t="s">
        <v>4497</v>
      </c>
      <c r="D2001" s="691" t="s">
        <v>4498</v>
      </c>
      <c r="E2001" s="686" t="s">
        <v>1217</v>
      </c>
      <c r="F2001" s="683" t="s">
        <v>334</v>
      </c>
      <c r="G2001" s="698">
        <v>100</v>
      </c>
      <c r="H2001" s="698">
        <v>100</v>
      </c>
      <c r="I2001" s="688">
        <f t="shared" si="32"/>
        <v>20</v>
      </c>
    </row>
    <row r="2002" spans="1:9" ht="15">
      <c r="A2002" s="682">
        <v>1978</v>
      </c>
      <c r="B2002" s="690" t="s">
        <v>1404</v>
      </c>
      <c r="C2002" s="690" t="s">
        <v>4499</v>
      </c>
      <c r="D2002" s="691" t="s">
        <v>4500</v>
      </c>
      <c r="E2002" s="686" t="s">
        <v>1217</v>
      </c>
      <c r="F2002" s="683" t="s">
        <v>334</v>
      </c>
      <c r="G2002" s="698">
        <v>100</v>
      </c>
      <c r="H2002" s="698">
        <v>100</v>
      </c>
      <c r="I2002" s="688">
        <f t="shared" si="32"/>
        <v>20</v>
      </c>
    </row>
    <row r="2003" spans="1:9" ht="15">
      <c r="A2003" s="682">
        <v>1979</v>
      </c>
      <c r="B2003" s="690" t="s">
        <v>1996</v>
      </c>
      <c r="C2003" s="690" t="s">
        <v>1459</v>
      </c>
      <c r="D2003" s="691" t="s">
        <v>4501</v>
      </c>
      <c r="E2003" s="686" t="s">
        <v>1217</v>
      </c>
      <c r="F2003" s="683" t="s">
        <v>334</v>
      </c>
      <c r="G2003" s="698">
        <v>100</v>
      </c>
      <c r="H2003" s="698">
        <v>100</v>
      </c>
      <c r="I2003" s="688">
        <f t="shared" si="32"/>
        <v>20</v>
      </c>
    </row>
    <row r="2004" spans="1:9" ht="15">
      <c r="A2004" s="682">
        <v>1980</v>
      </c>
      <c r="B2004" s="690" t="s">
        <v>1714</v>
      </c>
      <c r="C2004" s="690" t="s">
        <v>2014</v>
      </c>
      <c r="D2004" s="691" t="s">
        <v>4502</v>
      </c>
      <c r="E2004" s="686" t="s">
        <v>1217</v>
      </c>
      <c r="F2004" s="683" t="s">
        <v>334</v>
      </c>
      <c r="G2004" s="698">
        <v>100</v>
      </c>
      <c r="H2004" s="698">
        <v>100</v>
      </c>
      <c r="I2004" s="688">
        <f t="shared" si="32"/>
        <v>20</v>
      </c>
    </row>
    <row r="2005" spans="1:9" ht="15">
      <c r="A2005" s="682">
        <v>1981</v>
      </c>
      <c r="B2005" s="690" t="s">
        <v>654</v>
      </c>
      <c r="C2005" s="690" t="s">
        <v>4503</v>
      </c>
      <c r="D2005" s="691" t="s">
        <v>4504</v>
      </c>
      <c r="E2005" s="686" t="s">
        <v>1217</v>
      </c>
      <c r="F2005" s="683" t="s">
        <v>334</v>
      </c>
      <c r="G2005" s="698">
        <v>100</v>
      </c>
      <c r="H2005" s="698">
        <v>100</v>
      </c>
      <c r="I2005" s="688">
        <f t="shared" si="32"/>
        <v>20</v>
      </c>
    </row>
    <row r="2006" spans="1:9" ht="15">
      <c r="A2006" s="682">
        <v>1982</v>
      </c>
      <c r="B2006" s="690" t="s">
        <v>2424</v>
      </c>
      <c r="C2006" s="690" t="s">
        <v>4505</v>
      </c>
      <c r="D2006" s="691">
        <v>60001023443</v>
      </c>
      <c r="E2006" s="686" t="s">
        <v>1217</v>
      </c>
      <c r="F2006" s="683" t="s">
        <v>334</v>
      </c>
      <c r="G2006" s="698">
        <v>50</v>
      </c>
      <c r="H2006" s="698">
        <v>50</v>
      </c>
      <c r="I2006" s="688">
        <f t="shared" si="32"/>
        <v>10</v>
      </c>
    </row>
    <row r="2007" spans="1:9" ht="15">
      <c r="A2007" s="682">
        <v>1983</v>
      </c>
      <c r="B2007" s="690" t="s">
        <v>1553</v>
      </c>
      <c r="C2007" s="690" t="s">
        <v>4506</v>
      </c>
      <c r="D2007" s="691">
        <v>60001000972</v>
      </c>
      <c r="E2007" s="686" t="s">
        <v>1217</v>
      </c>
      <c r="F2007" s="683" t="s">
        <v>334</v>
      </c>
      <c r="G2007" s="698">
        <v>50</v>
      </c>
      <c r="H2007" s="698">
        <v>50</v>
      </c>
      <c r="I2007" s="688">
        <f t="shared" si="32"/>
        <v>10</v>
      </c>
    </row>
    <row r="2008" spans="1:9" ht="15">
      <c r="A2008" s="682">
        <v>1984</v>
      </c>
      <c r="B2008" s="690" t="s">
        <v>1752</v>
      </c>
      <c r="C2008" s="690" t="s">
        <v>4507</v>
      </c>
      <c r="D2008" s="691">
        <v>60003002044</v>
      </c>
      <c r="E2008" s="686" t="s">
        <v>1217</v>
      </c>
      <c r="F2008" s="683" t="s">
        <v>334</v>
      </c>
      <c r="G2008" s="698">
        <v>100</v>
      </c>
      <c r="H2008" s="698">
        <v>100</v>
      </c>
      <c r="I2008" s="688">
        <f t="shared" si="32"/>
        <v>20</v>
      </c>
    </row>
    <row r="2009" spans="1:9" ht="15">
      <c r="A2009" s="682">
        <v>1985</v>
      </c>
      <c r="B2009" s="690" t="s">
        <v>1618</v>
      </c>
      <c r="C2009" s="690" t="s">
        <v>2248</v>
      </c>
      <c r="D2009" s="691" t="s">
        <v>4508</v>
      </c>
      <c r="E2009" s="686" t="s">
        <v>1217</v>
      </c>
      <c r="F2009" s="683" t="s">
        <v>334</v>
      </c>
      <c r="G2009" s="698">
        <v>100</v>
      </c>
      <c r="H2009" s="698">
        <v>100</v>
      </c>
      <c r="I2009" s="688">
        <f t="shared" si="32"/>
        <v>20</v>
      </c>
    </row>
    <row r="2010" spans="1:9" ht="15">
      <c r="A2010" s="682">
        <v>1986</v>
      </c>
      <c r="B2010" s="690" t="s">
        <v>1371</v>
      </c>
      <c r="C2010" s="690" t="s">
        <v>2248</v>
      </c>
      <c r="D2010" s="691" t="s">
        <v>4509</v>
      </c>
      <c r="E2010" s="686" t="s">
        <v>1217</v>
      </c>
      <c r="F2010" s="683" t="s">
        <v>334</v>
      </c>
      <c r="G2010" s="698">
        <v>100</v>
      </c>
      <c r="H2010" s="698">
        <v>100</v>
      </c>
      <c r="I2010" s="688">
        <f t="shared" si="32"/>
        <v>20</v>
      </c>
    </row>
    <row r="2011" spans="1:9" ht="15">
      <c r="A2011" s="682">
        <v>1987</v>
      </c>
      <c r="B2011" s="690" t="s">
        <v>1356</v>
      </c>
      <c r="C2011" s="690" t="s">
        <v>4510</v>
      </c>
      <c r="D2011" s="691" t="s">
        <v>4511</v>
      </c>
      <c r="E2011" s="686" t="s">
        <v>1217</v>
      </c>
      <c r="F2011" s="683" t="s">
        <v>334</v>
      </c>
      <c r="G2011" s="698">
        <v>100</v>
      </c>
      <c r="H2011" s="698">
        <v>100</v>
      </c>
      <c r="I2011" s="688">
        <f t="shared" si="32"/>
        <v>20</v>
      </c>
    </row>
    <row r="2012" spans="1:9" ht="15">
      <c r="A2012" s="682">
        <v>1988</v>
      </c>
      <c r="B2012" s="690" t="s">
        <v>3245</v>
      </c>
      <c r="C2012" s="690" t="s">
        <v>4510</v>
      </c>
      <c r="D2012" s="691" t="s">
        <v>4512</v>
      </c>
      <c r="E2012" s="686" t="s">
        <v>1217</v>
      </c>
      <c r="F2012" s="683" t="s">
        <v>334</v>
      </c>
      <c r="G2012" s="698">
        <v>100</v>
      </c>
      <c r="H2012" s="698">
        <v>100</v>
      </c>
      <c r="I2012" s="688">
        <f t="shared" si="32"/>
        <v>20</v>
      </c>
    </row>
    <row r="2013" spans="1:9" ht="15">
      <c r="A2013" s="682">
        <v>1989</v>
      </c>
      <c r="B2013" s="690" t="s">
        <v>1578</v>
      </c>
      <c r="C2013" s="690" t="s">
        <v>4513</v>
      </c>
      <c r="D2013" s="691" t="s">
        <v>4514</v>
      </c>
      <c r="E2013" s="686" t="s">
        <v>1217</v>
      </c>
      <c r="F2013" s="683" t="s">
        <v>334</v>
      </c>
      <c r="G2013" s="698">
        <v>100</v>
      </c>
      <c r="H2013" s="698">
        <v>100</v>
      </c>
      <c r="I2013" s="688">
        <f t="shared" si="32"/>
        <v>20</v>
      </c>
    </row>
    <row r="2014" spans="1:9" ht="15">
      <c r="A2014" s="682">
        <v>1990</v>
      </c>
      <c r="B2014" s="690" t="s">
        <v>1432</v>
      </c>
      <c r="C2014" s="690" t="s">
        <v>4515</v>
      </c>
      <c r="D2014" s="691" t="s">
        <v>4516</v>
      </c>
      <c r="E2014" s="686" t="s">
        <v>1217</v>
      </c>
      <c r="F2014" s="683" t="s">
        <v>334</v>
      </c>
      <c r="G2014" s="698">
        <v>100</v>
      </c>
      <c r="H2014" s="698">
        <v>100</v>
      </c>
      <c r="I2014" s="688">
        <f t="shared" si="32"/>
        <v>20</v>
      </c>
    </row>
    <row r="2015" spans="1:9" ht="15">
      <c r="A2015" s="682">
        <v>1991</v>
      </c>
      <c r="B2015" s="690" t="s">
        <v>1271</v>
      </c>
      <c r="C2015" s="690" t="s">
        <v>4517</v>
      </c>
      <c r="D2015" s="691" t="s">
        <v>4518</v>
      </c>
      <c r="E2015" s="686" t="s">
        <v>1217</v>
      </c>
      <c r="F2015" s="683" t="s">
        <v>334</v>
      </c>
      <c r="G2015" s="698">
        <v>100</v>
      </c>
      <c r="H2015" s="698">
        <v>100</v>
      </c>
      <c r="I2015" s="688">
        <f t="shared" si="32"/>
        <v>20</v>
      </c>
    </row>
    <row r="2016" spans="1:9" ht="15">
      <c r="A2016" s="682">
        <v>1992</v>
      </c>
      <c r="B2016" s="690" t="s">
        <v>678</v>
      </c>
      <c r="C2016" s="690" t="s">
        <v>4519</v>
      </c>
      <c r="D2016" s="691">
        <v>60001148863</v>
      </c>
      <c r="E2016" s="686" t="s">
        <v>1217</v>
      </c>
      <c r="F2016" s="683" t="s">
        <v>334</v>
      </c>
      <c r="G2016" s="698">
        <v>100</v>
      </c>
      <c r="H2016" s="698">
        <v>100</v>
      </c>
      <c r="I2016" s="688">
        <f t="shared" ref="I2016:I2079" si="33">H2016*20%</f>
        <v>20</v>
      </c>
    </row>
    <row r="2017" spans="1:9" ht="15">
      <c r="A2017" s="682">
        <v>1993</v>
      </c>
      <c r="B2017" s="690" t="s">
        <v>4520</v>
      </c>
      <c r="C2017" s="690" t="s">
        <v>4521</v>
      </c>
      <c r="D2017" s="691" t="s">
        <v>4522</v>
      </c>
      <c r="E2017" s="686" t="s">
        <v>1217</v>
      </c>
      <c r="F2017" s="683" t="s">
        <v>334</v>
      </c>
      <c r="G2017" s="698">
        <v>100</v>
      </c>
      <c r="H2017" s="698">
        <v>100</v>
      </c>
      <c r="I2017" s="688">
        <f t="shared" si="33"/>
        <v>20</v>
      </c>
    </row>
    <row r="2018" spans="1:9" ht="15">
      <c r="A2018" s="682">
        <v>1994</v>
      </c>
      <c r="B2018" s="690" t="s">
        <v>1724</v>
      </c>
      <c r="C2018" s="690" t="s">
        <v>3248</v>
      </c>
      <c r="D2018" s="691" t="s">
        <v>4523</v>
      </c>
      <c r="E2018" s="686" t="s">
        <v>1217</v>
      </c>
      <c r="F2018" s="683" t="s">
        <v>334</v>
      </c>
      <c r="G2018" s="698">
        <v>100</v>
      </c>
      <c r="H2018" s="698">
        <v>100</v>
      </c>
      <c r="I2018" s="688">
        <f t="shared" si="33"/>
        <v>20</v>
      </c>
    </row>
    <row r="2019" spans="1:9" ht="15">
      <c r="A2019" s="682">
        <v>1995</v>
      </c>
      <c r="B2019" s="690" t="s">
        <v>1382</v>
      </c>
      <c r="C2019" s="690" t="s">
        <v>4524</v>
      </c>
      <c r="D2019" s="691" t="s">
        <v>4525</v>
      </c>
      <c r="E2019" s="686" t="s">
        <v>1217</v>
      </c>
      <c r="F2019" s="683" t="s">
        <v>334</v>
      </c>
      <c r="G2019" s="698">
        <v>100</v>
      </c>
      <c r="H2019" s="698">
        <v>100</v>
      </c>
      <c r="I2019" s="688">
        <f t="shared" si="33"/>
        <v>20</v>
      </c>
    </row>
    <row r="2020" spans="1:9" ht="15">
      <c r="A2020" s="682">
        <v>1996</v>
      </c>
      <c r="B2020" s="690" t="s">
        <v>2038</v>
      </c>
      <c r="C2020" s="690" t="s">
        <v>4526</v>
      </c>
      <c r="D2020" s="691" t="s">
        <v>4527</v>
      </c>
      <c r="E2020" s="686" t="s">
        <v>1217</v>
      </c>
      <c r="F2020" s="683" t="s">
        <v>334</v>
      </c>
      <c r="G2020" s="698">
        <v>100</v>
      </c>
      <c r="H2020" s="698">
        <v>100</v>
      </c>
      <c r="I2020" s="688">
        <f t="shared" si="33"/>
        <v>20</v>
      </c>
    </row>
    <row r="2021" spans="1:9" ht="15">
      <c r="A2021" s="682">
        <v>1997</v>
      </c>
      <c r="B2021" s="690" t="s">
        <v>1682</v>
      </c>
      <c r="C2021" s="690" t="s">
        <v>3471</v>
      </c>
      <c r="D2021" s="691" t="s">
        <v>4528</v>
      </c>
      <c r="E2021" s="686" t="s">
        <v>1217</v>
      </c>
      <c r="F2021" s="683" t="s">
        <v>334</v>
      </c>
      <c r="G2021" s="698">
        <v>100</v>
      </c>
      <c r="H2021" s="698">
        <v>100</v>
      </c>
      <c r="I2021" s="688">
        <f t="shared" si="33"/>
        <v>20</v>
      </c>
    </row>
    <row r="2022" spans="1:9" ht="15">
      <c r="A2022" s="682">
        <v>1998</v>
      </c>
      <c r="B2022" s="690" t="s">
        <v>2712</v>
      </c>
      <c r="C2022" s="690" t="s">
        <v>3450</v>
      </c>
      <c r="D2022" s="691">
        <v>60001072121</v>
      </c>
      <c r="E2022" s="686" t="s">
        <v>1217</v>
      </c>
      <c r="F2022" s="683" t="s">
        <v>334</v>
      </c>
      <c r="G2022" s="698">
        <v>100</v>
      </c>
      <c r="H2022" s="698">
        <v>100</v>
      </c>
      <c r="I2022" s="688">
        <f t="shared" si="33"/>
        <v>20</v>
      </c>
    </row>
    <row r="2023" spans="1:9" ht="15">
      <c r="A2023" s="682">
        <v>1999</v>
      </c>
      <c r="B2023" s="690" t="s">
        <v>2234</v>
      </c>
      <c r="C2023" s="690" t="s">
        <v>4100</v>
      </c>
      <c r="D2023" s="691" t="s">
        <v>4529</v>
      </c>
      <c r="E2023" s="686" t="s">
        <v>1217</v>
      </c>
      <c r="F2023" s="683" t="s">
        <v>334</v>
      </c>
      <c r="G2023" s="698">
        <v>100</v>
      </c>
      <c r="H2023" s="698">
        <v>100</v>
      </c>
      <c r="I2023" s="688">
        <f t="shared" si="33"/>
        <v>20</v>
      </c>
    </row>
    <row r="2024" spans="1:9" ht="15">
      <c r="A2024" s="682">
        <v>2000</v>
      </c>
      <c r="B2024" s="690" t="s">
        <v>1580</v>
      </c>
      <c r="C2024" s="690" t="s">
        <v>2014</v>
      </c>
      <c r="D2024" s="691" t="s">
        <v>4530</v>
      </c>
      <c r="E2024" s="686" t="s">
        <v>1217</v>
      </c>
      <c r="F2024" s="683" t="s">
        <v>334</v>
      </c>
      <c r="G2024" s="698">
        <v>100</v>
      </c>
      <c r="H2024" s="698">
        <v>100</v>
      </c>
      <c r="I2024" s="688">
        <f t="shared" si="33"/>
        <v>20</v>
      </c>
    </row>
    <row r="2025" spans="1:9" ht="15">
      <c r="A2025" s="682">
        <v>2001</v>
      </c>
      <c r="B2025" s="690" t="s">
        <v>3245</v>
      </c>
      <c r="C2025" s="690" t="s">
        <v>4531</v>
      </c>
      <c r="D2025" s="691" t="s">
        <v>4532</v>
      </c>
      <c r="E2025" s="686" t="s">
        <v>1217</v>
      </c>
      <c r="F2025" s="683" t="s">
        <v>334</v>
      </c>
      <c r="G2025" s="698">
        <v>100</v>
      </c>
      <c r="H2025" s="698">
        <v>100</v>
      </c>
      <c r="I2025" s="688">
        <f t="shared" si="33"/>
        <v>20</v>
      </c>
    </row>
    <row r="2026" spans="1:9" ht="15">
      <c r="A2026" s="682">
        <v>2002</v>
      </c>
      <c r="B2026" s="690" t="s">
        <v>1239</v>
      </c>
      <c r="C2026" s="690" t="s">
        <v>4533</v>
      </c>
      <c r="D2026" s="691" t="s">
        <v>4534</v>
      </c>
      <c r="E2026" s="686" t="s">
        <v>1217</v>
      </c>
      <c r="F2026" s="683" t="s">
        <v>334</v>
      </c>
      <c r="G2026" s="698">
        <v>100</v>
      </c>
      <c r="H2026" s="698">
        <v>100</v>
      </c>
      <c r="I2026" s="688">
        <f t="shared" si="33"/>
        <v>20</v>
      </c>
    </row>
    <row r="2027" spans="1:9" ht="15">
      <c r="A2027" s="682">
        <v>2003</v>
      </c>
      <c r="B2027" s="690" t="s">
        <v>2226</v>
      </c>
      <c r="C2027" s="690" t="s">
        <v>4535</v>
      </c>
      <c r="D2027" s="691" t="s">
        <v>4536</v>
      </c>
      <c r="E2027" s="686" t="s">
        <v>1217</v>
      </c>
      <c r="F2027" s="683" t="s">
        <v>334</v>
      </c>
      <c r="G2027" s="698">
        <v>100</v>
      </c>
      <c r="H2027" s="698">
        <v>100</v>
      </c>
      <c r="I2027" s="688">
        <f t="shared" si="33"/>
        <v>20</v>
      </c>
    </row>
    <row r="2028" spans="1:9" ht="15">
      <c r="A2028" s="682">
        <v>2004</v>
      </c>
      <c r="B2028" s="690" t="s">
        <v>2374</v>
      </c>
      <c r="C2028" s="690" t="s">
        <v>4537</v>
      </c>
      <c r="D2028" s="691" t="s">
        <v>4538</v>
      </c>
      <c r="E2028" s="686" t="s">
        <v>1217</v>
      </c>
      <c r="F2028" s="683" t="s">
        <v>334</v>
      </c>
      <c r="G2028" s="698">
        <v>100</v>
      </c>
      <c r="H2028" s="698">
        <v>100</v>
      </c>
      <c r="I2028" s="688">
        <f t="shared" si="33"/>
        <v>20</v>
      </c>
    </row>
    <row r="2029" spans="1:9" ht="15">
      <c r="A2029" s="682">
        <v>2005</v>
      </c>
      <c r="B2029" s="690" t="s">
        <v>1294</v>
      </c>
      <c r="C2029" s="690" t="s">
        <v>2561</v>
      </c>
      <c r="D2029" s="691" t="s">
        <v>4539</v>
      </c>
      <c r="E2029" s="686" t="s">
        <v>1217</v>
      </c>
      <c r="F2029" s="683" t="s">
        <v>334</v>
      </c>
      <c r="G2029" s="698">
        <v>100</v>
      </c>
      <c r="H2029" s="698">
        <v>100</v>
      </c>
      <c r="I2029" s="688">
        <f t="shared" si="33"/>
        <v>20</v>
      </c>
    </row>
    <row r="2030" spans="1:9" ht="15">
      <c r="A2030" s="682">
        <v>2006</v>
      </c>
      <c r="B2030" s="690" t="s">
        <v>1492</v>
      </c>
      <c r="C2030" s="690" t="s">
        <v>1459</v>
      </c>
      <c r="D2030" s="691" t="s">
        <v>4540</v>
      </c>
      <c r="E2030" s="686" t="s">
        <v>1217</v>
      </c>
      <c r="F2030" s="683" t="s">
        <v>334</v>
      </c>
      <c r="G2030" s="698">
        <v>100</v>
      </c>
      <c r="H2030" s="698">
        <v>100</v>
      </c>
      <c r="I2030" s="688">
        <f t="shared" si="33"/>
        <v>20</v>
      </c>
    </row>
    <row r="2031" spans="1:9" ht="15">
      <c r="A2031" s="682">
        <v>2007</v>
      </c>
      <c r="B2031" s="690" t="s">
        <v>1382</v>
      </c>
      <c r="C2031" s="690" t="s">
        <v>3690</v>
      </c>
      <c r="D2031" s="691" t="s">
        <v>4541</v>
      </c>
      <c r="E2031" s="686" t="s">
        <v>1217</v>
      </c>
      <c r="F2031" s="683" t="s">
        <v>334</v>
      </c>
      <c r="G2031" s="698">
        <v>100</v>
      </c>
      <c r="H2031" s="698">
        <v>100</v>
      </c>
      <c r="I2031" s="688">
        <f t="shared" si="33"/>
        <v>20</v>
      </c>
    </row>
    <row r="2032" spans="1:9" ht="15">
      <c r="A2032" s="682">
        <v>2008</v>
      </c>
      <c r="B2032" s="690" t="s">
        <v>1754</v>
      </c>
      <c r="C2032" s="690" t="s">
        <v>1760</v>
      </c>
      <c r="D2032" s="691" t="s">
        <v>4542</v>
      </c>
      <c r="E2032" s="686" t="s">
        <v>1217</v>
      </c>
      <c r="F2032" s="683" t="s">
        <v>334</v>
      </c>
      <c r="G2032" s="698">
        <v>100</v>
      </c>
      <c r="H2032" s="698">
        <v>100</v>
      </c>
      <c r="I2032" s="688">
        <f t="shared" si="33"/>
        <v>20</v>
      </c>
    </row>
    <row r="2033" spans="1:9" ht="15">
      <c r="A2033" s="682">
        <v>2009</v>
      </c>
      <c r="B2033" s="690" t="s">
        <v>1974</v>
      </c>
      <c r="C2033" s="690" t="s">
        <v>4543</v>
      </c>
      <c r="D2033" s="691" t="s">
        <v>4544</v>
      </c>
      <c r="E2033" s="686" t="s">
        <v>1217</v>
      </c>
      <c r="F2033" s="683" t="s">
        <v>334</v>
      </c>
      <c r="G2033" s="698">
        <v>100</v>
      </c>
      <c r="H2033" s="698">
        <v>100</v>
      </c>
      <c r="I2033" s="688">
        <f t="shared" si="33"/>
        <v>20</v>
      </c>
    </row>
    <row r="2034" spans="1:9" ht="15">
      <c r="A2034" s="682">
        <v>2010</v>
      </c>
      <c r="B2034" s="690" t="s">
        <v>1413</v>
      </c>
      <c r="C2034" s="690" t="s">
        <v>4545</v>
      </c>
      <c r="D2034" s="691" t="s">
        <v>4546</v>
      </c>
      <c r="E2034" s="686" t="s">
        <v>1217</v>
      </c>
      <c r="F2034" s="683" t="s">
        <v>334</v>
      </c>
      <c r="G2034" s="698">
        <v>100</v>
      </c>
      <c r="H2034" s="698">
        <v>100</v>
      </c>
      <c r="I2034" s="688">
        <f t="shared" si="33"/>
        <v>20</v>
      </c>
    </row>
    <row r="2035" spans="1:9" ht="15">
      <c r="A2035" s="682">
        <v>2011</v>
      </c>
      <c r="B2035" s="690" t="s">
        <v>1449</v>
      </c>
      <c r="C2035" s="690" t="s">
        <v>4547</v>
      </c>
      <c r="D2035" s="691" t="s">
        <v>4548</v>
      </c>
      <c r="E2035" s="686" t="s">
        <v>1217</v>
      </c>
      <c r="F2035" s="683" t="s">
        <v>334</v>
      </c>
      <c r="G2035" s="698">
        <v>100</v>
      </c>
      <c r="H2035" s="698">
        <v>100</v>
      </c>
      <c r="I2035" s="688">
        <f t="shared" si="33"/>
        <v>20</v>
      </c>
    </row>
    <row r="2036" spans="1:9" ht="15">
      <c r="A2036" s="682">
        <v>2012</v>
      </c>
      <c r="B2036" s="690" t="s">
        <v>2563</v>
      </c>
      <c r="C2036" s="690" t="s">
        <v>4549</v>
      </c>
      <c r="D2036" s="691" t="s">
        <v>4550</v>
      </c>
      <c r="E2036" s="686" t="s">
        <v>1217</v>
      </c>
      <c r="F2036" s="683" t="s">
        <v>334</v>
      </c>
      <c r="G2036" s="698">
        <v>100</v>
      </c>
      <c r="H2036" s="698">
        <v>100</v>
      </c>
      <c r="I2036" s="688">
        <f t="shared" si="33"/>
        <v>20</v>
      </c>
    </row>
    <row r="2037" spans="1:9" ht="15">
      <c r="A2037" s="682">
        <v>2013</v>
      </c>
      <c r="B2037" s="690" t="s">
        <v>1393</v>
      </c>
      <c r="C2037" s="690" t="s">
        <v>4551</v>
      </c>
      <c r="D2037" s="691">
        <v>60001037711</v>
      </c>
      <c r="E2037" s="686" t="s">
        <v>1217</v>
      </c>
      <c r="F2037" s="683" t="s">
        <v>334</v>
      </c>
      <c r="G2037" s="698">
        <v>100</v>
      </c>
      <c r="H2037" s="698">
        <v>100</v>
      </c>
      <c r="I2037" s="688">
        <f t="shared" si="33"/>
        <v>20</v>
      </c>
    </row>
    <row r="2038" spans="1:9" ht="15">
      <c r="A2038" s="682">
        <v>2014</v>
      </c>
      <c r="B2038" s="690" t="s">
        <v>2025</v>
      </c>
      <c r="C2038" s="690" t="s">
        <v>2308</v>
      </c>
      <c r="D2038" s="691" t="s">
        <v>4552</v>
      </c>
      <c r="E2038" s="686" t="s">
        <v>1217</v>
      </c>
      <c r="F2038" s="683" t="s">
        <v>334</v>
      </c>
      <c r="G2038" s="698">
        <v>100</v>
      </c>
      <c r="H2038" s="698">
        <v>100</v>
      </c>
      <c r="I2038" s="688">
        <f t="shared" si="33"/>
        <v>20</v>
      </c>
    </row>
    <row r="2039" spans="1:9" ht="15">
      <c r="A2039" s="682">
        <v>2015</v>
      </c>
      <c r="B2039" s="690" t="s">
        <v>1724</v>
      </c>
      <c r="C2039" s="690" t="s">
        <v>4553</v>
      </c>
      <c r="D2039" s="691" t="s">
        <v>4554</v>
      </c>
      <c r="E2039" s="686" t="s">
        <v>1217</v>
      </c>
      <c r="F2039" s="683" t="s">
        <v>334</v>
      </c>
      <c r="G2039" s="698">
        <v>100</v>
      </c>
      <c r="H2039" s="698">
        <v>100</v>
      </c>
      <c r="I2039" s="688">
        <f t="shared" si="33"/>
        <v>20</v>
      </c>
    </row>
    <row r="2040" spans="1:9" ht="15">
      <c r="A2040" s="682">
        <v>2016</v>
      </c>
      <c r="B2040" s="690" t="s">
        <v>652</v>
      </c>
      <c r="C2040" s="690" t="s">
        <v>4555</v>
      </c>
      <c r="D2040" s="691">
        <v>60001022908</v>
      </c>
      <c r="E2040" s="686" t="s">
        <v>1217</v>
      </c>
      <c r="F2040" s="683" t="s">
        <v>334</v>
      </c>
      <c r="G2040" s="698">
        <v>100</v>
      </c>
      <c r="H2040" s="698">
        <v>100</v>
      </c>
      <c r="I2040" s="688">
        <f t="shared" si="33"/>
        <v>20</v>
      </c>
    </row>
    <row r="2041" spans="1:9" ht="15">
      <c r="A2041" s="682">
        <v>2017</v>
      </c>
      <c r="B2041" s="690" t="s">
        <v>684</v>
      </c>
      <c r="C2041" s="690" t="s">
        <v>3939</v>
      </c>
      <c r="D2041" s="691" t="s">
        <v>4556</v>
      </c>
      <c r="E2041" s="686" t="s">
        <v>1217</v>
      </c>
      <c r="F2041" s="683" t="s">
        <v>334</v>
      </c>
      <c r="G2041" s="698">
        <v>100</v>
      </c>
      <c r="H2041" s="698">
        <v>100</v>
      </c>
      <c r="I2041" s="688">
        <f t="shared" si="33"/>
        <v>20</v>
      </c>
    </row>
    <row r="2042" spans="1:9" ht="15">
      <c r="A2042" s="682">
        <v>2018</v>
      </c>
      <c r="B2042" s="690" t="s">
        <v>2163</v>
      </c>
      <c r="C2042" s="690" t="s">
        <v>4557</v>
      </c>
      <c r="D2042" s="691" t="s">
        <v>4558</v>
      </c>
      <c r="E2042" s="686" t="s">
        <v>1217</v>
      </c>
      <c r="F2042" s="683" t="s">
        <v>334</v>
      </c>
      <c r="G2042" s="698">
        <v>100</v>
      </c>
      <c r="H2042" s="698">
        <v>100</v>
      </c>
      <c r="I2042" s="688">
        <f t="shared" si="33"/>
        <v>20</v>
      </c>
    </row>
    <row r="2043" spans="1:9" ht="15">
      <c r="A2043" s="682">
        <v>2019</v>
      </c>
      <c r="B2043" s="690" t="s">
        <v>1647</v>
      </c>
      <c r="C2043" s="690" t="s">
        <v>685</v>
      </c>
      <c r="D2043" s="691" t="s">
        <v>4559</v>
      </c>
      <c r="E2043" s="686" t="s">
        <v>1217</v>
      </c>
      <c r="F2043" s="683" t="s">
        <v>334</v>
      </c>
      <c r="G2043" s="698">
        <v>100</v>
      </c>
      <c r="H2043" s="698">
        <v>100</v>
      </c>
      <c r="I2043" s="688">
        <f t="shared" si="33"/>
        <v>20</v>
      </c>
    </row>
    <row r="2044" spans="1:9" ht="15">
      <c r="A2044" s="682">
        <v>2020</v>
      </c>
      <c r="B2044" s="690" t="s">
        <v>1772</v>
      </c>
      <c r="C2044" s="690" t="s">
        <v>685</v>
      </c>
      <c r="D2044" s="691" t="s">
        <v>4560</v>
      </c>
      <c r="E2044" s="686" t="s">
        <v>1217</v>
      </c>
      <c r="F2044" s="683" t="s">
        <v>334</v>
      </c>
      <c r="G2044" s="698">
        <v>100</v>
      </c>
      <c r="H2044" s="698">
        <v>100</v>
      </c>
      <c r="I2044" s="688">
        <f t="shared" si="33"/>
        <v>20</v>
      </c>
    </row>
    <row r="2045" spans="1:9" ht="15">
      <c r="A2045" s="682">
        <v>2021</v>
      </c>
      <c r="B2045" s="690" t="s">
        <v>4561</v>
      </c>
      <c r="C2045" s="690" t="s">
        <v>4497</v>
      </c>
      <c r="D2045" s="691">
        <v>60001113921</v>
      </c>
      <c r="E2045" s="686" t="s">
        <v>1217</v>
      </c>
      <c r="F2045" s="683" t="s">
        <v>334</v>
      </c>
      <c r="G2045" s="698">
        <v>100</v>
      </c>
      <c r="H2045" s="698">
        <v>100</v>
      </c>
      <c r="I2045" s="688">
        <f t="shared" si="33"/>
        <v>20</v>
      </c>
    </row>
    <row r="2046" spans="1:9" ht="15">
      <c r="A2046" s="682">
        <v>2022</v>
      </c>
      <c r="B2046" s="690" t="s">
        <v>1404</v>
      </c>
      <c r="C2046" s="690" t="s">
        <v>4557</v>
      </c>
      <c r="D2046" s="691">
        <v>60001120557</v>
      </c>
      <c r="E2046" s="686" t="s">
        <v>1217</v>
      </c>
      <c r="F2046" s="683" t="s">
        <v>334</v>
      </c>
      <c r="G2046" s="698">
        <v>100</v>
      </c>
      <c r="H2046" s="698">
        <v>100</v>
      </c>
      <c r="I2046" s="688">
        <f t="shared" si="33"/>
        <v>20</v>
      </c>
    </row>
    <row r="2047" spans="1:9" ht="15">
      <c r="A2047" s="682">
        <v>2023</v>
      </c>
      <c r="B2047" s="690" t="s">
        <v>3335</v>
      </c>
      <c r="C2047" s="690" t="s">
        <v>3857</v>
      </c>
      <c r="D2047" s="691" t="s">
        <v>4562</v>
      </c>
      <c r="E2047" s="686" t="s">
        <v>1217</v>
      </c>
      <c r="F2047" s="683" t="s">
        <v>334</v>
      </c>
      <c r="G2047" s="698">
        <v>100</v>
      </c>
      <c r="H2047" s="698">
        <v>100</v>
      </c>
      <c r="I2047" s="688">
        <f t="shared" si="33"/>
        <v>20</v>
      </c>
    </row>
    <row r="2048" spans="1:9" ht="15">
      <c r="A2048" s="682">
        <v>2024</v>
      </c>
      <c r="B2048" s="690" t="s">
        <v>4563</v>
      </c>
      <c r="C2048" s="690" t="s">
        <v>4564</v>
      </c>
      <c r="D2048" s="691" t="s">
        <v>4565</v>
      </c>
      <c r="E2048" s="686" t="s">
        <v>1217</v>
      </c>
      <c r="F2048" s="683" t="s">
        <v>334</v>
      </c>
      <c r="G2048" s="698">
        <v>100</v>
      </c>
      <c r="H2048" s="698">
        <v>100</v>
      </c>
      <c r="I2048" s="688">
        <f t="shared" si="33"/>
        <v>20</v>
      </c>
    </row>
    <row r="2049" spans="1:9" ht="15">
      <c r="A2049" s="682">
        <v>2025</v>
      </c>
      <c r="B2049" s="690" t="s">
        <v>1407</v>
      </c>
      <c r="C2049" s="690" t="s">
        <v>4564</v>
      </c>
      <c r="D2049" s="691" t="s">
        <v>4566</v>
      </c>
      <c r="E2049" s="686" t="s">
        <v>1217</v>
      </c>
      <c r="F2049" s="683" t="s">
        <v>334</v>
      </c>
      <c r="G2049" s="698">
        <v>100</v>
      </c>
      <c r="H2049" s="698">
        <v>100</v>
      </c>
      <c r="I2049" s="688">
        <f t="shared" si="33"/>
        <v>20</v>
      </c>
    </row>
    <row r="2050" spans="1:9" ht="15">
      <c r="A2050" s="682">
        <v>2026</v>
      </c>
      <c r="B2050" s="690" t="s">
        <v>4371</v>
      </c>
      <c r="C2050" s="690" t="s">
        <v>3298</v>
      </c>
      <c r="D2050" s="691" t="s">
        <v>4567</v>
      </c>
      <c r="E2050" s="686" t="s">
        <v>1217</v>
      </c>
      <c r="F2050" s="683" t="s">
        <v>334</v>
      </c>
      <c r="G2050" s="698">
        <v>100</v>
      </c>
      <c r="H2050" s="698">
        <v>100</v>
      </c>
      <c r="I2050" s="688">
        <f t="shared" si="33"/>
        <v>20</v>
      </c>
    </row>
    <row r="2051" spans="1:9" ht="15">
      <c r="A2051" s="682">
        <v>2027</v>
      </c>
      <c r="B2051" s="690" t="s">
        <v>1404</v>
      </c>
      <c r="C2051" s="690" t="s">
        <v>4568</v>
      </c>
      <c r="D2051" s="691" t="s">
        <v>4569</v>
      </c>
      <c r="E2051" s="686" t="s">
        <v>1217</v>
      </c>
      <c r="F2051" s="683" t="s">
        <v>334</v>
      </c>
      <c r="G2051" s="698">
        <v>100</v>
      </c>
      <c r="H2051" s="698">
        <v>100</v>
      </c>
      <c r="I2051" s="688">
        <f t="shared" si="33"/>
        <v>20</v>
      </c>
    </row>
    <row r="2052" spans="1:9" ht="15">
      <c r="A2052" s="682">
        <v>2028</v>
      </c>
      <c r="B2052" s="690" t="s">
        <v>1218</v>
      </c>
      <c r="C2052" s="690" t="s">
        <v>3894</v>
      </c>
      <c r="D2052" s="691" t="s">
        <v>4570</v>
      </c>
      <c r="E2052" s="686" t="s">
        <v>1217</v>
      </c>
      <c r="F2052" s="683" t="s">
        <v>334</v>
      </c>
      <c r="G2052" s="698">
        <v>100</v>
      </c>
      <c r="H2052" s="698">
        <v>100</v>
      </c>
      <c r="I2052" s="688">
        <f t="shared" si="33"/>
        <v>20</v>
      </c>
    </row>
    <row r="2053" spans="1:9" ht="15">
      <c r="A2053" s="682">
        <v>2029</v>
      </c>
      <c r="B2053" s="690" t="s">
        <v>678</v>
      </c>
      <c r="C2053" s="690" t="s">
        <v>3857</v>
      </c>
      <c r="D2053" s="691">
        <v>60003011164</v>
      </c>
      <c r="E2053" s="686" t="s">
        <v>1217</v>
      </c>
      <c r="F2053" s="683" t="s">
        <v>334</v>
      </c>
      <c r="G2053" s="698">
        <v>100</v>
      </c>
      <c r="H2053" s="698">
        <v>100</v>
      </c>
      <c r="I2053" s="688">
        <f t="shared" si="33"/>
        <v>20</v>
      </c>
    </row>
    <row r="2054" spans="1:9" ht="15">
      <c r="A2054" s="682">
        <v>2030</v>
      </c>
      <c r="B2054" s="690" t="s">
        <v>2118</v>
      </c>
      <c r="C2054" s="690" t="s">
        <v>4571</v>
      </c>
      <c r="D2054" s="691">
        <v>60001137221</v>
      </c>
      <c r="E2054" s="686" t="s">
        <v>1217</v>
      </c>
      <c r="F2054" s="683" t="s">
        <v>334</v>
      </c>
      <c r="G2054" s="698">
        <v>100</v>
      </c>
      <c r="H2054" s="698">
        <v>100</v>
      </c>
      <c r="I2054" s="688">
        <f t="shared" si="33"/>
        <v>20</v>
      </c>
    </row>
    <row r="2055" spans="1:9" ht="15">
      <c r="A2055" s="682">
        <v>2031</v>
      </c>
      <c r="B2055" s="690" t="s">
        <v>678</v>
      </c>
      <c r="C2055" s="690" t="s">
        <v>3450</v>
      </c>
      <c r="D2055" s="691" t="s">
        <v>4572</v>
      </c>
      <c r="E2055" s="686" t="s">
        <v>1217</v>
      </c>
      <c r="F2055" s="683" t="s">
        <v>334</v>
      </c>
      <c r="G2055" s="698">
        <v>100</v>
      </c>
      <c r="H2055" s="698">
        <v>100</v>
      </c>
      <c r="I2055" s="688">
        <f t="shared" si="33"/>
        <v>20</v>
      </c>
    </row>
    <row r="2056" spans="1:9" ht="15">
      <c r="A2056" s="682">
        <v>2032</v>
      </c>
      <c r="B2056" s="690" t="s">
        <v>1596</v>
      </c>
      <c r="C2056" s="690" t="s">
        <v>3881</v>
      </c>
      <c r="D2056" s="691" t="s">
        <v>4573</v>
      </c>
      <c r="E2056" s="686" t="s">
        <v>1217</v>
      </c>
      <c r="F2056" s="683" t="s">
        <v>334</v>
      </c>
      <c r="G2056" s="698">
        <v>100</v>
      </c>
      <c r="H2056" s="698">
        <v>100</v>
      </c>
      <c r="I2056" s="688">
        <f t="shared" si="33"/>
        <v>20</v>
      </c>
    </row>
    <row r="2057" spans="1:9" ht="15">
      <c r="A2057" s="682">
        <v>2033</v>
      </c>
      <c r="B2057" s="690" t="s">
        <v>652</v>
      </c>
      <c r="C2057" s="690" t="s">
        <v>4574</v>
      </c>
      <c r="D2057" s="691" t="s">
        <v>4575</v>
      </c>
      <c r="E2057" s="686" t="s">
        <v>1217</v>
      </c>
      <c r="F2057" s="683" t="s">
        <v>334</v>
      </c>
      <c r="G2057" s="698">
        <v>100</v>
      </c>
      <c r="H2057" s="698">
        <v>100</v>
      </c>
      <c r="I2057" s="688">
        <f t="shared" si="33"/>
        <v>20</v>
      </c>
    </row>
    <row r="2058" spans="1:9" ht="15">
      <c r="A2058" s="682">
        <v>2034</v>
      </c>
      <c r="B2058" s="690" t="s">
        <v>668</v>
      </c>
      <c r="C2058" s="690" t="s">
        <v>3425</v>
      </c>
      <c r="D2058" s="691" t="s">
        <v>4576</v>
      </c>
      <c r="E2058" s="686" t="s">
        <v>1217</v>
      </c>
      <c r="F2058" s="683" t="s">
        <v>334</v>
      </c>
      <c r="G2058" s="698">
        <v>100</v>
      </c>
      <c r="H2058" s="698">
        <v>100</v>
      </c>
      <c r="I2058" s="688">
        <f t="shared" si="33"/>
        <v>20</v>
      </c>
    </row>
    <row r="2059" spans="1:9" ht="15">
      <c r="A2059" s="682">
        <v>2035</v>
      </c>
      <c r="B2059" s="690" t="s">
        <v>1399</v>
      </c>
      <c r="C2059" s="690" t="s">
        <v>4577</v>
      </c>
      <c r="D2059" s="691" t="s">
        <v>4578</v>
      </c>
      <c r="E2059" s="686" t="s">
        <v>1217</v>
      </c>
      <c r="F2059" s="683" t="s">
        <v>334</v>
      </c>
      <c r="G2059" s="698">
        <v>100</v>
      </c>
      <c r="H2059" s="698">
        <v>100</v>
      </c>
      <c r="I2059" s="688">
        <f t="shared" si="33"/>
        <v>20</v>
      </c>
    </row>
    <row r="2060" spans="1:9" ht="15">
      <c r="A2060" s="682">
        <v>2036</v>
      </c>
      <c r="B2060" s="690" t="s">
        <v>678</v>
      </c>
      <c r="C2060" s="690" t="s">
        <v>4579</v>
      </c>
      <c r="D2060" s="691" t="s">
        <v>4580</v>
      </c>
      <c r="E2060" s="686" t="s">
        <v>1217</v>
      </c>
      <c r="F2060" s="683" t="s">
        <v>334</v>
      </c>
      <c r="G2060" s="698">
        <v>100</v>
      </c>
      <c r="H2060" s="698">
        <v>100</v>
      </c>
      <c r="I2060" s="688">
        <f t="shared" si="33"/>
        <v>20</v>
      </c>
    </row>
    <row r="2061" spans="1:9" ht="15">
      <c r="A2061" s="682">
        <v>2037</v>
      </c>
      <c r="B2061" s="690" t="s">
        <v>1393</v>
      </c>
      <c r="C2061" s="690" t="s">
        <v>4581</v>
      </c>
      <c r="D2061" s="691" t="s">
        <v>4582</v>
      </c>
      <c r="E2061" s="686" t="s">
        <v>1217</v>
      </c>
      <c r="F2061" s="683" t="s">
        <v>334</v>
      </c>
      <c r="G2061" s="698">
        <v>100</v>
      </c>
      <c r="H2061" s="698">
        <v>100</v>
      </c>
      <c r="I2061" s="688">
        <f t="shared" si="33"/>
        <v>20</v>
      </c>
    </row>
    <row r="2062" spans="1:9" ht="15">
      <c r="A2062" s="682">
        <v>2038</v>
      </c>
      <c r="B2062" s="690" t="s">
        <v>4583</v>
      </c>
      <c r="C2062" s="690" t="s">
        <v>4584</v>
      </c>
      <c r="D2062" s="691" t="s">
        <v>4585</v>
      </c>
      <c r="E2062" s="686" t="s">
        <v>1217</v>
      </c>
      <c r="F2062" s="683" t="s">
        <v>334</v>
      </c>
      <c r="G2062" s="698">
        <v>100</v>
      </c>
      <c r="H2062" s="698">
        <v>100</v>
      </c>
      <c r="I2062" s="688">
        <f t="shared" si="33"/>
        <v>20</v>
      </c>
    </row>
    <row r="2063" spans="1:9" ht="15">
      <c r="A2063" s="682">
        <v>2039</v>
      </c>
      <c r="B2063" s="690" t="s">
        <v>659</v>
      </c>
      <c r="C2063" s="690" t="s">
        <v>3833</v>
      </c>
      <c r="D2063" s="691" t="s">
        <v>4586</v>
      </c>
      <c r="E2063" s="686" t="s">
        <v>1217</v>
      </c>
      <c r="F2063" s="683" t="s">
        <v>334</v>
      </c>
      <c r="G2063" s="698">
        <v>100</v>
      </c>
      <c r="H2063" s="698">
        <v>100</v>
      </c>
      <c r="I2063" s="688">
        <f t="shared" si="33"/>
        <v>20</v>
      </c>
    </row>
    <row r="2064" spans="1:9" ht="15">
      <c r="A2064" s="682">
        <v>2040</v>
      </c>
      <c r="B2064" s="690" t="s">
        <v>1382</v>
      </c>
      <c r="C2064" s="690" t="s">
        <v>4012</v>
      </c>
      <c r="D2064" s="691" t="s">
        <v>4587</v>
      </c>
      <c r="E2064" s="686" t="s">
        <v>1217</v>
      </c>
      <c r="F2064" s="683" t="s">
        <v>334</v>
      </c>
      <c r="G2064" s="698">
        <v>100</v>
      </c>
      <c r="H2064" s="698">
        <v>100</v>
      </c>
      <c r="I2064" s="688">
        <f t="shared" si="33"/>
        <v>20</v>
      </c>
    </row>
    <row r="2065" spans="1:9" ht="15">
      <c r="A2065" s="682">
        <v>2041</v>
      </c>
      <c r="B2065" s="690" t="s">
        <v>3032</v>
      </c>
      <c r="C2065" s="690" t="s">
        <v>4513</v>
      </c>
      <c r="D2065" s="691" t="s">
        <v>4588</v>
      </c>
      <c r="E2065" s="686" t="s">
        <v>1217</v>
      </c>
      <c r="F2065" s="683" t="s">
        <v>334</v>
      </c>
      <c r="G2065" s="698">
        <v>100</v>
      </c>
      <c r="H2065" s="698">
        <v>100</v>
      </c>
      <c r="I2065" s="688">
        <f t="shared" si="33"/>
        <v>20</v>
      </c>
    </row>
    <row r="2066" spans="1:9" ht="15">
      <c r="A2066" s="682">
        <v>2042</v>
      </c>
      <c r="B2066" s="690" t="s">
        <v>1451</v>
      </c>
      <c r="C2066" s="690" t="s">
        <v>2316</v>
      </c>
      <c r="D2066" s="691" t="s">
        <v>4589</v>
      </c>
      <c r="E2066" s="686" t="s">
        <v>1217</v>
      </c>
      <c r="F2066" s="683" t="s">
        <v>334</v>
      </c>
      <c r="G2066" s="698">
        <v>100</v>
      </c>
      <c r="H2066" s="698">
        <v>100</v>
      </c>
      <c r="I2066" s="688">
        <f t="shared" si="33"/>
        <v>20</v>
      </c>
    </row>
    <row r="2067" spans="1:9" ht="15">
      <c r="A2067" s="682">
        <v>2043</v>
      </c>
      <c r="B2067" s="690" t="s">
        <v>1393</v>
      </c>
      <c r="C2067" s="690" t="s">
        <v>2957</v>
      </c>
      <c r="D2067" s="691" t="s">
        <v>4590</v>
      </c>
      <c r="E2067" s="686" t="s">
        <v>1217</v>
      </c>
      <c r="F2067" s="683" t="s">
        <v>334</v>
      </c>
      <c r="G2067" s="698">
        <v>100</v>
      </c>
      <c r="H2067" s="698">
        <v>100</v>
      </c>
      <c r="I2067" s="688">
        <f t="shared" si="33"/>
        <v>20</v>
      </c>
    </row>
    <row r="2068" spans="1:9" ht="15">
      <c r="A2068" s="682">
        <v>2044</v>
      </c>
      <c r="B2068" s="690" t="s">
        <v>1246</v>
      </c>
      <c r="C2068" s="690" t="s">
        <v>4591</v>
      </c>
      <c r="D2068" s="691" t="s">
        <v>4592</v>
      </c>
      <c r="E2068" s="686" t="s">
        <v>1217</v>
      </c>
      <c r="F2068" s="683" t="s">
        <v>334</v>
      </c>
      <c r="G2068" s="698">
        <v>100</v>
      </c>
      <c r="H2068" s="698">
        <v>100</v>
      </c>
      <c r="I2068" s="688">
        <f t="shared" si="33"/>
        <v>20</v>
      </c>
    </row>
    <row r="2069" spans="1:9" ht="15">
      <c r="A2069" s="682">
        <v>2045</v>
      </c>
      <c r="B2069" s="690" t="s">
        <v>1441</v>
      </c>
      <c r="C2069" s="690" t="s">
        <v>4593</v>
      </c>
      <c r="D2069" s="691" t="s">
        <v>4594</v>
      </c>
      <c r="E2069" s="686" t="s">
        <v>1217</v>
      </c>
      <c r="F2069" s="683" t="s">
        <v>334</v>
      </c>
      <c r="G2069" s="698">
        <v>100</v>
      </c>
      <c r="H2069" s="698">
        <v>100</v>
      </c>
      <c r="I2069" s="688">
        <f t="shared" si="33"/>
        <v>20</v>
      </c>
    </row>
    <row r="2070" spans="1:9" ht="15">
      <c r="A2070" s="682">
        <v>2046</v>
      </c>
      <c r="B2070" s="690" t="s">
        <v>1239</v>
      </c>
      <c r="C2070" s="690" t="s">
        <v>3450</v>
      </c>
      <c r="D2070" s="691">
        <v>60003007575</v>
      </c>
      <c r="E2070" s="686" t="s">
        <v>1217</v>
      </c>
      <c r="F2070" s="683" t="s">
        <v>334</v>
      </c>
      <c r="G2070" s="698">
        <v>100</v>
      </c>
      <c r="H2070" s="698">
        <v>100</v>
      </c>
      <c r="I2070" s="688">
        <f t="shared" si="33"/>
        <v>20</v>
      </c>
    </row>
    <row r="2071" spans="1:9" ht="15">
      <c r="A2071" s="682">
        <v>2047</v>
      </c>
      <c r="B2071" s="690" t="s">
        <v>1724</v>
      </c>
      <c r="C2071" s="690" t="s">
        <v>4595</v>
      </c>
      <c r="D2071" s="691" t="s">
        <v>4596</v>
      </c>
      <c r="E2071" s="686" t="s">
        <v>1217</v>
      </c>
      <c r="F2071" s="683" t="s">
        <v>334</v>
      </c>
      <c r="G2071" s="698">
        <v>100</v>
      </c>
      <c r="H2071" s="698">
        <v>100</v>
      </c>
      <c r="I2071" s="688">
        <f t="shared" si="33"/>
        <v>20</v>
      </c>
    </row>
    <row r="2072" spans="1:9" ht="15">
      <c r="A2072" s="682">
        <v>2048</v>
      </c>
      <c r="B2072" s="690" t="s">
        <v>3127</v>
      </c>
      <c r="C2072" s="690" t="s">
        <v>4597</v>
      </c>
      <c r="D2072" s="691" t="s">
        <v>4598</v>
      </c>
      <c r="E2072" s="686" t="s">
        <v>1217</v>
      </c>
      <c r="F2072" s="683" t="s">
        <v>334</v>
      </c>
      <c r="G2072" s="698">
        <v>100</v>
      </c>
      <c r="H2072" s="698">
        <v>100</v>
      </c>
      <c r="I2072" s="688">
        <f t="shared" si="33"/>
        <v>20</v>
      </c>
    </row>
    <row r="2073" spans="1:9" ht="15">
      <c r="A2073" s="682">
        <v>2049</v>
      </c>
      <c r="B2073" s="690" t="s">
        <v>1772</v>
      </c>
      <c r="C2073" s="690" t="s">
        <v>4581</v>
      </c>
      <c r="D2073" s="691" t="s">
        <v>4599</v>
      </c>
      <c r="E2073" s="686" t="s">
        <v>1217</v>
      </c>
      <c r="F2073" s="683" t="s">
        <v>334</v>
      </c>
      <c r="G2073" s="698">
        <v>100</v>
      </c>
      <c r="H2073" s="698">
        <v>100</v>
      </c>
      <c r="I2073" s="688">
        <f t="shared" si="33"/>
        <v>20</v>
      </c>
    </row>
    <row r="2074" spans="1:9" ht="15">
      <c r="A2074" s="682">
        <v>2050</v>
      </c>
      <c r="B2074" s="690" t="s">
        <v>1596</v>
      </c>
      <c r="C2074" s="690" t="s">
        <v>4600</v>
      </c>
      <c r="D2074" s="691" t="s">
        <v>4601</v>
      </c>
      <c r="E2074" s="686" t="s">
        <v>1217</v>
      </c>
      <c r="F2074" s="683" t="s">
        <v>334</v>
      </c>
      <c r="G2074" s="698">
        <v>100</v>
      </c>
      <c r="H2074" s="698">
        <v>100</v>
      </c>
      <c r="I2074" s="688">
        <f t="shared" si="33"/>
        <v>20</v>
      </c>
    </row>
    <row r="2075" spans="1:9" ht="15">
      <c r="A2075" s="682">
        <v>2051</v>
      </c>
      <c r="B2075" s="690" t="s">
        <v>3032</v>
      </c>
      <c r="C2075" s="690" t="s">
        <v>2632</v>
      </c>
      <c r="D2075" s="691" t="s">
        <v>4602</v>
      </c>
      <c r="E2075" s="686" t="s">
        <v>1217</v>
      </c>
      <c r="F2075" s="683" t="s">
        <v>334</v>
      </c>
      <c r="G2075" s="698">
        <v>100</v>
      </c>
      <c r="H2075" s="698">
        <v>100</v>
      </c>
      <c r="I2075" s="688">
        <f t="shared" si="33"/>
        <v>20</v>
      </c>
    </row>
    <row r="2076" spans="1:9" ht="15">
      <c r="A2076" s="682">
        <v>2052</v>
      </c>
      <c r="B2076" s="690" t="s">
        <v>1249</v>
      </c>
      <c r="C2076" s="690" t="s">
        <v>4603</v>
      </c>
      <c r="D2076" s="691" t="s">
        <v>4604</v>
      </c>
      <c r="E2076" s="686" t="s">
        <v>1217</v>
      </c>
      <c r="F2076" s="683" t="s">
        <v>334</v>
      </c>
      <c r="G2076" s="698">
        <v>100</v>
      </c>
      <c r="H2076" s="698">
        <v>100</v>
      </c>
      <c r="I2076" s="688">
        <f t="shared" si="33"/>
        <v>20</v>
      </c>
    </row>
    <row r="2077" spans="1:9" ht="15">
      <c r="A2077" s="682">
        <v>2053</v>
      </c>
      <c r="B2077" s="690" t="s">
        <v>1160</v>
      </c>
      <c r="C2077" s="690" t="s">
        <v>4605</v>
      </c>
      <c r="D2077" s="691" t="s">
        <v>4606</v>
      </c>
      <c r="E2077" s="686" t="s">
        <v>1217</v>
      </c>
      <c r="F2077" s="683" t="s">
        <v>334</v>
      </c>
      <c r="G2077" s="698">
        <v>100</v>
      </c>
      <c r="H2077" s="698">
        <v>100</v>
      </c>
      <c r="I2077" s="688">
        <f t="shared" si="33"/>
        <v>20</v>
      </c>
    </row>
    <row r="2078" spans="1:9" ht="15">
      <c r="A2078" s="682">
        <v>2054</v>
      </c>
      <c r="B2078" s="690" t="s">
        <v>1249</v>
      </c>
      <c r="C2078" s="690" t="s">
        <v>4607</v>
      </c>
      <c r="D2078" s="691" t="s">
        <v>4608</v>
      </c>
      <c r="E2078" s="686" t="s">
        <v>1217</v>
      </c>
      <c r="F2078" s="683" t="s">
        <v>334</v>
      </c>
      <c r="G2078" s="698">
        <v>100</v>
      </c>
      <c r="H2078" s="698">
        <v>100</v>
      </c>
      <c r="I2078" s="688">
        <f t="shared" si="33"/>
        <v>20</v>
      </c>
    </row>
    <row r="2079" spans="1:9" ht="15">
      <c r="A2079" s="682">
        <v>2055</v>
      </c>
      <c r="B2079" s="690" t="s">
        <v>1772</v>
      </c>
      <c r="C2079" s="690" t="s">
        <v>4609</v>
      </c>
      <c r="D2079" s="691" t="s">
        <v>4610</v>
      </c>
      <c r="E2079" s="686" t="s">
        <v>1217</v>
      </c>
      <c r="F2079" s="683" t="s">
        <v>334</v>
      </c>
      <c r="G2079" s="698">
        <v>100</v>
      </c>
      <c r="H2079" s="698">
        <v>100</v>
      </c>
      <c r="I2079" s="688">
        <f t="shared" si="33"/>
        <v>20</v>
      </c>
    </row>
    <row r="2080" spans="1:9" ht="15">
      <c r="A2080" s="682">
        <v>2056</v>
      </c>
      <c r="B2080" s="690" t="s">
        <v>2424</v>
      </c>
      <c r="C2080" s="690" t="s">
        <v>2372</v>
      </c>
      <c r="D2080" s="691" t="s">
        <v>4611</v>
      </c>
      <c r="E2080" s="686" t="s">
        <v>1217</v>
      </c>
      <c r="F2080" s="683" t="s">
        <v>334</v>
      </c>
      <c r="G2080" s="698">
        <v>100</v>
      </c>
      <c r="H2080" s="698">
        <v>100</v>
      </c>
      <c r="I2080" s="688">
        <f t="shared" ref="I2080:I2143" si="34">H2080*20%</f>
        <v>20</v>
      </c>
    </row>
    <row r="2081" spans="1:9" ht="15">
      <c r="A2081" s="682">
        <v>2057</v>
      </c>
      <c r="B2081" s="690" t="s">
        <v>2654</v>
      </c>
      <c r="C2081" s="690" t="s">
        <v>4526</v>
      </c>
      <c r="D2081" s="691" t="s">
        <v>4612</v>
      </c>
      <c r="E2081" s="686" t="s">
        <v>1217</v>
      </c>
      <c r="F2081" s="683" t="s">
        <v>334</v>
      </c>
      <c r="G2081" s="698">
        <v>100</v>
      </c>
      <c r="H2081" s="698">
        <v>100</v>
      </c>
      <c r="I2081" s="688">
        <f t="shared" si="34"/>
        <v>20</v>
      </c>
    </row>
    <row r="2082" spans="1:9" ht="15">
      <c r="A2082" s="682">
        <v>2058</v>
      </c>
      <c r="B2082" s="690" t="s">
        <v>1629</v>
      </c>
      <c r="C2082" s="690" t="s">
        <v>4613</v>
      </c>
      <c r="D2082" s="691" t="s">
        <v>4614</v>
      </c>
      <c r="E2082" s="686" t="s">
        <v>1217</v>
      </c>
      <c r="F2082" s="683" t="s">
        <v>334</v>
      </c>
      <c r="G2082" s="698">
        <v>100</v>
      </c>
      <c r="H2082" s="698">
        <v>100</v>
      </c>
      <c r="I2082" s="688">
        <f t="shared" si="34"/>
        <v>20</v>
      </c>
    </row>
    <row r="2083" spans="1:9" ht="15">
      <c r="A2083" s="682">
        <v>2059</v>
      </c>
      <c r="B2083" s="690" t="s">
        <v>1724</v>
      </c>
      <c r="C2083" s="690" t="s">
        <v>4613</v>
      </c>
      <c r="D2083" s="691" t="s">
        <v>4615</v>
      </c>
      <c r="E2083" s="686" t="s">
        <v>1217</v>
      </c>
      <c r="F2083" s="683" t="s">
        <v>334</v>
      </c>
      <c r="G2083" s="698">
        <v>100</v>
      </c>
      <c r="H2083" s="698">
        <v>100</v>
      </c>
      <c r="I2083" s="688">
        <f t="shared" si="34"/>
        <v>20</v>
      </c>
    </row>
    <row r="2084" spans="1:9" ht="15">
      <c r="A2084" s="682">
        <v>2060</v>
      </c>
      <c r="B2084" s="690" t="s">
        <v>1735</v>
      </c>
      <c r="C2084" s="690" t="s">
        <v>4616</v>
      </c>
      <c r="D2084" s="691" t="s">
        <v>4617</v>
      </c>
      <c r="E2084" s="686" t="s">
        <v>1217</v>
      </c>
      <c r="F2084" s="683" t="s">
        <v>334</v>
      </c>
      <c r="G2084" s="698">
        <v>100</v>
      </c>
      <c r="H2084" s="698">
        <v>100</v>
      </c>
      <c r="I2084" s="688">
        <f t="shared" si="34"/>
        <v>20</v>
      </c>
    </row>
    <row r="2085" spans="1:9" ht="15">
      <c r="A2085" s="682">
        <v>2061</v>
      </c>
      <c r="B2085" s="690" t="s">
        <v>4618</v>
      </c>
      <c r="C2085" s="690" t="s">
        <v>4616</v>
      </c>
      <c r="D2085" s="691" t="s">
        <v>4619</v>
      </c>
      <c r="E2085" s="686" t="s">
        <v>1217</v>
      </c>
      <c r="F2085" s="683" t="s">
        <v>334</v>
      </c>
      <c r="G2085" s="698">
        <v>100</v>
      </c>
      <c r="H2085" s="698">
        <v>100</v>
      </c>
      <c r="I2085" s="688">
        <f t="shared" si="34"/>
        <v>20</v>
      </c>
    </row>
    <row r="2086" spans="1:9" ht="15">
      <c r="A2086" s="682">
        <v>2062</v>
      </c>
      <c r="B2086" s="690" t="s">
        <v>1451</v>
      </c>
      <c r="C2086" s="690" t="s">
        <v>3219</v>
      </c>
      <c r="D2086" s="691" t="s">
        <v>4620</v>
      </c>
      <c r="E2086" s="686" t="s">
        <v>1217</v>
      </c>
      <c r="F2086" s="683" t="s">
        <v>334</v>
      </c>
      <c r="G2086" s="698">
        <v>100</v>
      </c>
      <c r="H2086" s="698">
        <v>100</v>
      </c>
      <c r="I2086" s="688">
        <f t="shared" si="34"/>
        <v>20</v>
      </c>
    </row>
    <row r="2087" spans="1:9" ht="15">
      <c r="A2087" s="682">
        <v>2063</v>
      </c>
      <c r="B2087" s="690" t="s">
        <v>3744</v>
      </c>
      <c r="C2087" s="690" t="s">
        <v>4621</v>
      </c>
      <c r="D2087" s="691" t="s">
        <v>4622</v>
      </c>
      <c r="E2087" s="686" t="s">
        <v>1217</v>
      </c>
      <c r="F2087" s="683" t="s">
        <v>334</v>
      </c>
      <c r="G2087" s="698">
        <v>100</v>
      </c>
      <c r="H2087" s="698">
        <v>100</v>
      </c>
      <c r="I2087" s="688">
        <f t="shared" si="34"/>
        <v>20</v>
      </c>
    </row>
    <row r="2088" spans="1:9" ht="15">
      <c r="A2088" s="682">
        <v>2064</v>
      </c>
      <c r="B2088" s="690" t="s">
        <v>1292</v>
      </c>
      <c r="C2088" s="690" t="s">
        <v>4623</v>
      </c>
      <c r="D2088" s="691" t="s">
        <v>4624</v>
      </c>
      <c r="E2088" s="686" t="s">
        <v>1217</v>
      </c>
      <c r="F2088" s="683" t="s">
        <v>334</v>
      </c>
      <c r="G2088" s="698">
        <v>100</v>
      </c>
      <c r="H2088" s="698">
        <v>100</v>
      </c>
      <c r="I2088" s="688">
        <f t="shared" si="34"/>
        <v>20</v>
      </c>
    </row>
    <row r="2089" spans="1:9" ht="15">
      <c r="A2089" s="682">
        <v>2065</v>
      </c>
      <c r="B2089" s="690" t="s">
        <v>4625</v>
      </c>
      <c r="C2089" s="690" t="s">
        <v>4537</v>
      </c>
      <c r="D2089" s="691" t="s">
        <v>4626</v>
      </c>
      <c r="E2089" s="686" t="s">
        <v>1217</v>
      </c>
      <c r="F2089" s="683" t="s">
        <v>334</v>
      </c>
      <c r="G2089" s="698">
        <v>100</v>
      </c>
      <c r="H2089" s="698">
        <v>100</v>
      </c>
      <c r="I2089" s="688">
        <f t="shared" si="34"/>
        <v>20</v>
      </c>
    </row>
    <row r="2090" spans="1:9" ht="15">
      <c r="A2090" s="682">
        <v>2066</v>
      </c>
      <c r="B2090" s="690" t="s">
        <v>1490</v>
      </c>
      <c r="C2090" s="690" t="s">
        <v>3781</v>
      </c>
      <c r="D2090" s="691" t="s">
        <v>4627</v>
      </c>
      <c r="E2090" s="686" t="s">
        <v>1217</v>
      </c>
      <c r="F2090" s="683" t="s">
        <v>334</v>
      </c>
      <c r="G2090" s="698">
        <v>100</v>
      </c>
      <c r="H2090" s="698">
        <v>100</v>
      </c>
      <c r="I2090" s="688">
        <f t="shared" si="34"/>
        <v>20</v>
      </c>
    </row>
    <row r="2091" spans="1:9" ht="15">
      <c r="A2091" s="682">
        <v>2067</v>
      </c>
      <c r="B2091" s="690" t="s">
        <v>1754</v>
      </c>
      <c r="C2091" s="690" t="s">
        <v>4628</v>
      </c>
      <c r="D2091" s="691" t="s">
        <v>4629</v>
      </c>
      <c r="E2091" s="686" t="s">
        <v>1217</v>
      </c>
      <c r="F2091" s="683" t="s">
        <v>334</v>
      </c>
      <c r="G2091" s="698">
        <v>100</v>
      </c>
      <c r="H2091" s="698">
        <v>100</v>
      </c>
      <c r="I2091" s="688">
        <f t="shared" si="34"/>
        <v>20</v>
      </c>
    </row>
    <row r="2092" spans="1:9" ht="15">
      <c r="A2092" s="682">
        <v>2068</v>
      </c>
      <c r="B2092" s="690" t="s">
        <v>1724</v>
      </c>
      <c r="C2092" s="690" t="s">
        <v>4630</v>
      </c>
      <c r="D2092" s="691" t="s">
        <v>4631</v>
      </c>
      <c r="E2092" s="686" t="s">
        <v>1217</v>
      </c>
      <c r="F2092" s="683" t="s">
        <v>334</v>
      </c>
      <c r="G2092" s="698">
        <v>100</v>
      </c>
      <c r="H2092" s="698">
        <v>100</v>
      </c>
      <c r="I2092" s="688">
        <f t="shared" si="34"/>
        <v>20</v>
      </c>
    </row>
    <row r="2093" spans="1:9" ht="15">
      <c r="A2093" s="682">
        <v>2069</v>
      </c>
      <c r="B2093" s="690" t="s">
        <v>4632</v>
      </c>
      <c r="C2093" s="690" t="s">
        <v>685</v>
      </c>
      <c r="D2093" s="691" t="s">
        <v>4633</v>
      </c>
      <c r="E2093" s="686" t="s">
        <v>1217</v>
      </c>
      <c r="F2093" s="683" t="s">
        <v>334</v>
      </c>
      <c r="G2093" s="698">
        <v>100</v>
      </c>
      <c r="H2093" s="698">
        <v>100</v>
      </c>
      <c r="I2093" s="688">
        <f t="shared" si="34"/>
        <v>20</v>
      </c>
    </row>
    <row r="2094" spans="1:9" ht="15">
      <c r="A2094" s="682">
        <v>2070</v>
      </c>
      <c r="B2094" s="690" t="s">
        <v>1413</v>
      </c>
      <c r="C2094" s="690" t="s">
        <v>4634</v>
      </c>
      <c r="D2094" s="691" t="s">
        <v>4635</v>
      </c>
      <c r="E2094" s="686" t="s">
        <v>1217</v>
      </c>
      <c r="F2094" s="683" t="s">
        <v>334</v>
      </c>
      <c r="G2094" s="698">
        <v>100</v>
      </c>
      <c r="H2094" s="698">
        <v>100</v>
      </c>
      <c r="I2094" s="688">
        <f t="shared" si="34"/>
        <v>20</v>
      </c>
    </row>
    <row r="2095" spans="1:9" ht="15">
      <c r="A2095" s="682">
        <v>2071</v>
      </c>
      <c r="B2095" s="690" t="s">
        <v>1686</v>
      </c>
      <c r="C2095" s="690" t="s">
        <v>4636</v>
      </c>
      <c r="D2095" s="691" t="s">
        <v>4637</v>
      </c>
      <c r="E2095" s="686" t="s">
        <v>1217</v>
      </c>
      <c r="F2095" s="683" t="s">
        <v>334</v>
      </c>
      <c r="G2095" s="698">
        <v>100</v>
      </c>
      <c r="H2095" s="698">
        <v>100</v>
      </c>
      <c r="I2095" s="688">
        <f t="shared" si="34"/>
        <v>20</v>
      </c>
    </row>
    <row r="2096" spans="1:9" ht="15">
      <c r="A2096" s="682">
        <v>2072</v>
      </c>
      <c r="B2096" s="690" t="s">
        <v>3245</v>
      </c>
      <c r="C2096" s="690" t="s">
        <v>4638</v>
      </c>
      <c r="D2096" s="691">
        <v>60001139131</v>
      </c>
      <c r="E2096" s="686" t="s">
        <v>1217</v>
      </c>
      <c r="F2096" s="683" t="s">
        <v>334</v>
      </c>
      <c r="G2096" s="698">
        <v>100</v>
      </c>
      <c r="H2096" s="698">
        <v>100</v>
      </c>
      <c r="I2096" s="688">
        <f t="shared" si="34"/>
        <v>20</v>
      </c>
    </row>
    <row r="2097" spans="1:9" ht="15">
      <c r="A2097" s="682">
        <v>2073</v>
      </c>
      <c r="B2097" s="690" t="s">
        <v>647</v>
      </c>
      <c r="C2097" s="690" t="s">
        <v>4639</v>
      </c>
      <c r="D2097" s="691" t="s">
        <v>4640</v>
      </c>
      <c r="E2097" s="686" t="s">
        <v>1217</v>
      </c>
      <c r="F2097" s="683" t="s">
        <v>334</v>
      </c>
      <c r="G2097" s="698">
        <v>100</v>
      </c>
      <c r="H2097" s="698">
        <v>100</v>
      </c>
      <c r="I2097" s="688">
        <f t="shared" si="34"/>
        <v>20</v>
      </c>
    </row>
    <row r="2098" spans="1:9" ht="15">
      <c r="A2098" s="682">
        <v>2074</v>
      </c>
      <c r="B2098" s="690" t="s">
        <v>3980</v>
      </c>
      <c r="C2098" s="690" t="s">
        <v>4641</v>
      </c>
      <c r="D2098" s="691" t="s">
        <v>4642</v>
      </c>
      <c r="E2098" s="686" t="s">
        <v>1217</v>
      </c>
      <c r="F2098" s="683" t="s">
        <v>334</v>
      </c>
      <c r="G2098" s="698">
        <v>100</v>
      </c>
      <c r="H2098" s="698">
        <v>100</v>
      </c>
      <c r="I2098" s="688">
        <f t="shared" si="34"/>
        <v>20</v>
      </c>
    </row>
    <row r="2099" spans="1:9" ht="15">
      <c r="A2099" s="682">
        <v>2075</v>
      </c>
      <c r="B2099" s="690" t="s">
        <v>1239</v>
      </c>
      <c r="C2099" s="690" t="s">
        <v>4643</v>
      </c>
      <c r="D2099" s="691">
        <v>60001004846</v>
      </c>
      <c r="E2099" s="686" t="s">
        <v>1217</v>
      </c>
      <c r="F2099" s="683" t="s">
        <v>334</v>
      </c>
      <c r="G2099" s="698">
        <v>100</v>
      </c>
      <c r="H2099" s="698">
        <v>100</v>
      </c>
      <c r="I2099" s="688">
        <f t="shared" si="34"/>
        <v>20</v>
      </c>
    </row>
    <row r="2100" spans="1:9" ht="15">
      <c r="A2100" s="682">
        <v>2076</v>
      </c>
      <c r="B2100" s="690" t="s">
        <v>1239</v>
      </c>
      <c r="C2100" s="690" t="s">
        <v>3274</v>
      </c>
      <c r="D2100" s="691" t="s">
        <v>4644</v>
      </c>
      <c r="E2100" s="686" t="s">
        <v>1217</v>
      </c>
      <c r="F2100" s="683" t="s">
        <v>334</v>
      </c>
      <c r="G2100" s="698">
        <v>100</v>
      </c>
      <c r="H2100" s="698">
        <v>100</v>
      </c>
      <c r="I2100" s="688">
        <f t="shared" si="34"/>
        <v>20</v>
      </c>
    </row>
    <row r="2101" spans="1:9" ht="15">
      <c r="A2101" s="682">
        <v>2077</v>
      </c>
      <c r="B2101" s="690" t="s">
        <v>4645</v>
      </c>
      <c r="C2101" s="690" t="s">
        <v>4605</v>
      </c>
      <c r="D2101" s="691" t="s">
        <v>4646</v>
      </c>
      <c r="E2101" s="686" t="s">
        <v>1217</v>
      </c>
      <c r="F2101" s="683" t="s">
        <v>334</v>
      </c>
      <c r="G2101" s="698">
        <v>100</v>
      </c>
      <c r="H2101" s="698">
        <v>100</v>
      </c>
      <c r="I2101" s="688">
        <f t="shared" si="34"/>
        <v>20</v>
      </c>
    </row>
    <row r="2102" spans="1:9" ht="15">
      <c r="A2102" s="682">
        <v>2078</v>
      </c>
      <c r="B2102" s="690" t="s">
        <v>1996</v>
      </c>
      <c r="C2102" s="690" t="s">
        <v>3402</v>
      </c>
      <c r="D2102" s="691" t="s">
        <v>4647</v>
      </c>
      <c r="E2102" s="686" t="s">
        <v>1217</v>
      </c>
      <c r="F2102" s="683" t="s">
        <v>334</v>
      </c>
      <c r="G2102" s="698">
        <v>100</v>
      </c>
      <c r="H2102" s="698">
        <v>100</v>
      </c>
      <c r="I2102" s="688">
        <f t="shared" si="34"/>
        <v>20</v>
      </c>
    </row>
    <row r="2103" spans="1:9" ht="15">
      <c r="A2103" s="682">
        <v>2079</v>
      </c>
      <c r="B2103" s="690" t="s">
        <v>654</v>
      </c>
      <c r="C2103" s="690" t="s">
        <v>4648</v>
      </c>
      <c r="D2103" s="691" t="s">
        <v>4649</v>
      </c>
      <c r="E2103" s="686" t="s">
        <v>1217</v>
      </c>
      <c r="F2103" s="683" t="s">
        <v>334</v>
      </c>
      <c r="G2103" s="698">
        <v>100</v>
      </c>
      <c r="H2103" s="698">
        <v>100</v>
      </c>
      <c r="I2103" s="688">
        <f t="shared" si="34"/>
        <v>20</v>
      </c>
    </row>
    <row r="2104" spans="1:9" ht="15">
      <c r="A2104" s="682">
        <v>2080</v>
      </c>
      <c r="B2104" s="690" t="s">
        <v>1239</v>
      </c>
      <c r="C2104" s="690" t="s">
        <v>4650</v>
      </c>
      <c r="D2104" s="691" t="s">
        <v>4651</v>
      </c>
      <c r="E2104" s="686" t="s">
        <v>1217</v>
      </c>
      <c r="F2104" s="683" t="s">
        <v>334</v>
      </c>
      <c r="G2104" s="698">
        <v>100</v>
      </c>
      <c r="H2104" s="698">
        <v>100</v>
      </c>
      <c r="I2104" s="688">
        <f t="shared" si="34"/>
        <v>20</v>
      </c>
    </row>
    <row r="2105" spans="1:9" ht="15">
      <c r="A2105" s="682">
        <v>2081</v>
      </c>
      <c r="B2105" s="690" t="s">
        <v>1402</v>
      </c>
      <c r="C2105" s="690" t="s">
        <v>1551</v>
      </c>
      <c r="D2105" s="691" t="s">
        <v>4652</v>
      </c>
      <c r="E2105" s="686" t="s">
        <v>1217</v>
      </c>
      <c r="F2105" s="683" t="s">
        <v>334</v>
      </c>
      <c r="G2105" s="698">
        <v>100</v>
      </c>
      <c r="H2105" s="698">
        <v>100</v>
      </c>
      <c r="I2105" s="688">
        <f t="shared" si="34"/>
        <v>20</v>
      </c>
    </row>
    <row r="2106" spans="1:9" ht="15">
      <c r="A2106" s="682">
        <v>2082</v>
      </c>
      <c r="B2106" s="690" t="s">
        <v>1451</v>
      </c>
      <c r="C2106" s="690" t="s">
        <v>4653</v>
      </c>
      <c r="D2106" s="691" t="s">
        <v>4654</v>
      </c>
      <c r="E2106" s="686" t="s">
        <v>1217</v>
      </c>
      <c r="F2106" s="683" t="s">
        <v>334</v>
      </c>
      <c r="G2106" s="698">
        <v>100</v>
      </c>
      <c r="H2106" s="698">
        <v>100</v>
      </c>
      <c r="I2106" s="688">
        <f t="shared" si="34"/>
        <v>20</v>
      </c>
    </row>
    <row r="2107" spans="1:9" ht="15">
      <c r="A2107" s="682">
        <v>2083</v>
      </c>
      <c r="B2107" s="690" t="s">
        <v>652</v>
      </c>
      <c r="C2107" s="690" t="s">
        <v>4655</v>
      </c>
      <c r="D2107" s="691" t="s">
        <v>4656</v>
      </c>
      <c r="E2107" s="686" t="s">
        <v>1217</v>
      </c>
      <c r="F2107" s="683" t="s">
        <v>334</v>
      </c>
      <c r="G2107" s="698">
        <v>100</v>
      </c>
      <c r="H2107" s="698">
        <v>100</v>
      </c>
      <c r="I2107" s="688">
        <f t="shared" si="34"/>
        <v>20</v>
      </c>
    </row>
    <row r="2108" spans="1:9" ht="15">
      <c r="A2108" s="682">
        <v>2084</v>
      </c>
      <c r="B2108" s="690" t="s">
        <v>1772</v>
      </c>
      <c r="C2108" s="690" t="s">
        <v>4657</v>
      </c>
      <c r="D2108" s="691" t="s">
        <v>4658</v>
      </c>
      <c r="E2108" s="686" t="s">
        <v>1217</v>
      </c>
      <c r="F2108" s="683" t="s">
        <v>334</v>
      </c>
      <c r="G2108" s="698">
        <v>100</v>
      </c>
      <c r="H2108" s="698">
        <v>100</v>
      </c>
      <c r="I2108" s="688">
        <f t="shared" si="34"/>
        <v>20</v>
      </c>
    </row>
    <row r="2109" spans="1:9" ht="15">
      <c r="A2109" s="682">
        <v>2085</v>
      </c>
      <c r="B2109" s="690" t="s">
        <v>637</v>
      </c>
      <c r="C2109" s="690" t="s">
        <v>4597</v>
      </c>
      <c r="D2109" s="691" t="s">
        <v>4659</v>
      </c>
      <c r="E2109" s="686" t="s">
        <v>1217</v>
      </c>
      <c r="F2109" s="683" t="s">
        <v>334</v>
      </c>
      <c r="G2109" s="698">
        <v>100</v>
      </c>
      <c r="H2109" s="698">
        <v>100</v>
      </c>
      <c r="I2109" s="688">
        <f t="shared" si="34"/>
        <v>20</v>
      </c>
    </row>
    <row r="2110" spans="1:9" ht="15">
      <c r="A2110" s="682">
        <v>2086</v>
      </c>
      <c r="B2110" s="690" t="s">
        <v>3252</v>
      </c>
      <c r="C2110" s="690" t="s">
        <v>4531</v>
      </c>
      <c r="D2110" s="691" t="s">
        <v>4660</v>
      </c>
      <c r="E2110" s="686" t="s">
        <v>1217</v>
      </c>
      <c r="F2110" s="683" t="s">
        <v>334</v>
      </c>
      <c r="G2110" s="698">
        <v>100</v>
      </c>
      <c r="H2110" s="698">
        <v>100</v>
      </c>
      <c r="I2110" s="688">
        <f t="shared" si="34"/>
        <v>20</v>
      </c>
    </row>
    <row r="2111" spans="1:9" ht="15">
      <c r="A2111" s="682">
        <v>2087</v>
      </c>
      <c r="B2111" s="690" t="s">
        <v>4661</v>
      </c>
      <c r="C2111" s="690" t="s">
        <v>4662</v>
      </c>
      <c r="D2111" s="691" t="s">
        <v>4663</v>
      </c>
      <c r="E2111" s="686" t="s">
        <v>1217</v>
      </c>
      <c r="F2111" s="683" t="s">
        <v>334</v>
      </c>
      <c r="G2111" s="698">
        <v>100</v>
      </c>
      <c r="H2111" s="698">
        <v>100</v>
      </c>
      <c r="I2111" s="688">
        <f t="shared" si="34"/>
        <v>20</v>
      </c>
    </row>
    <row r="2112" spans="1:9" ht="15">
      <c r="A2112" s="682">
        <v>2088</v>
      </c>
      <c r="B2112" s="690" t="s">
        <v>1724</v>
      </c>
      <c r="C2112" s="690" t="s">
        <v>4531</v>
      </c>
      <c r="D2112" s="691" t="s">
        <v>4664</v>
      </c>
      <c r="E2112" s="686" t="s">
        <v>1217</v>
      </c>
      <c r="F2112" s="683" t="s">
        <v>334</v>
      </c>
      <c r="G2112" s="698">
        <v>100</v>
      </c>
      <c r="H2112" s="698">
        <v>100</v>
      </c>
      <c r="I2112" s="688">
        <f t="shared" si="34"/>
        <v>20</v>
      </c>
    </row>
    <row r="2113" spans="1:9" ht="15">
      <c r="A2113" s="682">
        <v>2089</v>
      </c>
      <c r="B2113" s="690" t="s">
        <v>1724</v>
      </c>
      <c r="C2113" s="690" t="s">
        <v>4628</v>
      </c>
      <c r="D2113" s="691" t="s">
        <v>4665</v>
      </c>
      <c r="E2113" s="686" t="s">
        <v>1217</v>
      </c>
      <c r="F2113" s="683" t="s">
        <v>334</v>
      </c>
      <c r="G2113" s="698">
        <v>100</v>
      </c>
      <c r="H2113" s="698">
        <v>100</v>
      </c>
      <c r="I2113" s="688">
        <f t="shared" si="34"/>
        <v>20</v>
      </c>
    </row>
    <row r="2114" spans="1:9" ht="15">
      <c r="A2114" s="682">
        <v>2090</v>
      </c>
      <c r="B2114" s="690" t="s">
        <v>4666</v>
      </c>
      <c r="C2114" s="690" t="s">
        <v>4667</v>
      </c>
      <c r="D2114" s="691">
        <v>60001099157</v>
      </c>
      <c r="E2114" s="686" t="s">
        <v>1217</v>
      </c>
      <c r="F2114" s="683" t="s">
        <v>334</v>
      </c>
      <c r="G2114" s="698">
        <v>100</v>
      </c>
      <c r="H2114" s="698">
        <v>100</v>
      </c>
      <c r="I2114" s="688">
        <f t="shared" si="34"/>
        <v>20</v>
      </c>
    </row>
    <row r="2115" spans="1:9" ht="15">
      <c r="A2115" s="682">
        <v>2091</v>
      </c>
      <c r="B2115" s="690" t="s">
        <v>654</v>
      </c>
      <c r="C2115" s="690" t="s">
        <v>4628</v>
      </c>
      <c r="D2115" s="691" t="s">
        <v>4668</v>
      </c>
      <c r="E2115" s="686" t="s">
        <v>1217</v>
      </c>
      <c r="F2115" s="683" t="s">
        <v>334</v>
      </c>
      <c r="G2115" s="698">
        <v>100</v>
      </c>
      <c r="H2115" s="698">
        <v>100</v>
      </c>
      <c r="I2115" s="688">
        <f t="shared" si="34"/>
        <v>20</v>
      </c>
    </row>
    <row r="2116" spans="1:9" ht="15">
      <c r="A2116" s="682">
        <v>2092</v>
      </c>
      <c r="B2116" s="690" t="s">
        <v>4669</v>
      </c>
      <c r="C2116" s="690" t="s">
        <v>4628</v>
      </c>
      <c r="D2116" s="691" t="s">
        <v>4670</v>
      </c>
      <c r="E2116" s="686" t="s">
        <v>1217</v>
      </c>
      <c r="F2116" s="683" t="s">
        <v>334</v>
      </c>
      <c r="G2116" s="698">
        <v>100</v>
      </c>
      <c r="H2116" s="698">
        <v>100</v>
      </c>
      <c r="I2116" s="688">
        <f t="shared" si="34"/>
        <v>20</v>
      </c>
    </row>
    <row r="2117" spans="1:9" ht="15">
      <c r="A2117" s="682">
        <v>2093</v>
      </c>
      <c r="B2117" s="690" t="s">
        <v>1413</v>
      </c>
      <c r="C2117" s="690" t="s">
        <v>2286</v>
      </c>
      <c r="D2117" s="691" t="s">
        <v>4671</v>
      </c>
      <c r="E2117" s="686" t="s">
        <v>1217</v>
      </c>
      <c r="F2117" s="683" t="s">
        <v>334</v>
      </c>
      <c r="G2117" s="698">
        <v>100</v>
      </c>
      <c r="H2117" s="698">
        <v>100</v>
      </c>
      <c r="I2117" s="688">
        <f t="shared" si="34"/>
        <v>20</v>
      </c>
    </row>
    <row r="2118" spans="1:9" ht="15">
      <c r="A2118" s="682">
        <v>2094</v>
      </c>
      <c r="B2118" s="690" t="s">
        <v>1724</v>
      </c>
      <c r="C2118" s="690" t="s">
        <v>4672</v>
      </c>
      <c r="D2118" s="691">
        <v>60001057797</v>
      </c>
      <c r="E2118" s="686" t="s">
        <v>1217</v>
      </c>
      <c r="F2118" s="683" t="s">
        <v>334</v>
      </c>
      <c r="G2118" s="698">
        <v>100</v>
      </c>
      <c r="H2118" s="698">
        <v>100</v>
      </c>
      <c r="I2118" s="688">
        <f t="shared" si="34"/>
        <v>20</v>
      </c>
    </row>
    <row r="2119" spans="1:9" ht="15">
      <c r="A2119" s="682">
        <v>2095</v>
      </c>
      <c r="B2119" s="690" t="s">
        <v>662</v>
      </c>
      <c r="C2119" s="690" t="s">
        <v>4673</v>
      </c>
      <c r="D2119" s="691" t="s">
        <v>4674</v>
      </c>
      <c r="E2119" s="686" t="s">
        <v>1217</v>
      </c>
      <c r="F2119" s="683" t="s">
        <v>334</v>
      </c>
      <c r="G2119" s="698">
        <v>100</v>
      </c>
      <c r="H2119" s="698">
        <v>100</v>
      </c>
      <c r="I2119" s="688">
        <f t="shared" si="34"/>
        <v>20</v>
      </c>
    </row>
    <row r="2120" spans="1:9" ht="15">
      <c r="A2120" s="682">
        <v>2096</v>
      </c>
      <c r="B2120" s="690" t="s">
        <v>1244</v>
      </c>
      <c r="C2120" s="690" t="s">
        <v>4675</v>
      </c>
      <c r="D2120" s="691" t="s">
        <v>4676</v>
      </c>
      <c r="E2120" s="686" t="s">
        <v>1217</v>
      </c>
      <c r="F2120" s="683" t="s">
        <v>334</v>
      </c>
      <c r="G2120" s="698">
        <v>100</v>
      </c>
      <c r="H2120" s="698">
        <v>100</v>
      </c>
      <c r="I2120" s="688">
        <f t="shared" si="34"/>
        <v>20</v>
      </c>
    </row>
    <row r="2121" spans="1:9" ht="15">
      <c r="A2121" s="682">
        <v>2097</v>
      </c>
      <c r="B2121" s="690" t="s">
        <v>2058</v>
      </c>
      <c r="C2121" s="690" t="s">
        <v>4641</v>
      </c>
      <c r="D2121" s="691" t="s">
        <v>4677</v>
      </c>
      <c r="E2121" s="686" t="s">
        <v>1217</v>
      </c>
      <c r="F2121" s="683" t="s">
        <v>334</v>
      </c>
      <c r="G2121" s="698">
        <v>100</v>
      </c>
      <c r="H2121" s="698">
        <v>100</v>
      </c>
      <c r="I2121" s="688">
        <f t="shared" si="34"/>
        <v>20</v>
      </c>
    </row>
    <row r="2122" spans="1:9" ht="15">
      <c r="A2122" s="682">
        <v>2098</v>
      </c>
      <c r="B2122" s="690" t="s">
        <v>1954</v>
      </c>
      <c r="C2122" s="690" t="s">
        <v>4678</v>
      </c>
      <c r="D2122" s="691" t="s">
        <v>4679</v>
      </c>
      <c r="E2122" s="686" t="s">
        <v>1217</v>
      </c>
      <c r="F2122" s="683" t="s">
        <v>334</v>
      </c>
      <c r="G2122" s="698">
        <v>100</v>
      </c>
      <c r="H2122" s="698">
        <v>100</v>
      </c>
      <c r="I2122" s="688">
        <f t="shared" si="34"/>
        <v>20</v>
      </c>
    </row>
    <row r="2123" spans="1:9" ht="15">
      <c r="A2123" s="682">
        <v>2099</v>
      </c>
      <c r="B2123" s="690" t="s">
        <v>1268</v>
      </c>
      <c r="C2123" s="690" t="s">
        <v>1561</v>
      </c>
      <c r="D2123" s="691" t="s">
        <v>4680</v>
      </c>
      <c r="E2123" s="686" t="s">
        <v>1217</v>
      </c>
      <c r="F2123" s="683" t="s">
        <v>334</v>
      </c>
      <c r="G2123" s="698">
        <v>100</v>
      </c>
      <c r="H2123" s="698">
        <v>100</v>
      </c>
      <c r="I2123" s="688">
        <f t="shared" si="34"/>
        <v>20</v>
      </c>
    </row>
    <row r="2124" spans="1:9" ht="15">
      <c r="A2124" s="682">
        <v>2100</v>
      </c>
      <c r="B2124" s="690" t="s">
        <v>4371</v>
      </c>
      <c r="C2124" s="690" t="s">
        <v>4681</v>
      </c>
      <c r="D2124" s="691" t="s">
        <v>4682</v>
      </c>
      <c r="E2124" s="686" t="s">
        <v>1217</v>
      </c>
      <c r="F2124" s="683" t="s">
        <v>334</v>
      </c>
      <c r="G2124" s="698">
        <v>100</v>
      </c>
      <c r="H2124" s="698">
        <v>100</v>
      </c>
      <c r="I2124" s="688">
        <f t="shared" si="34"/>
        <v>20</v>
      </c>
    </row>
    <row r="2125" spans="1:9" ht="15">
      <c r="A2125" s="682">
        <v>2101</v>
      </c>
      <c r="B2125" s="690" t="s">
        <v>4126</v>
      </c>
      <c r="C2125" s="690" t="s">
        <v>3857</v>
      </c>
      <c r="D2125" s="691">
        <v>60001139176</v>
      </c>
      <c r="E2125" s="686" t="s">
        <v>1217</v>
      </c>
      <c r="F2125" s="683" t="s">
        <v>334</v>
      </c>
      <c r="G2125" s="698">
        <v>100</v>
      </c>
      <c r="H2125" s="698">
        <v>100</v>
      </c>
      <c r="I2125" s="688">
        <f t="shared" si="34"/>
        <v>20</v>
      </c>
    </row>
    <row r="2126" spans="1:9" ht="15">
      <c r="A2126" s="682">
        <v>2102</v>
      </c>
      <c r="B2126" s="690" t="s">
        <v>2118</v>
      </c>
      <c r="C2126" s="690" t="s">
        <v>4683</v>
      </c>
      <c r="D2126" s="691" t="s">
        <v>4684</v>
      </c>
      <c r="E2126" s="686" t="s">
        <v>1217</v>
      </c>
      <c r="F2126" s="683" t="s">
        <v>334</v>
      </c>
      <c r="G2126" s="698">
        <v>75</v>
      </c>
      <c r="H2126" s="698">
        <v>75</v>
      </c>
      <c r="I2126" s="688">
        <f t="shared" si="34"/>
        <v>15</v>
      </c>
    </row>
    <row r="2127" spans="1:9" ht="15">
      <c r="A2127" s="682">
        <v>2103</v>
      </c>
      <c r="B2127" s="690" t="s">
        <v>3245</v>
      </c>
      <c r="C2127" s="690" t="s">
        <v>4685</v>
      </c>
      <c r="D2127" s="691" t="s">
        <v>4686</v>
      </c>
      <c r="E2127" s="686" t="s">
        <v>1217</v>
      </c>
      <c r="F2127" s="683" t="s">
        <v>334</v>
      </c>
      <c r="G2127" s="698">
        <v>75</v>
      </c>
      <c r="H2127" s="698">
        <v>75</v>
      </c>
      <c r="I2127" s="688">
        <f t="shared" si="34"/>
        <v>15</v>
      </c>
    </row>
    <row r="2128" spans="1:9" ht="15">
      <c r="A2128" s="682">
        <v>2104</v>
      </c>
      <c r="B2128" s="690" t="s">
        <v>1290</v>
      </c>
      <c r="C2128" s="690" t="s">
        <v>2139</v>
      </c>
      <c r="D2128" s="691" t="s">
        <v>4687</v>
      </c>
      <c r="E2128" s="686" t="s">
        <v>1217</v>
      </c>
      <c r="F2128" s="683" t="s">
        <v>334</v>
      </c>
      <c r="G2128" s="698">
        <v>100</v>
      </c>
      <c r="H2128" s="698">
        <v>100</v>
      </c>
      <c r="I2128" s="688">
        <f t="shared" si="34"/>
        <v>20</v>
      </c>
    </row>
    <row r="2129" spans="1:9" ht="15">
      <c r="A2129" s="682">
        <v>2105</v>
      </c>
      <c r="B2129" s="690" t="s">
        <v>2993</v>
      </c>
      <c r="C2129" s="690" t="s">
        <v>4688</v>
      </c>
      <c r="D2129" s="691" t="s">
        <v>4689</v>
      </c>
      <c r="E2129" s="686" t="s">
        <v>1217</v>
      </c>
      <c r="F2129" s="683" t="s">
        <v>334</v>
      </c>
      <c r="G2129" s="698">
        <v>100</v>
      </c>
      <c r="H2129" s="698">
        <v>100</v>
      </c>
      <c r="I2129" s="688">
        <f t="shared" si="34"/>
        <v>20</v>
      </c>
    </row>
    <row r="2130" spans="1:9" ht="15">
      <c r="A2130" s="682">
        <v>2106</v>
      </c>
      <c r="B2130" s="690" t="s">
        <v>3121</v>
      </c>
      <c r="C2130" s="690" t="s">
        <v>3886</v>
      </c>
      <c r="D2130" s="691" t="s">
        <v>4690</v>
      </c>
      <c r="E2130" s="686" t="s">
        <v>1217</v>
      </c>
      <c r="F2130" s="683" t="s">
        <v>334</v>
      </c>
      <c r="G2130" s="698">
        <v>100</v>
      </c>
      <c r="H2130" s="698">
        <v>100</v>
      </c>
      <c r="I2130" s="688">
        <f t="shared" si="34"/>
        <v>20</v>
      </c>
    </row>
    <row r="2131" spans="1:9" ht="15">
      <c r="A2131" s="682">
        <v>2107</v>
      </c>
      <c r="B2131" s="690" t="s">
        <v>4691</v>
      </c>
      <c r="C2131" s="690" t="s">
        <v>1554</v>
      </c>
      <c r="D2131" s="691" t="s">
        <v>4692</v>
      </c>
      <c r="E2131" s="686" t="s">
        <v>1217</v>
      </c>
      <c r="F2131" s="683" t="s">
        <v>334</v>
      </c>
      <c r="G2131" s="698">
        <v>100</v>
      </c>
      <c r="H2131" s="698">
        <v>100</v>
      </c>
      <c r="I2131" s="688">
        <f t="shared" si="34"/>
        <v>20</v>
      </c>
    </row>
    <row r="2132" spans="1:9" ht="15">
      <c r="A2132" s="682">
        <v>2108</v>
      </c>
      <c r="B2132" s="690" t="s">
        <v>2579</v>
      </c>
      <c r="C2132" s="690" t="s">
        <v>4320</v>
      </c>
      <c r="D2132" s="691" t="s">
        <v>4693</v>
      </c>
      <c r="E2132" s="686" t="s">
        <v>1217</v>
      </c>
      <c r="F2132" s="683" t="s">
        <v>334</v>
      </c>
      <c r="G2132" s="698">
        <v>100</v>
      </c>
      <c r="H2132" s="698">
        <v>100</v>
      </c>
      <c r="I2132" s="688">
        <f t="shared" si="34"/>
        <v>20</v>
      </c>
    </row>
    <row r="2133" spans="1:9" ht="15">
      <c r="A2133" s="682">
        <v>2109</v>
      </c>
      <c r="B2133" s="690" t="s">
        <v>1640</v>
      </c>
      <c r="C2133" s="690" t="s">
        <v>1377</v>
      </c>
      <c r="D2133" s="691" t="s">
        <v>4694</v>
      </c>
      <c r="E2133" s="686" t="s">
        <v>1217</v>
      </c>
      <c r="F2133" s="683" t="s">
        <v>334</v>
      </c>
      <c r="G2133" s="698">
        <v>100</v>
      </c>
      <c r="H2133" s="698">
        <v>100</v>
      </c>
      <c r="I2133" s="688">
        <f t="shared" si="34"/>
        <v>20</v>
      </c>
    </row>
    <row r="2134" spans="1:9" ht="15">
      <c r="A2134" s="682">
        <v>2110</v>
      </c>
      <c r="B2134" s="690" t="s">
        <v>1396</v>
      </c>
      <c r="C2134" s="690" t="s">
        <v>2497</v>
      </c>
      <c r="D2134" s="691" t="s">
        <v>4695</v>
      </c>
      <c r="E2134" s="686" t="s">
        <v>1217</v>
      </c>
      <c r="F2134" s="683" t="s">
        <v>334</v>
      </c>
      <c r="G2134" s="698">
        <v>100</v>
      </c>
      <c r="H2134" s="698">
        <v>100</v>
      </c>
      <c r="I2134" s="688">
        <f t="shared" si="34"/>
        <v>20</v>
      </c>
    </row>
    <row r="2135" spans="1:9" ht="15">
      <c r="A2135" s="682">
        <v>2111</v>
      </c>
      <c r="B2135" s="690" t="s">
        <v>4696</v>
      </c>
      <c r="C2135" s="690" t="s">
        <v>4697</v>
      </c>
      <c r="D2135" s="691" t="s">
        <v>4698</v>
      </c>
      <c r="E2135" s="686" t="s">
        <v>1217</v>
      </c>
      <c r="F2135" s="683" t="s">
        <v>334</v>
      </c>
      <c r="G2135" s="698">
        <v>100</v>
      </c>
      <c r="H2135" s="698">
        <v>100</v>
      </c>
      <c r="I2135" s="688">
        <f t="shared" si="34"/>
        <v>20</v>
      </c>
    </row>
    <row r="2136" spans="1:9" ht="15">
      <c r="A2136" s="682">
        <v>2112</v>
      </c>
      <c r="B2136" s="690" t="s">
        <v>665</v>
      </c>
      <c r="C2136" s="690" t="s">
        <v>2484</v>
      </c>
      <c r="D2136" s="691" t="s">
        <v>4699</v>
      </c>
      <c r="E2136" s="686" t="s">
        <v>1217</v>
      </c>
      <c r="F2136" s="683" t="s">
        <v>334</v>
      </c>
      <c r="G2136" s="698">
        <v>100</v>
      </c>
      <c r="H2136" s="698">
        <v>100</v>
      </c>
      <c r="I2136" s="688">
        <f t="shared" si="34"/>
        <v>20</v>
      </c>
    </row>
    <row r="2137" spans="1:9" ht="15">
      <c r="A2137" s="682">
        <v>2113</v>
      </c>
      <c r="B2137" s="690" t="s">
        <v>4318</v>
      </c>
      <c r="C2137" s="690" t="s">
        <v>3368</v>
      </c>
      <c r="D2137" s="691" t="s">
        <v>4700</v>
      </c>
      <c r="E2137" s="686" t="s">
        <v>1217</v>
      </c>
      <c r="F2137" s="683" t="s">
        <v>334</v>
      </c>
      <c r="G2137" s="698">
        <v>100</v>
      </c>
      <c r="H2137" s="698">
        <v>100</v>
      </c>
      <c r="I2137" s="688">
        <f t="shared" si="34"/>
        <v>20</v>
      </c>
    </row>
    <row r="2138" spans="1:9" ht="15">
      <c r="A2138" s="682">
        <v>2114</v>
      </c>
      <c r="B2138" s="690" t="s">
        <v>1304</v>
      </c>
      <c r="C2138" s="690" t="s">
        <v>3906</v>
      </c>
      <c r="D2138" s="691" t="s">
        <v>4701</v>
      </c>
      <c r="E2138" s="686" t="s">
        <v>1217</v>
      </c>
      <c r="F2138" s="683" t="s">
        <v>334</v>
      </c>
      <c r="G2138" s="698">
        <v>100</v>
      </c>
      <c r="H2138" s="698">
        <v>100</v>
      </c>
      <c r="I2138" s="688">
        <f t="shared" si="34"/>
        <v>20</v>
      </c>
    </row>
    <row r="2139" spans="1:9" ht="15">
      <c r="A2139" s="682">
        <v>2115</v>
      </c>
      <c r="B2139" s="690" t="s">
        <v>2033</v>
      </c>
      <c r="C2139" s="690" t="s">
        <v>3173</v>
      </c>
      <c r="D2139" s="691" t="s">
        <v>4702</v>
      </c>
      <c r="E2139" s="686" t="s">
        <v>1217</v>
      </c>
      <c r="F2139" s="683" t="s">
        <v>334</v>
      </c>
      <c r="G2139" s="698">
        <v>100</v>
      </c>
      <c r="H2139" s="698">
        <v>100</v>
      </c>
      <c r="I2139" s="688">
        <f t="shared" si="34"/>
        <v>20</v>
      </c>
    </row>
    <row r="2140" spans="1:9" ht="15">
      <c r="A2140" s="682">
        <v>2116</v>
      </c>
      <c r="B2140" s="690" t="s">
        <v>2356</v>
      </c>
      <c r="C2140" s="690" t="s">
        <v>2497</v>
      </c>
      <c r="D2140" s="691" t="s">
        <v>4703</v>
      </c>
      <c r="E2140" s="686" t="s">
        <v>1217</v>
      </c>
      <c r="F2140" s="683" t="s">
        <v>334</v>
      </c>
      <c r="G2140" s="698">
        <v>100</v>
      </c>
      <c r="H2140" s="698">
        <v>100</v>
      </c>
      <c r="I2140" s="688">
        <f t="shared" si="34"/>
        <v>20</v>
      </c>
    </row>
    <row r="2141" spans="1:9" ht="15">
      <c r="A2141" s="682">
        <v>2117</v>
      </c>
      <c r="B2141" s="690" t="s">
        <v>1281</v>
      </c>
      <c r="C2141" s="690" t="s">
        <v>4704</v>
      </c>
      <c r="D2141" s="691" t="s">
        <v>4705</v>
      </c>
      <c r="E2141" s="686" t="s">
        <v>1217</v>
      </c>
      <c r="F2141" s="683" t="s">
        <v>334</v>
      </c>
      <c r="G2141" s="698">
        <v>100</v>
      </c>
      <c r="H2141" s="698">
        <v>100</v>
      </c>
      <c r="I2141" s="688">
        <f t="shared" si="34"/>
        <v>20</v>
      </c>
    </row>
    <row r="2142" spans="1:9" ht="15">
      <c r="A2142" s="682">
        <v>2118</v>
      </c>
      <c r="B2142" s="690" t="s">
        <v>4706</v>
      </c>
      <c r="C2142" s="690" t="s">
        <v>2505</v>
      </c>
      <c r="D2142" s="691" t="s">
        <v>4707</v>
      </c>
      <c r="E2142" s="686" t="s">
        <v>1217</v>
      </c>
      <c r="F2142" s="683" t="s">
        <v>334</v>
      </c>
      <c r="G2142" s="698">
        <v>100</v>
      </c>
      <c r="H2142" s="698">
        <v>100</v>
      </c>
      <c r="I2142" s="688">
        <f t="shared" si="34"/>
        <v>20</v>
      </c>
    </row>
    <row r="2143" spans="1:9" ht="15">
      <c r="A2143" s="682">
        <v>2119</v>
      </c>
      <c r="B2143" s="690" t="s">
        <v>4708</v>
      </c>
      <c r="C2143" s="690" t="s">
        <v>4709</v>
      </c>
      <c r="D2143" s="691" t="s">
        <v>4710</v>
      </c>
      <c r="E2143" s="686" t="s">
        <v>1217</v>
      </c>
      <c r="F2143" s="683" t="s">
        <v>334</v>
      </c>
      <c r="G2143" s="698">
        <v>100</v>
      </c>
      <c r="H2143" s="698">
        <v>100</v>
      </c>
      <c r="I2143" s="688">
        <f t="shared" si="34"/>
        <v>20</v>
      </c>
    </row>
    <row r="2144" spans="1:9" ht="15">
      <c r="A2144" s="682">
        <v>2120</v>
      </c>
      <c r="B2144" s="690" t="s">
        <v>4711</v>
      </c>
      <c r="C2144" s="690" t="s">
        <v>4712</v>
      </c>
      <c r="D2144" s="691" t="s">
        <v>4713</v>
      </c>
      <c r="E2144" s="686" t="s">
        <v>1217</v>
      </c>
      <c r="F2144" s="683" t="s">
        <v>334</v>
      </c>
      <c r="G2144" s="698">
        <v>100</v>
      </c>
      <c r="H2144" s="698">
        <v>100</v>
      </c>
      <c r="I2144" s="688">
        <f t="shared" ref="I2144:I2207" si="35">H2144*20%</f>
        <v>20</v>
      </c>
    </row>
    <row r="2145" spans="1:9" ht="15">
      <c r="A2145" s="682">
        <v>2121</v>
      </c>
      <c r="B2145" s="690" t="s">
        <v>1670</v>
      </c>
      <c r="C2145" s="690" t="s">
        <v>4714</v>
      </c>
      <c r="D2145" s="691" t="s">
        <v>4715</v>
      </c>
      <c r="E2145" s="686" t="s">
        <v>1217</v>
      </c>
      <c r="F2145" s="683" t="s">
        <v>334</v>
      </c>
      <c r="G2145" s="698">
        <v>100</v>
      </c>
      <c r="H2145" s="698">
        <v>100</v>
      </c>
      <c r="I2145" s="688">
        <f t="shared" si="35"/>
        <v>20</v>
      </c>
    </row>
    <row r="2146" spans="1:9" ht="15">
      <c r="A2146" s="682">
        <v>2122</v>
      </c>
      <c r="B2146" s="690" t="s">
        <v>1974</v>
      </c>
      <c r="C2146" s="690" t="s">
        <v>4716</v>
      </c>
      <c r="D2146" s="691">
        <v>46001003430</v>
      </c>
      <c r="E2146" s="686" t="s">
        <v>1217</v>
      </c>
      <c r="F2146" s="683" t="s">
        <v>334</v>
      </c>
      <c r="G2146" s="698">
        <v>100</v>
      </c>
      <c r="H2146" s="698">
        <v>100</v>
      </c>
      <c r="I2146" s="688">
        <f t="shared" si="35"/>
        <v>20</v>
      </c>
    </row>
    <row r="2147" spans="1:9" ht="15">
      <c r="A2147" s="682">
        <v>2123</v>
      </c>
      <c r="B2147" s="690" t="s">
        <v>2541</v>
      </c>
      <c r="C2147" s="690" t="s">
        <v>4717</v>
      </c>
      <c r="D2147" s="691" t="s">
        <v>4718</v>
      </c>
      <c r="E2147" s="686" t="s">
        <v>1217</v>
      </c>
      <c r="F2147" s="683" t="s">
        <v>334</v>
      </c>
      <c r="G2147" s="698">
        <v>100</v>
      </c>
      <c r="H2147" s="698">
        <v>100</v>
      </c>
      <c r="I2147" s="688">
        <f t="shared" si="35"/>
        <v>20</v>
      </c>
    </row>
    <row r="2148" spans="1:9" ht="15">
      <c r="A2148" s="682">
        <v>2124</v>
      </c>
      <c r="B2148" s="690" t="s">
        <v>1271</v>
      </c>
      <c r="C2148" s="690" t="s">
        <v>4719</v>
      </c>
      <c r="D2148" s="691" t="s">
        <v>4720</v>
      </c>
      <c r="E2148" s="686" t="s">
        <v>1217</v>
      </c>
      <c r="F2148" s="683" t="s">
        <v>334</v>
      </c>
      <c r="G2148" s="698">
        <v>100</v>
      </c>
      <c r="H2148" s="698">
        <v>100</v>
      </c>
      <c r="I2148" s="688">
        <f t="shared" si="35"/>
        <v>20</v>
      </c>
    </row>
    <row r="2149" spans="1:9" ht="15">
      <c r="A2149" s="682">
        <v>2125</v>
      </c>
      <c r="B2149" s="690" t="s">
        <v>1996</v>
      </c>
      <c r="C2149" s="690" t="s">
        <v>1606</v>
      </c>
      <c r="D2149" s="691" t="s">
        <v>4721</v>
      </c>
      <c r="E2149" s="686" t="s">
        <v>1217</v>
      </c>
      <c r="F2149" s="683" t="s">
        <v>334</v>
      </c>
      <c r="G2149" s="698">
        <v>100</v>
      </c>
      <c r="H2149" s="698">
        <v>100</v>
      </c>
      <c r="I2149" s="688">
        <f t="shared" si="35"/>
        <v>20</v>
      </c>
    </row>
    <row r="2150" spans="1:9" ht="15">
      <c r="A2150" s="682">
        <v>2126</v>
      </c>
      <c r="B2150" s="690" t="s">
        <v>2019</v>
      </c>
      <c r="C2150" s="690" t="s">
        <v>1606</v>
      </c>
      <c r="D2150" s="691">
        <v>46001017016</v>
      </c>
      <c r="E2150" s="686" t="s">
        <v>1217</v>
      </c>
      <c r="F2150" s="683" t="s">
        <v>334</v>
      </c>
      <c r="G2150" s="698">
        <v>100</v>
      </c>
      <c r="H2150" s="698">
        <v>100</v>
      </c>
      <c r="I2150" s="688">
        <f t="shared" si="35"/>
        <v>20</v>
      </c>
    </row>
    <row r="2151" spans="1:9" ht="15">
      <c r="A2151" s="682">
        <v>2127</v>
      </c>
      <c r="B2151" s="690" t="s">
        <v>4722</v>
      </c>
      <c r="C2151" s="690" t="s">
        <v>4723</v>
      </c>
      <c r="D2151" s="691" t="s">
        <v>4724</v>
      </c>
      <c r="E2151" s="686" t="s">
        <v>1217</v>
      </c>
      <c r="F2151" s="683" t="s">
        <v>334</v>
      </c>
      <c r="G2151" s="698">
        <v>100</v>
      </c>
      <c r="H2151" s="698">
        <v>100</v>
      </c>
      <c r="I2151" s="688">
        <f t="shared" si="35"/>
        <v>20</v>
      </c>
    </row>
    <row r="2152" spans="1:9" ht="15">
      <c r="A2152" s="682">
        <v>2128</v>
      </c>
      <c r="B2152" s="690" t="s">
        <v>1650</v>
      </c>
      <c r="C2152" s="690" t="s">
        <v>4725</v>
      </c>
      <c r="D2152" s="691" t="s">
        <v>4726</v>
      </c>
      <c r="E2152" s="686" t="s">
        <v>1217</v>
      </c>
      <c r="F2152" s="683" t="s">
        <v>334</v>
      </c>
      <c r="G2152" s="698">
        <v>100</v>
      </c>
      <c r="H2152" s="698">
        <v>100</v>
      </c>
      <c r="I2152" s="688">
        <f t="shared" si="35"/>
        <v>20</v>
      </c>
    </row>
    <row r="2153" spans="1:9" ht="15">
      <c r="A2153" s="682">
        <v>2129</v>
      </c>
      <c r="B2153" s="690" t="s">
        <v>1244</v>
      </c>
      <c r="C2153" s="690" t="s">
        <v>1733</v>
      </c>
      <c r="D2153" s="691" t="s">
        <v>4727</v>
      </c>
      <c r="E2153" s="686" t="s">
        <v>1217</v>
      </c>
      <c r="F2153" s="683" t="s">
        <v>334</v>
      </c>
      <c r="G2153" s="698">
        <v>100</v>
      </c>
      <c r="H2153" s="698">
        <v>100</v>
      </c>
      <c r="I2153" s="688">
        <f t="shared" si="35"/>
        <v>20</v>
      </c>
    </row>
    <row r="2154" spans="1:9" ht="15">
      <c r="A2154" s="682">
        <v>2130</v>
      </c>
      <c r="B2154" s="690" t="s">
        <v>1954</v>
      </c>
      <c r="C2154" s="690" t="s">
        <v>1733</v>
      </c>
      <c r="D2154" s="691">
        <v>46001002189</v>
      </c>
      <c r="E2154" s="686" t="s">
        <v>1217</v>
      </c>
      <c r="F2154" s="683" t="s">
        <v>334</v>
      </c>
      <c r="G2154" s="698">
        <v>100</v>
      </c>
      <c r="H2154" s="698">
        <v>100</v>
      </c>
      <c r="I2154" s="688">
        <f t="shared" si="35"/>
        <v>20</v>
      </c>
    </row>
    <row r="2155" spans="1:9" ht="15">
      <c r="A2155" s="682">
        <v>2131</v>
      </c>
      <c r="B2155" s="690" t="s">
        <v>4728</v>
      </c>
      <c r="C2155" s="690" t="s">
        <v>4729</v>
      </c>
      <c r="D2155" s="691" t="s">
        <v>4730</v>
      </c>
      <c r="E2155" s="686" t="s">
        <v>1217</v>
      </c>
      <c r="F2155" s="683" t="s">
        <v>334</v>
      </c>
      <c r="G2155" s="698">
        <v>100</v>
      </c>
      <c r="H2155" s="698">
        <v>100</v>
      </c>
      <c r="I2155" s="688">
        <f t="shared" si="35"/>
        <v>20</v>
      </c>
    </row>
    <row r="2156" spans="1:9" ht="15">
      <c r="A2156" s="682">
        <v>2132</v>
      </c>
      <c r="B2156" s="690" t="s">
        <v>4731</v>
      </c>
      <c r="C2156" s="690" t="s">
        <v>4732</v>
      </c>
      <c r="D2156" s="691" t="s">
        <v>4733</v>
      </c>
      <c r="E2156" s="686" t="s">
        <v>1217</v>
      </c>
      <c r="F2156" s="683" t="s">
        <v>334</v>
      </c>
      <c r="G2156" s="698">
        <v>100</v>
      </c>
      <c r="H2156" s="698">
        <v>100</v>
      </c>
      <c r="I2156" s="688">
        <f t="shared" si="35"/>
        <v>20</v>
      </c>
    </row>
    <row r="2157" spans="1:9" ht="15">
      <c r="A2157" s="682">
        <v>2133</v>
      </c>
      <c r="B2157" s="690" t="s">
        <v>1158</v>
      </c>
      <c r="C2157" s="690" t="s">
        <v>2632</v>
      </c>
      <c r="D2157" s="691" t="s">
        <v>4734</v>
      </c>
      <c r="E2157" s="686" t="s">
        <v>1217</v>
      </c>
      <c r="F2157" s="683" t="s">
        <v>334</v>
      </c>
      <c r="G2157" s="698">
        <v>100</v>
      </c>
      <c r="H2157" s="698">
        <v>100</v>
      </c>
      <c r="I2157" s="688">
        <f t="shared" si="35"/>
        <v>20</v>
      </c>
    </row>
    <row r="2158" spans="1:9" ht="15">
      <c r="A2158" s="682">
        <v>2134</v>
      </c>
      <c r="B2158" s="690" t="s">
        <v>4735</v>
      </c>
      <c r="C2158" s="690" t="s">
        <v>4736</v>
      </c>
      <c r="D2158" s="691" t="s">
        <v>4737</v>
      </c>
      <c r="E2158" s="686" t="s">
        <v>1217</v>
      </c>
      <c r="F2158" s="683" t="s">
        <v>334</v>
      </c>
      <c r="G2158" s="698">
        <v>100</v>
      </c>
      <c r="H2158" s="698">
        <v>100</v>
      </c>
      <c r="I2158" s="688">
        <f t="shared" si="35"/>
        <v>20</v>
      </c>
    </row>
    <row r="2159" spans="1:9" ht="15">
      <c r="A2159" s="682">
        <v>2135</v>
      </c>
      <c r="B2159" s="690" t="s">
        <v>1705</v>
      </c>
      <c r="C2159" s="690" t="s">
        <v>4738</v>
      </c>
      <c r="D2159" s="691" t="s">
        <v>4739</v>
      </c>
      <c r="E2159" s="686" t="s">
        <v>1217</v>
      </c>
      <c r="F2159" s="683" t="s">
        <v>334</v>
      </c>
      <c r="G2159" s="698">
        <v>100</v>
      </c>
      <c r="H2159" s="698">
        <v>100</v>
      </c>
      <c r="I2159" s="688">
        <f t="shared" si="35"/>
        <v>20</v>
      </c>
    </row>
    <row r="2160" spans="1:9" ht="15">
      <c r="A2160" s="682">
        <v>2136</v>
      </c>
      <c r="B2160" s="690" t="s">
        <v>1249</v>
      </c>
      <c r="C2160" s="690" t="s">
        <v>4740</v>
      </c>
      <c r="D2160" s="691" t="s">
        <v>4741</v>
      </c>
      <c r="E2160" s="686" t="s">
        <v>1217</v>
      </c>
      <c r="F2160" s="683" t="s">
        <v>334</v>
      </c>
      <c r="G2160" s="698">
        <v>100</v>
      </c>
      <c r="H2160" s="698">
        <v>100</v>
      </c>
      <c r="I2160" s="688">
        <f t="shared" si="35"/>
        <v>20</v>
      </c>
    </row>
    <row r="2161" spans="1:9" ht="15">
      <c r="A2161" s="682">
        <v>2137</v>
      </c>
      <c r="B2161" s="690" t="s">
        <v>1244</v>
      </c>
      <c r="C2161" s="690" t="s">
        <v>1284</v>
      </c>
      <c r="D2161" s="691">
        <v>46001001773</v>
      </c>
      <c r="E2161" s="686" t="s">
        <v>1217</v>
      </c>
      <c r="F2161" s="683" t="s">
        <v>334</v>
      </c>
      <c r="G2161" s="698">
        <v>100</v>
      </c>
      <c r="H2161" s="698">
        <v>100</v>
      </c>
      <c r="I2161" s="688">
        <f t="shared" si="35"/>
        <v>20</v>
      </c>
    </row>
    <row r="2162" spans="1:9" ht="15">
      <c r="A2162" s="682">
        <v>2138</v>
      </c>
      <c r="B2162" s="690" t="s">
        <v>4742</v>
      </c>
      <c r="C2162" s="690" t="s">
        <v>4113</v>
      </c>
      <c r="D2162" s="691" t="s">
        <v>4743</v>
      </c>
      <c r="E2162" s="686" t="s">
        <v>1217</v>
      </c>
      <c r="F2162" s="683" t="s">
        <v>334</v>
      </c>
      <c r="G2162" s="698">
        <v>100</v>
      </c>
      <c r="H2162" s="698">
        <v>100</v>
      </c>
      <c r="I2162" s="688">
        <f t="shared" si="35"/>
        <v>20</v>
      </c>
    </row>
    <row r="2163" spans="1:9" ht="15">
      <c r="A2163" s="682">
        <v>2139</v>
      </c>
      <c r="B2163" s="690" t="s">
        <v>1429</v>
      </c>
      <c r="C2163" s="690" t="s">
        <v>2491</v>
      </c>
      <c r="D2163" s="691" t="s">
        <v>4744</v>
      </c>
      <c r="E2163" s="686" t="s">
        <v>1217</v>
      </c>
      <c r="F2163" s="683" t="s">
        <v>334</v>
      </c>
      <c r="G2163" s="698">
        <v>100</v>
      </c>
      <c r="H2163" s="698">
        <v>100</v>
      </c>
      <c r="I2163" s="688">
        <f t="shared" si="35"/>
        <v>20</v>
      </c>
    </row>
    <row r="2164" spans="1:9" ht="15">
      <c r="A2164" s="682">
        <v>2140</v>
      </c>
      <c r="B2164" s="690" t="s">
        <v>1239</v>
      </c>
      <c r="C2164" s="690" t="s">
        <v>4113</v>
      </c>
      <c r="D2164" s="691" t="s">
        <v>4745</v>
      </c>
      <c r="E2164" s="686" t="s">
        <v>1217</v>
      </c>
      <c r="F2164" s="683" t="s">
        <v>334</v>
      </c>
      <c r="G2164" s="698">
        <v>100</v>
      </c>
      <c r="H2164" s="698">
        <v>100</v>
      </c>
      <c r="I2164" s="688">
        <f t="shared" si="35"/>
        <v>20</v>
      </c>
    </row>
    <row r="2165" spans="1:9" ht="15">
      <c r="A2165" s="682">
        <v>2141</v>
      </c>
      <c r="B2165" s="690" t="s">
        <v>1360</v>
      </c>
      <c r="C2165" s="690" t="s">
        <v>3920</v>
      </c>
      <c r="D2165" s="691" t="s">
        <v>4746</v>
      </c>
      <c r="E2165" s="686" t="s">
        <v>1217</v>
      </c>
      <c r="F2165" s="683" t="s">
        <v>334</v>
      </c>
      <c r="G2165" s="698">
        <v>100</v>
      </c>
      <c r="H2165" s="698">
        <v>100</v>
      </c>
      <c r="I2165" s="688">
        <f t="shared" si="35"/>
        <v>20</v>
      </c>
    </row>
    <row r="2166" spans="1:9" ht="15">
      <c r="A2166" s="682">
        <v>2142</v>
      </c>
      <c r="B2166" s="690" t="s">
        <v>4747</v>
      </c>
      <c r="C2166" s="690" t="s">
        <v>2484</v>
      </c>
      <c r="D2166" s="691" t="s">
        <v>4748</v>
      </c>
      <c r="E2166" s="686" t="s">
        <v>1217</v>
      </c>
      <c r="F2166" s="683" t="s">
        <v>334</v>
      </c>
      <c r="G2166" s="698">
        <v>150</v>
      </c>
      <c r="H2166" s="698">
        <v>150</v>
      </c>
      <c r="I2166" s="688">
        <f t="shared" si="35"/>
        <v>30</v>
      </c>
    </row>
    <row r="2167" spans="1:9" ht="15">
      <c r="A2167" s="682">
        <v>2143</v>
      </c>
      <c r="B2167" s="690" t="s">
        <v>2356</v>
      </c>
      <c r="C2167" s="690" t="s">
        <v>4749</v>
      </c>
      <c r="D2167" s="691" t="s">
        <v>4750</v>
      </c>
      <c r="E2167" s="686" t="s">
        <v>1217</v>
      </c>
      <c r="F2167" s="683" t="s">
        <v>334</v>
      </c>
      <c r="G2167" s="698">
        <v>100</v>
      </c>
      <c r="H2167" s="698">
        <v>100</v>
      </c>
      <c r="I2167" s="688">
        <f t="shared" si="35"/>
        <v>20</v>
      </c>
    </row>
    <row r="2168" spans="1:9" ht="15">
      <c r="A2168" s="682">
        <v>2144</v>
      </c>
      <c r="B2168" s="690" t="s">
        <v>1629</v>
      </c>
      <c r="C2168" s="690" t="s">
        <v>4751</v>
      </c>
      <c r="D2168" s="691" t="s">
        <v>4752</v>
      </c>
      <c r="E2168" s="686" t="s">
        <v>1217</v>
      </c>
      <c r="F2168" s="683" t="s">
        <v>334</v>
      </c>
      <c r="G2168" s="698">
        <v>100</v>
      </c>
      <c r="H2168" s="698">
        <v>100</v>
      </c>
      <c r="I2168" s="688">
        <f t="shared" si="35"/>
        <v>20</v>
      </c>
    </row>
    <row r="2169" spans="1:9" ht="15">
      <c r="A2169" s="682">
        <v>2145</v>
      </c>
      <c r="B2169" s="690" t="s">
        <v>4753</v>
      </c>
      <c r="C2169" s="690" t="s">
        <v>1515</v>
      </c>
      <c r="D2169" s="691" t="s">
        <v>4754</v>
      </c>
      <c r="E2169" s="686" t="s">
        <v>1217</v>
      </c>
      <c r="F2169" s="683" t="s">
        <v>334</v>
      </c>
      <c r="G2169" s="698">
        <v>100</v>
      </c>
      <c r="H2169" s="698">
        <v>100</v>
      </c>
      <c r="I2169" s="688">
        <f t="shared" si="35"/>
        <v>20</v>
      </c>
    </row>
    <row r="2170" spans="1:9" ht="15">
      <c r="A2170" s="682">
        <v>2146</v>
      </c>
      <c r="B2170" s="690" t="s">
        <v>1996</v>
      </c>
      <c r="C2170" s="690" t="s">
        <v>4755</v>
      </c>
      <c r="D2170" s="691">
        <v>34001001593</v>
      </c>
      <c r="E2170" s="686" t="s">
        <v>1217</v>
      </c>
      <c r="F2170" s="683" t="s">
        <v>334</v>
      </c>
      <c r="G2170" s="698">
        <v>100</v>
      </c>
      <c r="H2170" s="698">
        <v>100</v>
      </c>
      <c r="I2170" s="688">
        <f t="shared" si="35"/>
        <v>20</v>
      </c>
    </row>
    <row r="2171" spans="1:9" ht="15">
      <c r="A2171" s="682">
        <v>2147</v>
      </c>
      <c r="B2171" s="690" t="s">
        <v>1985</v>
      </c>
      <c r="C2171" s="690" t="s">
        <v>4756</v>
      </c>
      <c r="D2171" s="691" t="s">
        <v>4757</v>
      </c>
      <c r="E2171" s="686" t="s">
        <v>1217</v>
      </c>
      <c r="F2171" s="683" t="s">
        <v>334</v>
      </c>
      <c r="G2171" s="698">
        <v>100</v>
      </c>
      <c r="H2171" s="698">
        <v>100</v>
      </c>
      <c r="I2171" s="688">
        <f t="shared" si="35"/>
        <v>20</v>
      </c>
    </row>
    <row r="2172" spans="1:9" ht="15">
      <c r="A2172" s="682">
        <v>2148</v>
      </c>
      <c r="B2172" s="690" t="s">
        <v>678</v>
      </c>
      <c r="C2172" s="690" t="s">
        <v>2171</v>
      </c>
      <c r="D2172" s="691">
        <v>34001008258</v>
      </c>
      <c r="E2172" s="686" t="s">
        <v>1217</v>
      </c>
      <c r="F2172" s="683" t="s">
        <v>334</v>
      </c>
      <c r="G2172" s="698">
        <v>100</v>
      </c>
      <c r="H2172" s="698">
        <v>100</v>
      </c>
      <c r="I2172" s="688">
        <f t="shared" si="35"/>
        <v>20</v>
      </c>
    </row>
    <row r="2173" spans="1:9" ht="15">
      <c r="A2173" s="682">
        <v>2149</v>
      </c>
      <c r="B2173" s="690" t="s">
        <v>1218</v>
      </c>
      <c r="C2173" s="690" t="s">
        <v>4758</v>
      </c>
      <c r="D2173" s="691" t="s">
        <v>4759</v>
      </c>
      <c r="E2173" s="686" t="s">
        <v>1217</v>
      </c>
      <c r="F2173" s="683" t="s">
        <v>334</v>
      </c>
      <c r="G2173" s="698">
        <v>100</v>
      </c>
      <c r="H2173" s="698">
        <v>100</v>
      </c>
      <c r="I2173" s="688">
        <f t="shared" si="35"/>
        <v>20</v>
      </c>
    </row>
    <row r="2174" spans="1:9" ht="15">
      <c r="A2174" s="682">
        <v>2150</v>
      </c>
      <c r="B2174" s="690" t="s">
        <v>4760</v>
      </c>
      <c r="C2174" s="690" t="s">
        <v>4761</v>
      </c>
      <c r="D2174" s="691" t="s">
        <v>4762</v>
      </c>
      <c r="E2174" s="686" t="s">
        <v>1217</v>
      </c>
      <c r="F2174" s="683" t="s">
        <v>334</v>
      </c>
      <c r="G2174" s="698">
        <v>100</v>
      </c>
      <c r="H2174" s="698">
        <v>100</v>
      </c>
      <c r="I2174" s="688">
        <f t="shared" si="35"/>
        <v>20</v>
      </c>
    </row>
    <row r="2175" spans="1:9" ht="15">
      <c r="A2175" s="682">
        <v>2151</v>
      </c>
      <c r="B2175" s="690" t="s">
        <v>1402</v>
      </c>
      <c r="C2175" s="690" t="s">
        <v>4763</v>
      </c>
      <c r="D2175" s="691" t="s">
        <v>4764</v>
      </c>
      <c r="E2175" s="686" t="s">
        <v>1217</v>
      </c>
      <c r="F2175" s="683" t="s">
        <v>334</v>
      </c>
      <c r="G2175" s="698">
        <v>100</v>
      </c>
      <c r="H2175" s="698">
        <v>100</v>
      </c>
      <c r="I2175" s="688">
        <f t="shared" si="35"/>
        <v>20</v>
      </c>
    </row>
    <row r="2176" spans="1:9" ht="15">
      <c r="A2176" s="682">
        <v>2152</v>
      </c>
      <c r="B2176" s="690" t="s">
        <v>4765</v>
      </c>
      <c r="C2176" s="690" t="s">
        <v>4766</v>
      </c>
      <c r="D2176" s="691" t="s">
        <v>4767</v>
      </c>
      <c r="E2176" s="686" t="s">
        <v>1217</v>
      </c>
      <c r="F2176" s="683" t="s">
        <v>334</v>
      </c>
      <c r="G2176" s="698">
        <v>100</v>
      </c>
      <c r="H2176" s="698">
        <v>100</v>
      </c>
      <c r="I2176" s="688">
        <f t="shared" si="35"/>
        <v>20</v>
      </c>
    </row>
    <row r="2177" spans="1:9" ht="15">
      <c r="A2177" s="682">
        <v>2153</v>
      </c>
      <c r="B2177" s="690" t="s">
        <v>4768</v>
      </c>
      <c r="C2177" s="690" t="s">
        <v>1687</v>
      </c>
      <c r="D2177" s="691" t="s">
        <v>4769</v>
      </c>
      <c r="E2177" s="686" t="s">
        <v>1217</v>
      </c>
      <c r="F2177" s="683" t="s">
        <v>334</v>
      </c>
      <c r="G2177" s="698">
        <v>100</v>
      </c>
      <c r="H2177" s="698">
        <v>100</v>
      </c>
      <c r="I2177" s="688">
        <f t="shared" si="35"/>
        <v>20</v>
      </c>
    </row>
    <row r="2178" spans="1:9" ht="15">
      <c r="A2178" s="682">
        <v>2154</v>
      </c>
      <c r="B2178" s="690" t="s">
        <v>1358</v>
      </c>
      <c r="C2178" s="690" t="s">
        <v>1687</v>
      </c>
      <c r="D2178" s="691" t="s">
        <v>4770</v>
      </c>
      <c r="E2178" s="686" t="s">
        <v>1217</v>
      </c>
      <c r="F2178" s="683" t="s">
        <v>334</v>
      </c>
      <c r="G2178" s="698">
        <v>100</v>
      </c>
      <c r="H2178" s="698">
        <v>100</v>
      </c>
      <c r="I2178" s="688">
        <f t="shared" si="35"/>
        <v>20</v>
      </c>
    </row>
    <row r="2179" spans="1:9" ht="15">
      <c r="A2179" s="682">
        <v>2155</v>
      </c>
      <c r="B2179" s="690" t="s">
        <v>4669</v>
      </c>
      <c r="C2179" s="690" t="s">
        <v>4771</v>
      </c>
      <c r="D2179" s="691" t="s">
        <v>4772</v>
      </c>
      <c r="E2179" s="686" t="s">
        <v>1217</v>
      </c>
      <c r="F2179" s="683" t="s">
        <v>334</v>
      </c>
      <c r="G2179" s="698">
        <v>100</v>
      </c>
      <c r="H2179" s="698">
        <v>100</v>
      </c>
      <c r="I2179" s="688">
        <f t="shared" si="35"/>
        <v>20</v>
      </c>
    </row>
    <row r="2180" spans="1:9" ht="15">
      <c r="A2180" s="682">
        <v>2156</v>
      </c>
      <c r="B2180" s="690" t="s">
        <v>668</v>
      </c>
      <c r="C2180" s="690" t="s">
        <v>3956</v>
      </c>
      <c r="D2180" s="691" t="s">
        <v>4773</v>
      </c>
      <c r="E2180" s="686" t="s">
        <v>1217</v>
      </c>
      <c r="F2180" s="683" t="s">
        <v>334</v>
      </c>
      <c r="G2180" s="698">
        <v>100</v>
      </c>
      <c r="H2180" s="698">
        <v>100</v>
      </c>
      <c r="I2180" s="688">
        <f t="shared" si="35"/>
        <v>20</v>
      </c>
    </row>
    <row r="2181" spans="1:9" ht="15">
      <c r="A2181" s="682">
        <v>2157</v>
      </c>
      <c r="B2181" s="690" t="s">
        <v>1246</v>
      </c>
      <c r="C2181" s="690" t="s">
        <v>4774</v>
      </c>
      <c r="D2181" s="691" t="s">
        <v>4775</v>
      </c>
      <c r="E2181" s="686" t="s">
        <v>1217</v>
      </c>
      <c r="F2181" s="683" t="s">
        <v>334</v>
      </c>
      <c r="G2181" s="698">
        <v>100</v>
      </c>
      <c r="H2181" s="698">
        <v>100</v>
      </c>
      <c r="I2181" s="688">
        <f t="shared" si="35"/>
        <v>20</v>
      </c>
    </row>
    <row r="2182" spans="1:9" ht="15">
      <c r="A2182" s="682">
        <v>2158</v>
      </c>
      <c r="B2182" s="690" t="s">
        <v>1626</v>
      </c>
      <c r="C2182" s="690" t="s">
        <v>4776</v>
      </c>
      <c r="D2182" s="691">
        <v>34001006604</v>
      </c>
      <c r="E2182" s="686" t="s">
        <v>1217</v>
      </c>
      <c r="F2182" s="683" t="s">
        <v>334</v>
      </c>
      <c r="G2182" s="698">
        <v>100</v>
      </c>
      <c r="H2182" s="698">
        <v>100</v>
      </c>
      <c r="I2182" s="688">
        <f t="shared" si="35"/>
        <v>20</v>
      </c>
    </row>
    <row r="2183" spans="1:9" ht="15">
      <c r="A2183" s="682">
        <v>2159</v>
      </c>
      <c r="B2183" s="690" t="s">
        <v>3070</v>
      </c>
      <c r="C2183" s="690" t="s">
        <v>4042</v>
      </c>
      <c r="D2183" s="691" t="s">
        <v>4777</v>
      </c>
      <c r="E2183" s="686" t="s">
        <v>1217</v>
      </c>
      <c r="F2183" s="683" t="s">
        <v>334</v>
      </c>
      <c r="G2183" s="698">
        <v>100</v>
      </c>
      <c r="H2183" s="698">
        <v>100</v>
      </c>
      <c r="I2183" s="688">
        <f t="shared" si="35"/>
        <v>20</v>
      </c>
    </row>
    <row r="2184" spans="1:9" ht="15">
      <c r="A2184" s="682">
        <v>2160</v>
      </c>
      <c r="B2184" s="690" t="s">
        <v>1294</v>
      </c>
      <c r="C2184" s="690" t="s">
        <v>4778</v>
      </c>
      <c r="D2184" s="691" t="s">
        <v>4779</v>
      </c>
      <c r="E2184" s="686" t="s">
        <v>1217</v>
      </c>
      <c r="F2184" s="683" t="s">
        <v>334</v>
      </c>
      <c r="G2184" s="698">
        <v>100</v>
      </c>
      <c r="H2184" s="698">
        <v>100</v>
      </c>
      <c r="I2184" s="688">
        <f t="shared" si="35"/>
        <v>20</v>
      </c>
    </row>
    <row r="2185" spans="1:9" ht="15">
      <c r="A2185" s="682">
        <v>2161</v>
      </c>
      <c r="B2185" s="690" t="s">
        <v>1985</v>
      </c>
      <c r="C2185" s="690" t="s">
        <v>4780</v>
      </c>
      <c r="D2185" s="691" t="s">
        <v>4781</v>
      </c>
      <c r="E2185" s="686" t="s">
        <v>1217</v>
      </c>
      <c r="F2185" s="683" t="s">
        <v>334</v>
      </c>
      <c r="G2185" s="698">
        <v>100</v>
      </c>
      <c r="H2185" s="698">
        <v>100</v>
      </c>
      <c r="I2185" s="688">
        <f t="shared" si="35"/>
        <v>20</v>
      </c>
    </row>
    <row r="2186" spans="1:9" ht="15">
      <c r="A2186" s="682">
        <v>2162</v>
      </c>
      <c r="B2186" s="690" t="s">
        <v>649</v>
      </c>
      <c r="C2186" s="690" t="s">
        <v>4756</v>
      </c>
      <c r="D2186" s="691" t="s">
        <v>4782</v>
      </c>
      <c r="E2186" s="686" t="s">
        <v>1217</v>
      </c>
      <c r="F2186" s="683" t="s">
        <v>334</v>
      </c>
      <c r="G2186" s="698">
        <v>100</v>
      </c>
      <c r="H2186" s="698">
        <v>100</v>
      </c>
      <c r="I2186" s="688">
        <f t="shared" si="35"/>
        <v>20</v>
      </c>
    </row>
    <row r="2187" spans="1:9" ht="15">
      <c r="A2187" s="682">
        <v>2163</v>
      </c>
      <c r="B2187" s="690" t="s">
        <v>4783</v>
      </c>
      <c r="C2187" s="690" t="s">
        <v>4784</v>
      </c>
      <c r="D2187" s="691">
        <v>34001007892</v>
      </c>
      <c r="E2187" s="686" t="s">
        <v>1217</v>
      </c>
      <c r="F2187" s="683" t="s">
        <v>334</v>
      </c>
      <c r="G2187" s="698">
        <v>100</v>
      </c>
      <c r="H2187" s="698">
        <v>100</v>
      </c>
      <c r="I2187" s="688">
        <f t="shared" si="35"/>
        <v>20</v>
      </c>
    </row>
    <row r="2188" spans="1:9" ht="15">
      <c r="A2188" s="682">
        <v>2164</v>
      </c>
      <c r="B2188" s="690" t="s">
        <v>1402</v>
      </c>
      <c r="C2188" s="690" t="s">
        <v>4785</v>
      </c>
      <c r="D2188" s="691" t="s">
        <v>4786</v>
      </c>
      <c r="E2188" s="686" t="s">
        <v>1217</v>
      </c>
      <c r="F2188" s="683" t="s">
        <v>334</v>
      </c>
      <c r="G2188" s="698">
        <v>100</v>
      </c>
      <c r="H2188" s="698">
        <v>100</v>
      </c>
      <c r="I2188" s="688">
        <f t="shared" si="35"/>
        <v>20</v>
      </c>
    </row>
    <row r="2189" spans="1:9" ht="15">
      <c r="A2189" s="682">
        <v>2165</v>
      </c>
      <c r="B2189" s="690" t="s">
        <v>1271</v>
      </c>
      <c r="C2189" s="690" t="s">
        <v>3699</v>
      </c>
      <c r="D2189" s="691">
        <v>34001004431</v>
      </c>
      <c r="E2189" s="686" t="s">
        <v>1217</v>
      </c>
      <c r="F2189" s="683" t="s">
        <v>334</v>
      </c>
      <c r="G2189" s="698">
        <v>100</v>
      </c>
      <c r="H2189" s="698">
        <v>100</v>
      </c>
      <c r="I2189" s="688">
        <f t="shared" si="35"/>
        <v>20</v>
      </c>
    </row>
    <row r="2190" spans="1:9" ht="15">
      <c r="A2190" s="682">
        <v>2166</v>
      </c>
      <c r="B2190" s="690" t="s">
        <v>1402</v>
      </c>
      <c r="C2190" s="690" t="s">
        <v>4784</v>
      </c>
      <c r="D2190" s="691" t="s">
        <v>4787</v>
      </c>
      <c r="E2190" s="686" t="s">
        <v>1217</v>
      </c>
      <c r="F2190" s="683" t="s">
        <v>334</v>
      </c>
      <c r="G2190" s="698">
        <v>150</v>
      </c>
      <c r="H2190" s="698">
        <v>150</v>
      </c>
      <c r="I2190" s="688">
        <f t="shared" si="35"/>
        <v>30</v>
      </c>
    </row>
    <row r="2191" spans="1:9" ht="15">
      <c r="A2191" s="682">
        <v>2167</v>
      </c>
      <c r="B2191" s="690" t="s">
        <v>1382</v>
      </c>
      <c r="C2191" s="690" t="s">
        <v>4248</v>
      </c>
      <c r="D2191" s="691" t="s">
        <v>4788</v>
      </c>
      <c r="E2191" s="686" t="s">
        <v>1217</v>
      </c>
      <c r="F2191" s="683" t="s">
        <v>334</v>
      </c>
      <c r="G2191" s="698">
        <v>100</v>
      </c>
      <c r="H2191" s="698">
        <v>100</v>
      </c>
      <c r="I2191" s="688">
        <f t="shared" si="35"/>
        <v>20</v>
      </c>
    </row>
    <row r="2192" spans="1:9" ht="15">
      <c r="A2192" s="682">
        <v>2168</v>
      </c>
      <c r="B2192" s="690" t="s">
        <v>2180</v>
      </c>
      <c r="C2192" s="690" t="s">
        <v>4789</v>
      </c>
      <c r="D2192" s="691">
        <v>39001036154</v>
      </c>
      <c r="E2192" s="686" t="s">
        <v>1217</v>
      </c>
      <c r="F2192" s="683" t="s">
        <v>334</v>
      </c>
      <c r="G2192" s="698">
        <v>100</v>
      </c>
      <c r="H2192" s="698">
        <v>100</v>
      </c>
      <c r="I2192" s="688">
        <f t="shared" si="35"/>
        <v>20</v>
      </c>
    </row>
    <row r="2193" spans="1:9" ht="15">
      <c r="A2193" s="682">
        <v>2169</v>
      </c>
      <c r="B2193" s="690" t="s">
        <v>1356</v>
      </c>
      <c r="C2193" s="690" t="s">
        <v>4790</v>
      </c>
      <c r="D2193" s="691" t="s">
        <v>4791</v>
      </c>
      <c r="E2193" s="686" t="s">
        <v>1217</v>
      </c>
      <c r="F2193" s="683" t="s">
        <v>334</v>
      </c>
      <c r="G2193" s="698">
        <v>100</v>
      </c>
      <c r="H2193" s="698">
        <v>100</v>
      </c>
      <c r="I2193" s="688">
        <f t="shared" si="35"/>
        <v>20</v>
      </c>
    </row>
    <row r="2194" spans="1:9" ht="15">
      <c r="A2194" s="682">
        <v>2170</v>
      </c>
      <c r="B2194" s="690" t="s">
        <v>684</v>
      </c>
      <c r="C2194" s="690" t="s">
        <v>4792</v>
      </c>
      <c r="D2194" s="691" t="s">
        <v>4793</v>
      </c>
      <c r="E2194" s="686" t="s">
        <v>1217</v>
      </c>
      <c r="F2194" s="683" t="s">
        <v>334</v>
      </c>
      <c r="G2194" s="698">
        <v>100</v>
      </c>
      <c r="H2194" s="698">
        <v>100</v>
      </c>
      <c r="I2194" s="688">
        <f t="shared" si="35"/>
        <v>20</v>
      </c>
    </row>
    <row r="2195" spans="1:9" ht="15">
      <c r="A2195" s="682">
        <v>2171</v>
      </c>
      <c r="B2195" s="690" t="s">
        <v>1626</v>
      </c>
      <c r="C2195" s="690" t="s">
        <v>4794</v>
      </c>
      <c r="D2195" s="691" t="s">
        <v>4795</v>
      </c>
      <c r="E2195" s="686" t="s">
        <v>1217</v>
      </c>
      <c r="F2195" s="683" t="s">
        <v>334</v>
      </c>
      <c r="G2195" s="698">
        <v>100</v>
      </c>
      <c r="H2195" s="698">
        <v>100</v>
      </c>
      <c r="I2195" s="688">
        <f t="shared" si="35"/>
        <v>20</v>
      </c>
    </row>
    <row r="2196" spans="1:9" ht="15">
      <c r="A2196" s="682">
        <v>2172</v>
      </c>
      <c r="B2196" s="690" t="s">
        <v>1954</v>
      </c>
      <c r="C2196" s="690" t="s">
        <v>4243</v>
      </c>
      <c r="D2196" s="691" t="s">
        <v>4796</v>
      </c>
      <c r="E2196" s="686" t="s">
        <v>1217</v>
      </c>
      <c r="F2196" s="683" t="s">
        <v>334</v>
      </c>
      <c r="G2196" s="698">
        <v>100</v>
      </c>
      <c r="H2196" s="698">
        <v>100</v>
      </c>
      <c r="I2196" s="688">
        <f t="shared" si="35"/>
        <v>20</v>
      </c>
    </row>
    <row r="2197" spans="1:9" ht="15">
      <c r="A2197" s="682">
        <v>2173</v>
      </c>
      <c r="B2197" s="690" t="s">
        <v>1478</v>
      </c>
      <c r="C2197" s="690" t="s">
        <v>4797</v>
      </c>
      <c r="D2197" s="691" t="s">
        <v>4798</v>
      </c>
      <c r="E2197" s="686" t="s">
        <v>1217</v>
      </c>
      <c r="F2197" s="683" t="s">
        <v>334</v>
      </c>
      <c r="G2197" s="698">
        <v>100</v>
      </c>
      <c r="H2197" s="698">
        <v>100</v>
      </c>
      <c r="I2197" s="688">
        <f t="shared" si="35"/>
        <v>20</v>
      </c>
    </row>
    <row r="2198" spans="1:9" ht="15">
      <c r="A2198" s="682">
        <v>2174</v>
      </c>
      <c r="B2198" s="690" t="s">
        <v>1478</v>
      </c>
      <c r="C2198" s="690" t="s">
        <v>4799</v>
      </c>
      <c r="D2198" s="691" t="s">
        <v>4800</v>
      </c>
      <c r="E2198" s="686" t="s">
        <v>1217</v>
      </c>
      <c r="F2198" s="683" t="s">
        <v>334</v>
      </c>
      <c r="G2198" s="698">
        <v>100</v>
      </c>
      <c r="H2198" s="698">
        <v>100</v>
      </c>
      <c r="I2198" s="688">
        <f t="shared" si="35"/>
        <v>20</v>
      </c>
    </row>
    <row r="2199" spans="1:9" ht="15">
      <c r="A2199" s="682">
        <v>2175</v>
      </c>
      <c r="B2199" s="690" t="s">
        <v>4801</v>
      </c>
      <c r="C2199" s="690" t="s">
        <v>4802</v>
      </c>
      <c r="D2199" s="691" t="s">
        <v>4803</v>
      </c>
      <c r="E2199" s="686" t="s">
        <v>1217</v>
      </c>
      <c r="F2199" s="683" t="s">
        <v>334</v>
      </c>
      <c r="G2199" s="698">
        <v>100</v>
      </c>
      <c r="H2199" s="698">
        <v>100</v>
      </c>
      <c r="I2199" s="688">
        <f t="shared" si="35"/>
        <v>20</v>
      </c>
    </row>
    <row r="2200" spans="1:9" ht="15">
      <c r="A2200" s="682">
        <v>2176</v>
      </c>
      <c r="B2200" s="690" t="s">
        <v>1724</v>
      </c>
      <c r="C2200" s="690" t="s">
        <v>4254</v>
      </c>
      <c r="D2200" s="691" t="s">
        <v>4804</v>
      </c>
      <c r="E2200" s="686" t="s">
        <v>1217</v>
      </c>
      <c r="F2200" s="683" t="s">
        <v>334</v>
      </c>
      <c r="G2200" s="698">
        <v>100</v>
      </c>
      <c r="H2200" s="698">
        <v>100</v>
      </c>
      <c r="I2200" s="688">
        <f t="shared" si="35"/>
        <v>20</v>
      </c>
    </row>
    <row r="2201" spans="1:9" ht="15">
      <c r="A2201" s="682">
        <v>2177</v>
      </c>
      <c r="B2201" s="690" t="s">
        <v>3573</v>
      </c>
      <c r="C2201" s="690" t="s">
        <v>4805</v>
      </c>
      <c r="D2201" s="691" t="s">
        <v>4806</v>
      </c>
      <c r="E2201" s="686" t="s">
        <v>1217</v>
      </c>
      <c r="F2201" s="683" t="s">
        <v>334</v>
      </c>
      <c r="G2201" s="698">
        <v>100</v>
      </c>
      <c r="H2201" s="698">
        <v>100</v>
      </c>
      <c r="I2201" s="688">
        <f t="shared" si="35"/>
        <v>20</v>
      </c>
    </row>
    <row r="2202" spans="1:9" ht="15">
      <c r="A2202" s="682">
        <v>2178</v>
      </c>
      <c r="B2202" s="690" t="s">
        <v>1292</v>
      </c>
      <c r="C2202" s="690" t="s">
        <v>3565</v>
      </c>
      <c r="D2202" s="691" t="s">
        <v>4807</v>
      </c>
      <c r="E2202" s="686" t="s">
        <v>1217</v>
      </c>
      <c r="F2202" s="683" t="s">
        <v>334</v>
      </c>
      <c r="G2202" s="698">
        <v>100</v>
      </c>
      <c r="H2202" s="698">
        <v>100</v>
      </c>
      <c r="I2202" s="688">
        <f t="shared" si="35"/>
        <v>20</v>
      </c>
    </row>
    <row r="2203" spans="1:9" ht="15">
      <c r="A2203" s="682">
        <v>2179</v>
      </c>
      <c r="B2203" s="690" t="s">
        <v>4808</v>
      </c>
      <c r="C2203" s="690" t="s">
        <v>4809</v>
      </c>
      <c r="D2203" s="691" t="s">
        <v>4810</v>
      </c>
      <c r="E2203" s="686" t="s">
        <v>1217</v>
      </c>
      <c r="F2203" s="683" t="s">
        <v>334</v>
      </c>
      <c r="G2203" s="698">
        <v>100</v>
      </c>
      <c r="H2203" s="698">
        <v>100</v>
      </c>
      <c r="I2203" s="688">
        <f t="shared" si="35"/>
        <v>20</v>
      </c>
    </row>
    <row r="2204" spans="1:9" ht="15">
      <c r="A2204" s="682">
        <v>2180</v>
      </c>
      <c r="B2204" s="690" t="s">
        <v>4811</v>
      </c>
      <c r="C2204" s="690" t="s">
        <v>3199</v>
      </c>
      <c r="D2204" s="691" t="s">
        <v>4812</v>
      </c>
      <c r="E2204" s="686" t="s">
        <v>1217</v>
      </c>
      <c r="F2204" s="683" t="s">
        <v>334</v>
      </c>
      <c r="G2204" s="698">
        <v>100</v>
      </c>
      <c r="H2204" s="698">
        <v>100</v>
      </c>
      <c r="I2204" s="688">
        <f t="shared" si="35"/>
        <v>20</v>
      </c>
    </row>
    <row r="2205" spans="1:9" ht="15">
      <c r="A2205" s="682">
        <v>2181</v>
      </c>
      <c r="B2205" s="690" t="s">
        <v>4813</v>
      </c>
      <c r="C2205" s="690" t="s">
        <v>2050</v>
      </c>
      <c r="D2205" s="691" t="s">
        <v>4814</v>
      </c>
      <c r="E2205" s="686" t="s">
        <v>1217</v>
      </c>
      <c r="F2205" s="683" t="s">
        <v>334</v>
      </c>
      <c r="G2205" s="698">
        <v>100</v>
      </c>
      <c r="H2205" s="698">
        <v>100</v>
      </c>
      <c r="I2205" s="688">
        <f t="shared" si="35"/>
        <v>20</v>
      </c>
    </row>
    <row r="2206" spans="1:9" ht="15">
      <c r="A2206" s="682">
        <v>2182</v>
      </c>
      <c r="B2206" s="690" t="s">
        <v>2259</v>
      </c>
      <c r="C2206" s="690" t="s">
        <v>4240</v>
      </c>
      <c r="D2206" s="691" t="s">
        <v>4815</v>
      </c>
      <c r="E2206" s="686" t="s">
        <v>1217</v>
      </c>
      <c r="F2206" s="683" t="s">
        <v>334</v>
      </c>
      <c r="G2206" s="698">
        <v>100</v>
      </c>
      <c r="H2206" s="698">
        <v>100</v>
      </c>
      <c r="I2206" s="688">
        <f t="shared" si="35"/>
        <v>20</v>
      </c>
    </row>
    <row r="2207" spans="1:9" ht="15">
      <c r="A2207" s="682">
        <v>2183</v>
      </c>
      <c r="B2207" s="690" t="s">
        <v>1399</v>
      </c>
      <c r="C2207" s="690" t="s">
        <v>4816</v>
      </c>
      <c r="D2207" s="691" t="s">
        <v>4817</v>
      </c>
      <c r="E2207" s="686" t="s">
        <v>1217</v>
      </c>
      <c r="F2207" s="683" t="s">
        <v>334</v>
      </c>
      <c r="G2207" s="698">
        <v>100</v>
      </c>
      <c r="H2207" s="698">
        <v>100</v>
      </c>
      <c r="I2207" s="688">
        <f t="shared" si="35"/>
        <v>20</v>
      </c>
    </row>
    <row r="2208" spans="1:9" ht="15">
      <c r="A2208" s="682">
        <v>2184</v>
      </c>
      <c r="B2208" s="690" t="s">
        <v>1296</v>
      </c>
      <c r="C2208" s="690" t="s">
        <v>3475</v>
      </c>
      <c r="D2208" s="691">
        <v>59001072093</v>
      </c>
      <c r="E2208" s="686" t="s">
        <v>1217</v>
      </c>
      <c r="F2208" s="683" t="s">
        <v>334</v>
      </c>
      <c r="G2208" s="698">
        <v>100</v>
      </c>
      <c r="H2208" s="698">
        <v>100</v>
      </c>
      <c r="I2208" s="688">
        <f t="shared" ref="I2208:I2271" si="36">H2208*20%</f>
        <v>20</v>
      </c>
    </row>
    <row r="2209" spans="1:9" ht="15">
      <c r="A2209" s="682">
        <v>2185</v>
      </c>
      <c r="B2209" s="690" t="s">
        <v>1682</v>
      </c>
      <c r="C2209" s="690" t="s">
        <v>4818</v>
      </c>
      <c r="D2209" s="691" t="s">
        <v>4819</v>
      </c>
      <c r="E2209" s="686" t="s">
        <v>1217</v>
      </c>
      <c r="F2209" s="683" t="s">
        <v>334</v>
      </c>
      <c r="G2209" s="698">
        <v>100</v>
      </c>
      <c r="H2209" s="698">
        <v>100</v>
      </c>
      <c r="I2209" s="688">
        <f t="shared" si="36"/>
        <v>20</v>
      </c>
    </row>
    <row r="2210" spans="1:9" ht="15">
      <c r="A2210" s="682">
        <v>2186</v>
      </c>
      <c r="B2210" s="690" t="s">
        <v>4820</v>
      </c>
      <c r="C2210" s="690" t="s">
        <v>4821</v>
      </c>
      <c r="D2210" s="691" t="s">
        <v>4822</v>
      </c>
      <c r="E2210" s="686" t="s">
        <v>1217</v>
      </c>
      <c r="F2210" s="683" t="s">
        <v>334</v>
      </c>
      <c r="G2210" s="698">
        <v>100</v>
      </c>
      <c r="H2210" s="698">
        <v>100</v>
      </c>
      <c r="I2210" s="688">
        <f t="shared" si="36"/>
        <v>20</v>
      </c>
    </row>
    <row r="2211" spans="1:9" ht="15">
      <c r="A2211" s="682">
        <v>2187</v>
      </c>
      <c r="B2211" s="690" t="s">
        <v>4823</v>
      </c>
      <c r="C2211" s="690" t="s">
        <v>4254</v>
      </c>
      <c r="D2211" s="691" t="s">
        <v>4824</v>
      </c>
      <c r="E2211" s="686" t="s">
        <v>1217</v>
      </c>
      <c r="F2211" s="683" t="s">
        <v>334</v>
      </c>
      <c r="G2211" s="698">
        <v>100</v>
      </c>
      <c r="H2211" s="698">
        <v>100</v>
      </c>
      <c r="I2211" s="688">
        <f t="shared" si="36"/>
        <v>20</v>
      </c>
    </row>
    <row r="2212" spans="1:9" ht="15">
      <c r="A2212" s="682">
        <v>2188</v>
      </c>
      <c r="B2212" s="690" t="s">
        <v>4825</v>
      </c>
      <c r="C2212" s="690" t="s">
        <v>4826</v>
      </c>
      <c r="D2212" s="691">
        <v>60001119494</v>
      </c>
      <c r="E2212" s="686" t="s">
        <v>1217</v>
      </c>
      <c r="F2212" s="683" t="s">
        <v>334</v>
      </c>
      <c r="G2212" s="698">
        <v>100</v>
      </c>
      <c r="H2212" s="698">
        <v>100</v>
      </c>
      <c r="I2212" s="688">
        <f t="shared" si="36"/>
        <v>20</v>
      </c>
    </row>
    <row r="2213" spans="1:9" ht="15">
      <c r="A2213" s="682">
        <v>2189</v>
      </c>
      <c r="B2213" s="690" t="s">
        <v>4827</v>
      </c>
      <c r="C2213" s="690" t="s">
        <v>675</v>
      </c>
      <c r="D2213" s="691" t="s">
        <v>4828</v>
      </c>
      <c r="E2213" s="686" t="s">
        <v>1217</v>
      </c>
      <c r="F2213" s="683" t="s">
        <v>334</v>
      </c>
      <c r="G2213" s="698">
        <v>100</v>
      </c>
      <c r="H2213" s="698">
        <v>100</v>
      </c>
      <c r="I2213" s="688">
        <f t="shared" si="36"/>
        <v>20</v>
      </c>
    </row>
    <row r="2214" spans="1:9" ht="15">
      <c r="A2214" s="682">
        <v>2190</v>
      </c>
      <c r="B2214" s="690" t="s">
        <v>4829</v>
      </c>
      <c r="C2214" s="690" t="s">
        <v>4830</v>
      </c>
      <c r="D2214" s="691" t="s">
        <v>4831</v>
      </c>
      <c r="E2214" s="686" t="s">
        <v>1217</v>
      </c>
      <c r="F2214" s="683" t="s">
        <v>334</v>
      </c>
      <c r="G2214" s="698">
        <v>100</v>
      </c>
      <c r="H2214" s="698">
        <v>100</v>
      </c>
      <c r="I2214" s="688">
        <f t="shared" si="36"/>
        <v>20</v>
      </c>
    </row>
    <row r="2215" spans="1:9" ht="15">
      <c r="A2215" s="682">
        <v>2191</v>
      </c>
      <c r="B2215" s="690" t="s">
        <v>1407</v>
      </c>
      <c r="C2215" s="690" t="s">
        <v>4832</v>
      </c>
      <c r="D2215" s="691" t="s">
        <v>4833</v>
      </c>
      <c r="E2215" s="686" t="s">
        <v>1217</v>
      </c>
      <c r="F2215" s="683" t="s">
        <v>334</v>
      </c>
      <c r="G2215" s="698">
        <v>100</v>
      </c>
      <c r="H2215" s="698">
        <v>100</v>
      </c>
      <c r="I2215" s="688">
        <f t="shared" si="36"/>
        <v>20</v>
      </c>
    </row>
    <row r="2216" spans="1:9" ht="15">
      <c r="A2216" s="682">
        <v>2192</v>
      </c>
      <c r="B2216" s="690" t="s">
        <v>1158</v>
      </c>
      <c r="C2216" s="690" t="s">
        <v>4240</v>
      </c>
      <c r="D2216" s="691" t="s">
        <v>4834</v>
      </c>
      <c r="E2216" s="686" t="s">
        <v>1217</v>
      </c>
      <c r="F2216" s="683" t="s">
        <v>334</v>
      </c>
      <c r="G2216" s="698">
        <v>100</v>
      </c>
      <c r="H2216" s="698">
        <v>100</v>
      </c>
      <c r="I2216" s="688">
        <f t="shared" si="36"/>
        <v>20</v>
      </c>
    </row>
    <row r="2217" spans="1:9" ht="15">
      <c r="A2217" s="682">
        <v>2193</v>
      </c>
      <c r="B2217" s="690" t="s">
        <v>3045</v>
      </c>
      <c r="C2217" s="690" t="s">
        <v>4835</v>
      </c>
      <c r="D2217" s="691" t="s">
        <v>4836</v>
      </c>
      <c r="E2217" s="686" t="s">
        <v>1217</v>
      </c>
      <c r="F2217" s="683" t="s">
        <v>334</v>
      </c>
      <c r="G2217" s="698">
        <v>100</v>
      </c>
      <c r="H2217" s="698">
        <v>100</v>
      </c>
      <c r="I2217" s="688">
        <f t="shared" si="36"/>
        <v>20</v>
      </c>
    </row>
    <row r="2218" spans="1:9" ht="15">
      <c r="A2218" s="682">
        <v>2194</v>
      </c>
      <c r="B2218" s="690" t="s">
        <v>1686</v>
      </c>
      <c r="C2218" s="690" t="s">
        <v>4172</v>
      </c>
      <c r="D2218" s="691" t="s">
        <v>4837</v>
      </c>
      <c r="E2218" s="686" t="s">
        <v>1217</v>
      </c>
      <c r="F2218" s="683" t="s">
        <v>334</v>
      </c>
      <c r="G2218" s="698">
        <v>100</v>
      </c>
      <c r="H2218" s="698">
        <v>100</v>
      </c>
      <c r="I2218" s="688">
        <f t="shared" si="36"/>
        <v>20</v>
      </c>
    </row>
    <row r="2219" spans="1:9" ht="15">
      <c r="A2219" s="682">
        <v>2195</v>
      </c>
      <c r="B2219" s="690" t="s">
        <v>1294</v>
      </c>
      <c r="C2219" s="690" t="s">
        <v>4838</v>
      </c>
      <c r="D2219" s="691" t="s">
        <v>4839</v>
      </c>
      <c r="E2219" s="686" t="s">
        <v>1217</v>
      </c>
      <c r="F2219" s="683" t="s">
        <v>334</v>
      </c>
      <c r="G2219" s="698">
        <v>100</v>
      </c>
      <c r="H2219" s="698">
        <v>100</v>
      </c>
      <c r="I2219" s="688">
        <f t="shared" si="36"/>
        <v>20</v>
      </c>
    </row>
    <row r="2220" spans="1:9" ht="15">
      <c r="A2220" s="682">
        <v>2196</v>
      </c>
      <c r="B2220" s="690" t="s">
        <v>4840</v>
      </c>
      <c r="C2220" s="690" t="s">
        <v>4841</v>
      </c>
      <c r="D2220" s="691">
        <v>45001035787</v>
      </c>
      <c r="E2220" s="686" t="s">
        <v>1217</v>
      </c>
      <c r="F2220" s="683" t="s">
        <v>334</v>
      </c>
      <c r="G2220" s="698">
        <v>100</v>
      </c>
      <c r="H2220" s="698">
        <v>100</v>
      </c>
      <c r="I2220" s="688">
        <f t="shared" si="36"/>
        <v>20</v>
      </c>
    </row>
    <row r="2221" spans="1:9" ht="15">
      <c r="A2221" s="682">
        <v>2197</v>
      </c>
      <c r="B2221" s="690" t="s">
        <v>1255</v>
      </c>
      <c r="C2221" s="690" t="s">
        <v>4842</v>
      </c>
      <c r="D2221" s="691">
        <v>39001038476</v>
      </c>
      <c r="E2221" s="686" t="s">
        <v>1217</v>
      </c>
      <c r="F2221" s="683" t="s">
        <v>334</v>
      </c>
      <c r="G2221" s="698">
        <v>100</v>
      </c>
      <c r="H2221" s="698">
        <v>100</v>
      </c>
      <c r="I2221" s="688">
        <f t="shared" si="36"/>
        <v>20</v>
      </c>
    </row>
    <row r="2222" spans="1:9" ht="15">
      <c r="A2222" s="682">
        <v>2198</v>
      </c>
      <c r="B2222" s="690" t="s">
        <v>1162</v>
      </c>
      <c r="C2222" s="690" t="s">
        <v>3930</v>
      </c>
      <c r="D2222" s="691">
        <v>39001044386</v>
      </c>
      <c r="E2222" s="686" t="s">
        <v>1217</v>
      </c>
      <c r="F2222" s="683" t="s">
        <v>334</v>
      </c>
      <c r="G2222" s="698">
        <v>100</v>
      </c>
      <c r="H2222" s="698">
        <v>100</v>
      </c>
      <c r="I2222" s="688">
        <f t="shared" si="36"/>
        <v>20</v>
      </c>
    </row>
    <row r="2223" spans="1:9" ht="15">
      <c r="A2223" s="682">
        <v>2199</v>
      </c>
      <c r="B2223" s="690" t="s">
        <v>1451</v>
      </c>
      <c r="C2223" s="690" t="s">
        <v>4843</v>
      </c>
      <c r="D2223" s="691">
        <v>39001041846</v>
      </c>
      <c r="E2223" s="686" t="s">
        <v>1217</v>
      </c>
      <c r="F2223" s="683" t="s">
        <v>334</v>
      </c>
      <c r="G2223" s="698">
        <v>100</v>
      </c>
      <c r="H2223" s="698">
        <v>100</v>
      </c>
      <c r="I2223" s="688">
        <f t="shared" si="36"/>
        <v>20</v>
      </c>
    </row>
    <row r="2224" spans="1:9" ht="15">
      <c r="A2224" s="682">
        <v>2200</v>
      </c>
      <c r="B2224" s="690" t="s">
        <v>1954</v>
      </c>
      <c r="C2224" s="690" t="s">
        <v>4844</v>
      </c>
      <c r="D2224" s="691">
        <v>39001038865</v>
      </c>
      <c r="E2224" s="686" t="s">
        <v>1217</v>
      </c>
      <c r="F2224" s="683" t="s">
        <v>334</v>
      </c>
      <c r="G2224" s="698">
        <v>100</v>
      </c>
      <c r="H2224" s="698">
        <v>100</v>
      </c>
      <c r="I2224" s="688">
        <f t="shared" si="36"/>
        <v>20</v>
      </c>
    </row>
    <row r="2225" spans="1:9" ht="15">
      <c r="A2225" s="682">
        <v>2201</v>
      </c>
      <c r="B2225" s="690" t="s">
        <v>4845</v>
      </c>
      <c r="C2225" s="690" t="s">
        <v>4844</v>
      </c>
      <c r="D2225" s="691">
        <v>62007005789</v>
      </c>
      <c r="E2225" s="686" t="s">
        <v>1217</v>
      </c>
      <c r="F2225" s="683" t="s">
        <v>334</v>
      </c>
      <c r="G2225" s="698">
        <v>100</v>
      </c>
      <c r="H2225" s="698">
        <v>100</v>
      </c>
      <c r="I2225" s="688">
        <f t="shared" si="36"/>
        <v>20</v>
      </c>
    </row>
    <row r="2226" spans="1:9" ht="15">
      <c r="A2226" s="682">
        <v>2202</v>
      </c>
      <c r="B2226" s="690" t="s">
        <v>4846</v>
      </c>
      <c r="C2226" s="690" t="s">
        <v>3668</v>
      </c>
      <c r="D2226" s="691">
        <v>62001019813</v>
      </c>
      <c r="E2226" s="686" t="s">
        <v>1217</v>
      </c>
      <c r="F2226" s="683" t="s">
        <v>334</v>
      </c>
      <c r="G2226" s="698">
        <v>100</v>
      </c>
      <c r="H2226" s="698">
        <v>100</v>
      </c>
      <c r="I2226" s="688">
        <f t="shared" si="36"/>
        <v>20</v>
      </c>
    </row>
    <row r="2227" spans="1:9" ht="15">
      <c r="A2227" s="682">
        <v>2203</v>
      </c>
      <c r="B2227" s="690" t="s">
        <v>1449</v>
      </c>
      <c r="C2227" s="690" t="s">
        <v>4847</v>
      </c>
      <c r="D2227" s="691">
        <v>39001002415</v>
      </c>
      <c r="E2227" s="686" t="s">
        <v>1217</v>
      </c>
      <c r="F2227" s="683" t="s">
        <v>334</v>
      </c>
      <c r="G2227" s="698">
        <v>100</v>
      </c>
      <c r="H2227" s="698">
        <v>100</v>
      </c>
      <c r="I2227" s="688">
        <f t="shared" si="36"/>
        <v>20</v>
      </c>
    </row>
    <row r="2228" spans="1:9" ht="15">
      <c r="A2228" s="682">
        <v>2204</v>
      </c>
      <c r="B2228" s="690" t="s">
        <v>4848</v>
      </c>
      <c r="C2228" s="690" t="s">
        <v>4849</v>
      </c>
      <c r="D2228" s="691">
        <v>39001041793</v>
      </c>
      <c r="E2228" s="686" t="s">
        <v>1217</v>
      </c>
      <c r="F2228" s="683" t="s">
        <v>334</v>
      </c>
      <c r="G2228" s="698">
        <v>100</v>
      </c>
      <c r="H2228" s="698">
        <v>100</v>
      </c>
      <c r="I2228" s="688">
        <f t="shared" si="36"/>
        <v>20</v>
      </c>
    </row>
    <row r="2229" spans="1:9" ht="15">
      <c r="A2229" s="682">
        <v>2205</v>
      </c>
      <c r="B2229" s="690" t="s">
        <v>4618</v>
      </c>
      <c r="C2229" s="690" t="s">
        <v>4176</v>
      </c>
      <c r="D2229" s="691" t="s">
        <v>4850</v>
      </c>
      <c r="E2229" s="686" t="s">
        <v>1217</v>
      </c>
      <c r="F2229" s="683" t="s">
        <v>334</v>
      </c>
      <c r="G2229" s="698">
        <v>100</v>
      </c>
      <c r="H2229" s="698">
        <v>100</v>
      </c>
      <c r="I2229" s="688">
        <f t="shared" si="36"/>
        <v>20</v>
      </c>
    </row>
    <row r="2230" spans="1:9" ht="15">
      <c r="A2230" s="682">
        <v>2206</v>
      </c>
      <c r="B2230" s="690" t="s">
        <v>3208</v>
      </c>
      <c r="C2230" s="690" t="s">
        <v>4851</v>
      </c>
      <c r="D2230" s="691" t="s">
        <v>4852</v>
      </c>
      <c r="E2230" s="686" t="s">
        <v>1217</v>
      </c>
      <c r="F2230" s="683" t="s">
        <v>334</v>
      </c>
      <c r="G2230" s="698">
        <v>100</v>
      </c>
      <c r="H2230" s="698">
        <v>100</v>
      </c>
      <c r="I2230" s="688">
        <f t="shared" si="36"/>
        <v>20</v>
      </c>
    </row>
    <row r="2231" spans="1:9" ht="15">
      <c r="A2231" s="682">
        <v>2207</v>
      </c>
      <c r="B2231" s="690" t="s">
        <v>1637</v>
      </c>
      <c r="C2231" s="690" t="s">
        <v>4240</v>
      </c>
      <c r="D2231" s="691" t="s">
        <v>4853</v>
      </c>
      <c r="E2231" s="686" t="s">
        <v>1217</v>
      </c>
      <c r="F2231" s="683" t="s">
        <v>334</v>
      </c>
      <c r="G2231" s="698">
        <v>100</v>
      </c>
      <c r="H2231" s="698">
        <v>100</v>
      </c>
      <c r="I2231" s="688">
        <f t="shared" si="36"/>
        <v>20</v>
      </c>
    </row>
    <row r="2232" spans="1:9" ht="15">
      <c r="A2232" s="682">
        <v>2208</v>
      </c>
      <c r="B2232" s="690" t="s">
        <v>4854</v>
      </c>
      <c r="C2232" s="690" t="s">
        <v>4855</v>
      </c>
      <c r="D2232" s="691" t="s">
        <v>4856</v>
      </c>
      <c r="E2232" s="686" t="s">
        <v>1217</v>
      </c>
      <c r="F2232" s="683" t="s">
        <v>334</v>
      </c>
      <c r="G2232" s="698">
        <v>100</v>
      </c>
      <c r="H2232" s="698">
        <v>100</v>
      </c>
      <c r="I2232" s="688">
        <f t="shared" si="36"/>
        <v>20</v>
      </c>
    </row>
    <row r="2233" spans="1:9" ht="15">
      <c r="A2233" s="682">
        <v>2209</v>
      </c>
      <c r="B2233" s="690" t="s">
        <v>2093</v>
      </c>
      <c r="C2233" s="690" t="s">
        <v>4288</v>
      </c>
      <c r="D2233" s="691" t="s">
        <v>4857</v>
      </c>
      <c r="E2233" s="686" t="s">
        <v>1217</v>
      </c>
      <c r="F2233" s="683" t="s">
        <v>334</v>
      </c>
      <c r="G2233" s="698">
        <v>100</v>
      </c>
      <c r="H2233" s="698">
        <v>100</v>
      </c>
      <c r="I2233" s="688">
        <f t="shared" si="36"/>
        <v>20</v>
      </c>
    </row>
    <row r="2234" spans="1:9" ht="15">
      <c r="A2234" s="682">
        <v>2210</v>
      </c>
      <c r="B2234" s="690" t="s">
        <v>3569</v>
      </c>
      <c r="C2234" s="690" t="s">
        <v>1290</v>
      </c>
      <c r="D2234" s="691">
        <v>39001006309</v>
      </c>
      <c r="E2234" s="686" t="s">
        <v>1217</v>
      </c>
      <c r="F2234" s="683" t="s">
        <v>334</v>
      </c>
      <c r="G2234" s="698">
        <v>150</v>
      </c>
      <c r="H2234" s="698">
        <v>150</v>
      </c>
      <c r="I2234" s="688">
        <f t="shared" si="36"/>
        <v>30</v>
      </c>
    </row>
    <row r="2235" spans="1:9" ht="15">
      <c r="A2235" s="682">
        <v>2211</v>
      </c>
      <c r="B2235" s="690" t="s">
        <v>678</v>
      </c>
      <c r="C2235" s="690" t="s">
        <v>1689</v>
      </c>
      <c r="D2235" s="685" t="s">
        <v>4858</v>
      </c>
      <c r="E2235" s="686" t="s">
        <v>1217</v>
      </c>
      <c r="F2235" s="683" t="s">
        <v>334</v>
      </c>
      <c r="G2235" s="698">
        <v>50</v>
      </c>
      <c r="H2235" s="698">
        <v>50</v>
      </c>
      <c r="I2235" s="688">
        <f t="shared" si="36"/>
        <v>10</v>
      </c>
    </row>
    <row r="2236" spans="1:9" ht="15">
      <c r="A2236" s="682">
        <v>2212</v>
      </c>
      <c r="B2236" s="690" t="s">
        <v>2009</v>
      </c>
      <c r="C2236" s="690" t="s">
        <v>3116</v>
      </c>
      <c r="D2236" s="685">
        <v>15001025168</v>
      </c>
      <c r="E2236" s="686" t="s">
        <v>1217</v>
      </c>
      <c r="F2236" s="683" t="s">
        <v>334</v>
      </c>
      <c r="G2236" s="698">
        <v>50</v>
      </c>
      <c r="H2236" s="698">
        <v>50</v>
      </c>
      <c r="I2236" s="688">
        <f t="shared" si="36"/>
        <v>10</v>
      </c>
    </row>
    <row r="2237" spans="1:9" ht="15">
      <c r="A2237" s="682">
        <v>2213</v>
      </c>
      <c r="B2237" s="690" t="s">
        <v>1772</v>
      </c>
      <c r="C2237" s="690" t="s">
        <v>3248</v>
      </c>
      <c r="D2237" s="685" t="s">
        <v>4859</v>
      </c>
      <c r="E2237" s="686" t="s">
        <v>1217</v>
      </c>
      <c r="F2237" s="683" t="s">
        <v>334</v>
      </c>
      <c r="G2237" s="698">
        <v>100</v>
      </c>
      <c r="H2237" s="698">
        <v>100</v>
      </c>
      <c r="I2237" s="688">
        <f t="shared" si="36"/>
        <v>20</v>
      </c>
    </row>
    <row r="2238" spans="1:9" ht="15">
      <c r="A2238" s="682">
        <v>2214</v>
      </c>
      <c r="B2238" s="690" t="s">
        <v>4860</v>
      </c>
      <c r="C2238" s="690" t="s">
        <v>1863</v>
      </c>
      <c r="D2238" s="685" t="s">
        <v>4861</v>
      </c>
      <c r="E2238" s="686" t="s">
        <v>1217</v>
      </c>
      <c r="F2238" s="683" t="s">
        <v>334</v>
      </c>
      <c r="G2238" s="698">
        <v>100</v>
      </c>
      <c r="H2238" s="698">
        <v>100</v>
      </c>
      <c r="I2238" s="688">
        <f t="shared" si="36"/>
        <v>20</v>
      </c>
    </row>
    <row r="2239" spans="1:9" ht="15">
      <c r="A2239" s="682">
        <v>2215</v>
      </c>
      <c r="B2239" s="690" t="s">
        <v>4862</v>
      </c>
      <c r="C2239" s="690" t="s">
        <v>1530</v>
      </c>
      <c r="D2239" s="685" t="s">
        <v>4863</v>
      </c>
      <c r="E2239" s="686" t="s">
        <v>1217</v>
      </c>
      <c r="F2239" s="683" t="s">
        <v>334</v>
      </c>
      <c r="G2239" s="698">
        <v>100</v>
      </c>
      <c r="H2239" s="698">
        <v>100</v>
      </c>
      <c r="I2239" s="688">
        <f t="shared" si="36"/>
        <v>20</v>
      </c>
    </row>
    <row r="2240" spans="1:9" ht="15">
      <c r="A2240" s="682">
        <v>2216</v>
      </c>
      <c r="B2240" s="690" t="s">
        <v>4864</v>
      </c>
      <c r="C2240" s="690" t="s">
        <v>1530</v>
      </c>
      <c r="D2240" s="685" t="s">
        <v>4865</v>
      </c>
      <c r="E2240" s="686" t="s">
        <v>1217</v>
      </c>
      <c r="F2240" s="683" t="s">
        <v>334</v>
      </c>
      <c r="G2240" s="698">
        <v>100</v>
      </c>
      <c r="H2240" s="698">
        <v>100</v>
      </c>
      <c r="I2240" s="688">
        <f t="shared" si="36"/>
        <v>20</v>
      </c>
    </row>
    <row r="2241" spans="1:9" ht="15">
      <c r="A2241" s="682">
        <v>2217</v>
      </c>
      <c r="B2241" s="690" t="s">
        <v>1329</v>
      </c>
      <c r="C2241" s="690" t="s">
        <v>2557</v>
      </c>
      <c r="D2241" s="685" t="s">
        <v>4866</v>
      </c>
      <c r="E2241" s="686" t="s">
        <v>1217</v>
      </c>
      <c r="F2241" s="683" t="s">
        <v>334</v>
      </c>
      <c r="G2241" s="698">
        <v>100</v>
      </c>
      <c r="H2241" s="698">
        <v>100</v>
      </c>
      <c r="I2241" s="688">
        <f t="shared" si="36"/>
        <v>20</v>
      </c>
    </row>
    <row r="2242" spans="1:9" ht="15">
      <c r="A2242" s="682">
        <v>2218</v>
      </c>
      <c r="B2242" s="690" t="s">
        <v>4867</v>
      </c>
      <c r="C2242" s="690" t="s">
        <v>4868</v>
      </c>
      <c r="D2242" s="685" t="s">
        <v>4869</v>
      </c>
      <c r="E2242" s="686" t="s">
        <v>1217</v>
      </c>
      <c r="F2242" s="683" t="s">
        <v>334</v>
      </c>
      <c r="G2242" s="698">
        <v>100</v>
      </c>
      <c r="H2242" s="698">
        <v>100</v>
      </c>
      <c r="I2242" s="688">
        <f t="shared" si="36"/>
        <v>20</v>
      </c>
    </row>
    <row r="2243" spans="1:9" ht="15">
      <c r="A2243" s="682">
        <v>2219</v>
      </c>
      <c r="B2243" s="690" t="s">
        <v>678</v>
      </c>
      <c r="C2243" s="690" t="s">
        <v>1689</v>
      </c>
      <c r="D2243" s="685">
        <v>15001004152</v>
      </c>
      <c r="E2243" s="686" t="s">
        <v>1217</v>
      </c>
      <c r="F2243" s="683" t="s">
        <v>334</v>
      </c>
      <c r="G2243" s="698">
        <v>100</v>
      </c>
      <c r="H2243" s="698">
        <v>100</v>
      </c>
      <c r="I2243" s="688">
        <f t="shared" si="36"/>
        <v>20</v>
      </c>
    </row>
    <row r="2244" spans="1:9" ht="15">
      <c r="A2244" s="682">
        <v>2220</v>
      </c>
      <c r="B2244" s="690" t="s">
        <v>706</v>
      </c>
      <c r="C2244" s="690" t="s">
        <v>4870</v>
      </c>
      <c r="D2244" s="685">
        <v>15001014461</v>
      </c>
      <c r="E2244" s="686" t="s">
        <v>1217</v>
      </c>
      <c r="F2244" s="683" t="s">
        <v>334</v>
      </c>
      <c r="G2244" s="698">
        <v>100</v>
      </c>
      <c r="H2244" s="698">
        <v>100</v>
      </c>
      <c r="I2244" s="688">
        <f t="shared" si="36"/>
        <v>20</v>
      </c>
    </row>
    <row r="2245" spans="1:9" ht="15">
      <c r="A2245" s="682">
        <v>2221</v>
      </c>
      <c r="B2245" s="690" t="s">
        <v>4871</v>
      </c>
      <c r="C2245" s="690" t="s">
        <v>1372</v>
      </c>
      <c r="D2245" s="691" t="s">
        <v>4872</v>
      </c>
      <c r="E2245" s="686" t="s">
        <v>1217</v>
      </c>
      <c r="F2245" s="683" t="s">
        <v>334</v>
      </c>
      <c r="G2245" s="698">
        <v>100</v>
      </c>
      <c r="H2245" s="698">
        <v>100</v>
      </c>
      <c r="I2245" s="688">
        <f t="shared" si="36"/>
        <v>20</v>
      </c>
    </row>
    <row r="2246" spans="1:9" ht="15">
      <c r="A2246" s="682">
        <v>2222</v>
      </c>
      <c r="B2246" s="690" t="s">
        <v>4873</v>
      </c>
      <c r="C2246" s="690" t="s">
        <v>4874</v>
      </c>
      <c r="D2246" s="685" t="s">
        <v>4875</v>
      </c>
      <c r="E2246" s="686" t="s">
        <v>1217</v>
      </c>
      <c r="F2246" s="683" t="s">
        <v>334</v>
      </c>
      <c r="G2246" s="698">
        <v>100</v>
      </c>
      <c r="H2246" s="698">
        <v>100</v>
      </c>
      <c r="I2246" s="688">
        <f t="shared" si="36"/>
        <v>20</v>
      </c>
    </row>
    <row r="2247" spans="1:9" ht="15">
      <c r="A2247" s="682">
        <v>2223</v>
      </c>
      <c r="B2247" s="690" t="s">
        <v>1578</v>
      </c>
      <c r="C2247" s="690" t="s">
        <v>4876</v>
      </c>
      <c r="D2247" s="685" t="s">
        <v>4877</v>
      </c>
      <c r="E2247" s="686" t="s">
        <v>1217</v>
      </c>
      <c r="F2247" s="683" t="s">
        <v>334</v>
      </c>
      <c r="G2247" s="698">
        <v>100</v>
      </c>
      <c r="H2247" s="698">
        <v>100</v>
      </c>
      <c r="I2247" s="688">
        <f t="shared" si="36"/>
        <v>20</v>
      </c>
    </row>
    <row r="2248" spans="1:9" ht="15">
      <c r="A2248" s="682">
        <v>2224</v>
      </c>
      <c r="B2248" s="690" t="s">
        <v>4878</v>
      </c>
      <c r="C2248" s="690" t="s">
        <v>2557</v>
      </c>
      <c r="D2248" s="685" t="s">
        <v>4879</v>
      </c>
      <c r="E2248" s="686" t="s">
        <v>1217</v>
      </c>
      <c r="F2248" s="683" t="s">
        <v>334</v>
      </c>
      <c r="G2248" s="698">
        <v>100</v>
      </c>
      <c r="H2248" s="698">
        <v>100</v>
      </c>
      <c r="I2248" s="688">
        <f t="shared" si="36"/>
        <v>20</v>
      </c>
    </row>
    <row r="2249" spans="1:9" ht="15">
      <c r="A2249" s="682">
        <v>2225</v>
      </c>
      <c r="B2249" s="690" t="s">
        <v>1239</v>
      </c>
      <c r="C2249" s="690" t="s">
        <v>4874</v>
      </c>
      <c r="D2249" s="691" t="s">
        <v>4880</v>
      </c>
      <c r="E2249" s="686" t="s">
        <v>1217</v>
      </c>
      <c r="F2249" s="683" t="s">
        <v>334</v>
      </c>
      <c r="G2249" s="698">
        <v>100</v>
      </c>
      <c r="H2249" s="698">
        <v>100</v>
      </c>
      <c r="I2249" s="688">
        <f t="shared" si="36"/>
        <v>20</v>
      </c>
    </row>
    <row r="2250" spans="1:9" ht="15">
      <c r="A2250" s="682">
        <v>2226</v>
      </c>
      <c r="B2250" s="690" t="s">
        <v>2374</v>
      </c>
      <c r="C2250" s="690" t="s">
        <v>4881</v>
      </c>
      <c r="D2250" s="691" t="s">
        <v>4882</v>
      </c>
      <c r="E2250" s="686" t="s">
        <v>1217</v>
      </c>
      <c r="F2250" s="683" t="s">
        <v>334</v>
      </c>
      <c r="G2250" s="698">
        <v>100</v>
      </c>
      <c r="H2250" s="698">
        <v>100</v>
      </c>
      <c r="I2250" s="688">
        <f t="shared" si="36"/>
        <v>20</v>
      </c>
    </row>
    <row r="2251" spans="1:9" ht="15">
      <c r="A2251" s="682">
        <v>2227</v>
      </c>
      <c r="B2251" s="690" t="s">
        <v>4883</v>
      </c>
      <c r="C2251" s="690" t="s">
        <v>4884</v>
      </c>
      <c r="D2251" s="691" t="s">
        <v>4885</v>
      </c>
      <c r="E2251" s="686" t="s">
        <v>1217</v>
      </c>
      <c r="F2251" s="683" t="s">
        <v>334</v>
      </c>
      <c r="G2251" s="698">
        <v>100</v>
      </c>
      <c r="H2251" s="698">
        <v>100</v>
      </c>
      <c r="I2251" s="688">
        <f t="shared" si="36"/>
        <v>20</v>
      </c>
    </row>
    <row r="2252" spans="1:9" ht="15">
      <c r="A2252" s="682">
        <v>2228</v>
      </c>
      <c r="B2252" s="690" t="s">
        <v>4883</v>
      </c>
      <c r="C2252" s="690" t="s">
        <v>4884</v>
      </c>
      <c r="D2252" s="691" t="s">
        <v>4885</v>
      </c>
      <c r="E2252" s="686" t="s">
        <v>1217</v>
      </c>
      <c r="F2252" s="683" t="s">
        <v>334</v>
      </c>
      <c r="G2252" s="698">
        <v>100</v>
      </c>
      <c r="H2252" s="698">
        <v>100</v>
      </c>
      <c r="I2252" s="688">
        <f t="shared" si="36"/>
        <v>20</v>
      </c>
    </row>
    <row r="2253" spans="1:9" ht="15">
      <c r="A2253" s="682">
        <v>2229</v>
      </c>
      <c r="B2253" s="690" t="s">
        <v>1263</v>
      </c>
      <c r="C2253" s="690" t="s">
        <v>4886</v>
      </c>
      <c r="D2253" s="685" t="s">
        <v>4887</v>
      </c>
      <c r="E2253" s="686" t="s">
        <v>1217</v>
      </c>
      <c r="F2253" s="683" t="s">
        <v>334</v>
      </c>
      <c r="G2253" s="698">
        <v>100</v>
      </c>
      <c r="H2253" s="698">
        <v>100</v>
      </c>
      <c r="I2253" s="688">
        <f t="shared" si="36"/>
        <v>20</v>
      </c>
    </row>
    <row r="2254" spans="1:9" ht="15">
      <c r="A2254" s="682">
        <v>2230</v>
      </c>
      <c r="B2254" s="690" t="s">
        <v>4888</v>
      </c>
      <c r="C2254" s="690" t="s">
        <v>1863</v>
      </c>
      <c r="D2254" s="685" t="s">
        <v>4889</v>
      </c>
      <c r="E2254" s="686" t="s">
        <v>1217</v>
      </c>
      <c r="F2254" s="683" t="s">
        <v>334</v>
      </c>
      <c r="G2254" s="698">
        <v>100</v>
      </c>
      <c r="H2254" s="698">
        <v>100</v>
      </c>
      <c r="I2254" s="688">
        <f t="shared" si="36"/>
        <v>20</v>
      </c>
    </row>
    <row r="2255" spans="1:9" ht="15">
      <c r="A2255" s="682">
        <v>2231</v>
      </c>
      <c r="B2255" s="690" t="s">
        <v>4890</v>
      </c>
      <c r="C2255" s="690" t="s">
        <v>4891</v>
      </c>
      <c r="D2255" s="685" t="s">
        <v>4892</v>
      </c>
      <c r="E2255" s="686" t="s">
        <v>1217</v>
      </c>
      <c r="F2255" s="683" t="s">
        <v>334</v>
      </c>
      <c r="G2255" s="698">
        <v>100</v>
      </c>
      <c r="H2255" s="698">
        <v>100</v>
      </c>
      <c r="I2255" s="688">
        <f t="shared" si="36"/>
        <v>20</v>
      </c>
    </row>
    <row r="2256" spans="1:9" ht="15">
      <c r="A2256" s="682">
        <v>2232</v>
      </c>
      <c r="B2256" s="690" t="s">
        <v>1769</v>
      </c>
      <c r="C2256" s="690" t="s">
        <v>4891</v>
      </c>
      <c r="D2256" s="691" t="s">
        <v>4893</v>
      </c>
      <c r="E2256" s="686" t="s">
        <v>1217</v>
      </c>
      <c r="F2256" s="683" t="s">
        <v>334</v>
      </c>
      <c r="G2256" s="698">
        <v>100</v>
      </c>
      <c r="H2256" s="698">
        <v>100</v>
      </c>
      <c r="I2256" s="688">
        <f t="shared" si="36"/>
        <v>20</v>
      </c>
    </row>
    <row r="2257" spans="1:9" ht="15">
      <c r="A2257" s="682">
        <v>2233</v>
      </c>
      <c r="B2257" s="690" t="s">
        <v>2198</v>
      </c>
      <c r="C2257" s="690" t="s">
        <v>4894</v>
      </c>
      <c r="D2257" s="685" t="s">
        <v>4895</v>
      </c>
      <c r="E2257" s="686" t="s">
        <v>1217</v>
      </c>
      <c r="F2257" s="683" t="s">
        <v>334</v>
      </c>
      <c r="G2257" s="698">
        <v>100</v>
      </c>
      <c r="H2257" s="698">
        <v>100</v>
      </c>
      <c r="I2257" s="688">
        <f t="shared" si="36"/>
        <v>20</v>
      </c>
    </row>
    <row r="2258" spans="1:9" ht="15">
      <c r="A2258" s="682">
        <v>2234</v>
      </c>
      <c r="B2258" s="690" t="s">
        <v>4896</v>
      </c>
      <c r="C2258" s="690" t="s">
        <v>1816</v>
      </c>
      <c r="D2258" s="685" t="s">
        <v>4897</v>
      </c>
      <c r="E2258" s="686" t="s">
        <v>1217</v>
      </c>
      <c r="F2258" s="683" t="s">
        <v>334</v>
      </c>
      <c r="G2258" s="698">
        <v>100</v>
      </c>
      <c r="H2258" s="698">
        <v>100</v>
      </c>
      <c r="I2258" s="688">
        <f t="shared" si="36"/>
        <v>20</v>
      </c>
    </row>
    <row r="2259" spans="1:9" ht="15">
      <c r="A2259" s="682">
        <v>2235</v>
      </c>
      <c r="B2259" s="690" t="s">
        <v>4898</v>
      </c>
      <c r="C2259" s="690" t="s">
        <v>4899</v>
      </c>
      <c r="D2259" s="685" t="s">
        <v>4900</v>
      </c>
      <c r="E2259" s="686" t="s">
        <v>1217</v>
      </c>
      <c r="F2259" s="683" t="s">
        <v>334</v>
      </c>
      <c r="G2259" s="698">
        <v>100</v>
      </c>
      <c r="H2259" s="698">
        <v>100</v>
      </c>
      <c r="I2259" s="688">
        <f t="shared" si="36"/>
        <v>20</v>
      </c>
    </row>
    <row r="2260" spans="1:9" ht="15">
      <c r="A2260" s="682">
        <v>2236</v>
      </c>
      <c r="B2260" s="690" t="s">
        <v>4890</v>
      </c>
      <c r="C2260" s="690" t="s">
        <v>4891</v>
      </c>
      <c r="D2260" s="685" t="s">
        <v>4892</v>
      </c>
      <c r="E2260" s="686" t="s">
        <v>1217</v>
      </c>
      <c r="F2260" s="683" t="s">
        <v>334</v>
      </c>
      <c r="G2260" s="698">
        <v>100</v>
      </c>
      <c r="H2260" s="698">
        <v>100</v>
      </c>
      <c r="I2260" s="688">
        <f t="shared" si="36"/>
        <v>20</v>
      </c>
    </row>
    <row r="2261" spans="1:9" ht="15">
      <c r="A2261" s="682">
        <v>2237</v>
      </c>
      <c r="B2261" s="690" t="s">
        <v>1640</v>
      </c>
      <c r="C2261" s="690" t="s">
        <v>4901</v>
      </c>
      <c r="D2261" s="691" t="s">
        <v>4902</v>
      </c>
      <c r="E2261" s="686" t="s">
        <v>1217</v>
      </c>
      <c r="F2261" s="683" t="s">
        <v>334</v>
      </c>
      <c r="G2261" s="698">
        <v>100</v>
      </c>
      <c r="H2261" s="698">
        <v>100</v>
      </c>
      <c r="I2261" s="688">
        <f t="shared" si="36"/>
        <v>20</v>
      </c>
    </row>
    <row r="2262" spans="1:9" ht="15">
      <c r="A2262" s="682">
        <v>2238</v>
      </c>
      <c r="B2262" s="690" t="s">
        <v>2663</v>
      </c>
      <c r="C2262" s="690" t="s">
        <v>717</v>
      </c>
      <c r="D2262" s="685" t="s">
        <v>4903</v>
      </c>
      <c r="E2262" s="686" t="s">
        <v>1217</v>
      </c>
      <c r="F2262" s="683" t="s">
        <v>334</v>
      </c>
      <c r="G2262" s="698">
        <v>100</v>
      </c>
      <c r="H2262" s="698">
        <v>100</v>
      </c>
      <c r="I2262" s="688">
        <f t="shared" si="36"/>
        <v>20</v>
      </c>
    </row>
    <row r="2263" spans="1:9" ht="15">
      <c r="A2263" s="682">
        <v>2239</v>
      </c>
      <c r="B2263" s="690" t="s">
        <v>1640</v>
      </c>
      <c r="C2263" s="690" t="s">
        <v>4901</v>
      </c>
      <c r="D2263" s="691" t="s">
        <v>4902</v>
      </c>
      <c r="E2263" s="686" t="s">
        <v>1217</v>
      </c>
      <c r="F2263" s="683" t="s">
        <v>334</v>
      </c>
      <c r="G2263" s="698">
        <v>100</v>
      </c>
      <c r="H2263" s="698">
        <v>100</v>
      </c>
      <c r="I2263" s="688">
        <f t="shared" si="36"/>
        <v>20</v>
      </c>
    </row>
    <row r="2264" spans="1:9" ht="15">
      <c r="A2264" s="682">
        <v>2240</v>
      </c>
      <c r="B2264" s="690" t="s">
        <v>4904</v>
      </c>
      <c r="C2264" s="690" t="s">
        <v>2820</v>
      </c>
      <c r="D2264" s="685" t="s">
        <v>4905</v>
      </c>
      <c r="E2264" s="686" t="s">
        <v>1217</v>
      </c>
      <c r="F2264" s="683" t="s">
        <v>334</v>
      </c>
      <c r="G2264" s="698">
        <v>100</v>
      </c>
      <c r="H2264" s="698">
        <v>100</v>
      </c>
      <c r="I2264" s="688">
        <f t="shared" si="36"/>
        <v>20</v>
      </c>
    </row>
    <row r="2265" spans="1:9" ht="15">
      <c r="A2265" s="682">
        <v>2241</v>
      </c>
      <c r="B2265" s="690" t="s">
        <v>2198</v>
      </c>
      <c r="C2265" s="690" t="s">
        <v>4894</v>
      </c>
      <c r="D2265" s="691" t="s">
        <v>4895</v>
      </c>
      <c r="E2265" s="686" t="s">
        <v>1217</v>
      </c>
      <c r="F2265" s="683" t="s">
        <v>334</v>
      </c>
      <c r="G2265" s="698">
        <v>100</v>
      </c>
      <c r="H2265" s="698">
        <v>100</v>
      </c>
      <c r="I2265" s="688">
        <f t="shared" si="36"/>
        <v>20</v>
      </c>
    </row>
    <row r="2266" spans="1:9" ht="15">
      <c r="A2266" s="682">
        <v>2242</v>
      </c>
      <c r="B2266" s="690" t="s">
        <v>1492</v>
      </c>
      <c r="C2266" s="690" t="s">
        <v>4891</v>
      </c>
      <c r="D2266" s="691" t="s">
        <v>4906</v>
      </c>
      <c r="E2266" s="686" t="s">
        <v>1217</v>
      </c>
      <c r="F2266" s="683" t="s">
        <v>334</v>
      </c>
      <c r="G2266" s="698">
        <v>100</v>
      </c>
      <c r="H2266" s="698">
        <v>100</v>
      </c>
      <c r="I2266" s="688">
        <f t="shared" si="36"/>
        <v>20</v>
      </c>
    </row>
    <row r="2267" spans="1:9" ht="15">
      <c r="A2267" s="682">
        <v>2243</v>
      </c>
      <c r="B2267" s="690" t="s">
        <v>4873</v>
      </c>
      <c r="C2267" s="690" t="s">
        <v>4874</v>
      </c>
      <c r="D2267" s="691" t="s">
        <v>4875</v>
      </c>
      <c r="E2267" s="686" t="s">
        <v>1217</v>
      </c>
      <c r="F2267" s="683" t="s">
        <v>334</v>
      </c>
      <c r="G2267" s="698">
        <v>100</v>
      </c>
      <c r="H2267" s="698">
        <v>100</v>
      </c>
      <c r="I2267" s="688">
        <f t="shared" si="36"/>
        <v>20</v>
      </c>
    </row>
    <row r="2268" spans="1:9" ht="15">
      <c r="A2268" s="682">
        <v>2244</v>
      </c>
      <c r="B2268" s="690" t="s">
        <v>2374</v>
      </c>
      <c r="C2268" s="690" t="s">
        <v>4881</v>
      </c>
      <c r="D2268" s="685" t="s">
        <v>4882</v>
      </c>
      <c r="E2268" s="686" t="s">
        <v>1217</v>
      </c>
      <c r="F2268" s="683" t="s">
        <v>334</v>
      </c>
      <c r="G2268" s="698">
        <v>100</v>
      </c>
      <c r="H2268" s="698">
        <v>100</v>
      </c>
      <c r="I2268" s="688">
        <f t="shared" si="36"/>
        <v>20</v>
      </c>
    </row>
    <row r="2269" spans="1:9" ht="15">
      <c r="A2269" s="682">
        <v>2245</v>
      </c>
      <c r="B2269" s="690" t="s">
        <v>1239</v>
      </c>
      <c r="C2269" s="690" t="s">
        <v>4874</v>
      </c>
      <c r="D2269" s="685" t="s">
        <v>4880</v>
      </c>
      <c r="E2269" s="686" t="s">
        <v>1217</v>
      </c>
      <c r="F2269" s="683" t="s">
        <v>334</v>
      </c>
      <c r="G2269" s="698">
        <v>100</v>
      </c>
      <c r="H2269" s="698">
        <v>100</v>
      </c>
      <c r="I2269" s="688">
        <f t="shared" si="36"/>
        <v>20</v>
      </c>
    </row>
    <row r="2270" spans="1:9" ht="15">
      <c r="A2270" s="682">
        <v>2246</v>
      </c>
      <c r="B2270" s="690" t="s">
        <v>1239</v>
      </c>
      <c r="C2270" s="690" t="s">
        <v>4907</v>
      </c>
      <c r="D2270" s="685" t="s">
        <v>4908</v>
      </c>
      <c r="E2270" s="686" t="s">
        <v>1217</v>
      </c>
      <c r="F2270" s="683" t="s">
        <v>334</v>
      </c>
      <c r="G2270" s="698">
        <v>50</v>
      </c>
      <c r="H2270" s="698">
        <v>50</v>
      </c>
      <c r="I2270" s="688">
        <f t="shared" si="36"/>
        <v>10</v>
      </c>
    </row>
    <row r="2271" spans="1:9" ht="15">
      <c r="A2271" s="682">
        <v>2247</v>
      </c>
      <c r="B2271" s="690" t="s">
        <v>4909</v>
      </c>
      <c r="C2271" s="690" t="s">
        <v>4910</v>
      </c>
      <c r="D2271" s="685" t="s">
        <v>4911</v>
      </c>
      <c r="E2271" s="686" t="s">
        <v>1217</v>
      </c>
      <c r="F2271" s="683" t="s">
        <v>334</v>
      </c>
      <c r="G2271" s="698">
        <v>50</v>
      </c>
      <c r="H2271" s="698">
        <v>50</v>
      </c>
      <c r="I2271" s="688">
        <f t="shared" si="36"/>
        <v>10</v>
      </c>
    </row>
    <row r="2272" spans="1:9" ht="15">
      <c r="A2272" s="682">
        <v>2248</v>
      </c>
      <c r="B2272" s="690" t="s">
        <v>1694</v>
      </c>
      <c r="C2272" s="690" t="s">
        <v>4876</v>
      </c>
      <c r="D2272" s="691" t="s">
        <v>4912</v>
      </c>
      <c r="E2272" s="686" t="s">
        <v>1217</v>
      </c>
      <c r="F2272" s="683" t="s">
        <v>334</v>
      </c>
      <c r="G2272" s="698">
        <v>100</v>
      </c>
      <c r="H2272" s="698">
        <v>100</v>
      </c>
      <c r="I2272" s="688">
        <f t="shared" ref="I2272:I2335" si="37">H2272*20%</f>
        <v>20</v>
      </c>
    </row>
    <row r="2273" spans="1:9" ht="15">
      <c r="A2273" s="682">
        <v>2249</v>
      </c>
      <c r="B2273" s="690" t="s">
        <v>4888</v>
      </c>
      <c r="C2273" s="690" t="s">
        <v>1863</v>
      </c>
      <c r="D2273" s="691" t="s">
        <v>4889</v>
      </c>
      <c r="E2273" s="686" t="s">
        <v>1217</v>
      </c>
      <c r="F2273" s="683" t="s">
        <v>334</v>
      </c>
      <c r="G2273" s="698">
        <v>100</v>
      </c>
      <c r="H2273" s="698">
        <v>100</v>
      </c>
      <c r="I2273" s="688">
        <f t="shared" si="37"/>
        <v>20</v>
      </c>
    </row>
    <row r="2274" spans="1:9" ht="15">
      <c r="A2274" s="682">
        <v>2250</v>
      </c>
      <c r="B2274" s="690" t="s">
        <v>1694</v>
      </c>
      <c r="C2274" s="690" t="s">
        <v>4876</v>
      </c>
      <c r="D2274" s="685" t="s">
        <v>4912</v>
      </c>
      <c r="E2274" s="686" t="s">
        <v>1217</v>
      </c>
      <c r="F2274" s="683" t="s">
        <v>334</v>
      </c>
      <c r="G2274" s="698">
        <v>100</v>
      </c>
      <c r="H2274" s="698">
        <v>100</v>
      </c>
      <c r="I2274" s="688">
        <f t="shared" si="37"/>
        <v>20</v>
      </c>
    </row>
    <row r="2275" spans="1:9" ht="15">
      <c r="A2275" s="682">
        <v>2251</v>
      </c>
      <c r="B2275" s="690" t="s">
        <v>706</v>
      </c>
      <c r="C2275" s="690" t="s">
        <v>4870</v>
      </c>
      <c r="D2275" s="685" t="s">
        <v>4913</v>
      </c>
      <c r="E2275" s="686" t="s">
        <v>1217</v>
      </c>
      <c r="F2275" s="683" t="s">
        <v>334</v>
      </c>
      <c r="G2275" s="698">
        <v>100</v>
      </c>
      <c r="H2275" s="698">
        <v>100</v>
      </c>
      <c r="I2275" s="688">
        <f t="shared" si="37"/>
        <v>20</v>
      </c>
    </row>
    <row r="2276" spans="1:9" ht="15">
      <c r="A2276" s="682">
        <v>2252</v>
      </c>
      <c r="B2276" s="690" t="s">
        <v>4914</v>
      </c>
      <c r="C2276" s="690" t="s">
        <v>1530</v>
      </c>
      <c r="D2276" s="685" t="s">
        <v>4915</v>
      </c>
      <c r="E2276" s="686" t="s">
        <v>1217</v>
      </c>
      <c r="F2276" s="683" t="s">
        <v>334</v>
      </c>
      <c r="G2276" s="698">
        <v>100</v>
      </c>
      <c r="H2276" s="698">
        <v>100</v>
      </c>
      <c r="I2276" s="688">
        <f t="shared" si="37"/>
        <v>20</v>
      </c>
    </row>
    <row r="2277" spans="1:9" ht="15">
      <c r="A2277" s="682">
        <v>2253</v>
      </c>
      <c r="B2277" s="690" t="s">
        <v>695</v>
      </c>
      <c r="C2277" s="690" t="s">
        <v>4916</v>
      </c>
      <c r="D2277" s="685">
        <v>62004021438</v>
      </c>
      <c r="E2277" s="686" t="s">
        <v>1217</v>
      </c>
      <c r="F2277" s="683" t="s">
        <v>334</v>
      </c>
      <c r="G2277" s="698">
        <v>50</v>
      </c>
      <c r="H2277" s="698">
        <v>50</v>
      </c>
      <c r="I2277" s="688">
        <f t="shared" si="37"/>
        <v>10</v>
      </c>
    </row>
    <row r="2278" spans="1:9" ht="15">
      <c r="A2278" s="682">
        <v>2254</v>
      </c>
      <c r="B2278" s="690" t="s">
        <v>1271</v>
      </c>
      <c r="C2278" s="690" t="s">
        <v>1434</v>
      </c>
      <c r="D2278" s="691" t="s">
        <v>4917</v>
      </c>
      <c r="E2278" s="686" t="s">
        <v>1217</v>
      </c>
      <c r="F2278" s="683" t="s">
        <v>334</v>
      </c>
      <c r="G2278" s="698">
        <v>50</v>
      </c>
      <c r="H2278" s="698">
        <v>50</v>
      </c>
      <c r="I2278" s="688">
        <f t="shared" si="37"/>
        <v>10</v>
      </c>
    </row>
    <row r="2279" spans="1:9" ht="15">
      <c r="A2279" s="682">
        <v>2255</v>
      </c>
      <c r="B2279" s="690" t="s">
        <v>1492</v>
      </c>
      <c r="C2279" s="690" t="s">
        <v>4891</v>
      </c>
      <c r="D2279" s="685" t="s">
        <v>4906</v>
      </c>
      <c r="E2279" s="686" t="s">
        <v>1217</v>
      </c>
      <c r="F2279" s="683" t="s">
        <v>334</v>
      </c>
      <c r="G2279" s="698">
        <v>100</v>
      </c>
      <c r="H2279" s="698">
        <v>100</v>
      </c>
      <c r="I2279" s="688">
        <f t="shared" si="37"/>
        <v>20</v>
      </c>
    </row>
    <row r="2280" spans="1:9" ht="15">
      <c r="A2280" s="682">
        <v>2256</v>
      </c>
      <c r="B2280" s="690" t="s">
        <v>1321</v>
      </c>
      <c r="C2280" s="690" t="s">
        <v>4918</v>
      </c>
      <c r="D2280" s="691" t="s">
        <v>4919</v>
      </c>
      <c r="E2280" s="686" t="s">
        <v>1217</v>
      </c>
      <c r="F2280" s="683" t="s">
        <v>334</v>
      </c>
      <c r="G2280" s="698">
        <v>100</v>
      </c>
      <c r="H2280" s="698">
        <v>100</v>
      </c>
      <c r="I2280" s="688">
        <f t="shared" si="37"/>
        <v>20</v>
      </c>
    </row>
    <row r="2281" spans="1:9" ht="15">
      <c r="A2281" s="682">
        <v>2257</v>
      </c>
      <c r="B2281" s="690" t="s">
        <v>695</v>
      </c>
      <c r="C2281" s="690" t="s">
        <v>4916</v>
      </c>
      <c r="D2281" s="691" t="s">
        <v>4920</v>
      </c>
      <c r="E2281" s="686" t="s">
        <v>1217</v>
      </c>
      <c r="F2281" s="683" t="s">
        <v>334</v>
      </c>
      <c r="G2281" s="698">
        <v>100</v>
      </c>
      <c r="H2281" s="698">
        <v>100</v>
      </c>
      <c r="I2281" s="688">
        <f t="shared" si="37"/>
        <v>20</v>
      </c>
    </row>
    <row r="2282" spans="1:9" ht="15">
      <c r="A2282" s="682">
        <v>2258</v>
      </c>
      <c r="B2282" s="690" t="s">
        <v>2111</v>
      </c>
      <c r="C2282" s="690" t="s">
        <v>4921</v>
      </c>
      <c r="D2282" s="685" t="s">
        <v>4922</v>
      </c>
      <c r="E2282" s="686" t="s">
        <v>1217</v>
      </c>
      <c r="F2282" s="683" t="s">
        <v>334</v>
      </c>
      <c r="G2282" s="698">
        <v>100</v>
      </c>
      <c r="H2282" s="698">
        <v>100</v>
      </c>
      <c r="I2282" s="688">
        <f t="shared" si="37"/>
        <v>20</v>
      </c>
    </row>
    <row r="2283" spans="1:9" ht="15">
      <c r="A2283" s="682">
        <v>2259</v>
      </c>
      <c r="B2283" s="690" t="s">
        <v>2111</v>
      </c>
      <c r="C2283" s="690" t="s">
        <v>4921</v>
      </c>
      <c r="D2283" s="691" t="s">
        <v>4922</v>
      </c>
      <c r="E2283" s="686" t="s">
        <v>1217</v>
      </c>
      <c r="F2283" s="683" t="s">
        <v>334</v>
      </c>
      <c r="G2283" s="698">
        <v>100</v>
      </c>
      <c r="H2283" s="698">
        <v>100</v>
      </c>
      <c r="I2283" s="688">
        <f t="shared" si="37"/>
        <v>20</v>
      </c>
    </row>
    <row r="2284" spans="1:9" ht="15">
      <c r="A2284" s="682">
        <v>2260</v>
      </c>
      <c r="B2284" s="690" t="s">
        <v>4923</v>
      </c>
      <c r="C2284" s="690" t="s">
        <v>2767</v>
      </c>
      <c r="D2284" s="685" t="s">
        <v>4924</v>
      </c>
      <c r="E2284" s="686" t="s">
        <v>1217</v>
      </c>
      <c r="F2284" s="683" t="s">
        <v>334</v>
      </c>
      <c r="G2284" s="698">
        <v>100</v>
      </c>
      <c r="H2284" s="698">
        <v>100</v>
      </c>
      <c r="I2284" s="688">
        <f t="shared" si="37"/>
        <v>20</v>
      </c>
    </row>
    <row r="2285" spans="1:9" ht="15">
      <c r="A2285" s="682">
        <v>2261</v>
      </c>
      <c r="B2285" s="690" t="s">
        <v>1424</v>
      </c>
      <c r="C2285" s="690" t="s">
        <v>2664</v>
      </c>
      <c r="D2285" s="685" t="s">
        <v>4925</v>
      </c>
      <c r="E2285" s="686" t="s">
        <v>1217</v>
      </c>
      <c r="F2285" s="683" t="s">
        <v>334</v>
      </c>
      <c r="G2285" s="698">
        <v>100</v>
      </c>
      <c r="H2285" s="698">
        <v>100</v>
      </c>
      <c r="I2285" s="688">
        <f t="shared" si="37"/>
        <v>20</v>
      </c>
    </row>
    <row r="2286" spans="1:9" ht="15">
      <c r="A2286" s="682">
        <v>2262</v>
      </c>
      <c r="B2286" s="690" t="s">
        <v>1424</v>
      </c>
      <c r="C2286" s="690" t="s">
        <v>2664</v>
      </c>
      <c r="D2286" s="691" t="s">
        <v>4925</v>
      </c>
      <c r="E2286" s="686" t="s">
        <v>1217</v>
      </c>
      <c r="F2286" s="683" t="s">
        <v>334</v>
      </c>
      <c r="G2286" s="698">
        <v>100</v>
      </c>
      <c r="H2286" s="698">
        <v>100</v>
      </c>
      <c r="I2286" s="688">
        <f t="shared" si="37"/>
        <v>20</v>
      </c>
    </row>
    <row r="2287" spans="1:9" ht="15">
      <c r="A2287" s="682">
        <v>2263</v>
      </c>
      <c r="B2287" s="690" t="s">
        <v>4871</v>
      </c>
      <c r="C2287" s="690" t="s">
        <v>1372</v>
      </c>
      <c r="D2287" s="685" t="s">
        <v>4872</v>
      </c>
      <c r="E2287" s="686" t="s">
        <v>1217</v>
      </c>
      <c r="F2287" s="683" t="s">
        <v>334</v>
      </c>
      <c r="G2287" s="698">
        <v>100</v>
      </c>
      <c r="H2287" s="698">
        <v>100</v>
      </c>
      <c r="I2287" s="688">
        <f t="shared" si="37"/>
        <v>20</v>
      </c>
    </row>
    <row r="2288" spans="1:9" ht="15">
      <c r="A2288" s="682">
        <v>2264</v>
      </c>
      <c r="B2288" s="690" t="s">
        <v>1626</v>
      </c>
      <c r="C2288" s="690" t="s">
        <v>1657</v>
      </c>
      <c r="D2288" s="691" t="s">
        <v>4926</v>
      </c>
      <c r="E2288" s="686" t="s">
        <v>1217</v>
      </c>
      <c r="F2288" s="683" t="s">
        <v>334</v>
      </c>
      <c r="G2288" s="698">
        <v>150</v>
      </c>
      <c r="H2288" s="698">
        <v>150</v>
      </c>
      <c r="I2288" s="688">
        <f t="shared" si="37"/>
        <v>30</v>
      </c>
    </row>
    <row r="2289" spans="1:9" ht="15">
      <c r="A2289" s="682">
        <v>2265</v>
      </c>
      <c r="B2289" s="690" t="s">
        <v>4107</v>
      </c>
      <c r="C2289" s="690" t="s">
        <v>4018</v>
      </c>
      <c r="D2289" s="685" t="s">
        <v>4927</v>
      </c>
      <c r="E2289" s="686" t="s">
        <v>1217</v>
      </c>
      <c r="F2289" s="683" t="s">
        <v>334</v>
      </c>
      <c r="G2289" s="698">
        <v>200</v>
      </c>
      <c r="H2289" s="698">
        <v>200</v>
      </c>
      <c r="I2289" s="688">
        <f t="shared" si="37"/>
        <v>40</v>
      </c>
    </row>
    <row r="2290" spans="1:9" ht="15">
      <c r="A2290" s="682">
        <v>2266</v>
      </c>
      <c r="B2290" s="690" t="s">
        <v>4783</v>
      </c>
      <c r="C2290" s="690" t="s">
        <v>1544</v>
      </c>
      <c r="D2290" s="685" t="s">
        <v>4928</v>
      </c>
      <c r="E2290" s="686" t="s">
        <v>1217</v>
      </c>
      <c r="F2290" s="683" t="s">
        <v>334</v>
      </c>
      <c r="G2290" s="698">
        <v>200</v>
      </c>
      <c r="H2290" s="698">
        <v>200</v>
      </c>
      <c r="I2290" s="688">
        <f t="shared" si="37"/>
        <v>40</v>
      </c>
    </row>
    <row r="2291" spans="1:9" ht="15">
      <c r="A2291" s="682">
        <v>2267</v>
      </c>
      <c r="B2291" s="690" t="s">
        <v>2834</v>
      </c>
      <c r="C2291" s="690" t="s">
        <v>1388</v>
      </c>
      <c r="D2291" s="685" t="s">
        <v>4929</v>
      </c>
      <c r="E2291" s="686" t="s">
        <v>1217</v>
      </c>
      <c r="F2291" s="683" t="s">
        <v>334</v>
      </c>
      <c r="G2291" s="698">
        <v>200</v>
      </c>
      <c r="H2291" s="698">
        <v>200</v>
      </c>
      <c r="I2291" s="688">
        <f t="shared" si="37"/>
        <v>40</v>
      </c>
    </row>
    <row r="2292" spans="1:9" ht="15">
      <c r="A2292" s="682">
        <v>2268</v>
      </c>
      <c r="B2292" s="690" t="s">
        <v>1709</v>
      </c>
      <c r="C2292" s="690" t="s">
        <v>1388</v>
      </c>
      <c r="D2292" s="685" t="s">
        <v>4930</v>
      </c>
      <c r="E2292" s="686" t="s">
        <v>1217</v>
      </c>
      <c r="F2292" s="683" t="s">
        <v>334</v>
      </c>
      <c r="G2292" s="698">
        <v>200</v>
      </c>
      <c r="H2292" s="698">
        <v>200</v>
      </c>
      <c r="I2292" s="688">
        <f t="shared" si="37"/>
        <v>40</v>
      </c>
    </row>
    <row r="2293" spans="1:9" ht="15">
      <c r="A2293" s="682">
        <v>2269</v>
      </c>
      <c r="B2293" s="690" t="s">
        <v>1160</v>
      </c>
      <c r="C2293" s="690" t="s">
        <v>1544</v>
      </c>
      <c r="D2293" s="685" t="s">
        <v>4931</v>
      </c>
      <c r="E2293" s="686" t="s">
        <v>1217</v>
      </c>
      <c r="F2293" s="683" t="s">
        <v>334</v>
      </c>
      <c r="G2293" s="698">
        <v>200</v>
      </c>
      <c r="H2293" s="698">
        <v>200</v>
      </c>
      <c r="I2293" s="688">
        <f t="shared" si="37"/>
        <v>40</v>
      </c>
    </row>
    <row r="2294" spans="1:9" ht="15">
      <c r="A2294" s="682">
        <v>2270</v>
      </c>
      <c r="B2294" s="690" t="s">
        <v>2163</v>
      </c>
      <c r="C2294" s="690" t="s">
        <v>4932</v>
      </c>
      <c r="D2294" s="685" t="s">
        <v>4933</v>
      </c>
      <c r="E2294" s="686" t="s">
        <v>1217</v>
      </c>
      <c r="F2294" s="683" t="s">
        <v>334</v>
      </c>
      <c r="G2294" s="698">
        <v>200</v>
      </c>
      <c r="H2294" s="698">
        <v>200</v>
      </c>
      <c r="I2294" s="688">
        <f t="shared" si="37"/>
        <v>40</v>
      </c>
    </row>
    <row r="2295" spans="1:9" ht="15">
      <c r="A2295" s="682">
        <v>2271</v>
      </c>
      <c r="B2295" s="690" t="s">
        <v>4068</v>
      </c>
      <c r="C2295" s="690" t="s">
        <v>1544</v>
      </c>
      <c r="D2295" s="685" t="s">
        <v>4934</v>
      </c>
      <c r="E2295" s="686" t="s">
        <v>1217</v>
      </c>
      <c r="F2295" s="683" t="s">
        <v>334</v>
      </c>
      <c r="G2295" s="698">
        <v>200</v>
      </c>
      <c r="H2295" s="698">
        <v>200</v>
      </c>
      <c r="I2295" s="688">
        <f t="shared" si="37"/>
        <v>40</v>
      </c>
    </row>
    <row r="2296" spans="1:9" ht="15">
      <c r="A2296" s="682">
        <v>2272</v>
      </c>
      <c r="B2296" s="690" t="s">
        <v>1246</v>
      </c>
      <c r="C2296" s="690" t="s">
        <v>4935</v>
      </c>
      <c r="D2296" s="685" t="s">
        <v>4936</v>
      </c>
      <c r="E2296" s="686" t="s">
        <v>1217</v>
      </c>
      <c r="F2296" s="683" t="s">
        <v>334</v>
      </c>
      <c r="G2296" s="698">
        <v>200</v>
      </c>
      <c r="H2296" s="698">
        <v>200</v>
      </c>
      <c r="I2296" s="688">
        <f t="shared" si="37"/>
        <v>40</v>
      </c>
    </row>
    <row r="2297" spans="1:9" ht="15">
      <c r="A2297" s="682">
        <v>2273</v>
      </c>
      <c r="B2297" s="690" t="s">
        <v>2832</v>
      </c>
      <c r="C2297" s="690" t="s">
        <v>4937</v>
      </c>
      <c r="D2297" s="685" t="s">
        <v>4938</v>
      </c>
      <c r="E2297" s="686" t="s">
        <v>1217</v>
      </c>
      <c r="F2297" s="683" t="s">
        <v>334</v>
      </c>
      <c r="G2297" s="698">
        <v>200</v>
      </c>
      <c r="H2297" s="698">
        <v>200</v>
      </c>
      <c r="I2297" s="688">
        <f t="shared" si="37"/>
        <v>40</v>
      </c>
    </row>
    <row r="2298" spans="1:9" ht="15">
      <c r="A2298" s="682">
        <v>2274</v>
      </c>
      <c r="B2298" s="690" t="s">
        <v>2180</v>
      </c>
      <c r="C2298" s="690" t="s">
        <v>4937</v>
      </c>
      <c r="D2298" s="685" t="s">
        <v>4939</v>
      </c>
      <c r="E2298" s="686" t="s">
        <v>1217</v>
      </c>
      <c r="F2298" s="683" t="s">
        <v>334</v>
      </c>
      <c r="G2298" s="698">
        <v>200</v>
      </c>
      <c r="H2298" s="698">
        <v>200</v>
      </c>
      <c r="I2298" s="688">
        <f t="shared" si="37"/>
        <v>40</v>
      </c>
    </row>
    <row r="2299" spans="1:9" ht="15">
      <c r="A2299" s="682">
        <v>2275</v>
      </c>
      <c r="B2299" s="690" t="s">
        <v>4873</v>
      </c>
      <c r="C2299" s="690" t="s">
        <v>4940</v>
      </c>
      <c r="D2299" s="685" t="s">
        <v>4941</v>
      </c>
      <c r="E2299" s="686" t="s">
        <v>1217</v>
      </c>
      <c r="F2299" s="683" t="s">
        <v>334</v>
      </c>
      <c r="G2299" s="698">
        <v>200</v>
      </c>
      <c r="H2299" s="698">
        <v>200</v>
      </c>
      <c r="I2299" s="688">
        <f t="shared" si="37"/>
        <v>40</v>
      </c>
    </row>
    <row r="2300" spans="1:9" ht="15">
      <c r="A2300" s="682">
        <v>2276</v>
      </c>
      <c r="B2300" s="690" t="s">
        <v>1273</v>
      </c>
      <c r="C2300" s="690" t="s">
        <v>4942</v>
      </c>
      <c r="D2300" s="685" t="s">
        <v>4943</v>
      </c>
      <c r="E2300" s="686" t="s">
        <v>1217</v>
      </c>
      <c r="F2300" s="683" t="s">
        <v>334</v>
      </c>
      <c r="G2300" s="698">
        <v>200</v>
      </c>
      <c r="H2300" s="698">
        <v>200</v>
      </c>
      <c r="I2300" s="688">
        <f t="shared" si="37"/>
        <v>40</v>
      </c>
    </row>
    <row r="2301" spans="1:9" ht="15">
      <c r="A2301" s="682">
        <v>2277</v>
      </c>
      <c r="B2301" s="690" t="s">
        <v>1158</v>
      </c>
      <c r="C2301" s="690" t="s">
        <v>4944</v>
      </c>
      <c r="D2301" s="685" t="s">
        <v>4945</v>
      </c>
      <c r="E2301" s="686" t="s">
        <v>1217</v>
      </c>
      <c r="F2301" s="683" t="s">
        <v>334</v>
      </c>
      <c r="G2301" s="698">
        <v>200</v>
      </c>
      <c r="H2301" s="698">
        <v>200</v>
      </c>
      <c r="I2301" s="688">
        <f t="shared" si="37"/>
        <v>40</v>
      </c>
    </row>
    <row r="2302" spans="1:9" ht="15">
      <c r="A2302" s="682">
        <v>2278</v>
      </c>
      <c r="B2302" s="690" t="s">
        <v>2367</v>
      </c>
      <c r="C2302" s="690" t="s">
        <v>2034</v>
      </c>
      <c r="D2302" s="685" t="s">
        <v>4946</v>
      </c>
      <c r="E2302" s="686" t="s">
        <v>1217</v>
      </c>
      <c r="F2302" s="683" t="s">
        <v>334</v>
      </c>
      <c r="G2302" s="698">
        <v>200</v>
      </c>
      <c r="H2302" s="698">
        <v>200</v>
      </c>
      <c r="I2302" s="688">
        <f t="shared" si="37"/>
        <v>40</v>
      </c>
    </row>
    <row r="2303" spans="1:9" ht="15">
      <c r="A2303" s="682">
        <v>2279</v>
      </c>
      <c r="B2303" s="690" t="s">
        <v>659</v>
      </c>
      <c r="C2303" s="690" t="s">
        <v>4947</v>
      </c>
      <c r="D2303" s="685" t="s">
        <v>4948</v>
      </c>
      <c r="E2303" s="686" t="s">
        <v>1217</v>
      </c>
      <c r="F2303" s="683" t="s">
        <v>334</v>
      </c>
      <c r="G2303" s="698">
        <v>200</v>
      </c>
      <c r="H2303" s="698">
        <v>200</v>
      </c>
      <c r="I2303" s="688">
        <f t="shared" si="37"/>
        <v>40</v>
      </c>
    </row>
    <row r="2304" spans="1:9" ht="15">
      <c r="A2304" s="682">
        <v>2280</v>
      </c>
      <c r="B2304" s="690" t="s">
        <v>1640</v>
      </c>
      <c r="C2304" s="690" t="s">
        <v>4949</v>
      </c>
      <c r="D2304" s="685" t="s">
        <v>4950</v>
      </c>
      <c r="E2304" s="686" t="s">
        <v>1217</v>
      </c>
      <c r="F2304" s="683" t="s">
        <v>334</v>
      </c>
      <c r="G2304" s="698">
        <v>200</v>
      </c>
      <c r="H2304" s="698">
        <v>200</v>
      </c>
      <c r="I2304" s="688">
        <f t="shared" si="37"/>
        <v>40</v>
      </c>
    </row>
    <row r="2305" spans="1:9" ht="15">
      <c r="A2305" s="682">
        <v>2281</v>
      </c>
      <c r="B2305" s="690" t="s">
        <v>1399</v>
      </c>
      <c r="C2305" s="690" t="s">
        <v>648</v>
      </c>
      <c r="D2305" s="685" t="s">
        <v>4951</v>
      </c>
      <c r="E2305" s="686" t="s">
        <v>1217</v>
      </c>
      <c r="F2305" s="683" t="s">
        <v>334</v>
      </c>
      <c r="G2305" s="698">
        <v>200</v>
      </c>
      <c r="H2305" s="698">
        <v>200</v>
      </c>
      <c r="I2305" s="688">
        <f t="shared" si="37"/>
        <v>40</v>
      </c>
    </row>
    <row r="2306" spans="1:9" ht="15">
      <c r="A2306" s="682">
        <v>2282</v>
      </c>
      <c r="B2306" s="690" t="s">
        <v>2278</v>
      </c>
      <c r="C2306" s="690" t="s">
        <v>4952</v>
      </c>
      <c r="D2306" s="685" t="s">
        <v>4953</v>
      </c>
      <c r="E2306" s="686" t="s">
        <v>1217</v>
      </c>
      <c r="F2306" s="683" t="s">
        <v>334</v>
      </c>
      <c r="G2306" s="698">
        <v>200</v>
      </c>
      <c r="H2306" s="698">
        <v>200</v>
      </c>
      <c r="I2306" s="688">
        <f t="shared" si="37"/>
        <v>40</v>
      </c>
    </row>
    <row r="2307" spans="1:9" ht="15">
      <c r="A2307" s="682">
        <v>2283</v>
      </c>
      <c r="B2307" s="690" t="s">
        <v>1399</v>
      </c>
      <c r="C2307" s="690" t="s">
        <v>4954</v>
      </c>
      <c r="D2307" s="685" t="s">
        <v>4955</v>
      </c>
      <c r="E2307" s="686" t="s">
        <v>1217</v>
      </c>
      <c r="F2307" s="683" t="s">
        <v>334</v>
      </c>
      <c r="G2307" s="698">
        <v>200</v>
      </c>
      <c r="H2307" s="698">
        <v>200</v>
      </c>
      <c r="I2307" s="688">
        <f t="shared" si="37"/>
        <v>40</v>
      </c>
    </row>
    <row r="2308" spans="1:9" ht="15">
      <c r="A2308" s="682">
        <v>2284</v>
      </c>
      <c r="B2308" s="690" t="s">
        <v>2130</v>
      </c>
      <c r="C2308" s="690" t="s">
        <v>4954</v>
      </c>
      <c r="D2308" s="685" t="s">
        <v>4956</v>
      </c>
      <c r="E2308" s="686" t="s">
        <v>1217</v>
      </c>
      <c r="F2308" s="683" t="s">
        <v>334</v>
      </c>
      <c r="G2308" s="698">
        <v>200</v>
      </c>
      <c r="H2308" s="698">
        <v>200</v>
      </c>
      <c r="I2308" s="688">
        <f t="shared" si="37"/>
        <v>40</v>
      </c>
    </row>
    <row r="2309" spans="1:9" ht="15">
      <c r="A2309" s="682">
        <v>2285</v>
      </c>
      <c r="B2309" s="690" t="s">
        <v>1772</v>
      </c>
      <c r="C2309" s="690" t="s">
        <v>4657</v>
      </c>
      <c r="D2309" s="685" t="s">
        <v>4957</v>
      </c>
      <c r="E2309" s="686" t="s">
        <v>1217</v>
      </c>
      <c r="F2309" s="683" t="s">
        <v>334</v>
      </c>
      <c r="G2309" s="698">
        <v>200</v>
      </c>
      <c r="H2309" s="698">
        <v>200</v>
      </c>
      <c r="I2309" s="688">
        <f t="shared" si="37"/>
        <v>40</v>
      </c>
    </row>
    <row r="2310" spans="1:9" ht="15">
      <c r="A2310" s="682">
        <v>2286</v>
      </c>
      <c r="B2310" s="690" t="s">
        <v>2417</v>
      </c>
      <c r="C2310" s="690" t="s">
        <v>4732</v>
      </c>
      <c r="D2310" s="685" t="s">
        <v>4958</v>
      </c>
      <c r="E2310" s="686" t="s">
        <v>1217</v>
      </c>
      <c r="F2310" s="683" t="s">
        <v>334</v>
      </c>
      <c r="G2310" s="698">
        <v>200</v>
      </c>
      <c r="H2310" s="698">
        <v>200</v>
      </c>
      <c r="I2310" s="688">
        <f t="shared" si="37"/>
        <v>40</v>
      </c>
    </row>
    <row r="2311" spans="1:9" ht="15">
      <c r="A2311" s="682">
        <v>2287</v>
      </c>
      <c r="B2311" s="690" t="s">
        <v>1413</v>
      </c>
      <c r="C2311" s="690" t="s">
        <v>4818</v>
      </c>
      <c r="D2311" s="685" t="s">
        <v>4959</v>
      </c>
      <c r="E2311" s="686" t="s">
        <v>1217</v>
      </c>
      <c r="F2311" s="683" t="s">
        <v>334</v>
      </c>
      <c r="G2311" s="698">
        <v>200</v>
      </c>
      <c r="H2311" s="698">
        <v>200</v>
      </c>
      <c r="I2311" s="688">
        <f t="shared" si="37"/>
        <v>40</v>
      </c>
    </row>
    <row r="2312" spans="1:9" ht="15">
      <c r="A2312" s="682">
        <v>2288</v>
      </c>
      <c r="B2312" s="690" t="s">
        <v>2581</v>
      </c>
      <c r="C2312" s="690" t="s">
        <v>4960</v>
      </c>
      <c r="D2312" s="685" t="s">
        <v>4961</v>
      </c>
      <c r="E2312" s="686" t="s">
        <v>1217</v>
      </c>
      <c r="F2312" s="683" t="s">
        <v>334</v>
      </c>
      <c r="G2312" s="698">
        <v>200</v>
      </c>
      <c r="H2312" s="698">
        <v>200</v>
      </c>
      <c r="I2312" s="688">
        <f t="shared" si="37"/>
        <v>40</v>
      </c>
    </row>
    <row r="2313" spans="1:9" ht="15">
      <c r="A2313" s="682">
        <v>2289</v>
      </c>
      <c r="B2313" s="690" t="s">
        <v>1752</v>
      </c>
      <c r="C2313" s="690" t="s">
        <v>2034</v>
      </c>
      <c r="D2313" s="685" t="s">
        <v>4962</v>
      </c>
      <c r="E2313" s="686" t="s">
        <v>1217</v>
      </c>
      <c r="F2313" s="683" t="s">
        <v>334</v>
      </c>
      <c r="G2313" s="698">
        <v>200</v>
      </c>
      <c r="H2313" s="698">
        <v>200</v>
      </c>
      <c r="I2313" s="688">
        <f t="shared" si="37"/>
        <v>40</v>
      </c>
    </row>
    <row r="2314" spans="1:9" ht="15">
      <c r="A2314" s="682">
        <v>2290</v>
      </c>
      <c r="B2314" s="690" t="s">
        <v>2097</v>
      </c>
      <c r="C2314" s="690" t="s">
        <v>4099</v>
      </c>
      <c r="D2314" s="685" t="s">
        <v>4963</v>
      </c>
      <c r="E2314" s="686" t="s">
        <v>1217</v>
      </c>
      <c r="F2314" s="683" t="s">
        <v>334</v>
      </c>
      <c r="G2314" s="698">
        <v>200</v>
      </c>
      <c r="H2314" s="698">
        <v>200</v>
      </c>
      <c r="I2314" s="688">
        <f t="shared" si="37"/>
        <v>40</v>
      </c>
    </row>
    <row r="2315" spans="1:9" ht="15">
      <c r="A2315" s="682">
        <v>2291</v>
      </c>
      <c r="B2315" s="690" t="s">
        <v>4964</v>
      </c>
      <c r="C2315" s="690" t="s">
        <v>4940</v>
      </c>
      <c r="D2315" s="685" t="s">
        <v>4965</v>
      </c>
      <c r="E2315" s="686" t="s">
        <v>1217</v>
      </c>
      <c r="F2315" s="683" t="s">
        <v>334</v>
      </c>
      <c r="G2315" s="698">
        <v>200</v>
      </c>
      <c r="H2315" s="698">
        <v>200</v>
      </c>
      <c r="I2315" s="688">
        <f t="shared" si="37"/>
        <v>40</v>
      </c>
    </row>
    <row r="2316" spans="1:9" ht="15">
      <c r="A2316" s="682">
        <v>2292</v>
      </c>
      <c r="B2316" s="690" t="s">
        <v>678</v>
      </c>
      <c r="C2316" s="690" t="s">
        <v>4579</v>
      </c>
      <c r="D2316" s="691" t="s">
        <v>4966</v>
      </c>
      <c r="E2316" s="686" t="s">
        <v>1217</v>
      </c>
      <c r="F2316" s="683" t="s">
        <v>334</v>
      </c>
      <c r="G2316" s="698">
        <v>200</v>
      </c>
      <c r="H2316" s="698">
        <v>200</v>
      </c>
      <c r="I2316" s="688">
        <f t="shared" si="37"/>
        <v>40</v>
      </c>
    </row>
    <row r="2317" spans="1:9" ht="15">
      <c r="A2317" s="682">
        <v>2293</v>
      </c>
      <c r="B2317" s="690" t="s">
        <v>654</v>
      </c>
      <c r="C2317" s="690" t="s">
        <v>4967</v>
      </c>
      <c r="D2317" s="691" t="s">
        <v>4968</v>
      </c>
      <c r="E2317" s="686" t="s">
        <v>1217</v>
      </c>
      <c r="F2317" s="683" t="s">
        <v>334</v>
      </c>
      <c r="G2317" s="698">
        <v>200</v>
      </c>
      <c r="H2317" s="698">
        <v>200</v>
      </c>
      <c r="I2317" s="688">
        <f t="shared" si="37"/>
        <v>40</v>
      </c>
    </row>
    <row r="2318" spans="1:9" ht="15">
      <c r="A2318" s="682">
        <v>2294</v>
      </c>
      <c r="B2318" s="690" t="s">
        <v>1492</v>
      </c>
      <c r="C2318" s="690" t="s">
        <v>1388</v>
      </c>
      <c r="D2318" s="691" t="s">
        <v>4969</v>
      </c>
      <c r="E2318" s="686" t="s">
        <v>1217</v>
      </c>
      <c r="F2318" s="683" t="s">
        <v>334</v>
      </c>
      <c r="G2318" s="698">
        <v>200</v>
      </c>
      <c r="H2318" s="698">
        <v>200</v>
      </c>
      <c r="I2318" s="688">
        <f t="shared" si="37"/>
        <v>40</v>
      </c>
    </row>
    <row r="2319" spans="1:9" ht="15">
      <c r="A2319" s="682">
        <v>2295</v>
      </c>
      <c r="B2319" s="690" t="s">
        <v>1218</v>
      </c>
      <c r="C2319" s="690" t="s">
        <v>4970</v>
      </c>
      <c r="D2319" s="691" t="s">
        <v>4971</v>
      </c>
      <c r="E2319" s="686" t="s">
        <v>1217</v>
      </c>
      <c r="F2319" s="683" t="s">
        <v>334</v>
      </c>
      <c r="G2319" s="698">
        <v>200</v>
      </c>
      <c r="H2319" s="698">
        <v>200</v>
      </c>
      <c r="I2319" s="688">
        <f t="shared" si="37"/>
        <v>40</v>
      </c>
    </row>
    <row r="2320" spans="1:9" ht="15">
      <c r="A2320" s="682">
        <v>2296</v>
      </c>
      <c r="B2320" s="690" t="s">
        <v>2106</v>
      </c>
      <c r="C2320" s="690" t="s">
        <v>1612</v>
      </c>
      <c r="D2320" s="691" t="s">
        <v>4972</v>
      </c>
      <c r="E2320" s="686" t="s">
        <v>1217</v>
      </c>
      <c r="F2320" s="683" t="s">
        <v>334</v>
      </c>
      <c r="G2320" s="698">
        <v>200</v>
      </c>
      <c r="H2320" s="698">
        <v>200</v>
      </c>
      <c r="I2320" s="688">
        <f t="shared" si="37"/>
        <v>40</v>
      </c>
    </row>
    <row r="2321" spans="1:9" ht="15">
      <c r="A2321" s="682">
        <v>2297</v>
      </c>
      <c r="B2321" s="690" t="s">
        <v>1511</v>
      </c>
      <c r="C2321" s="690" t="s">
        <v>1380</v>
      </c>
      <c r="D2321" s="691" t="s">
        <v>4973</v>
      </c>
      <c r="E2321" s="686" t="s">
        <v>1217</v>
      </c>
      <c r="F2321" s="683" t="s">
        <v>334</v>
      </c>
      <c r="G2321" s="698">
        <v>200</v>
      </c>
      <c r="H2321" s="698">
        <v>200</v>
      </c>
      <c r="I2321" s="688">
        <f t="shared" si="37"/>
        <v>40</v>
      </c>
    </row>
    <row r="2322" spans="1:9" ht="15">
      <c r="A2322" s="682">
        <v>2298</v>
      </c>
      <c r="B2322" s="690" t="s">
        <v>4068</v>
      </c>
      <c r="C2322" s="690" t="s">
        <v>1159</v>
      </c>
      <c r="D2322" s="691" t="s">
        <v>4974</v>
      </c>
      <c r="E2322" s="686" t="s">
        <v>1217</v>
      </c>
      <c r="F2322" s="683" t="s">
        <v>334</v>
      </c>
      <c r="G2322" s="698">
        <v>200</v>
      </c>
      <c r="H2322" s="698">
        <v>200</v>
      </c>
      <c r="I2322" s="688">
        <f t="shared" si="37"/>
        <v>40</v>
      </c>
    </row>
    <row r="2323" spans="1:9" ht="15">
      <c r="A2323" s="682">
        <v>2299</v>
      </c>
      <c r="B2323" s="690" t="s">
        <v>1402</v>
      </c>
      <c r="C2323" s="690" t="s">
        <v>1606</v>
      </c>
      <c r="D2323" s="691" t="s">
        <v>4975</v>
      </c>
      <c r="E2323" s="686" t="s">
        <v>1217</v>
      </c>
      <c r="F2323" s="683" t="s">
        <v>334</v>
      </c>
      <c r="G2323" s="698">
        <v>200</v>
      </c>
      <c r="H2323" s="698">
        <v>200</v>
      </c>
      <c r="I2323" s="688">
        <f t="shared" si="37"/>
        <v>40</v>
      </c>
    </row>
    <row r="2324" spans="1:9" ht="15">
      <c r="A2324" s="682">
        <v>2300</v>
      </c>
      <c r="B2324" s="690" t="s">
        <v>4976</v>
      </c>
      <c r="C2324" s="690" t="s">
        <v>4977</v>
      </c>
      <c r="D2324" s="691" t="s">
        <v>4978</v>
      </c>
      <c r="E2324" s="686" t="s">
        <v>1217</v>
      </c>
      <c r="F2324" s="683" t="s">
        <v>334</v>
      </c>
      <c r="G2324" s="698">
        <v>200</v>
      </c>
      <c r="H2324" s="698">
        <v>200</v>
      </c>
      <c r="I2324" s="688">
        <f t="shared" si="37"/>
        <v>40</v>
      </c>
    </row>
    <row r="2325" spans="1:9" ht="15">
      <c r="A2325" s="682">
        <v>2301</v>
      </c>
      <c r="B2325" s="690" t="s">
        <v>1162</v>
      </c>
      <c r="C2325" s="690" t="s">
        <v>1434</v>
      </c>
      <c r="D2325" s="691" t="s">
        <v>4979</v>
      </c>
      <c r="E2325" s="686" t="s">
        <v>1217</v>
      </c>
      <c r="F2325" s="683" t="s">
        <v>334</v>
      </c>
      <c r="G2325" s="698">
        <v>200</v>
      </c>
      <c r="H2325" s="698">
        <v>200</v>
      </c>
      <c r="I2325" s="688">
        <f t="shared" si="37"/>
        <v>40</v>
      </c>
    </row>
    <row r="2326" spans="1:9" ht="15">
      <c r="A2326" s="682">
        <v>2302</v>
      </c>
      <c r="B2326" s="690" t="s">
        <v>1416</v>
      </c>
      <c r="C2326" s="690" t="s">
        <v>1159</v>
      </c>
      <c r="D2326" s="691" t="s">
        <v>4980</v>
      </c>
      <c r="E2326" s="686" t="s">
        <v>1217</v>
      </c>
      <c r="F2326" s="683" t="s">
        <v>334</v>
      </c>
      <c r="G2326" s="698">
        <v>200</v>
      </c>
      <c r="H2326" s="698">
        <v>200</v>
      </c>
      <c r="I2326" s="688">
        <f t="shared" si="37"/>
        <v>40</v>
      </c>
    </row>
    <row r="2327" spans="1:9" ht="15">
      <c r="A2327" s="682">
        <v>2303</v>
      </c>
      <c r="B2327" s="690" t="s">
        <v>1162</v>
      </c>
      <c r="C2327" s="690" t="s">
        <v>4981</v>
      </c>
      <c r="D2327" s="691" t="s">
        <v>4982</v>
      </c>
      <c r="E2327" s="686" t="s">
        <v>1217</v>
      </c>
      <c r="F2327" s="683" t="s">
        <v>334</v>
      </c>
      <c r="G2327" s="698">
        <v>200</v>
      </c>
      <c r="H2327" s="698">
        <v>200</v>
      </c>
      <c r="I2327" s="688">
        <f t="shared" si="37"/>
        <v>40</v>
      </c>
    </row>
    <row r="2328" spans="1:9" ht="15">
      <c r="A2328" s="682">
        <v>2304</v>
      </c>
      <c r="B2328" s="690" t="s">
        <v>2404</v>
      </c>
      <c r="C2328" s="690" t="s">
        <v>4983</v>
      </c>
      <c r="D2328" s="691" t="s">
        <v>4984</v>
      </c>
      <c r="E2328" s="686" t="s">
        <v>1217</v>
      </c>
      <c r="F2328" s="683" t="s">
        <v>334</v>
      </c>
      <c r="G2328" s="698">
        <v>300</v>
      </c>
      <c r="H2328" s="698">
        <v>300</v>
      </c>
      <c r="I2328" s="688">
        <f t="shared" si="37"/>
        <v>60</v>
      </c>
    </row>
    <row r="2329" spans="1:9" ht="15">
      <c r="A2329" s="682">
        <v>2305</v>
      </c>
      <c r="B2329" s="690" t="s">
        <v>1656</v>
      </c>
      <c r="C2329" s="690" t="s">
        <v>4985</v>
      </c>
      <c r="D2329" s="691" t="s">
        <v>4986</v>
      </c>
      <c r="E2329" s="686" t="s">
        <v>1217</v>
      </c>
      <c r="F2329" s="683" t="s">
        <v>334</v>
      </c>
      <c r="G2329" s="698">
        <v>100</v>
      </c>
      <c r="H2329" s="698">
        <v>100</v>
      </c>
      <c r="I2329" s="688">
        <f t="shared" si="37"/>
        <v>20</v>
      </c>
    </row>
    <row r="2330" spans="1:9" ht="15">
      <c r="A2330" s="682">
        <v>2306</v>
      </c>
      <c r="B2330" s="690" t="s">
        <v>674</v>
      </c>
      <c r="C2330" s="690" t="s">
        <v>4366</v>
      </c>
      <c r="D2330" s="685" t="s">
        <v>4987</v>
      </c>
      <c r="E2330" s="686" t="s">
        <v>1217</v>
      </c>
      <c r="F2330" s="683" t="s">
        <v>334</v>
      </c>
      <c r="G2330" s="698">
        <v>200</v>
      </c>
      <c r="H2330" s="698">
        <v>200</v>
      </c>
      <c r="I2330" s="688">
        <f t="shared" si="37"/>
        <v>40</v>
      </c>
    </row>
    <row r="2331" spans="1:9" ht="15">
      <c r="A2331" s="682">
        <v>2307</v>
      </c>
      <c r="B2331" s="690" t="s">
        <v>1511</v>
      </c>
      <c r="C2331" s="690" t="s">
        <v>4988</v>
      </c>
      <c r="D2331" s="691" t="s">
        <v>4989</v>
      </c>
      <c r="E2331" s="686" t="s">
        <v>1217</v>
      </c>
      <c r="F2331" s="683" t="s">
        <v>334</v>
      </c>
      <c r="G2331" s="698">
        <v>100</v>
      </c>
      <c r="H2331" s="698">
        <v>100</v>
      </c>
      <c r="I2331" s="688">
        <f t="shared" si="37"/>
        <v>20</v>
      </c>
    </row>
    <row r="2332" spans="1:9" ht="15">
      <c r="A2332" s="682">
        <v>2308</v>
      </c>
      <c r="B2332" s="690" t="s">
        <v>637</v>
      </c>
      <c r="C2332" s="690" t="s">
        <v>4990</v>
      </c>
      <c r="D2332" s="691" t="s">
        <v>4991</v>
      </c>
      <c r="E2332" s="686" t="s">
        <v>1217</v>
      </c>
      <c r="F2332" s="683" t="s">
        <v>334</v>
      </c>
      <c r="G2332" s="698">
        <v>100</v>
      </c>
      <c r="H2332" s="698">
        <v>100</v>
      </c>
      <c r="I2332" s="688">
        <f t="shared" si="37"/>
        <v>20</v>
      </c>
    </row>
    <row r="2333" spans="1:9" ht="15">
      <c r="A2333" s="682">
        <v>2309</v>
      </c>
      <c r="B2333" s="690" t="s">
        <v>4068</v>
      </c>
      <c r="C2333" s="690" t="s">
        <v>4988</v>
      </c>
      <c r="D2333" s="691" t="s">
        <v>4992</v>
      </c>
      <c r="E2333" s="686" t="s">
        <v>1217</v>
      </c>
      <c r="F2333" s="683" t="s">
        <v>334</v>
      </c>
      <c r="G2333" s="698">
        <v>100</v>
      </c>
      <c r="H2333" s="698">
        <v>100</v>
      </c>
      <c r="I2333" s="688">
        <f t="shared" si="37"/>
        <v>20</v>
      </c>
    </row>
    <row r="2334" spans="1:9" ht="15">
      <c r="A2334" s="682">
        <v>2310</v>
      </c>
      <c r="B2334" s="690" t="s">
        <v>4993</v>
      </c>
      <c r="C2334" s="690" t="s">
        <v>4994</v>
      </c>
      <c r="D2334" s="691" t="s">
        <v>4995</v>
      </c>
      <c r="E2334" s="686" t="s">
        <v>1217</v>
      </c>
      <c r="F2334" s="683" t="s">
        <v>334</v>
      </c>
      <c r="G2334" s="698">
        <v>100</v>
      </c>
      <c r="H2334" s="698">
        <v>100</v>
      </c>
      <c r="I2334" s="688">
        <f t="shared" si="37"/>
        <v>20</v>
      </c>
    </row>
    <row r="2335" spans="1:9" ht="15">
      <c r="A2335" s="682">
        <v>2311</v>
      </c>
      <c r="B2335" s="690" t="s">
        <v>1279</v>
      </c>
      <c r="C2335" s="690" t="s">
        <v>4996</v>
      </c>
      <c r="D2335" s="691" t="s">
        <v>4997</v>
      </c>
      <c r="E2335" s="686" t="s">
        <v>1217</v>
      </c>
      <c r="F2335" s="683" t="s">
        <v>334</v>
      </c>
      <c r="G2335" s="698">
        <v>100</v>
      </c>
      <c r="H2335" s="698">
        <v>100</v>
      </c>
      <c r="I2335" s="688">
        <f t="shared" si="37"/>
        <v>20</v>
      </c>
    </row>
    <row r="2336" spans="1:9" ht="15">
      <c r="A2336" s="682">
        <v>2312</v>
      </c>
      <c r="B2336" s="690" t="s">
        <v>1387</v>
      </c>
      <c r="C2336" s="690" t="s">
        <v>4383</v>
      </c>
      <c r="D2336" s="691" t="s">
        <v>4998</v>
      </c>
      <c r="E2336" s="686" t="s">
        <v>1217</v>
      </c>
      <c r="F2336" s="683" t="s">
        <v>334</v>
      </c>
      <c r="G2336" s="698">
        <v>100</v>
      </c>
      <c r="H2336" s="698">
        <v>100</v>
      </c>
      <c r="I2336" s="688">
        <f t="shared" ref="I2336:I2399" si="38">H2336*20%</f>
        <v>20</v>
      </c>
    </row>
    <row r="2337" spans="1:9" ht="15">
      <c r="A2337" s="682">
        <v>2313</v>
      </c>
      <c r="B2337" s="690" t="s">
        <v>2770</v>
      </c>
      <c r="C2337" s="690" t="s">
        <v>4999</v>
      </c>
      <c r="D2337" s="691" t="s">
        <v>5000</v>
      </c>
      <c r="E2337" s="686" t="s">
        <v>1217</v>
      </c>
      <c r="F2337" s="683" t="s">
        <v>334</v>
      </c>
      <c r="G2337" s="698">
        <v>100</v>
      </c>
      <c r="H2337" s="698">
        <v>100</v>
      </c>
      <c r="I2337" s="688">
        <f t="shared" si="38"/>
        <v>20</v>
      </c>
    </row>
    <row r="2338" spans="1:9" ht="15">
      <c r="A2338" s="682">
        <v>2314</v>
      </c>
      <c r="B2338" s="690" t="s">
        <v>3011</v>
      </c>
      <c r="C2338" s="690" t="s">
        <v>4999</v>
      </c>
      <c r="D2338" s="691" t="s">
        <v>5001</v>
      </c>
      <c r="E2338" s="686" t="s">
        <v>1217</v>
      </c>
      <c r="F2338" s="683" t="s">
        <v>334</v>
      </c>
      <c r="G2338" s="698">
        <v>100</v>
      </c>
      <c r="H2338" s="698">
        <v>100</v>
      </c>
      <c r="I2338" s="688">
        <f t="shared" si="38"/>
        <v>20</v>
      </c>
    </row>
    <row r="2339" spans="1:9" ht="15">
      <c r="A2339" s="682">
        <v>2315</v>
      </c>
      <c r="B2339" s="690" t="s">
        <v>1478</v>
      </c>
      <c r="C2339" s="690" t="s">
        <v>5002</v>
      </c>
      <c r="D2339" s="691" t="s">
        <v>5003</v>
      </c>
      <c r="E2339" s="686" t="s">
        <v>1217</v>
      </c>
      <c r="F2339" s="683" t="s">
        <v>334</v>
      </c>
      <c r="G2339" s="698">
        <v>100</v>
      </c>
      <c r="H2339" s="698">
        <v>100</v>
      </c>
      <c r="I2339" s="688">
        <f t="shared" si="38"/>
        <v>20</v>
      </c>
    </row>
    <row r="2340" spans="1:9" ht="15">
      <c r="A2340" s="682">
        <v>2316</v>
      </c>
      <c r="B2340" s="690" t="s">
        <v>652</v>
      </c>
      <c r="C2340" s="690" t="s">
        <v>5004</v>
      </c>
      <c r="D2340" s="691" t="s">
        <v>5005</v>
      </c>
      <c r="E2340" s="686" t="s">
        <v>1217</v>
      </c>
      <c r="F2340" s="683" t="s">
        <v>334</v>
      </c>
      <c r="G2340" s="698">
        <v>100</v>
      </c>
      <c r="H2340" s="698">
        <v>100</v>
      </c>
      <c r="I2340" s="688">
        <f t="shared" si="38"/>
        <v>20</v>
      </c>
    </row>
    <row r="2341" spans="1:9" ht="15">
      <c r="A2341" s="682">
        <v>2317</v>
      </c>
      <c r="B2341" s="690" t="s">
        <v>716</v>
      </c>
      <c r="C2341" s="690" t="s">
        <v>3723</v>
      </c>
      <c r="D2341" s="691" t="s">
        <v>5006</v>
      </c>
      <c r="E2341" s="686" t="s">
        <v>1217</v>
      </c>
      <c r="F2341" s="683" t="s">
        <v>334</v>
      </c>
      <c r="G2341" s="698">
        <v>100</v>
      </c>
      <c r="H2341" s="698">
        <v>100</v>
      </c>
      <c r="I2341" s="688">
        <f t="shared" si="38"/>
        <v>20</v>
      </c>
    </row>
    <row r="2342" spans="1:9" ht="15">
      <c r="A2342" s="682">
        <v>2318</v>
      </c>
      <c r="B2342" s="690" t="s">
        <v>637</v>
      </c>
      <c r="C2342" s="690" t="s">
        <v>5007</v>
      </c>
      <c r="D2342" s="691">
        <v>61006062595</v>
      </c>
      <c r="E2342" s="686" t="s">
        <v>1217</v>
      </c>
      <c r="F2342" s="683" t="s">
        <v>334</v>
      </c>
      <c r="G2342" s="698">
        <v>100</v>
      </c>
      <c r="H2342" s="698">
        <v>100</v>
      </c>
      <c r="I2342" s="688">
        <f t="shared" si="38"/>
        <v>20</v>
      </c>
    </row>
    <row r="2343" spans="1:9" ht="15">
      <c r="A2343" s="682">
        <v>2319</v>
      </c>
      <c r="B2343" s="690" t="s">
        <v>634</v>
      </c>
      <c r="C2343" s="690" t="s">
        <v>5007</v>
      </c>
      <c r="D2343" s="691">
        <v>61006010086</v>
      </c>
      <c r="E2343" s="686" t="s">
        <v>1217</v>
      </c>
      <c r="F2343" s="683" t="s">
        <v>334</v>
      </c>
      <c r="G2343" s="698">
        <v>100</v>
      </c>
      <c r="H2343" s="698">
        <v>100</v>
      </c>
      <c r="I2343" s="688">
        <f t="shared" si="38"/>
        <v>20</v>
      </c>
    </row>
    <row r="2344" spans="1:9" ht="15">
      <c r="A2344" s="682">
        <v>2320</v>
      </c>
      <c r="B2344" s="692" t="s">
        <v>1626</v>
      </c>
      <c r="C2344" s="692" t="s">
        <v>1163</v>
      </c>
      <c r="D2344" s="693" t="s">
        <v>5008</v>
      </c>
      <c r="E2344" s="686" t="s">
        <v>1217</v>
      </c>
      <c r="F2344" s="683" t="s">
        <v>334</v>
      </c>
      <c r="G2344" s="698">
        <v>150</v>
      </c>
      <c r="H2344" s="698">
        <v>150</v>
      </c>
      <c r="I2344" s="688">
        <f t="shared" si="38"/>
        <v>30</v>
      </c>
    </row>
    <row r="2345" spans="1:9" ht="15">
      <c r="A2345" s="682">
        <v>2321</v>
      </c>
      <c r="B2345" s="690" t="s">
        <v>5009</v>
      </c>
      <c r="C2345" s="690" t="s">
        <v>5010</v>
      </c>
      <c r="D2345" s="691" t="s">
        <v>5011</v>
      </c>
      <c r="E2345" s="686" t="s">
        <v>1217</v>
      </c>
      <c r="F2345" s="683" t="s">
        <v>334</v>
      </c>
      <c r="G2345" s="698">
        <v>100</v>
      </c>
      <c r="H2345" s="698">
        <v>100</v>
      </c>
      <c r="I2345" s="688">
        <f t="shared" si="38"/>
        <v>20</v>
      </c>
    </row>
    <row r="2346" spans="1:9" ht="15">
      <c r="A2346" s="682">
        <v>2322</v>
      </c>
      <c r="B2346" s="690" t="s">
        <v>1602</v>
      </c>
      <c r="C2346" s="690" t="s">
        <v>5012</v>
      </c>
      <c r="D2346" s="691">
        <v>61002006322</v>
      </c>
      <c r="E2346" s="686" t="s">
        <v>1217</v>
      </c>
      <c r="F2346" s="683" t="s">
        <v>334</v>
      </c>
      <c r="G2346" s="698">
        <v>100</v>
      </c>
      <c r="H2346" s="698">
        <v>100</v>
      </c>
      <c r="I2346" s="688">
        <f t="shared" si="38"/>
        <v>20</v>
      </c>
    </row>
    <row r="2347" spans="1:9" ht="15">
      <c r="A2347" s="682">
        <v>2323</v>
      </c>
      <c r="B2347" s="690" t="s">
        <v>3252</v>
      </c>
      <c r="C2347" s="690" t="s">
        <v>5002</v>
      </c>
      <c r="D2347" s="691">
        <v>61002003652</v>
      </c>
      <c r="E2347" s="686" t="s">
        <v>1217</v>
      </c>
      <c r="F2347" s="683" t="s">
        <v>334</v>
      </c>
      <c r="G2347" s="698">
        <v>100</v>
      </c>
      <c r="H2347" s="698">
        <v>100</v>
      </c>
      <c r="I2347" s="688">
        <f t="shared" si="38"/>
        <v>20</v>
      </c>
    </row>
    <row r="2348" spans="1:9" ht="15">
      <c r="A2348" s="682">
        <v>2324</v>
      </c>
      <c r="B2348" s="690" t="s">
        <v>2223</v>
      </c>
      <c r="C2348" s="690" t="s">
        <v>4999</v>
      </c>
      <c r="D2348" s="691">
        <v>61001042595</v>
      </c>
      <c r="E2348" s="686" t="s">
        <v>1217</v>
      </c>
      <c r="F2348" s="683" t="s">
        <v>334</v>
      </c>
      <c r="G2348" s="698">
        <v>100</v>
      </c>
      <c r="H2348" s="698">
        <v>100</v>
      </c>
      <c r="I2348" s="688">
        <f t="shared" si="38"/>
        <v>20</v>
      </c>
    </row>
    <row r="2349" spans="1:9" ht="15">
      <c r="A2349" s="682">
        <v>2325</v>
      </c>
      <c r="B2349" s="690" t="s">
        <v>1404</v>
      </c>
      <c r="C2349" s="690" t="s">
        <v>5013</v>
      </c>
      <c r="D2349" s="691">
        <v>61006062416</v>
      </c>
      <c r="E2349" s="686" t="s">
        <v>1217</v>
      </c>
      <c r="F2349" s="683" t="s">
        <v>334</v>
      </c>
      <c r="G2349" s="698">
        <v>100</v>
      </c>
      <c r="H2349" s="698">
        <v>100</v>
      </c>
      <c r="I2349" s="688">
        <f t="shared" si="38"/>
        <v>20</v>
      </c>
    </row>
    <row r="2350" spans="1:9" ht="15">
      <c r="A2350" s="682">
        <v>2326</v>
      </c>
      <c r="B2350" s="690" t="s">
        <v>1387</v>
      </c>
      <c r="C2350" s="690" t="s">
        <v>4999</v>
      </c>
      <c r="D2350" s="691">
        <v>61002018417</v>
      </c>
      <c r="E2350" s="686" t="s">
        <v>1217</v>
      </c>
      <c r="F2350" s="683" t="s">
        <v>334</v>
      </c>
      <c r="G2350" s="698">
        <v>100</v>
      </c>
      <c r="H2350" s="698">
        <v>100</v>
      </c>
      <c r="I2350" s="688">
        <f t="shared" si="38"/>
        <v>20</v>
      </c>
    </row>
    <row r="2351" spans="1:9" ht="15">
      <c r="A2351" s="682">
        <v>2327</v>
      </c>
      <c r="B2351" s="690" t="s">
        <v>659</v>
      </c>
      <c r="C2351" s="690" t="s">
        <v>5014</v>
      </c>
      <c r="D2351" s="691" t="s">
        <v>5015</v>
      </c>
      <c r="E2351" s="686" t="s">
        <v>1217</v>
      </c>
      <c r="F2351" s="683" t="s">
        <v>334</v>
      </c>
      <c r="G2351" s="698">
        <v>100</v>
      </c>
      <c r="H2351" s="698">
        <v>100</v>
      </c>
      <c r="I2351" s="688">
        <f t="shared" si="38"/>
        <v>20</v>
      </c>
    </row>
    <row r="2352" spans="1:9" ht="15">
      <c r="A2352" s="682">
        <v>2328</v>
      </c>
      <c r="B2352" s="690" t="s">
        <v>1578</v>
      </c>
      <c r="C2352" s="690" t="s">
        <v>1163</v>
      </c>
      <c r="D2352" s="691" t="s">
        <v>5016</v>
      </c>
      <c r="E2352" s="686" t="s">
        <v>1217</v>
      </c>
      <c r="F2352" s="683" t="s">
        <v>334</v>
      </c>
      <c r="G2352" s="698">
        <v>100</v>
      </c>
      <c r="H2352" s="698">
        <v>100</v>
      </c>
      <c r="I2352" s="688">
        <f t="shared" si="38"/>
        <v>20</v>
      </c>
    </row>
    <row r="2353" spans="1:9" ht="15">
      <c r="A2353" s="682">
        <v>2329</v>
      </c>
      <c r="B2353" s="690" t="s">
        <v>1441</v>
      </c>
      <c r="C2353" s="690" t="s">
        <v>5017</v>
      </c>
      <c r="D2353" s="691">
        <v>53001018324</v>
      </c>
      <c r="E2353" s="686" t="s">
        <v>1217</v>
      </c>
      <c r="F2353" s="683" t="s">
        <v>334</v>
      </c>
      <c r="G2353" s="698">
        <v>100</v>
      </c>
      <c r="H2353" s="698">
        <v>100</v>
      </c>
      <c r="I2353" s="688">
        <f t="shared" si="38"/>
        <v>20</v>
      </c>
    </row>
    <row r="2354" spans="1:9" ht="15">
      <c r="A2354" s="682">
        <v>2330</v>
      </c>
      <c r="B2354" s="690" t="s">
        <v>2093</v>
      </c>
      <c r="C2354" s="690" t="s">
        <v>5018</v>
      </c>
      <c r="D2354" s="691">
        <v>61001068346</v>
      </c>
      <c r="E2354" s="686" t="s">
        <v>1217</v>
      </c>
      <c r="F2354" s="683" t="s">
        <v>334</v>
      </c>
      <c r="G2354" s="698">
        <v>100</v>
      </c>
      <c r="H2354" s="698">
        <v>100</v>
      </c>
      <c r="I2354" s="688">
        <f t="shared" si="38"/>
        <v>20</v>
      </c>
    </row>
    <row r="2355" spans="1:9" ht="15">
      <c r="A2355" s="682">
        <v>2331</v>
      </c>
      <c r="B2355" s="690" t="s">
        <v>5019</v>
      </c>
      <c r="C2355" s="690" t="s">
        <v>4999</v>
      </c>
      <c r="D2355" s="691">
        <v>61001078435</v>
      </c>
      <c r="E2355" s="686" t="s">
        <v>1217</v>
      </c>
      <c r="F2355" s="683" t="s">
        <v>334</v>
      </c>
      <c r="G2355" s="698">
        <v>100</v>
      </c>
      <c r="H2355" s="698">
        <v>100</v>
      </c>
      <c r="I2355" s="688">
        <f t="shared" si="38"/>
        <v>20</v>
      </c>
    </row>
    <row r="2356" spans="1:9" ht="15">
      <c r="A2356" s="682">
        <v>2332</v>
      </c>
      <c r="B2356" s="690" t="s">
        <v>1160</v>
      </c>
      <c r="C2356" s="690" t="s">
        <v>3920</v>
      </c>
      <c r="D2356" s="691" t="s">
        <v>5020</v>
      </c>
      <c r="E2356" s="686" t="s">
        <v>1217</v>
      </c>
      <c r="F2356" s="683" t="s">
        <v>334</v>
      </c>
      <c r="G2356" s="698">
        <v>100</v>
      </c>
      <c r="H2356" s="698">
        <v>100</v>
      </c>
      <c r="I2356" s="688">
        <f t="shared" si="38"/>
        <v>20</v>
      </c>
    </row>
    <row r="2357" spans="1:9" ht="15">
      <c r="A2357" s="682">
        <v>2333</v>
      </c>
      <c r="B2357" s="690" t="s">
        <v>4129</v>
      </c>
      <c r="C2357" s="690" t="s">
        <v>4999</v>
      </c>
      <c r="D2357" s="691" t="s">
        <v>5021</v>
      </c>
      <c r="E2357" s="686" t="s">
        <v>1217</v>
      </c>
      <c r="F2357" s="683" t="s">
        <v>334</v>
      </c>
      <c r="G2357" s="698">
        <v>100</v>
      </c>
      <c r="H2357" s="698">
        <v>100</v>
      </c>
      <c r="I2357" s="688">
        <f t="shared" si="38"/>
        <v>20</v>
      </c>
    </row>
    <row r="2358" spans="1:9" ht="15">
      <c r="A2358" s="682">
        <v>2334</v>
      </c>
      <c r="B2358" s="690" t="s">
        <v>678</v>
      </c>
      <c r="C2358" s="690" t="s">
        <v>1606</v>
      </c>
      <c r="D2358" s="691" t="s">
        <v>5022</v>
      </c>
      <c r="E2358" s="686" t="s">
        <v>1217</v>
      </c>
      <c r="F2358" s="683" t="s">
        <v>334</v>
      </c>
      <c r="G2358" s="698">
        <v>100</v>
      </c>
      <c r="H2358" s="698">
        <v>100</v>
      </c>
      <c r="I2358" s="688">
        <f t="shared" si="38"/>
        <v>20</v>
      </c>
    </row>
    <row r="2359" spans="1:9" ht="15">
      <c r="A2359" s="682">
        <v>2335</v>
      </c>
      <c r="B2359" s="690" t="s">
        <v>5023</v>
      </c>
      <c r="C2359" s="690" t="s">
        <v>5024</v>
      </c>
      <c r="D2359" s="691" t="s">
        <v>5025</v>
      </c>
      <c r="E2359" s="686" t="s">
        <v>1217</v>
      </c>
      <c r="F2359" s="683" t="s">
        <v>334</v>
      </c>
      <c r="G2359" s="698">
        <v>100</v>
      </c>
      <c r="H2359" s="698">
        <v>100</v>
      </c>
      <c r="I2359" s="688">
        <f t="shared" si="38"/>
        <v>20</v>
      </c>
    </row>
    <row r="2360" spans="1:9" ht="15">
      <c r="A2360" s="682">
        <v>2336</v>
      </c>
      <c r="B2360" s="690" t="s">
        <v>1360</v>
      </c>
      <c r="C2360" s="690" t="s">
        <v>5026</v>
      </c>
      <c r="D2360" s="691" t="s">
        <v>5027</v>
      </c>
      <c r="E2360" s="686" t="s">
        <v>1217</v>
      </c>
      <c r="F2360" s="683" t="s">
        <v>334</v>
      </c>
      <c r="G2360" s="698">
        <v>100</v>
      </c>
      <c r="H2360" s="698">
        <v>100</v>
      </c>
      <c r="I2360" s="688">
        <f t="shared" si="38"/>
        <v>20</v>
      </c>
    </row>
    <row r="2361" spans="1:9" ht="15">
      <c r="A2361" s="682">
        <v>2337</v>
      </c>
      <c r="B2361" s="690" t="s">
        <v>1563</v>
      </c>
      <c r="C2361" s="690" t="s">
        <v>4996</v>
      </c>
      <c r="D2361" s="691" t="s">
        <v>5028</v>
      </c>
      <c r="E2361" s="686" t="s">
        <v>1217</v>
      </c>
      <c r="F2361" s="683" t="s">
        <v>334</v>
      </c>
      <c r="G2361" s="698">
        <v>100</v>
      </c>
      <c r="H2361" s="698">
        <v>100</v>
      </c>
      <c r="I2361" s="688">
        <f t="shared" si="38"/>
        <v>20</v>
      </c>
    </row>
    <row r="2362" spans="1:9" ht="15">
      <c r="A2362" s="682">
        <v>2338</v>
      </c>
      <c r="B2362" s="690" t="s">
        <v>4735</v>
      </c>
      <c r="C2362" s="690" t="s">
        <v>5029</v>
      </c>
      <c r="D2362" s="691" t="s">
        <v>5030</v>
      </c>
      <c r="E2362" s="686" t="s">
        <v>1217</v>
      </c>
      <c r="F2362" s="683" t="s">
        <v>334</v>
      </c>
      <c r="G2362" s="698">
        <v>100</v>
      </c>
      <c r="H2362" s="698">
        <v>100</v>
      </c>
      <c r="I2362" s="688">
        <f t="shared" si="38"/>
        <v>20</v>
      </c>
    </row>
    <row r="2363" spans="1:9" ht="15">
      <c r="A2363" s="682">
        <v>2339</v>
      </c>
      <c r="B2363" s="690" t="s">
        <v>1656</v>
      </c>
      <c r="C2363" s="690" t="s">
        <v>4996</v>
      </c>
      <c r="D2363" s="691" t="s">
        <v>5031</v>
      </c>
      <c r="E2363" s="686" t="s">
        <v>1217</v>
      </c>
      <c r="F2363" s="683" t="s">
        <v>334</v>
      </c>
      <c r="G2363" s="698">
        <v>100</v>
      </c>
      <c r="H2363" s="698">
        <v>100</v>
      </c>
      <c r="I2363" s="688">
        <f t="shared" si="38"/>
        <v>20</v>
      </c>
    </row>
    <row r="2364" spans="1:9" ht="15">
      <c r="A2364" s="682">
        <v>2340</v>
      </c>
      <c r="B2364" s="690" t="s">
        <v>3980</v>
      </c>
      <c r="C2364" s="690" t="s">
        <v>5032</v>
      </c>
      <c r="D2364" s="691" t="s">
        <v>5033</v>
      </c>
      <c r="E2364" s="686" t="s">
        <v>1217</v>
      </c>
      <c r="F2364" s="683" t="s">
        <v>334</v>
      </c>
      <c r="G2364" s="698">
        <v>100</v>
      </c>
      <c r="H2364" s="698">
        <v>100</v>
      </c>
      <c r="I2364" s="688">
        <f t="shared" si="38"/>
        <v>20</v>
      </c>
    </row>
    <row r="2365" spans="1:9" ht="15">
      <c r="A2365" s="682">
        <v>2341</v>
      </c>
      <c r="B2365" s="690" t="s">
        <v>1345</v>
      </c>
      <c r="C2365" s="690" t="s">
        <v>5034</v>
      </c>
      <c r="D2365" s="691" t="s">
        <v>5035</v>
      </c>
      <c r="E2365" s="686" t="s">
        <v>1217</v>
      </c>
      <c r="F2365" s="683" t="s">
        <v>334</v>
      </c>
      <c r="G2365" s="698">
        <v>100</v>
      </c>
      <c r="H2365" s="698">
        <v>100</v>
      </c>
      <c r="I2365" s="688">
        <f t="shared" si="38"/>
        <v>20</v>
      </c>
    </row>
    <row r="2366" spans="1:9" ht="15">
      <c r="A2366" s="682">
        <v>2342</v>
      </c>
      <c r="B2366" s="690" t="s">
        <v>639</v>
      </c>
      <c r="C2366" s="690" t="s">
        <v>4413</v>
      </c>
      <c r="D2366" s="691" t="s">
        <v>5036</v>
      </c>
      <c r="E2366" s="686" t="s">
        <v>1217</v>
      </c>
      <c r="F2366" s="683" t="s">
        <v>334</v>
      </c>
      <c r="G2366" s="698">
        <v>100</v>
      </c>
      <c r="H2366" s="698">
        <v>100</v>
      </c>
      <c r="I2366" s="688">
        <f t="shared" si="38"/>
        <v>20</v>
      </c>
    </row>
    <row r="2367" spans="1:9" ht="15">
      <c r="A2367" s="682">
        <v>2343</v>
      </c>
      <c r="B2367" s="690" t="s">
        <v>5037</v>
      </c>
      <c r="C2367" s="690" t="s">
        <v>1606</v>
      </c>
      <c r="D2367" s="691" t="s">
        <v>5038</v>
      </c>
      <c r="E2367" s="686" t="s">
        <v>1217</v>
      </c>
      <c r="F2367" s="683" t="s">
        <v>334</v>
      </c>
      <c r="G2367" s="698">
        <v>100</v>
      </c>
      <c r="H2367" s="698">
        <v>100</v>
      </c>
      <c r="I2367" s="688">
        <f t="shared" si="38"/>
        <v>20</v>
      </c>
    </row>
    <row r="2368" spans="1:9" ht="15">
      <c r="A2368" s="682">
        <v>2344</v>
      </c>
      <c r="B2368" s="690" t="s">
        <v>1772</v>
      </c>
      <c r="C2368" s="690" t="s">
        <v>1606</v>
      </c>
      <c r="D2368" s="691" t="s">
        <v>5039</v>
      </c>
      <c r="E2368" s="686" t="s">
        <v>1217</v>
      </c>
      <c r="F2368" s="683" t="s">
        <v>334</v>
      </c>
      <c r="G2368" s="698">
        <v>100</v>
      </c>
      <c r="H2368" s="698">
        <v>100</v>
      </c>
      <c r="I2368" s="688">
        <f t="shared" si="38"/>
        <v>20</v>
      </c>
    </row>
    <row r="2369" spans="1:9" ht="15">
      <c r="A2369" s="682">
        <v>2345</v>
      </c>
      <c r="B2369" s="690" t="s">
        <v>700</v>
      </c>
      <c r="C2369" s="690" t="s">
        <v>5040</v>
      </c>
      <c r="D2369" s="691" t="s">
        <v>5041</v>
      </c>
      <c r="E2369" s="686" t="s">
        <v>1217</v>
      </c>
      <c r="F2369" s="683" t="s">
        <v>334</v>
      </c>
      <c r="G2369" s="698">
        <v>100</v>
      </c>
      <c r="H2369" s="698">
        <v>100</v>
      </c>
      <c r="I2369" s="688">
        <f t="shared" si="38"/>
        <v>20</v>
      </c>
    </row>
    <row r="2370" spans="1:9" ht="15">
      <c r="A2370" s="682">
        <v>2346</v>
      </c>
      <c r="B2370" s="690" t="s">
        <v>1449</v>
      </c>
      <c r="C2370" s="690" t="s">
        <v>5040</v>
      </c>
      <c r="D2370" s="691" t="s">
        <v>5042</v>
      </c>
      <c r="E2370" s="686" t="s">
        <v>1217</v>
      </c>
      <c r="F2370" s="683" t="s">
        <v>334</v>
      </c>
      <c r="G2370" s="698">
        <v>100</v>
      </c>
      <c r="H2370" s="698">
        <v>100</v>
      </c>
      <c r="I2370" s="688">
        <f t="shared" si="38"/>
        <v>20</v>
      </c>
    </row>
    <row r="2371" spans="1:9" ht="15">
      <c r="A2371" s="682">
        <v>2347</v>
      </c>
      <c r="B2371" s="690" t="s">
        <v>1772</v>
      </c>
      <c r="C2371" s="690" t="s">
        <v>5043</v>
      </c>
      <c r="D2371" s="691" t="s">
        <v>5044</v>
      </c>
      <c r="E2371" s="686" t="s">
        <v>1217</v>
      </c>
      <c r="F2371" s="683" t="s">
        <v>334</v>
      </c>
      <c r="G2371" s="698">
        <v>100</v>
      </c>
      <c r="H2371" s="698">
        <v>100</v>
      </c>
      <c r="I2371" s="688">
        <f t="shared" si="38"/>
        <v>20</v>
      </c>
    </row>
    <row r="2372" spans="1:9" ht="15">
      <c r="A2372" s="682">
        <v>2348</v>
      </c>
      <c r="B2372" s="690" t="s">
        <v>1160</v>
      </c>
      <c r="C2372" s="690" t="s">
        <v>5026</v>
      </c>
      <c r="D2372" s="691" t="s">
        <v>5045</v>
      </c>
      <c r="E2372" s="686" t="s">
        <v>1217</v>
      </c>
      <c r="F2372" s="683" t="s">
        <v>334</v>
      </c>
      <c r="G2372" s="698">
        <v>100</v>
      </c>
      <c r="H2372" s="698">
        <v>100</v>
      </c>
      <c r="I2372" s="688">
        <f t="shared" si="38"/>
        <v>20</v>
      </c>
    </row>
    <row r="2373" spans="1:9" ht="15">
      <c r="A2373" s="682">
        <v>2349</v>
      </c>
      <c r="B2373" s="690" t="s">
        <v>3252</v>
      </c>
      <c r="C2373" s="690" t="s">
        <v>5026</v>
      </c>
      <c r="D2373" s="691" t="s">
        <v>5046</v>
      </c>
      <c r="E2373" s="686" t="s">
        <v>1217</v>
      </c>
      <c r="F2373" s="683" t="s">
        <v>334</v>
      </c>
      <c r="G2373" s="698">
        <v>100</v>
      </c>
      <c r="H2373" s="698">
        <v>100</v>
      </c>
      <c r="I2373" s="688">
        <f t="shared" si="38"/>
        <v>20</v>
      </c>
    </row>
    <row r="2374" spans="1:9" ht="15">
      <c r="A2374" s="682">
        <v>2350</v>
      </c>
      <c r="B2374" s="690" t="s">
        <v>1404</v>
      </c>
      <c r="C2374" s="690" t="s">
        <v>5047</v>
      </c>
      <c r="D2374" s="691" t="s">
        <v>5048</v>
      </c>
      <c r="E2374" s="686" t="s">
        <v>1217</v>
      </c>
      <c r="F2374" s="683" t="s">
        <v>334</v>
      </c>
      <c r="G2374" s="698">
        <v>100</v>
      </c>
      <c r="H2374" s="698">
        <v>100</v>
      </c>
      <c r="I2374" s="688">
        <f t="shared" si="38"/>
        <v>20</v>
      </c>
    </row>
    <row r="2375" spans="1:9" ht="15">
      <c r="A2375" s="682">
        <v>2351</v>
      </c>
      <c r="B2375" s="690" t="s">
        <v>1640</v>
      </c>
      <c r="C2375" s="690" t="s">
        <v>3417</v>
      </c>
      <c r="D2375" s="691" t="s">
        <v>5049</v>
      </c>
      <c r="E2375" s="686" t="s">
        <v>1217</v>
      </c>
      <c r="F2375" s="683" t="s">
        <v>334</v>
      </c>
      <c r="G2375" s="698">
        <v>100</v>
      </c>
      <c r="H2375" s="698">
        <v>100</v>
      </c>
      <c r="I2375" s="688">
        <f t="shared" si="38"/>
        <v>20</v>
      </c>
    </row>
    <row r="2376" spans="1:9" ht="15">
      <c r="A2376" s="682">
        <v>2352</v>
      </c>
      <c r="B2376" s="690" t="s">
        <v>665</v>
      </c>
      <c r="C2376" s="690" t="s">
        <v>3417</v>
      </c>
      <c r="D2376" s="691" t="s">
        <v>5050</v>
      </c>
      <c r="E2376" s="686" t="s">
        <v>1217</v>
      </c>
      <c r="F2376" s="683" t="s">
        <v>334</v>
      </c>
      <c r="G2376" s="698">
        <v>100</v>
      </c>
      <c r="H2376" s="698">
        <v>100</v>
      </c>
      <c r="I2376" s="688">
        <f t="shared" si="38"/>
        <v>20</v>
      </c>
    </row>
    <row r="2377" spans="1:9" ht="15">
      <c r="A2377" s="682">
        <v>2353</v>
      </c>
      <c r="B2377" s="690" t="s">
        <v>637</v>
      </c>
      <c r="C2377" s="690" t="s">
        <v>5051</v>
      </c>
      <c r="D2377" s="691" t="s">
        <v>5052</v>
      </c>
      <c r="E2377" s="686" t="s">
        <v>1217</v>
      </c>
      <c r="F2377" s="683" t="s">
        <v>334</v>
      </c>
      <c r="G2377" s="698">
        <v>100</v>
      </c>
      <c r="H2377" s="698">
        <v>100</v>
      </c>
      <c r="I2377" s="688">
        <f t="shared" si="38"/>
        <v>20</v>
      </c>
    </row>
    <row r="2378" spans="1:9" ht="15">
      <c r="A2378" s="682">
        <v>2354</v>
      </c>
      <c r="B2378" s="690" t="s">
        <v>1407</v>
      </c>
      <c r="C2378" s="690" t="s">
        <v>1606</v>
      </c>
      <c r="D2378" s="691" t="s">
        <v>5053</v>
      </c>
      <c r="E2378" s="686" t="s">
        <v>1217</v>
      </c>
      <c r="F2378" s="683" t="s">
        <v>334</v>
      </c>
      <c r="G2378" s="698">
        <v>100</v>
      </c>
      <c r="H2378" s="698">
        <v>100</v>
      </c>
      <c r="I2378" s="688">
        <f t="shared" si="38"/>
        <v>20</v>
      </c>
    </row>
    <row r="2379" spans="1:9" ht="15">
      <c r="A2379" s="682">
        <v>2355</v>
      </c>
      <c r="B2379" s="690" t="s">
        <v>5054</v>
      </c>
      <c r="C2379" s="690" t="s">
        <v>5010</v>
      </c>
      <c r="D2379" s="691" t="s">
        <v>5055</v>
      </c>
      <c r="E2379" s="686" t="s">
        <v>1217</v>
      </c>
      <c r="F2379" s="683" t="s">
        <v>334</v>
      </c>
      <c r="G2379" s="698">
        <v>100</v>
      </c>
      <c r="H2379" s="698">
        <v>100</v>
      </c>
      <c r="I2379" s="688">
        <f t="shared" si="38"/>
        <v>20</v>
      </c>
    </row>
    <row r="2380" spans="1:9" ht="15">
      <c r="A2380" s="682">
        <v>2356</v>
      </c>
      <c r="B2380" s="690" t="s">
        <v>5056</v>
      </c>
      <c r="C2380" s="690" t="s">
        <v>5057</v>
      </c>
      <c r="D2380" s="691" t="s">
        <v>5058</v>
      </c>
      <c r="E2380" s="686" t="s">
        <v>1217</v>
      </c>
      <c r="F2380" s="683" t="s">
        <v>334</v>
      </c>
      <c r="G2380" s="698">
        <v>100</v>
      </c>
      <c r="H2380" s="698">
        <v>100</v>
      </c>
      <c r="I2380" s="688">
        <f t="shared" si="38"/>
        <v>20</v>
      </c>
    </row>
    <row r="2381" spans="1:9" ht="15">
      <c r="A2381" s="682">
        <v>2357</v>
      </c>
      <c r="B2381" s="690" t="s">
        <v>1329</v>
      </c>
      <c r="C2381" s="690" t="s">
        <v>4996</v>
      </c>
      <c r="D2381" s="691" t="s">
        <v>5059</v>
      </c>
      <c r="E2381" s="686" t="s">
        <v>1217</v>
      </c>
      <c r="F2381" s="683" t="s">
        <v>334</v>
      </c>
      <c r="G2381" s="698">
        <v>100</v>
      </c>
      <c r="H2381" s="698">
        <v>100</v>
      </c>
      <c r="I2381" s="688">
        <f t="shared" si="38"/>
        <v>20</v>
      </c>
    </row>
    <row r="2382" spans="1:9" ht="15">
      <c r="A2382" s="682">
        <v>2358</v>
      </c>
      <c r="B2382" s="690" t="s">
        <v>1563</v>
      </c>
      <c r="C2382" s="690" t="s">
        <v>5024</v>
      </c>
      <c r="D2382" s="691" t="s">
        <v>5060</v>
      </c>
      <c r="E2382" s="686" t="s">
        <v>1217</v>
      </c>
      <c r="F2382" s="683" t="s">
        <v>334</v>
      </c>
      <c r="G2382" s="698">
        <v>100</v>
      </c>
      <c r="H2382" s="698">
        <v>100</v>
      </c>
      <c r="I2382" s="688">
        <f t="shared" si="38"/>
        <v>20</v>
      </c>
    </row>
    <row r="2383" spans="1:9" ht="15">
      <c r="A2383" s="682">
        <v>2359</v>
      </c>
      <c r="B2383" s="690" t="s">
        <v>2431</v>
      </c>
      <c r="C2383" s="690" t="s">
        <v>5061</v>
      </c>
      <c r="D2383" s="691" t="s">
        <v>5062</v>
      </c>
      <c r="E2383" s="686" t="s">
        <v>1217</v>
      </c>
      <c r="F2383" s="683" t="s">
        <v>334</v>
      </c>
      <c r="G2383" s="698">
        <v>100</v>
      </c>
      <c r="H2383" s="698">
        <v>100</v>
      </c>
      <c r="I2383" s="688">
        <f t="shared" si="38"/>
        <v>20</v>
      </c>
    </row>
    <row r="2384" spans="1:9" ht="15">
      <c r="A2384" s="682">
        <v>2360</v>
      </c>
      <c r="B2384" s="690" t="s">
        <v>1244</v>
      </c>
      <c r="C2384" s="690" t="s">
        <v>2146</v>
      </c>
      <c r="D2384" s="691" t="s">
        <v>5063</v>
      </c>
      <c r="E2384" s="686" t="s">
        <v>1217</v>
      </c>
      <c r="F2384" s="683" t="s">
        <v>334</v>
      </c>
      <c r="G2384" s="698">
        <v>100</v>
      </c>
      <c r="H2384" s="698">
        <v>100</v>
      </c>
      <c r="I2384" s="688">
        <f t="shared" si="38"/>
        <v>20</v>
      </c>
    </row>
    <row r="2385" spans="1:9" ht="15">
      <c r="A2385" s="682">
        <v>2361</v>
      </c>
      <c r="B2385" s="690" t="s">
        <v>5064</v>
      </c>
      <c r="C2385" s="690" t="s">
        <v>4996</v>
      </c>
      <c r="D2385" s="691" t="s">
        <v>5065</v>
      </c>
      <c r="E2385" s="686" t="s">
        <v>1217</v>
      </c>
      <c r="F2385" s="683" t="s">
        <v>334</v>
      </c>
      <c r="G2385" s="698">
        <v>100</v>
      </c>
      <c r="H2385" s="698">
        <v>100</v>
      </c>
      <c r="I2385" s="688">
        <f t="shared" si="38"/>
        <v>20</v>
      </c>
    </row>
    <row r="2386" spans="1:9" ht="15">
      <c r="A2386" s="682">
        <v>2362</v>
      </c>
      <c r="B2386" s="690" t="s">
        <v>659</v>
      </c>
      <c r="C2386" s="690" t="s">
        <v>5066</v>
      </c>
      <c r="D2386" s="691" t="s">
        <v>5067</v>
      </c>
      <c r="E2386" s="686" t="s">
        <v>1217</v>
      </c>
      <c r="F2386" s="683" t="s">
        <v>334</v>
      </c>
      <c r="G2386" s="698">
        <v>100</v>
      </c>
      <c r="H2386" s="698">
        <v>100</v>
      </c>
      <c r="I2386" s="688">
        <f t="shared" si="38"/>
        <v>20</v>
      </c>
    </row>
    <row r="2387" spans="1:9" ht="15">
      <c r="A2387" s="682">
        <v>2363</v>
      </c>
      <c r="B2387" s="690" t="s">
        <v>5068</v>
      </c>
      <c r="C2387" s="690" t="s">
        <v>4996</v>
      </c>
      <c r="D2387" s="691" t="s">
        <v>5069</v>
      </c>
      <c r="E2387" s="686" t="s">
        <v>1217</v>
      </c>
      <c r="F2387" s="683" t="s">
        <v>334</v>
      </c>
      <c r="G2387" s="698">
        <v>100</v>
      </c>
      <c r="H2387" s="698">
        <v>100</v>
      </c>
      <c r="I2387" s="688">
        <f t="shared" si="38"/>
        <v>20</v>
      </c>
    </row>
    <row r="2388" spans="1:9" ht="15">
      <c r="A2388" s="682">
        <v>2364</v>
      </c>
      <c r="B2388" s="690" t="s">
        <v>706</v>
      </c>
      <c r="C2388" s="690" t="s">
        <v>4996</v>
      </c>
      <c r="D2388" s="691" t="s">
        <v>5070</v>
      </c>
      <c r="E2388" s="686" t="s">
        <v>1217</v>
      </c>
      <c r="F2388" s="683" t="s">
        <v>334</v>
      </c>
      <c r="G2388" s="698">
        <v>100</v>
      </c>
      <c r="H2388" s="698">
        <v>100</v>
      </c>
      <c r="I2388" s="688">
        <f t="shared" si="38"/>
        <v>20</v>
      </c>
    </row>
    <row r="2389" spans="1:9" ht="15">
      <c r="A2389" s="682">
        <v>2365</v>
      </c>
      <c r="B2389" s="690" t="s">
        <v>4444</v>
      </c>
      <c r="C2389" s="690" t="s">
        <v>4996</v>
      </c>
      <c r="D2389" s="691" t="s">
        <v>5071</v>
      </c>
      <c r="E2389" s="686" t="s">
        <v>1217</v>
      </c>
      <c r="F2389" s="683" t="s">
        <v>334</v>
      </c>
      <c r="G2389" s="698">
        <v>100</v>
      </c>
      <c r="H2389" s="698">
        <v>100</v>
      </c>
      <c r="I2389" s="688">
        <f t="shared" si="38"/>
        <v>20</v>
      </c>
    </row>
    <row r="2390" spans="1:9" ht="15">
      <c r="A2390" s="682">
        <v>2366</v>
      </c>
      <c r="B2390" s="690" t="s">
        <v>1271</v>
      </c>
      <c r="C2390" s="690" t="s">
        <v>5072</v>
      </c>
      <c r="D2390" s="691" t="s">
        <v>5073</v>
      </c>
      <c r="E2390" s="686" t="s">
        <v>1217</v>
      </c>
      <c r="F2390" s="683" t="s">
        <v>334</v>
      </c>
      <c r="G2390" s="698">
        <v>100</v>
      </c>
      <c r="H2390" s="698">
        <v>100</v>
      </c>
      <c r="I2390" s="688">
        <f t="shared" si="38"/>
        <v>20</v>
      </c>
    </row>
    <row r="2391" spans="1:9" ht="15">
      <c r="A2391" s="682">
        <v>2367</v>
      </c>
      <c r="B2391" s="690" t="s">
        <v>1993</v>
      </c>
      <c r="C2391" s="690" t="s">
        <v>4996</v>
      </c>
      <c r="D2391" s="691" t="s">
        <v>5074</v>
      </c>
      <c r="E2391" s="686" t="s">
        <v>1217</v>
      </c>
      <c r="F2391" s="683" t="s">
        <v>334</v>
      </c>
      <c r="G2391" s="698">
        <v>100</v>
      </c>
      <c r="H2391" s="698">
        <v>100</v>
      </c>
      <c r="I2391" s="688">
        <f t="shared" si="38"/>
        <v>20</v>
      </c>
    </row>
    <row r="2392" spans="1:9" ht="15">
      <c r="A2392" s="682">
        <v>2368</v>
      </c>
      <c r="B2392" s="690" t="s">
        <v>5075</v>
      </c>
      <c r="C2392" s="690" t="s">
        <v>4996</v>
      </c>
      <c r="D2392" s="691" t="s">
        <v>5076</v>
      </c>
      <c r="E2392" s="686" t="s">
        <v>1217</v>
      </c>
      <c r="F2392" s="683" t="s">
        <v>334</v>
      </c>
      <c r="G2392" s="698">
        <v>100</v>
      </c>
      <c r="H2392" s="698">
        <v>100</v>
      </c>
      <c r="I2392" s="688">
        <f t="shared" si="38"/>
        <v>20</v>
      </c>
    </row>
    <row r="2393" spans="1:9" ht="15">
      <c r="A2393" s="682">
        <v>2369</v>
      </c>
      <c r="B2393" s="690" t="s">
        <v>634</v>
      </c>
      <c r="C2393" s="690" t="s">
        <v>4996</v>
      </c>
      <c r="D2393" s="691" t="s">
        <v>5077</v>
      </c>
      <c r="E2393" s="686" t="s">
        <v>1217</v>
      </c>
      <c r="F2393" s="683" t="s">
        <v>334</v>
      </c>
      <c r="G2393" s="698">
        <v>100</v>
      </c>
      <c r="H2393" s="698">
        <v>100</v>
      </c>
      <c r="I2393" s="688">
        <f t="shared" si="38"/>
        <v>20</v>
      </c>
    </row>
    <row r="2394" spans="1:9" ht="15">
      <c r="A2394" s="682">
        <v>2370</v>
      </c>
      <c r="B2394" s="692" t="s">
        <v>5078</v>
      </c>
      <c r="C2394" s="692" t="s">
        <v>4996</v>
      </c>
      <c r="D2394" s="693" t="s">
        <v>5079</v>
      </c>
      <c r="E2394" s="686" t="s">
        <v>1217</v>
      </c>
      <c r="F2394" s="683" t="s">
        <v>334</v>
      </c>
      <c r="G2394" s="698">
        <v>150</v>
      </c>
      <c r="H2394" s="698">
        <v>150</v>
      </c>
      <c r="I2394" s="688">
        <f t="shared" si="38"/>
        <v>30</v>
      </c>
    </row>
    <row r="2395" spans="1:9" ht="15">
      <c r="A2395" s="682">
        <v>2371</v>
      </c>
      <c r="B2395" s="690" t="s">
        <v>5080</v>
      </c>
      <c r="C2395" s="690" t="s">
        <v>5081</v>
      </c>
      <c r="D2395" s="691" t="s">
        <v>5082</v>
      </c>
      <c r="E2395" s="686" t="s">
        <v>1217</v>
      </c>
      <c r="F2395" s="683" t="s">
        <v>334</v>
      </c>
      <c r="G2395" s="698">
        <v>100</v>
      </c>
      <c r="H2395" s="698">
        <v>100</v>
      </c>
      <c r="I2395" s="688">
        <f t="shared" si="38"/>
        <v>20</v>
      </c>
    </row>
    <row r="2396" spans="1:9" ht="15">
      <c r="A2396" s="682">
        <v>2372</v>
      </c>
      <c r="B2396" s="690" t="s">
        <v>3252</v>
      </c>
      <c r="C2396" s="690" t="s">
        <v>1657</v>
      </c>
      <c r="D2396" s="691" t="s">
        <v>5083</v>
      </c>
      <c r="E2396" s="686" t="s">
        <v>1217</v>
      </c>
      <c r="F2396" s="683" t="s">
        <v>334</v>
      </c>
      <c r="G2396" s="698">
        <v>100</v>
      </c>
      <c r="H2396" s="698">
        <v>100</v>
      </c>
      <c r="I2396" s="688">
        <f t="shared" si="38"/>
        <v>20</v>
      </c>
    </row>
    <row r="2397" spans="1:9" ht="15">
      <c r="A2397" s="682">
        <v>2373</v>
      </c>
      <c r="B2397" s="690" t="s">
        <v>1296</v>
      </c>
      <c r="C2397" s="690" t="s">
        <v>4697</v>
      </c>
      <c r="D2397" s="691">
        <v>61004070383</v>
      </c>
      <c r="E2397" s="686" t="s">
        <v>1217</v>
      </c>
      <c r="F2397" s="683" t="s">
        <v>334</v>
      </c>
      <c r="G2397" s="698">
        <v>100</v>
      </c>
      <c r="H2397" s="698">
        <v>100</v>
      </c>
      <c r="I2397" s="688">
        <f t="shared" si="38"/>
        <v>20</v>
      </c>
    </row>
    <row r="2398" spans="1:9" ht="15">
      <c r="A2398" s="682">
        <v>2374</v>
      </c>
      <c r="B2398" s="690" t="s">
        <v>1292</v>
      </c>
      <c r="C2398" s="690" t="s">
        <v>5084</v>
      </c>
      <c r="D2398" s="691">
        <v>61001035118</v>
      </c>
      <c r="E2398" s="686" t="s">
        <v>1217</v>
      </c>
      <c r="F2398" s="683" t="s">
        <v>334</v>
      </c>
      <c r="G2398" s="698">
        <v>100</v>
      </c>
      <c r="H2398" s="698">
        <v>100</v>
      </c>
      <c r="I2398" s="688">
        <f t="shared" si="38"/>
        <v>20</v>
      </c>
    </row>
    <row r="2399" spans="1:9" ht="15">
      <c r="A2399" s="682">
        <v>2375</v>
      </c>
      <c r="B2399" s="690" t="s">
        <v>1754</v>
      </c>
      <c r="C2399" s="690" t="s">
        <v>5026</v>
      </c>
      <c r="D2399" s="691" t="s">
        <v>5085</v>
      </c>
      <c r="E2399" s="686" t="s">
        <v>1217</v>
      </c>
      <c r="F2399" s="683" t="s">
        <v>334</v>
      </c>
      <c r="G2399" s="698">
        <v>100</v>
      </c>
      <c r="H2399" s="698">
        <v>100</v>
      </c>
      <c r="I2399" s="688">
        <f t="shared" si="38"/>
        <v>20</v>
      </c>
    </row>
    <row r="2400" spans="1:9" ht="15">
      <c r="A2400" s="682">
        <v>2376</v>
      </c>
      <c r="B2400" s="690" t="s">
        <v>637</v>
      </c>
      <c r="C2400" s="690" t="s">
        <v>5026</v>
      </c>
      <c r="D2400" s="691" t="s">
        <v>5086</v>
      </c>
      <c r="E2400" s="686" t="s">
        <v>1217</v>
      </c>
      <c r="F2400" s="683" t="s">
        <v>334</v>
      </c>
      <c r="G2400" s="698">
        <v>100</v>
      </c>
      <c r="H2400" s="698">
        <v>100</v>
      </c>
      <c r="I2400" s="688">
        <f t="shared" ref="I2400:I2463" si="39">H2400*20%</f>
        <v>20</v>
      </c>
    </row>
    <row r="2401" spans="1:9" ht="15">
      <c r="A2401" s="682">
        <v>2377</v>
      </c>
      <c r="B2401" s="690" t="s">
        <v>5087</v>
      </c>
      <c r="C2401" s="690" t="s">
        <v>5088</v>
      </c>
      <c r="D2401" s="691">
        <v>61006068872</v>
      </c>
      <c r="E2401" s="686" t="s">
        <v>1217</v>
      </c>
      <c r="F2401" s="683" t="s">
        <v>334</v>
      </c>
      <c r="G2401" s="698">
        <v>100</v>
      </c>
      <c r="H2401" s="698">
        <v>100</v>
      </c>
      <c r="I2401" s="688">
        <f t="shared" si="39"/>
        <v>20</v>
      </c>
    </row>
    <row r="2402" spans="1:9" ht="15">
      <c r="A2402" s="682">
        <v>2378</v>
      </c>
      <c r="B2402" s="690" t="s">
        <v>1626</v>
      </c>
      <c r="C2402" s="690" t="s">
        <v>4988</v>
      </c>
      <c r="D2402" s="691" t="s">
        <v>5089</v>
      </c>
      <c r="E2402" s="686" t="s">
        <v>1217</v>
      </c>
      <c r="F2402" s="683" t="s">
        <v>334</v>
      </c>
      <c r="G2402" s="698">
        <v>100</v>
      </c>
      <c r="H2402" s="698">
        <v>100</v>
      </c>
      <c r="I2402" s="688">
        <f t="shared" si="39"/>
        <v>20</v>
      </c>
    </row>
    <row r="2403" spans="1:9" ht="15">
      <c r="A2403" s="682">
        <v>2379</v>
      </c>
      <c r="B2403" s="690" t="s">
        <v>5090</v>
      </c>
      <c r="C2403" s="690" t="s">
        <v>2643</v>
      </c>
      <c r="D2403" s="691" t="s">
        <v>5091</v>
      </c>
      <c r="E2403" s="686" t="s">
        <v>1217</v>
      </c>
      <c r="F2403" s="683" t="s">
        <v>334</v>
      </c>
      <c r="G2403" s="698">
        <v>100</v>
      </c>
      <c r="H2403" s="698">
        <v>100</v>
      </c>
      <c r="I2403" s="688">
        <f t="shared" si="39"/>
        <v>20</v>
      </c>
    </row>
    <row r="2404" spans="1:9" ht="15">
      <c r="A2404" s="682">
        <v>2380</v>
      </c>
      <c r="B2404" s="690" t="s">
        <v>1432</v>
      </c>
      <c r="C2404" s="690" t="s">
        <v>4988</v>
      </c>
      <c r="D2404" s="691" t="s">
        <v>5092</v>
      </c>
      <c r="E2404" s="686" t="s">
        <v>1217</v>
      </c>
      <c r="F2404" s="683" t="s">
        <v>334</v>
      </c>
      <c r="G2404" s="698">
        <v>100</v>
      </c>
      <c r="H2404" s="698">
        <v>100</v>
      </c>
      <c r="I2404" s="688">
        <f t="shared" si="39"/>
        <v>20</v>
      </c>
    </row>
    <row r="2405" spans="1:9" ht="15">
      <c r="A2405" s="682">
        <v>2381</v>
      </c>
      <c r="B2405" s="690" t="s">
        <v>1749</v>
      </c>
      <c r="C2405" s="690" t="s">
        <v>5093</v>
      </c>
      <c r="D2405" s="691" t="s">
        <v>5094</v>
      </c>
      <c r="E2405" s="686" t="s">
        <v>1217</v>
      </c>
      <c r="F2405" s="683" t="s">
        <v>334</v>
      </c>
      <c r="G2405" s="698">
        <v>100</v>
      </c>
      <c r="H2405" s="698">
        <v>100</v>
      </c>
      <c r="I2405" s="688">
        <f t="shared" si="39"/>
        <v>20</v>
      </c>
    </row>
    <row r="2406" spans="1:9" ht="15">
      <c r="A2406" s="682">
        <v>2382</v>
      </c>
      <c r="B2406" s="690" t="s">
        <v>1694</v>
      </c>
      <c r="C2406" s="690" t="s">
        <v>5095</v>
      </c>
      <c r="D2406" s="691">
        <v>61006059872</v>
      </c>
      <c r="E2406" s="686" t="s">
        <v>1217</v>
      </c>
      <c r="F2406" s="683" t="s">
        <v>334</v>
      </c>
      <c r="G2406" s="698">
        <v>100</v>
      </c>
      <c r="H2406" s="698">
        <v>100</v>
      </c>
      <c r="I2406" s="688">
        <f t="shared" si="39"/>
        <v>20</v>
      </c>
    </row>
    <row r="2407" spans="1:9" ht="15">
      <c r="A2407" s="682">
        <v>2383</v>
      </c>
      <c r="B2407" s="690" t="s">
        <v>1438</v>
      </c>
      <c r="C2407" s="690" t="s">
        <v>1606</v>
      </c>
      <c r="D2407" s="691" t="s">
        <v>5096</v>
      </c>
      <c r="E2407" s="686" t="s">
        <v>1217</v>
      </c>
      <c r="F2407" s="683" t="s">
        <v>334</v>
      </c>
      <c r="G2407" s="698">
        <v>100</v>
      </c>
      <c r="H2407" s="698">
        <v>100</v>
      </c>
      <c r="I2407" s="688">
        <f t="shared" si="39"/>
        <v>20</v>
      </c>
    </row>
    <row r="2408" spans="1:9" ht="15">
      <c r="A2408" s="682">
        <v>2384</v>
      </c>
      <c r="B2408" s="690" t="s">
        <v>1271</v>
      </c>
      <c r="C2408" s="690" t="s">
        <v>1606</v>
      </c>
      <c r="D2408" s="691" t="s">
        <v>5097</v>
      </c>
      <c r="E2408" s="686" t="s">
        <v>1217</v>
      </c>
      <c r="F2408" s="683" t="s">
        <v>334</v>
      </c>
      <c r="G2408" s="698">
        <v>100</v>
      </c>
      <c r="H2408" s="698">
        <v>100</v>
      </c>
      <c r="I2408" s="688">
        <f t="shared" si="39"/>
        <v>20</v>
      </c>
    </row>
    <row r="2409" spans="1:9" ht="15">
      <c r="A2409" s="682">
        <v>2385</v>
      </c>
      <c r="B2409" s="690" t="s">
        <v>1390</v>
      </c>
      <c r="C2409" s="690" t="s">
        <v>5029</v>
      </c>
      <c r="D2409" s="691" t="s">
        <v>5098</v>
      </c>
      <c r="E2409" s="686" t="s">
        <v>1217</v>
      </c>
      <c r="F2409" s="683" t="s">
        <v>334</v>
      </c>
      <c r="G2409" s="698">
        <v>100</v>
      </c>
      <c r="H2409" s="698">
        <v>100</v>
      </c>
      <c r="I2409" s="688">
        <f t="shared" si="39"/>
        <v>20</v>
      </c>
    </row>
    <row r="2410" spans="1:9" ht="15">
      <c r="A2410" s="682">
        <v>2386</v>
      </c>
      <c r="B2410" s="690" t="s">
        <v>5099</v>
      </c>
      <c r="C2410" s="690" t="s">
        <v>5100</v>
      </c>
      <c r="D2410" s="691" t="s">
        <v>5101</v>
      </c>
      <c r="E2410" s="686" t="s">
        <v>1217</v>
      </c>
      <c r="F2410" s="683" t="s">
        <v>334</v>
      </c>
      <c r="G2410" s="698">
        <v>100</v>
      </c>
      <c r="H2410" s="698">
        <v>100</v>
      </c>
      <c r="I2410" s="688">
        <f t="shared" si="39"/>
        <v>20</v>
      </c>
    </row>
    <row r="2411" spans="1:9" ht="15">
      <c r="A2411" s="682">
        <v>2387</v>
      </c>
      <c r="B2411" s="690" t="s">
        <v>1563</v>
      </c>
      <c r="C2411" s="690" t="s">
        <v>4653</v>
      </c>
      <c r="D2411" s="691" t="s">
        <v>5102</v>
      </c>
      <c r="E2411" s="686" t="s">
        <v>1217</v>
      </c>
      <c r="F2411" s="683" t="s">
        <v>334</v>
      </c>
      <c r="G2411" s="698">
        <v>100</v>
      </c>
      <c r="H2411" s="698">
        <v>100</v>
      </c>
      <c r="I2411" s="688">
        <f t="shared" si="39"/>
        <v>20</v>
      </c>
    </row>
    <row r="2412" spans="1:9" ht="15">
      <c r="A2412" s="682">
        <v>2388</v>
      </c>
      <c r="B2412" s="690" t="s">
        <v>2989</v>
      </c>
      <c r="C2412" s="690" t="s">
        <v>5103</v>
      </c>
      <c r="D2412" s="691" t="s">
        <v>5104</v>
      </c>
      <c r="E2412" s="686" t="s">
        <v>1217</v>
      </c>
      <c r="F2412" s="683" t="s">
        <v>334</v>
      </c>
      <c r="G2412" s="698">
        <v>100</v>
      </c>
      <c r="H2412" s="698">
        <v>100</v>
      </c>
      <c r="I2412" s="688">
        <f t="shared" si="39"/>
        <v>20</v>
      </c>
    </row>
    <row r="2413" spans="1:9" ht="15">
      <c r="A2413" s="682">
        <v>2389</v>
      </c>
      <c r="B2413" s="690" t="s">
        <v>1246</v>
      </c>
      <c r="C2413" s="690" t="s">
        <v>5105</v>
      </c>
      <c r="D2413" s="691" t="s">
        <v>5106</v>
      </c>
      <c r="E2413" s="686" t="s">
        <v>1217</v>
      </c>
      <c r="F2413" s="683" t="s">
        <v>334</v>
      </c>
      <c r="G2413" s="698">
        <v>100</v>
      </c>
      <c r="H2413" s="698">
        <v>100</v>
      </c>
      <c r="I2413" s="688">
        <f t="shared" si="39"/>
        <v>20</v>
      </c>
    </row>
    <row r="2414" spans="1:9" ht="15">
      <c r="A2414" s="682">
        <v>2390</v>
      </c>
      <c r="B2414" s="690" t="s">
        <v>5107</v>
      </c>
      <c r="C2414" s="690" t="s">
        <v>5103</v>
      </c>
      <c r="D2414" s="691" t="s">
        <v>5108</v>
      </c>
      <c r="E2414" s="686" t="s">
        <v>1217</v>
      </c>
      <c r="F2414" s="683" t="s">
        <v>334</v>
      </c>
      <c r="G2414" s="698">
        <v>100</v>
      </c>
      <c r="H2414" s="698">
        <v>100</v>
      </c>
      <c r="I2414" s="688">
        <f t="shared" si="39"/>
        <v>20</v>
      </c>
    </row>
    <row r="2415" spans="1:9" ht="15">
      <c r="A2415" s="682">
        <v>2391</v>
      </c>
      <c r="B2415" s="690" t="s">
        <v>1162</v>
      </c>
      <c r="C2415" s="690" t="s">
        <v>5103</v>
      </c>
      <c r="D2415" s="691" t="s">
        <v>5109</v>
      </c>
      <c r="E2415" s="686" t="s">
        <v>1217</v>
      </c>
      <c r="F2415" s="683" t="s">
        <v>334</v>
      </c>
      <c r="G2415" s="698">
        <v>100</v>
      </c>
      <c r="H2415" s="698">
        <v>100</v>
      </c>
      <c r="I2415" s="688">
        <f t="shared" si="39"/>
        <v>20</v>
      </c>
    </row>
    <row r="2416" spans="1:9" ht="15">
      <c r="A2416" s="682">
        <v>2392</v>
      </c>
      <c r="B2416" s="690" t="s">
        <v>4618</v>
      </c>
      <c r="C2416" s="690" t="s">
        <v>5103</v>
      </c>
      <c r="D2416" s="691" t="s">
        <v>5110</v>
      </c>
      <c r="E2416" s="686" t="s">
        <v>1217</v>
      </c>
      <c r="F2416" s="683" t="s">
        <v>334</v>
      </c>
      <c r="G2416" s="698">
        <v>100</v>
      </c>
      <c r="H2416" s="698">
        <v>100</v>
      </c>
      <c r="I2416" s="688">
        <f t="shared" si="39"/>
        <v>20</v>
      </c>
    </row>
    <row r="2417" spans="1:9" ht="15">
      <c r="A2417" s="682">
        <v>2393</v>
      </c>
      <c r="B2417" s="690" t="s">
        <v>1271</v>
      </c>
      <c r="C2417" s="690" t="s">
        <v>5111</v>
      </c>
      <c r="D2417" s="691" t="s">
        <v>5112</v>
      </c>
      <c r="E2417" s="686" t="s">
        <v>1217</v>
      </c>
      <c r="F2417" s="683" t="s">
        <v>334</v>
      </c>
      <c r="G2417" s="698">
        <v>100</v>
      </c>
      <c r="H2417" s="698">
        <v>100</v>
      </c>
      <c r="I2417" s="688">
        <f t="shared" si="39"/>
        <v>20</v>
      </c>
    </row>
    <row r="2418" spans="1:9" ht="15">
      <c r="A2418" s="682">
        <v>2394</v>
      </c>
      <c r="B2418" s="690" t="s">
        <v>1738</v>
      </c>
      <c r="C2418" s="690" t="s">
        <v>5113</v>
      </c>
      <c r="D2418" s="691">
        <v>61006065161</v>
      </c>
      <c r="E2418" s="686" t="s">
        <v>1217</v>
      </c>
      <c r="F2418" s="683" t="s">
        <v>334</v>
      </c>
      <c r="G2418" s="698">
        <v>100</v>
      </c>
      <c r="H2418" s="698">
        <v>100</v>
      </c>
      <c r="I2418" s="688">
        <f t="shared" si="39"/>
        <v>20</v>
      </c>
    </row>
    <row r="2419" spans="1:9" ht="15">
      <c r="A2419" s="682">
        <v>2395</v>
      </c>
      <c r="B2419" s="690" t="s">
        <v>5114</v>
      </c>
      <c r="C2419" s="690" t="s">
        <v>1657</v>
      </c>
      <c r="D2419" s="691">
        <v>61006075925</v>
      </c>
      <c r="E2419" s="686" t="s">
        <v>1217</v>
      </c>
      <c r="F2419" s="683" t="s">
        <v>334</v>
      </c>
      <c r="G2419" s="698">
        <v>100</v>
      </c>
      <c r="H2419" s="698">
        <v>100</v>
      </c>
      <c r="I2419" s="688">
        <f t="shared" si="39"/>
        <v>20</v>
      </c>
    </row>
    <row r="2420" spans="1:9" ht="15">
      <c r="A2420" s="682">
        <v>2396</v>
      </c>
      <c r="B2420" s="690" t="s">
        <v>1271</v>
      </c>
      <c r="C2420" s="690" t="s">
        <v>5010</v>
      </c>
      <c r="D2420" s="691">
        <v>61006027262</v>
      </c>
      <c r="E2420" s="686" t="s">
        <v>1217</v>
      </c>
      <c r="F2420" s="683" t="s">
        <v>334</v>
      </c>
      <c r="G2420" s="698">
        <v>100</v>
      </c>
      <c r="H2420" s="698">
        <v>100</v>
      </c>
      <c r="I2420" s="688">
        <f t="shared" si="39"/>
        <v>20</v>
      </c>
    </row>
    <row r="2421" spans="1:9" ht="15">
      <c r="A2421" s="682">
        <v>2397</v>
      </c>
      <c r="B2421" s="690" t="s">
        <v>637</v>
      </c>
      <c r="C2421" s="690" t="s">
        <v>2645</v>
      </c>
      <c r="D2421" s="691">
        <v>61006014115</v>
      </c>
      <c r="E2421" s="686" t="s">
        <v>1217</v>
      </c>
      <c r="F2421" s="683" t="s">
        <v>334</v>
      </c>
      <c r="G2421" s="698">
        <v>100</v>
      </c>
      <c r="H2421" s="698">
        <v>100</v>
      </c>
      <c r="I2421" s="688">
        <f t="shared" si="39"/>
        <v>20</v>
      </c>
    </row>
    <row r="2422" spans="1:9" ht="15">
      <c r="A2422" s="682">
        <v>2398</v>
      </c>
      <c r="B2422" s="690" t="s">
        <v>5115</v>
      </c>
      <c r="C2422" s="690" t="s">
        <v>1657</v>
      </c>
      <c r="D2422" s="691" t="s">
        <v>5116</v>
      </c>
      <c r="E2422" s="686" t="s">
        <v>1217</v>
      </c>
      <c r="F2422" s="683" t="s">
        <v>334</v>
      </c>
      <c r="G2422" s="698">
        <v>100</v>
      </c>
      <c r="H2422" s="698">
        <v>100</v>
      </c>
      <c r="I2422" s="688">
        <f t="shared" si="39"/>
        <v>20</v>
      </c>
    </row>
    <row r="2423" spans="1:9" ht="15">
      <c r="A2423" s="682">
        <v>2399</v>
      </c>
      <c r="B2423" s="690" t="s">
        <v>3252</v>
      </c>
      <c r="C2423" s="690" t="s">
        <v>1657</v>
      </c>
      <c r="D2423" s="691" t="s">
        <v>5117</v>
      </c>
      <c r="E2423" s="686" t="s">
        <v>1217</v>
      </c>
      <c r="F2423" s="683" t="s">
        <v>334</v>
      </c>
      <c r="G2423" s="698">
        <v>100</v>
      </c>
      <c r="H2423" s="698">
        <v>100</v>
      </c>
      <c r="I2423" s="688">
        <f t="shared" si="39"/>
        <v>20</v>
      </c>
    </row>
    <row r="2424" spans="1:9" ht="15">
      <c r="A2424" s="682">
        <v>2400</v>
      </c>
      <c r="B2424" s="690" t="s">
        <v>3325</v>
      </c>
      <c r="C2424" s="690" t="s">
        <v>3666</v>
      </c>
      <c r="D2424" s="691" t="s">
        <v>5118</v>
      </c>
      <c r="E2424" s="686" t="s">
        <v>1217</v>
      </c>
      <c r="F2424" s="683" t="s">
        <v>334</v>
      </c>
      <c r="G2424" s="698">
        <v>100</v>
      </c>
      <c r="H2424" s="698">
        <v>100</v>
      </c>
      <c r="I2424" s="688">
        <f t="shared" si="39"/>
        <v>20</v>
      </c>
    </row>
    <row r="2425" spans="1:9" ht="15">
      <c r="A2425" s="682">
        <v>2401</v>
      </c>
      <c r="B2425" s="690" t="s">
        <v>1602</v>
      </c>
      <c r="C2425" s="690" t="s">
        <v>1657</v>
      </c>
      <c r="D2425" s="691">
        <v>61006037866</v>
      </c>
      <c r="E2425" s="686" t="s">
        <v>1217</v>
      </c>
      <c r="F2425" s="683" t="s">
        <v>334</v>
      </c>
      <c r="G2425" s="698">
        <v>100</v>
      </c>
      <c r="H2425" s="698">
        <v>100</v>
      </c>
      <c r="I2425" s="688">
        <f t="shared" si="39"/>
        <v>20</v>
      </c>
    </row>
    <row r="2426" spans="1:9" ht="15">
      <c r="A2426" s="682">
        <v>2402</v>
      </c>
      <c r="B2426" s="690" t="s">
        <v>5119</v>
      </c>
      <c r="C2426" s="690" t="s">
        <v>1733</v>
      </c>
      <c r="D2426" s="691" t="s">
        <v>5120</v>
      </c>
      <c r="E2426" s="686" t="s">
        <v>1217</v>
      </c>
      <c r="F2426" s="683" t="s">
        <v>334</v>
      </c>
      <c r="G2426" s="698">
        <v>100</v>
      </c>
      <c r="H2426" s="698">
        <v>100</v>
      </c>
      <c r="I2426" s="688">
        <f t="shared" si="39"/>
        <v>20</v>
      </c>
    </row>
    <row r="2427" spans="1:9" ht="15">
      <c r="A2427" s="682">
        <v>2403</v>
      </c>
      <c r="B2427" s="690" t="s">
        <v>2300</v>
      </c>
      <c r="C2427" s="690" t="s">
        <v>1657</v>
      </c>
      <c r="D2427" s="691">
        <v>61006066199</v>
      </c>
      <c r="E2427" s="686" t="s">
        <v>1217</v>
      </c>
      <c r="F2427" s="683" t="s">
        <v>334</v>
      </c>
      <c r="G2427" s="698">
        <v>100</v>
      </c>
      <c r="H2427" s="698">
        <v>100</v>
      </c>
      <c r="I2427" s="688">
        <f t="shared" si="39"/>
        <v>20</v>
      </c>
    </row>
    <row r="2428" spans="1:9" ht="15">
      <c r="A2428" s="682">
        <v>2404</v>
      </c>
      <c r="B2428" s="690" t="s">
        <v>2838</v>
      </c>
      <c r="C2428" s="690" t="s">
        <v>5121</v>
      </c>
      <c r="D2428" s="691">
        <v>61006028599</v>
      </c>
      <c r="E2428" s="686" t="s">
        <v>1217</v>
      </c>
      <c r="F2428" s="683" t="s">
        <v>334</v>
      </c>
      <c r="G2428" s="698">
        <v>100</v>
      </c>
      <c r="H2428" s="698">
        <v>100</v>
      </c>
      <c r="I2428" s="688">
        <f t="shared" si="39"/>
        <v>20</v>
      </c>
    </row>
    <row r="2429" spans="1:9" ht="15">
      <c r="A2429" s="682">
        <v>2405</v>
      </c>
      <c r="B2429" s="690" t="s">
        <v>2545</v>
      </c>
      <c r="C2429" s="690" t="s">
        <v>5122</v>
      </c>
      <c r="D2429" s="691" t="s">
        <v>5123</v>
      </c>
      <c r="E2429" s="686" t="s">
        <v>1217</v>
      </c>
      <c r="F2429" s="683" t="s">
        <v>334</v>
      </c>
      <c r="G2429" s="698">
        <v>100</v>
      </c>
      <c r="H2429" s="698">
        <v>100</v>
      </c>
      <c r="I2429" s="688">
        <f t="shared" si="39"/>
        <v>20</v>
      </c>
    </row>
    <row r="2430" spans="1:9" ht="15">
      <c r="A2430" s="682">
        <v>2406</v>
      </c>
      <c r="B2430" s="690" t="s">
        <v>4711</v>
      </c>
      <c r="C2430" s="690" t="s">
        <v>3666</v>
      </c>
      <c r="D2430" s="691">
        <v>61006050121</v>
      </c>
      <c r="E2430" s="686" t="s">
        <v>1217</v>
      </c>
      <c r="F2430" s="683" t="s">
        <v>334</v>
      </c>
      <c r="G2430" s="698">
        <v>100</v>
      </c>
      <c r="H2430" s="698">
        <v>100</v>
      </c>
      <c r="I2430" s="688">
        <f t="shared" si="39"/>
        <v>20</v>
      </c>
    </row>
    <row r="2431" spans="1:9" ht="15">
      <c r="A2431" s="682">
        <v>2407</v>
      </c>
      <c r="B2431" s="690" t="s">
        <v>4618</v>
      </c>
      <c r="C2431" s="690" t="s">
        <v>5124</v>
      </c>
      <c r="D2431" s="691" t="s">
        <v>5125</v>
      </c>
      <c r="E2431" s="686" t="s">
        <v>1217</v>
      </c>
      <c r="F2431" s="683" t="s">
        <v>334</v>
      </c>
      <c r="G2431" s="698">
        <v>100</v>
      </c>
      <c r="H2431" s="698">
        <v>100</v>
      </c>
      <c r="I2431" s="688">
        <f t="shared" si="39"/>
        <v>20</v>
      </c>
    </row>
    <row r="2432" spans="1:9" ht="15">
      <c r="A2432" s="682">
        <v>2408</v>
      </c>
      <c r="B2432" s="690" t="s">
        <v>634</v>
      </c>
      <c r="C2432" s="690" t="s">
        <v>1261</v>
      </c>
      <c r="D2432" s="691">
        <v>61006007186</v>
      </c>
      <c r="E2432" s="686" t="s">
        <v>1217</v>
      </c>
      <c r="F2432" s="683" t="s">
        <v>334</v>
      </c>
      <c r="G2432" s="698">
        <v>100</v>
      </c>
      <c r="H2432" s="698">
        <v>100</v>
      </c>
      <c r="I2432" s="688">
        <f t="shared" si="39"/>
        <v>20</v>
      </c>
    </row>
    <row r="2433" spans="1:9" ht="15">
      <c r="A2433" s="682">
        <v>2409</v>
      </c>
      <c r="B2433" s="690" t="s">
        <v>2581</v>
      </c>
      <c r="C2433" s="690" t="s">
        <v>1261</v>
      </c>
      <c r="D2433" s="691">
        <v>61006056373</v>
      </c>
      <c r="E2433" s="686" t="s">
        <v>1217</v>
      </c>
      <c r="F2433" s="683" t="s">
        <v>334</v>
      </c>
      <c r="G2433" s="698">
        <v>100</v>
      </c>
      <c r="H2433" s="698">
        <v>100</v>
      </c>
      <c r="I2433" s="688">
        <f t="shared" si="39"/>
        <v>20</v>
      </c>
    </row>
    <row r="2434" spans="1:9" ht="15">
      <c r="A2434" s="682">
        <v>2410</v>
      </c>
      <c r="B2434" s="690" t="s">
        <v>1591</v>
      </c>
      <c r="C2434" s="690" t="s">
        <v>1261</v>
      </c>
      <c r="D2434" s="691">
        <v>61006040184</v>
      </c>
      <c r="E2434" s="686" t="s">
        <v>1217</v>
      </c>
      <c r="F2434" s="683" t="s">
        <v>334</v>
      </c>
      <c r="G2434" s="698">
        <v>100</v>
      </c>
      <c r="H2434" s="698">
        <v>100</v>
      </c>
      <c r="I2434" s="688">
        <f t="shared" si="39"/>
        <v>20</v>
      </c>
    </row>
    <row r="2435" spans="1:9" ht="15">
      <c r="A2435" s="682">
        <v>2411</v>
      </c>
      <c r="B2435" s="690" t="s">
        <v>1345</v>
      </c>
      <c r="C2435" s="690" t="s">
        <v>1261</v>
      </c>
      <c r="D2435" s="691">
        <v>61006051055</v>
      </c>
      <c r="E2435" s="686" t="s">
        <v>1217</v>
      </c>
      <c r="F2435" s="683" t="s">
        <v>334</v>
      </c>
      <c r="G2435" s="698">
        <v>100</v>
      </c>
      <c r="H2435" s="698">
        <v>100</v>
      </c>
      <c r="I2435" s="688">
        <f t="shared" si="39"/>
        <v>20</v>
      </c>
    </row>
    <row r="2436" spans="1:9" ht="15">
      <c r="A2436" s="682">
        <v>2412</v>
      </c>
      <c r="B2436" s="690" t="s">
        <v>2118</v>
      </c>
      <c r="C2436" s="690" t="s">
        <v>2635</v>
      </c>
      <c r="D2436" s="691">
        <v>12001094768</v>
      </c>
      <c r="E2436" s="686" t="s">
        <v>1217</v>
      </c>
      <c r="F2436" s="683" t="s">
        <v>334</v>
      </c>
      <c r="G2436" s="698">
        <v>100</v>
      </c>
      <c r="H2436" s="698">
        <v>100</v>
      </c>
      <c r="I2436" s="688">
        <f t="shared" si="39"/>
        <v>20</v>
      </c>
    </row>
    <row r="2437" spans="1:9" ht="15">
      <c r="A2437" s="682">
        <v>2413</v>
      </c>
      <c r="B2437" s="690" t="s">
        <v>1396</v>
      </c>
      <c r="C2437" s="690" t="s">
        <v>5126</v>
      </c>
      <c r="D2437" s="691" t="s">
        <v>5127</v>
      </c>
      <c r="E2437" s="686" t="s">
        <v>1217</v>
      </c>
      <c r="F2437" s="683" t="s">
        <v>334</v>
      </c>
      <c r="G2437" s="698">
        <v>100</v>
      </c>
      <c r="H2437" s="698">
        <v>100</v>
      </c>
      <c r="I2437" s="688">
        <f t="shared" si="39"/>
        <v>20</v>
      </c>
    </row>
    <row r="2438" spans="1:9" ht="15">
      <c r="A2438" s="682">
        <v>2414</v>
      </c>
      <c r="B2438" s="690" t="s">
        <v>5080</v>
      </c>
      <c r="C2438" s="690" t="s">
        <v>1733</v>
      </c>
      <c r="D2438" s="691" t="s">
        <v>5128</v>
      </c>
      <c r="E2438" s="686" t="s">
        <v>1217</v>
      </c>
      <c r="F2438" s="683" t="s">
        <v>334</v>
      </c>
      <c r="G2438" s="698">
        <v>100</v>
      </c>
      <c r="H2438" s="698">
        <v>100</v>
      </c>
      <c r="I2438" s="688">
        <f t="shared" si="39"/>
        <v>20</v>
      </c>
    </row>
    <row r="2439" spans="1:9" ht="15">
      <c r="A2439" s="682">
        <v>2415</v>
      </c>
      <c r="B2439" s="690" t="s">
        <v>1654</v>
      </c>
      <c r="C2439" s="690" t="s">
        <v>5103</v>
      </c>
      <c r="D2439" s="691">
        <v>61006075635</v>
      </c>
      <c r="E2439" s="686" t="s">
        <v>1217</v>
      </c>
      <c r="F2439" s="683" t="s">
        <v>334</v>
      </c>
      <c r="G2439" s="698">
        <v>100</v>
      </c>
      <c r="H2439" s="698">
        <v>100</v>
      </c>
      <c r="I2439" s="688">
        <f t="shared" si="39"/>
        <v>20</v>
      </c>
    </row>
    <row r="2440" spans="1:9" ht="15">
      <c r="A2440" s="682">
        <v>2416</v>
      </c>
      <c r="B2440" s="690" t="s">
        <v>1249</v>
      </c>
      <c r="C2440" s="690" t="s">
        <v>5129</v>
      </c>
      <c r="D2440" s="691">
        <v>61009012451</v>
      </c>
      <c r="E2440" s="686" t="s">
        <v>1217</v>
      </c>
      <c r="F2440" s="683" t="s">
        <v>334</v>
      </c>
      <c r="G2440" s="698">
        <v>100</v>
      </c>
      <c r="H2440" s="698">
        <v>100</v>
      </c>
      <c r="I2440" s="688">
        <f t="shared" si="39"/>
        <v>20</v>
      </c>
    </row>
    <row r="2441" spans="1:9" ht="15">
      <c r="A2441" s="682">
        <v>2417</v>
      </c>
      <c r="B2441" s="692" t="s">
        <v>1239</v>
      </c>
      <c r="C2441" s="692" t="s">
        <v>5130</v>
      </c>
      <c r="D2441" s="693" t="s">
        <v>5131</v>
      </c>
      <c r="E2441" s="686" t="s">
        <v>1217</v>
      </c>
      <c r="F2441" s="683" t="s">
        <v>334</v>
      </c>
      <c r="G2441" s="698">
        <v>150</v>
      </c>
      <c r="H2441" s="698">
        <v>150</v>
      </c>
      <c r="I2441" s="688">
        <f t="shared" si="39"/>
        <v>30</v>
      </c>
    </row>
    <row r="2442" spans="1:9" ht="15">
      <c r="A2442" s="682">
        <v>2418</v>
      </c>
      <c r="B2442" s="690" t="s">
        <v>1239</v>
      </c>
      <c r="C2442" s="690" t="s">
        <v>2014</v>
      </c>
      <c r="D2442" s="691" t="s">
        <v>5132</v>
      </c>
      <c r="E2442" s="686" t="s">
        <v>1217</v>
      </c>
      <c r="F2442" s="683" t="s">
        <v>334</v>
      </c>
      <c r="G2442" s="698">
        <v>100</v>
      </c>
      <c r="H2442" s="698">
        <v>100</v>
      </c>
      <c r="I2442" s="688">
        <f t="shared" si="39"/>
        <v>20</v>
      </c>
    </row>
    <row r="2443" spans="1:9" ht="15">
      <c r="A2443" s="682">
        <v>2419</v>
      </c>
      <c r="B2443" s="690" t="s">
        <v>1738</v>
      </c>
      <c r="C2443" s="690" t="s">
        <v>5133</v>
      </c>
      <c r="D2443" s="691" t="s">
        <v>5134</v>
      </c>
      <c r="E2443" s="686" t="s">
        <v>1217</v>
      </c>
      <c r="F2443" s="683" t="s">
        <v>334</v>
      </c>
      <c r="G2443" s="698">
        <v>100</v>
      </c>
      <c r="H2443" s="698">
        <v>100</v>
      </c>
      <c r="I2443" s="688">
        <f t="shared" si="39"/>
        <v>20</v>
      </c>
    </row>
    <row r="2444" spans="1:9" ht="15">
      <c r="A2444" s="682">
        <v>2420</v>
      </c>
      <c r="B2444" s="690" t="s">
        <v>716</v>
      </c>
      <c r="C2444" s="690" t="s">
        <v>5135</v>
      </c>
      <c r="D2444" s="691" t="s">
        <v>5136</v>
      </c>
      <c r="E2444" s="686" t="s">
        <v>1217</v>
      </c>
      <c r="F2444" s="683" t="s">
        <v>334</v>
      </c>
      <c r="G2444" s="698">
        <v>100</v>
      </c>
      <c r="H2444" s="698">
        <v>100</v>
      </c>
      <c r="I2444" s="688">
        <f t="shared" si="39"/>
        <v>20</v>
      </c>
    </row>
    <row r="2445" spans="1:9" ht="15">
      <c r="A2445" s="682">
        <v>2421</v>
      </c>
      <c r="B2445" s="690" t="s">
        <v>1511</v>
      </c>
      <c r="C2445" s="690" t="s">
        <v>3417</v>
      </c>
      <c r="D2445" s="691" t="s">
        <v>5137</v>
      </c>
      <c r="E2445" s="686" t="s">
        <v>1217</v>
      </c>
      <c r="F2445" s="683" t="s">
        <v>334</v>
      </c>
      <c r="G2445" s="698">
        <v>100</v>
      </c>
      <c r="H2445" s="698">
        <v>100</v>
      </c>
      <c r="I2445" s="688">
        <f t="shared" si="39"/>
        <v>20</v>
      </c>
    </row>
    <row r="2446" spans="1:9" ht="15">
      <c r="A2446" s="682">
        <v>2422</v>
      </c>
      <c r="B2446" s="690" t="s">
        <v>3067</v>
      </c>
      <c r="C2446" s="690" t="s">
        <v>5138</v>
      </c>
      <c r="D2446" s="691" t="s">
        <v>5139</v>
      </c>
      <c r="E2446" s="686" t="s">
        <v>1217</v>
      </c>
      <c r="F2446" s="683" t="s">
        <v>334</v>
      </c>
      <c r="G2446" s="698">
        <v>100</v>
      </c>
      <c r="H2446" s="698">
        <v>100</v>
      </c>
      <c r="I2446" s="688">
        <f t="shared" si="39"/>
        <v>20</v>
      </c>
    </row>
    <row r="2447" spans="1:9" ht="15">
      <c r="A2447" s="682">
        <v>2423</v>
      </c>
      <c r="B2447" s="690" t="s">
        <v>634</v>
      </c>
      <c r="C2447" s="690" t="s">
        <v>4688</v>
      </c>
      <c r="D2447" s="691" t="s">
        <v>5140</v>
      </c>
      <c r="E2447" s="686" t="s">
        <v>1217</v>
      </c>
      <c r="F2447" s="683" t="s">
        <v>334</v>
      </c>
      <c r="G2447" s="698">
        <v>100</v>
      </c>
      <c r="H2447" s="698">
        <v>100</v>
      </c>
      <c r="I2447" s="688">
        <f t="shared" si="39"/>
        <v>20</v>
      </c>
    </row>
    <row r="2448" spans="1:9" ht="15">
      <c r="A2448" s="682">
        <v>2424</v>
      </c>
      <c r="B2448" s="690" t="s">
        <v>2559</v>
      </c>
      <c r="C2448" s="690" t="s">
        <v>5141</v>
      </c>
      <c r="D2448" s="691" t="s">
        <v>5142</v>
      </c>
      <c r="E2448" s="686" t="s">
        <v>1217</v>
      </c>
      <c r="F2448" s="683" t="s">
        <v>334</v>
      </c>
      <c r="G2448" s="698">
        <v>100</v>
      </c>
      <c r="H2448" s="698">
        <v>100</v>
      </c>
      <c r="I2448" s="688">
        <f t="shared" si="39"/>
        <v>20</v>
      </c>
    </row>
    <row r="2449" spans="1:9" ht="15">
      <c r="A2449" s="682">
        <v>2425</v>
      </c>
      <c r="B2449" s="690" t="s">
        <v>1553</v>
      </c>
      <c r="C2449" s="690" t="s">
        <v>3920</v>
      </c>
      <c r="D2449" s="691" t="s">
        <v>5143</v>
      </c>
      <c r="E2449" s="686" t="s">
        <v>1217</v>
      </c>
      <c r="F2449" s="683" t="s">
        <v>334</v>
      </c>
      <c r="G2449" s="698">
        <v>100</v>
      </c>
      <c r="H2449" s="698">
        <v>100</v>
      </c>
      <c r="I2449" s="688">
        <f t="shared" si="39"/>
        <v>20</v>
      </c>
    </row>
    <row r="2450" spans="1:9" ht="15">
      <c r="A2450" s="682">
        <v>2426</v>
      </c>
      <c r="B2450" s="690" t="s">
        <v>1637</v>
      </c>
      <c r="C2450" s="690" t="s">
        <v>5138</v>
      </c>
      <c r="D2450" s="691" t="s">
        <v>5144</v>
      </c>
      <c r="E2450" s="686" t="s">
        <v>1217</v>
      </c>
      <c r="F2450" s="683" t="s">
        <v>334</v>
      </c>
      <c r="G2450" s="698">
        <v>100</v>
      </c>
      <c r="H2450" s="698">
        <v>100</v>
      </c>
      <c r="I2450" s="688">
        <f t="shared" si="39"/>
        <v>20</v>
      </c>
    </row>
    <row r="2451" spans="1:9" ht="15">
      <c r="A2451" s="682">
        <v>2427</v>
      </c>
      <c r="B2451" s="690" t="s">
        <v>1169</v>
      </c>
      <c r="C2451" s="690" t="s">
        <v>5135</v>
      </c>
      <c r="D2451" s="691" t="s">
        <v>5145</v>
      </c>
      <c r="E2451" s="686" t="s">
        <v>1217</v>
      </c>
      <c r="F2451" s="683" t="s">
        <v>334</v>
      </c>
      <c r="G2451" s="698">
        <v>100</v>
      </c>
      <c r="H2451" s="698">
        <v>100</v>
      </c>
      <c r="I2451" s="688">
        <f t="shared" si="39"/>
        <v>20</v>
      </c>
    </row>
    <row r="2452" spans="1:9" ht="15">
      <c r="A2452" s="682">
        <v>2428</v>
      </c>
      <c r="B2452" s="690" t="s">
        <v>659</v>
      </c>
      <c r="C2452" s="690" t="s">
        <v>1391</v>
      </c>
      <c r="D2452" s="691" t="s">
        <v>5146</v>
      </c>
      <c r="E2452" s="686" t="s">
        <v>1217</v>
      </c>
      <c r="F2452" s="683" t="s">
        <v>334</v>
      </c>
      <c r="G2452" s="698">
        <v>100</v>
      </c>
      <c r="H2452" s="698">
        <v>100</v>
      </c>
      <c r="I2452" s="688">
        <f t="shared" si="39"/>
        <v>20</v>
      </c>
    </row>
    <row r="2453" spans="1:9" ht="15">
      <c r="A2453" s="682">
        <v>2429</v>
      </c>
      <c r="B2453" s="690" t="s">
        <v>4339</v>
      </c>
      <c r="C2453" s="690" t="s">
        <v>5147</v>
      </c>
      <c r="D2453" s="691" t="s">
        <v>5148</v>
      </c>
      <c r="E2453" s="686" t="s">
        <v>1217</v>
      </c>
      <c r="F2453" s="683" t="s">
        <v>334</v>
      </c>
      <c r="G2453" s="698">
        <v>100</v>
      </c>
      <c r="H2453" s="698">
        <v>100</v>
      </c>
      <c r="I2453" s="688">
        <f t="shared" si="39"/>
        <v>20</v>
      </c>
    </row>
    <row r="2454" spans="1:9" ht="15">
      <c r="A2454" s="682">
        <v>2430</v>
      </c>
      <c r="B2454" s="690" t="s">
        <v>2545</v>
      </c>
      <c r="C2454" s="690" t="s">
        <v>1336</v>
      </c>
      <c r="D2454" s="691" t="s">
        <v>5149</v>
      </c>
      <c r="E2454" s="686" t="s">
        <v>1217</v>
      </c>
      <c r="F2454" s="683" t="s">
        <v>334</v>
      </c>
      <c r="G2454" s="698">
        <v>100</v>
      </c>
      <c r="H2454" s="698">
        <v>100</v>
      </c>
      <c r="I2454" s="688">
        <f t="shared" si="39"/>
        <v>20</v>
      </c>
    </row>
    <row r="2455" spans="1:9" ht="15">
      <c r="A2455" s="682">
        <v>2431</v>
      </c>
      <c r="B2455" s="690" t="s">
        <v>5150</v>
      </c>
      <c r="C2455" s="690" t="s">
        <v>5007</v>
      </c>
      <c r="D2455" s="691" t="s">
        <v>5151</v>
      </c>
      <c r="E2455" s="686" t="s">
        <v>1217</v>
      </c>
      <c r="F2455" s="683" t="s">
        <v>334</v>
      </c>
      <c r="G2455" s="698">
        <v>100</v>
      </c>
      <c r="H2455" s="698">
        <v>100</v>
      </c>
      <c r="I2455" s="688">
        <f t="shared" si="39"/>
        <v>20</v>
      </c>
    </row>
    <row r="2456" spans="1:9" ht="15">
      <c r="A2456" s="682">
        <v>2432</v>
      </c>
      <c r="B2456" s="690" t="s">
        <v>2559</v>
      </c>
      <c r="C2456" s="690" t="s">
        <v>5152</v>
      </c>
      <c r="D2456" s="691" t="s">
        <v>5153</v>
      </c>
      <c r="E2456" s="686" t="s">
        <v>1217</v>
      </c>
      <c r="F2456" s="683" t="s">
        <v>334</v>
      </c>
      <c r="G2456" s="698">
        <v>100</v>
      </c>
      <c r="H2456" s="698">
        <v>100</v>
      </c>
      <c r="I2456" s="688">
        <f t="shared" si="39"/>
        <v>20</v>
      </c>
    </row>
    <row r="2457" spans="1:9" ht="15">
      <c r="A2457" s="682">
        <v>2433</v>
      </c>
      <c r="B2457" s="690" t="s">
        <v>1490</v>
      </c>
      <c r="C2457" s="690" t="s">
        <v>5154</v>
      </c>
      <c r="D2457" s="691" t="s">
        <v>5155</v>
      </c>
      <c r="E2457" s="686" t="s">
        <v>1217</v>
      </c>
      <c r="F2457" s="683" t="s">
        <v>334</v>
      </c>
      <c r="G2457" s="698">
        <v>100</v>
      </c>
      <c r="H2457" s="698">
        <v>100</v>
      </c>
      <c r="I2457" s="688">
        <f t="shared" si="39"/>
        <v>20</v>
      </c>
    </row>
    <row r="2458" spans="1:9" ht="15">
      <c r="A2458" s="682">
        <v>2434</v>
      </c>
      <c r="B2458" s="690" t="s">
        <v>2138</v>
      </c>
      <c r="C2458" s="690" t="s">
        <v>5156</v>
      </c>
      <c r="D2458" s="691" t="s">
        <v>5157</v>
      </c>
      <c r="E2458" s="686" t="s">
        <v>1217</v>
      </c>
      <c r="F2458" s="683" t="s">
        <v>334</v>
      </c>
      <c r="G2458" s="698">
        <v>50</v>
      </c>
      <c r="H2458" s="698">
        <v>50</v>
      </c>
      <c r="I2458" s="688">
        <f t="shared" si="39"/>
        <v>10</v>
      </c>
    </row>
    <row r="2459" spans="1:9" ht="15">
      <c r="A2459" s="682">
        <v>2435</v>
      </c>
      <c r="B2459" s="690" t="s">
        <v>1345</v>
      </c>
      <c r="C2459" s="690" t="s">
        <v>5156</v>
      </c>
      <c r="D2459" s="691" t="s">
        <v>5158</v>
      </c>
      <c r="E2459" s="686" t="s">
        <v>1217</v>
      </c>
      <c r="F2459" s="683" t="s">
        <v>334</v>
      </c>
      <c r="G2459" s="698">
        <v>50</v>
      </c>
      <c r="H2459" s="698">
        <v>50</v>
      </c>
      <c r="I2459" s="688">
        <f t="shared" si="39"/>
        <v>10</v>
      </c>
    </row>
    <row r="2460" spans="1:9" ht="15">
      <c r="A2460" s="682">
        <v>2436</v>
      </c>
      <c r="B2460" s="690" t="s">
        <v>5056</v>
      </c>
      <c r="C2460" s="690" t="s">
        <v>1606</v>
      </c>
      <c r="D2460" s="691" t="s">
        <v>5159</v>
      </c>
      <c r="E2460" s="686" t="s">
        <v>1217</v>
      </c>
      <c r="F2460" s="683" t="s">
        <v>334</v>
      </c>
      <c r="G2460" s="698">
        <v>100</v>
      </c>
      <c r="H2460" s="698">
        <v>100</v>
      </c>
      <c r="I2460" s="688">
        <f t="shared" si="39"/>
        <v>20</v>
      </c>
    </row>
    <row r="2461" spans="1:9" ht="15">
      <c r="A2461" s="682">
        <v>2437</v>
      </c>
      <c r="B2461" s="690" t="s">
        <v>2223</v>
      </c>
      <c r="C2461" s="690" t="s">
        <v>1336</v>
      </c>
      <c r="D2461" s="691">
        <v>61009030807</v>
      </c>
      <c r="E2461" s="686" t="s">
        <v>1217</v>
      </c>
      <c r="F2461" s="683" t="s">
        <v>334</v>
      </c>
      <c r="G2461" s="698">
        <v>100</v>
      </c>
      <c r="H2461" s="698">
        <v>100</v>
      </c>
      <c r="I2461" s="688">
        <f t="shared" si="39"/>
        <v>20</v>
      </c>
    </row>
    <row r="2462" spans="1:9" ht="15">
      <c r="A2462" s="682">
        <v>2438</v>
      </c>
      <c r="B2462" s="690" t="s">
        <v>678</v>
      </c>
      <c r="C2462" s="690" t="s">
        <v>2505</v>
      </c>
      <c r="D2462" s="691" t="s">
        <v>5160</v>
      </c>
      <c r="E2462" s="686" t="s">
        <v>1217</v>
      </c>
      <c r="F2462" s="683" t="s">
        <v>334</v>
      </c>
      <c r="G2462" s="698">
        <v>100</v>
      </c>
      <c r="H2462" s="698">
        <v>100</v>
      </c>
      <c r="I2462" s="688">
        <f t="shared" si="39"/>
        <v>20</v>
      </c>
    </row>
    <row r="2463" spans="1:9" ht="15">
      <c r="A2463" s="682">
        <v>2439</v>
      </c>
      <c r="B2463" s="690" t="s">
        <v>2138</v>
      </c>
      <c r="C2463" s="690" t="s">
        <v>3920</v>
      </c>
      <c r="D2463" s="691" t="s">
        <v>5161</v>
      </c>
      <c r="E2463" s="686" t="s">
        <v>1217</v>
      </c>
      <c r="F2463" s="683" t="s">
        <v>334</v>
      </c>
      <c r="G2463" s="698">
        <v>100</v>
      </c>
      <c r="H2463" s="698">
        <v>100</v>
      </c>
      <c r="I2463" s="688">
        <f t="shared" si="39"/>
        <v>20</v>
      </c>
    </row>
    <row r="2464" spans="1:9" ht="15">
      <c r="A2464" s="682">
        <v>2440</v>
      </c>
      <c r="B2464" s="690" t="s">
        <v>1424</v>
      </c>
      <c r="C2464" s="690" t="s">
        <v>5133</v>
      </c>
      <c r="D2464" s="691">
        <v>61009008487</v>
      </c>
      <c r="E2464" s="686" t="s">
        <v>1217</v>
      </c>
      <c r="F2464" s="683" t="s">
        <v>334</v>
      </c>
      <c r="G2464" s="698">
        <v>100</v>
      </c>
      <c r="H2464" s="698">
        <v>100</v>
      </c>
      <c r="I2464" s="688">
        <f t="shared" ref="I2464:I2527" si="40">H2464*20%</f>
        <v>20</v>
      </c>
    </row>
    <row r="2465" spans="1:9" ht="15">
      <c r="A2465" s="682">
        <v>2441</v>
      </c>
      <c r="B2465" s="690" t="s">
        <v>1775</v>
      </c>
      <c r="C2465" s="690" t="s">
        <v>5133</v>
      </c>
      <c r="D2465" s="691" t="s">
        <v>5162</v>
      </c>
      <c r="E2465" s="686" t="s">
        <v>1217</v>
      </c>
      <c r="F2465" s="683" t="s">
        <v>334</v>
      </c>
      <c r="G2465" s="698">
        <v>100</v>
      </c>
      <c r="H2465" s="698">
        <v>100</v>
      </c>
      <c r="I2465" s="688">
        <f t="shared" si="40"/>
        <v>20</v>
      </c>
    </row>
    <row r="2466" spans="1:9" ht="15">
      <c r="A2466" s="682">
        <v>2442</v>
      </c>
      <c r="B2466" s="690" t="s">
        <v>1511</v>
      </c>
      <c r="C2466" s="690" t="s">
        <v>5084</v>
      </c>
      <c r="D2466" s="691" t="s">
        <v>5163</v>
      </c>
      <c r="E2466" s="686" t="s">
        <v>1217</v>
      </c>
      <c r="F2466" s="683" t="s">
        <v>334</v>
      </c>
      <c r="G2466" s="698">
        <v>100</v>
      </c>
      <c r="H2466" s="698">
        <v>100</v>
      </c>
      <c r="I2466" s="688">
        <f t="shared" si="40"/>
        <v>20</v>
      </c>
    </row>
    <row r="2467" spans="1:9" ht="15">
      <c r="A2467" s="682">
        <v>2443</v>
      </c>
      <c r="B2467" s="690" t="s">
        <v>678</v>
      </c>
      <c r="C2467" s="690" t="s">
        <v>5152</v>
      </c>
      <c r="D2467" s="691" t="s">
        <v>5164</v>
      </c>
      <c r="E2467" s="686" t="s">
        <v>1217</v>
      </c>
      <c r="F2467" s="683" t="s">
        <v>334</v>
      </c>
      <c r="G2467" s="698">
        <v>100</v>
      </c>
      <c r="H2467" s="698">
        <v>100</v>
      </c>
      <c r="I2467" s="688">
        <f t="shared" si="40"/>
        <v>20</v>
      </c>
    </row>
    <row r="2468" spans="1:9" ht="15">
      <c r="A2468" s="682">
        <v>2444</v>
      </c>
      <c r="B2468" s="690" t="s">
        <v>3011</v>
      </c>
      <c r="C2468" s="690" t="s">
        <v>5165</v>
      </c>
      <c r="D2468" s="691" t="s">
        <v>5166</v>
      </c>
      <c r="E2468" s="686" t="s">
        <v>1217</v>
      </c>
      <c r="F2468" s="683" t="s">
        <v>334</v>
      </c>
      <c r="G2468" s="698">
        <v>100</v>
      </c>
      <c r="H2468" s="698">
        <v>100</v>
      </c>
      <c r="I2468" s="688">
        <f t="shared" si="40"/>
        <v>20</v>
      </c>
    </row>
    <row r="2469" spans="1:9" ht="15">
      <c r="A2469" s="682">
        <v>2445</v>
      </c>
      <c r="B2469" s="690" t="s">
        <v>1396</v>
      </c>
      <c r="C2469" s="690" t="s">
        <v>3920</v>
      </c>
      <c r="D2469" s="691" t="s">
        <v>5167</v>
      </c>
      <c r="E2469" s="686" t="s">
        <v>1217</v>
      </c>
      <c r="F2469" s="683" t="s">
        <v>334</v>
      </c>
      <c r="G2469" s="698">
        <v>100</v>
      </c>
      <c r="H2469" s="698">
        <v>100</v>
      </c>
      <c r="I2469" s="688">
        <f t="shared" si="40"/>
        <v>20</v>
      </c>
    </row>
    <row r="2470" spans="1:9" ht="15">
      <c r="A2470" s="682">
        <v>2446</v>
      </c>
      <c r="B2470" s="690" t="s">
        <v>1974</v>
      </c>
      <c r="C2470" s="690" t="s">
        <v>4160</v>
      </c>
      <c r="D2470" s="691" t="s">
        <v>5168</v>
      </c>
      <c r="E2470" s="686" t="s">
        <v>1217</v>
      </c>
      <c r="F2470" s="683" t="s">
        <v>334</v>
      </c>
      <c r="G2470" s="698">
        <v>100</v>
      </c>
      <c r="H2470" s="698">
        <v>100</v>
      </c>
      <c r="I2470" s="688">
        <f t="shared" si="40"/>
        <v>20</v>
      </c>
    </row>
    <row r="2471" spans="1:9" ht="15">
      <c r="A2471" s="682">
        <v>2447</v>
      </c>
      <c r="B2471" s="690" t="s">
        <v>2816</v>
      </c>
      <c r="C2471" s="690" t="s">
        <v>2692</v>
      </c>
      <c r="D2471" s="691">
        <v>14001020392</v>
      </c>
      <c r="E2471" s="686" t="s">
        <v>1217</v>
      </c>
      <c r="F2471" s="683" t="s">
        <v>334</v>
      </c>
      <c r="G2471" s="698">
        <v>100</v>
      </c>
      <c r="H2471" s="698">
        <v>100</v>
      </c>
      <c r="I2471" s="688">
        <f t="shared" si="40"/>
        <v>20</v>
      </c>
    </row>
    <row r="2472" spans="1:9" ht="15">
      <c r="A2472" s="682">
        <v>2448</v>
      </c>
      <c r="B2472" s="690" t="s">
        <v>2205</v>
      </c>
      <c r="C2472" s="690" t="s">
        <v>2505</v>
      </c>
      <c r="D2472" s="691" t="s">
        <v>5169</v>
      </c>
      <c r="E2472" s="686" t="s">
        <v>1217</v>
      </c>
      <c r="F2472" s="683" t="s">
        <v>334</v>
      </c>
      <c r="G2472" s="698">
        <v>100</v>
      </c>
      <c r="H2472" s="698">
        <v>100</v>
      </c>
      <c r="I2472" s="688">
        <f t="shared" si="40"/>
        <v>20</v>
      </c>
    </row>
    <row r="2473" spans="1:9" ht="15">
      <c r="A2473" s="682">
        <v>2449</v>
      </c>
      <c r="B2473" s="690" t="s">
        <v>1393</v>
      </c>
      <c r="C2473" s="690" t="s">
        <v>2692</v>
      </c>
      <c r="D2473" s="691" t="s">
        <v>5170</v>
      </c>
      <c r="E2473" s="686" t="s">
        <v>1217</v>
      </c>
      <c r="F2473" s="683" t="s">
        <v>334</v>
      </c>
      <c r="G2473" s="698">
        <v>100</v>
      </c>
      <c r="H2473" s="698">
        <v>100</v>
      </c>
      <c r="I2473" s="688">
        <f t="shared" si="40"/>
        <v>20</v>
      </c>
    </row>
    <row r="2474" spans="1:9" ht="15">
      <c r="A2474" s="682">
        <v>2450</v>
      </c>
      <c r="B2474" s="690" t="s">
        <v>1490</v>
      </c>
      <c r="C2474" s="690" t="s">
        <v>2692</v>
      </c>
      <c r="D2474" s="691" t="s">
        <v>5171</v>
      </c>
      <c r="E2474" s="686" t="s">
        <v>1217</v>
      </c>
      <c r="F2474" s="683" t="s">
        <v>334</v>
      </c>
      <c r="G2474" s="698">
        <v>100</v>
      </c>
      <c r="H2474" s="698">
        <v>100</v>
      </c>
      <c r="I2474" s="688">
        <f t="shared" si="40"/>
        <v>20</v>
      </c>
    </row>
    <row r="2475" spans="1:9" ht="15">
      <c r="A2475" s="682">
        <v>2451</v>
      </c>
      <c r="B2475" s="690" t="s">
        <v>1416</v>
      </c>
      <c r="C2475" s="690" t="s">
        <v>4988</v>
      </c>
      <c r="D2475" s="691" t="s">
        <v>5172</v>
      </c>
      <c r="E2475" s="686" t="s">
        <v>1217</v>
      </c>
      <c r="F2475" s="683" t="s">
        <v>334</v>
      </c>
      <c r="G2475" s="698">
        <v>100</v>
      </c>
      <c r="H2475" s="698">
        <v>100</v>
      </c>
      <c r="I2475" s="688">
        <f t="shared" si="40"/>
        <v>20</v>
      </c>
    </row>
    <row r="2476" spans="1:9" ht="15">
      <c r="A2476" s="682">
        <v>2452</v>
      </c>
      <c r="B2476" s="690" t="s">
        <v>5173</v>
      </c>
      <c r="C2476" s="690" t="s">
        <v>1261</v>
      </c>
      <c r="D2476" s="691" t="s">
        <v>5174</v>
      </c>
      <c r="E2476" s="686" t="s">
        <v>1217</v>
      </c>
      <c r="F2476" s="683" t="s">
        <v>334</v>
      </c>
      <c r="G2476" s="698">
        <v>100</v>
      </c>
      <c r="H2476" s="698">
        <v>100</v>
      </c>
      <c r="I2476" s="688">
        <f t="shared" si="40"/>
        <v>20</v>
      </c>
    </row>
    <row r="2477" spans="1:9" ht="15">
      <c r="A2477" s="682">
        <v>2453</v>
      </c>
      <c r="B2477" s="690" t="s">
        <v>5009</v>
      </c>
      <c r="C2477" s="690" t="s">
        <v>5133</v>
      </c>
      <c r="D2477" s="691" t="s">
        <v>5175</v>
      </c>
      <c r="E2477" s="686" t="s">
        <v>1217</v>
      </c>
      <c r="F2477" s="683" t="s">
        <v>334</v>
      </c>
      <c r="G2477" s="698">
        <v>100</v>
      </c>
      <c r="H2477" s="698">
        <v>100</v>
      </c>
      <c r="I2477" s="688">
        <f t="shared" si="40"/>
        <v>20</v>
      </c>
    </row>
    <row r="2478" spans="1:9" ht="15">
      <c r="A2478" s="682">
        <v>2454</v>
      </c>
      <c r="B2478" s="690" t="s">
        <v>1268</v>
      </c>
      <c r="C2478" s="690" t="s">
        <v>5176</v>
      </c>
      <c r="D2478" s="691" t="s">
        <v>5177</v>
      </c>
      <c r="E2478" s="686" t="s">
        <v>1217</v>
      </c>
      <c r="F2478" s="683" t="s">
        <v>334</v>
      </c>
      <c r="G2478" s="698">
        <v>100</v>
      </c>
      <c r="H2478" s="698">
        <v>100</v>
      </c>
      <c r="I2478" s="688">
        <f t="shared" si="40"/>
        <v>20</v>
      </c>
    </row>
    <row r="2479" spans="1:9" ht="15">
      <c r="A2479" s="682">
        <v>2455</v>
      </c>
      <c r="B2479" s="690" t="s">
        <v>706</v>
      </c>
      <c r="C2479" s="690" t="s">
        <v>5178</v>
      </c>
      <c r="D2479" s="691" t="s">
        <v>5179</v>
      </c>
      <c r="E2479" s="686" t="s">
        <v>1217</v>
      </c>
      <c r="F2479" s="683" t="s">
        <v>334</v>
      </c>
      <c r="G2479" s="698">
        <v>100</v>
      </c>
      <c r="H2479" s="698">
        <v>100</v>
      </c>
      <c r="I2479" s="688">
        <f t="shared" si="40"/>
        <v>20</v>
      </c>
    </row>
    <row r="2480" spans="1:9" ht="15">
      <c r="A2480" s="682">
        <v>2456</v>
      </c>
      <c r="B2480" s="690" t="s">
        <v>2111</v>
      </c>
      <c r="C2480" s="690" t="s">
        <v>1261</v>
      </c>
      <c r="D2480" s="691" t="s">
        <v>5180</v>
      </c>
      <c r="E2480" s="686" t="s">
        <v>1217</v>
      </c>
      <c r="F2480" s="683" t="s">
        <v>334</v>
      </c>
      <c r="G2480" s="698">
        <v>100</v>
      </c>
      <c r="H2480" s="698">
        <v>100</v>
      </c>
      <c r="I2480" s="688">
        <f t="shared" si="40"/>
        <v>20</v>
      </c>
    </row>
    <row r="2481" spans="1:9" ht="15">
      <c r="A2481" s="682">
        <v>2457</v>
      </c>
      <c r="B2481" s="690" t="s">
        <v>3045</v>
      </c>
      <c r="C2481" s="690" t="s">
        <v>5181</v>
      </c>
      <c r="D2481" s="691" t="s">
        <v>5182</v>
      </c>
      <c r="E2481" s="686" t="s">
        <v>1217</v>
      </c>
      <c r="F2481" s="683" t="s">
        <v>334</v>
      </c>
      <c r="G2481" s="698">
        <v>100</v>
      </c>
      <c r="H2481" s="698">
        <v>100</v>
      </c>
      <c r="I2481" s="688">
        <f t="shared" si="40"/>
        <v>20</v>
      </c>
    </row>
    <row r="2482" spans="1:9" ht="15">
      <c r="A2482" s="682">
        <v>2458</v>
      </c>
      <c r="B2482" s="690" t="s">
        <v>2278</v>
      </c>
      <c r="C2482" s="690" t="s">
        <v>5133</v>
      </c>
      <c r="D2482" s="691" t="s">
        <v>5183</v>
      </c>
      <c r="E2482" s="686" t="s">
        <v>1217</v>
      </c>
      <c r="F2482" s="683" t="s">
        <v>334</v>
      </c>
      <c r="G2482" s="698">
        <v>100</v>
      </c>
      <c r="H2482" s="698">
        <v>100</v>
      </c>
      <c r="I2482" s="688">
        <f t="shared" si="40"/>
        <v>20</v>
      </c>
    </row>
    <row r="2483" spans="1:9" ht="15">
      <c r="A2483" s="682">
        <v>2459</v>
      </c>
      <c r="B2483" s="690" t="s">
        <v>2278</v>
      </c>
      <c r="C2483" s="690" t="s">
        <v>1606</v>
      </c>
      <c r="D2483" s="691" t="s">
        <v>5184</v>
      </c>
      <c r="E2483" s="686" t="s">
        <v>1217</v>
      </c>
      <c r="F2483" s="683" t="s">
        <v>334</v>
      </c>
      <c r="G2483" s="698">
        <v>100</v>
      </c>
      <c r="H2483" s="698">
        <v>100</v>
      </c>
      <c r="I2483" s="688">
        <f t="shared" si="40"/>
        <v>20</v>
      </c>
    </row>
    <row r="2484" spans="1:9" ht="15">
      <c r="A2484" s="682">
        <v>2460</v>
      </c>
      <c r="B2484" s="690" t="s">
        <v>1583</v>
      </c>
      <c r="C2484" s="690" t="s">
        <v>5133</v>
      </c>
      <c r="D2484" s="691" t="s">
        <v>5185</v>
      </c>
      <c r="E2484" s="686" t="s">
        <v>1217</v>
      </c>
      <c r="F2484" s="683" t="s">
        <v>334</v>
      </c>
      <c r="G2484" s="698">
        <v>100</v>
      </c>
      <c r="H2484" s="698">
        <v>100</v>
      </c>
      <c r="I2484" s="688">
        <f t="shared" si="40"/>
        <v>20</v>
      </c>
    </row>
    <row r="2485" spans="1:9" ht="15">
      <c r="A2485" s="682">
        <v>2461</v>
      </c>
      <c r="B2485" s="690" t="s">
        <v>5186</v>
      </c>
      <c r="C2485" s="690" t="s">
        <v>1722</v>
      </c>
      <c r="D2485" s="691" t="s">
        <v>5187</v>
      </c>
      <c r="E2485" s="686" t="s">
        <v>1217</v>
      </c>
      <c r="F2485" s="683" t="s">
        <v>334</v>
      </c>
      <c r="G2485" s="698">
        <v>100</v>
      </c>
      <c r="H2485" s="698">
        <v>100</v>
      </c>
      <c r="I2485" s="688">
        <f t="shared" si="40"/>
        <v>20</v>
      </c>
    </row>
    <row r="2486" spans="1:9" ht="15">
      <c r="A2486" s="682">
        <v>2462</v>
      </c>
      <c r="B2486" s="690" t="s">
        <v>628</v>
      </c>
      <c r="C2486" s="690" t="s">
        <v>5188</v>
      </c>
      <c r="D2486" s="691" t="s">
        <v>5189</v>
      </c>
      <c r="E2486" s="686" t="s">
        <v>1217</v>
      </c>
      <c r="F2486" s="683" t="s">
        <v>334</v>
      </c>
      <c r="G2486" s="698">
        <v>100</v>
      </c>
      <c r="H2486" s="698">
        <v>100</v>
      </c>
      <c r="I2486" s="688">
        <f t="shared" si="40"/>
        <v>20</v>
      </c>
    </row>
    <row r="2487" spans="1:9" ht="15">
      <c r="A2487" s="682">
        <v>2463</v>
      </c>
      <c r="B2487" s="690" t="s">
        <v>1363</v>
      </c>
      <c r="C2487" s="690" t="s">
        <v>5190</v>
      </c>
      <c r="D2487" s="691" t="s">
        <v>5191</v>
      </c>
      <c r="E2487" s="686" t="s">
        <v>1217</v>
      </c>
      <c r="F2487" s="683" t="s">
        <v>334</v>
      </c>
      <c r="G2487" s="698">
        <v>100</v>
      </c>
      <c r="H2487" s="698">
        <v>100</v>
      </c>
      <c r="I2487" s="688">
        <f t="shared" si="40"/>
        <v>20</v>
      </c>
    </row>
    <row r="2488" spans="1:9" ht="15">
      <c r="A2488" s="682">
        <v>2464</v>
      </c>
      <c r="B2488" s="690" t="s">
        <v>1583</v>
      </c>
      <c r="C2488" s="690" t="s">
        <v>5133</v>
      </c>
      <c r="D2488" s="691" t="s">
        <v>5192</v>
      </c>
      <c r="E2488" s="686" t="s">
        <v>1217</v>
      </c>
      <c r="F2488" s="683" t="s">
        <v>334</v>
      </c>
      <c r="G2488" s="698">
        <v>100</v>
      </c>
      <c r="H2488" s="698">
        <v>100</v>
      </c>
      <c r="I2488" s="688">
        <f t="shared" si="40"/>
        <v>20</v>
      </c>
    </row>
    <row r="2489" spans="1:9" ht="15">
      <c r="A2489" s="682">
        <v>2465</v>
      </c>
      <c r="B2489" s="690" t="s">
        <v>4669</v>
      </c>
      <c r="C2489" s="690" t="s">
        <v>2014</v>
      </c>
      <c r="D2489" s="691" t="s">
        <v>5193</v>
      </c>
      <c r="E2489" s="686" t="s">
        <v>1217</v>
      </c>
      <c r="F2489" s="683" t="s">
        <v>334</v>
      </c>
      <c r="G2489" s="698">
        <v>100</v>
      </c>
      <c r="H2489" s="698">
        <v>100</v>
      </c>
      <c r="I2489" s="688">
        <f t="shared" si="40"/>
        <v>20</v>
      </c>
    </row>
    <row r="2490" spans="1:9" ht="15">
      <c r="A2490" s="682">
        <v>2466</v>
      </c>
      <c r="B2490" s="690" t="s">
        <v>2045</v>
      </c>
      <c r="C2490" s="690" t="s">
        <v>1606</v>
      </c>
      <c r="D2490" s="691" t="s">
        <v>5194</v>
      </c>
      <c r="E2490" s="686" t="s">
        <v>1217</v>
      </c>
      <c r="F2490" s="683" t="s">
        <v>334</v>
      </c>
      <c r="G2490" s="698">
        <v>100</v>
      </c>
      <c r="H2490" s="698">
        <v>100</v>
      </c>
      <c r="I2490" s="688">
        <f t="shared" si="40"/>
        <v>20</v>
      </c>
    </row>
    <row r="2491" spans="1:9" ht="15">
      <c r="A2491" s="682">
        <v>2467</v>
      </c>
      <c r="B2491" s="690" t="s">
        <v>3830</v>
      </c>
      <c r="C2491" s="690" t="s">
        <v>1261</v>
      </c>
      <c r="D2491" s="691" t="s">
        <v>5195</v>
      </c>
      <c r="E2491" s="686" t="s">
        <v>1217</v>
      </c>
      <c r="F2491" s="683" t="s">
        <v>334</v>
      </c>
      <c r="G2491" s="698">
        <v>100</v>
      </c>
      <c r="H2491" s="698">
        <v>100</v>
      </c>
      <c r="I2491" s="688">
        <f t="shared" si="40"/>
        <v>20</v>
      </c>
    </row>
    <row r="2492" spans="1:9" ht="15">
      <c r="A2492" s="682">
        <v>2468</v>
      </c>
      <c r="B2492" s="690" t="s">
        <v>1629</v>
      </c>
      <c r="C2492" s="690" t="s">
        <v>3920</v>
      </c>
      <c r="D2492" s="691" t="s">
        <v>5196</v>
      </c>
      <c r="E2492" s="686" t="s">
        <v>1217</v>
      </c>
      <c r="F2492" s="683" t="s">
        <v>334</v>
      </c>
      <c r="G2492" s="698">
        <v>100</v>
      </c>
      <c r="H2492" s="698">
        <v>100</v>
      </c>
      <c r="I2492" s="688">
        <f t="shared" si="40"/>
        <v>20</v>
      </c>
    </row>
    <row r="2493" spans="1:9" ht="15">
      <c r="A2493" s="682">
        <v>2469</v>
      </c>
      <c r="B2493" s="690" t="s">
        <v>1449</v>
      </c>
      <c r="C2493" s="690" t="s">
        <v>2692</v>
      </c>
      <c r="D2493" s="691" t="s">
        <v>5197</v>
      </c>
      <c r="E2493" s="686" t="s">
        <v>1217</v>
      </c>
      <c r="F2493" s="683" t="s">
        <v>334</v>
      </c>
      <c r="G2493" s="698">
        <v>100</v>
      </c>
      <c r="H2493" s="698">
        <v>100</v>
      </c>
      <c r="I2493" s="688">
        <f t="shared" si="40"/>
        <v>20</v>
      </c>
    </row>
    <row r="2494" spans="1:9" ht="15">
      <c r="A2494" s="682">
        <v>2470</v>
      </c>
      <c r="B2494" s="690" t="s">
        <v>4823</v>
      </c>
      <c r="C2494" s="690" t="s">
        <v>5198</v>
      </c>
      <c r="D2494" s="691" t="s">
        <v>5199</v>
      </c>
      <c r="E2494" s="686" t="s">
        <v>1217</v>
      </c>
      <c r="F2494" s="683" t="s">
        <v>334</v>
      </c>
      <c r="G2494" s="698">
        <v>100</v>
      </c>
      <c r="H2494" s="698">
        <v>100</v>
      </c>
      <c r="I2494" s="688">
        <f t="shared" si="40"/>
        <v>20</v>
      </c>
    </row>
    <row r="2495" spans="1:9" ht="15">
      <c r="A2495" s="682">
        <v>2471</v>
      </c>
      <c r="B2495" s="690" t="s">
        <v>2093</v>
      </c>
      <c r="C2495" s="690" t="s">
        <v>5198</v>
      </c>
      <c r="D2495" s="691" t="s">
        <v>5200</v>
      </c>
      <c r="E2495" s="686" t="s">
        <v>1217</v>
      </c>
      <c r="F2495" s="683" t="s">
        <v>334</v>
      </c>
      <c r="G2495" s="698">
        <v>100</v>
      </c>
      <c r="H2495" s="698">
        <v>100</v>
      </c>
      <c r="I2495" s="688">
        <f t="shared" si="40"/>
        <v>20</v>
      </c>
    </row>
    <row r="2496" spans="1:9" ht="15">
      <c r="A2496" s="682">
        <v>2472</v>
      </c>
      <c r="B2496" s="690" t="s">
        <v>1296</v>
      </c>
      <c r="C2496" s="690" t="s">
        <v>3920</v>
      </c>
      <c r="D2496" s="691" t="s">
        <v>5201</v>
      </c>
      <c r="E2496" s="686" t="s">
        <v>1217</v>
      </c>
      <c r="F2496" s="683" t="s">
        <v>334</v>
      </c>
      <c r="G2496" s="698">
        <v>100</v>
      </c>
      <c r="H2496" s="698">
        <v>100</v>
      </c>
      <c r="I2496" s="688">
        <f t="shared" si="40"/>
        <v>20</v>
      </c>
    </row>
    <row r="2497" spans="1:9" ht="15">
      <c r="A2497" s="682">
        <v>2473</v>
      </c>
      <c r="B2497" s="692" t="s">
        <v>1478</v>
      </c>
      <c r="C2497" s="692" t="s">
        <v>5133</v>
      </c>
      <c r="D2497" s="693" t="s">
        <v>5202</v>
      </c>
      <c r="E2497" s="686" t="s">
        <v>1217</v>
      </c>
      <c r="F2497" s="683" t="s">
        <v>334</v>
      </c>
      <c r="G2497" s="698">
        <v>150</v>
      </c>
      <c r="H2497" s="698">
        <v>150</v>
      </c>
      <c r="I2497" s="688">
        <f t="shared" si="40"/>
        <v>30</v>
      </c>
    </row>
    <row r="2498" spans="1:9" ht="15">
      <c r="A2498" s="682">
        <v>2474</v>
      </c>
      <c r="B2498" s="690" t="s">
        <v>5203</v>
      </c>
      <c r="C2498" s="694" t="s">
        <v>5204</v>
      </c>
      <c r="D2498" s="691" t="s">
        <v>5205</v>
      </c>
      <c r="E2498" s="686" t="s">
        <v>1217</v>
      </c>
      <c r="F2498" s="683" t="s">
        <v>334</v>
      </c>
      <c r="G2498" s="698">
        <v>100</v>
      </c>
      <c r="H2498" s="698">
        <v>100</v>
      </c>
      <c r="I2498" s="688">
        <f t="shared" si="40"/>
        <v>20</v>
      </c>
    </row>
    <row r="2499" spans="1:9" ht="15">
      <c r="A2499" s="682">
        <v>2475</v>
      </c>
      <c r="B2499" s="690" t="s">
        <v>665</v>
      </c>
      <c r="C2499" s="694" t="s">
        <v>5206</v>
      </c>
      <c r="D2499" s="691" t="s">
        <v>5207</v>
      </c>
      <c r="E2499" s="686" t="s">
        <v>1217</v>
      </c>
      <c r="F2499" s="683" t="s">
        <v>334</v>
      </c>
      <c r="G2499" s="698">
        <v>100</v>
      </c>
      <c r="H2499" s="698">
        <v>100</v>
      </c>
      <c r="I2499" s="688">
        <f t="shared" si="40"/>
        <v>20</v>
      </c>
    </row>
    <row r="2500" spans="1:9" ht="15">
      <c r="A2500" s="682">
        <v>2476</v>
      </c>
      <c r="B2500" s="690" t="s">
        <v>1449</v>
      </c>
      <c r="C2500" s="694" t="s">
        <v>5206</v>
      </c>
      <c r="D2500" s="691" t="s">
        <v>5208</v>
      </c>
      <c r="E2500" s="686" t="s">
        <v>1217</v>
      </c>
      <c r="F2500" s="683" t="s">
        <v>334</v>
      </c>
      <c r="G2500" s="698">
        <v>100</v>
      </c>
      <c r="H2500" s="698">
        <v>100</v>
      </c>
      <c r="I2500" s="688">
        <f t="shared" si="40"/>
        <v>20</v>
      </c>
    </row>
    <row r="2501" spans="1:9" ht="15">
      <c r="A2501" s="682">
        <v>2477</v>
      </c>
      <c r="B2501" s="690" t="s">
        <v>2234</v>
      </c>
      <c r="C2501" s="694" t="s">
        <v>3664</v>
      </c>
      <c r="D2501" s="691" t="s">
        <v>5209</v>
      </c>
      <c r="E2501" s="686" t="s">
        <v>1217</v>
      </c>
      <c r="F2501" s="683" t="s">
        <v>334</v>
      </c>
      <c r="G2501" s="698">
        <v>100</v>
      </c>
      <c r="H2501" s="698">
        <v>100</v>
      </c>
      <c r="I2501" s="688">
        <f t="shared" si="40"/>
        <v>20</v>
      </c>
    </row>
    <row r="2502" spans="1:9" ht="15">
      <c r="A2502" s="682">
        <v>2478</v>
      </c>
      <c r="B2502" s="690" t="s">
        <v>1290</v>
      </c>
      <c r="C2502" s="694" t="s">
        <v>3894</v>
      </c>
      <c r="D2502" s="691" t="s">
        <v>5210</v>
      </c>
      <c r="E2502" s="686" t="s">
        <v>1217</v>
      </c>
      <c r="F2502" s="683" t="s">
        <v>334</v>
      </c>
      <c r="G2502" s="698">
        <v>100</v>
      </c>
      <c r="H2502" s="698">
        <v>100</v>
      </c>
      <c r="I2502" s="688">
        <f t="shared" si="40"/>
        <v>20</v>
      </c>
    </row>
    <row r="2503" spans="1:9" ht="15">
      <c r="A2503" s="682">
        <v>2479</v>
      </c>
      <c r="B2503" s="690" t="s">
        <v>5150</v>
      </c>
      <c r="C2503" s="694" t="s">
        <v>5211</v>
      </c>
      <c r="D2503" s="691" t="s">
        <v>5212</v>
      </c>
      <c r="E2503" s="686" t="s">
        <v>1217</v>
      </c>
      <c r="F2503" s="683" t="s">
        <v>334</v>
      </c>
      <c r="G2503" s="698">
        <v>100</v>
      </c>
      <c r="H2503" s="698">
        <v>100</v>
      </c>
      <c r="I2503" s="688">
        <f t="shared" si="40"/>
        <v>20</v>
      </c>
    </row>
    <row r="2504" spans="1:9" ht="15">
      <c r="A2504" s="682">
        <v>2480</v>
      </c>
      <c r="B2504" s="690" t="s">
        <v>1441</v>
      </c>
      <c r="C2504" s="694" t="s">
        <v>3516</v>
      </c>
      <c r="D2504" s="691" t="s">
        <v>5213</v>
      </c>
      <c r="E2504" s="686" t="s">
        <v>1217</v>
      </c>
      <c r="F2504" s="683" t="s">
        <v>334</v>
      </c>
      <c r="G2504" s="698">
        <v>100</v>
      </c>
      <c r="H2504" s="698">
        <v>100</v>
      </c>
      <c r="I2504" s="688">
        <f t="shared" si="40"/>
        <v>20</v>
      </c>
    </row>
    <row r="2505" spans="1:9" ht="15">
      <c r="A2505" s="682">
        <v>2481</v>
      </c>
      <c r="B2505" s="690" t="s">
        <v>2138</v>
      </c>
      <c r="C2505" s="694" t="s">
        <v>5214</v>
      </c>
      <c r="D2505" s="691" t="s">
        <v>5215</v>
      </c>
      <c r="E2505" s="686" t="s">
        <v>1217</v>
      </c>
      <c r="F2505" s="683" t="s">
        <v>334</v>
      </c>
      <c r="G2505" s="698">
        <v>100</v>
      </c>
      <c r="H2505" s="698">
        <v>100</v>
      </c>
      <c r="I2505" s="688">
        <f t="shared" si="40"/>
        <v>20</v>
      </c>
    </row>
    <row r="2506" spans="1:9" ht="15">
      <c r="A2506" s="682">
        <v>2482</v>
      </c>
      <c r="B2506" s="690" t="s">
        <v>2259</v>
      </c>
      <c r="C2506" s="694" t="s">
        <v>5216</v>
      </c>
      <c r="D2506" s="691" t="s">
        <v>5217</v>
      </c>
      <c r="E2506" s="686" t="s">
        <v>1217</v>
      </c>
      <c r="F2506" s="683" t="s">
        <v>334</v>
      </c>
      <c r="G2506" s="698">
        <v>100</v>
      </c>
      <c r="H2506" s="698">
        <v>100</v>
      </c>
      <c r="I2506" s="688">
        <f t="shared" si="40"/>
        <v>20</v>
      </c>
    </row>
    <row r="2507" spans="1:9" ht="15">
      <c r="A2507" s="682">
        <v>2483</v>
      </c>
      <c r="B2507" s="690" t="s">
        <v>1490</v>
      </c>
      <c r="C2507" s="694" t="s">
        <v>5218</v>
      </c>
      <c r="D2507" s="691" t="s">
        <v>5219</v>
      </c>
      <c r="E2507" s="686" t="s">
        <v>1217</v>
      </c>
      <c r="F2507" s="683" t="s">
        <v>334</v>
      </c>
      <c r="G2507" s="698">
        <v>100</v>
      </c>
      <c r="H2507" s="698">
        <v>100</v>
      </c>
      <c r="I2507" s="688">
        <f t="shared" si="40"/>
        <v>20</v>
      </c>
    </row>
    <row r="2508" spans="1:9" ht="15">
      <c r="A2508" s="682">
        <v>2484</v>
      </c>
      <c r="B2508" s="690" t="s">
        <v>1404</v>
      </c>
      <c r="C2508" s="694" t="s">
        <v>3664</v>
      </c>
      <c r="D2508" s="691" t="s">
        <v>5220</v>
      </c>
      <c r="E2508" s="686" t="s">
        <v>1217</v>
      </c>
      <c r="F2508" s="683" t="s">
        <v>334</v>
      </c>
      <c r="G2508" s="698">
        <v>100</v>
      </c>
      <c r="H2508" s="698">
        <v>100</v>
      </c>
      <c r="I2508" s="688">
        <f t="shared" si="40"/>
        <v>20</v>
      </c>
    </row>
    <row r="2509" spans="1:9" ht="15">
      <c r="A2509" s="682">
        <v>2485</v>
      </c>
      <c r="B2509" s="690" t="s">
        <v>5221</v>
      </c>
      <c r="C2509" s="694" t="s">
        <v>4004</v>
      </c>
      <c r="D2509" s="691" t="s">
        <v>5222</v>
      </c>
      <c r="E2509" s="686" t="s">
        <v>1217</v>
      </c>
      <c r="F2509" s="683" t="s">
        <v>334</v>
      </c>
      <c r="G2509" s="698">
        <v>100</v>
      </c>
      <c r="H2509" s="698">
        <v>100</v>
      </c>
      <c r="I2509" s="688">
        <f t="shared" si="40"/>
        <v>20</v>
      </c>
    </row>
    <row r="2510" spans="1:9" ht="15">
      <c r="A2510" s="682">
        <v>2486</v>
      </c>
      <c r="B2510" s="690" t="s">
        <v>1402</v>
      </c>
      <c r="C2510" s="694" t="s">
        <v>5223</v>
      </c>
      <c r="D2510" s="691" t="s">
        <v>5224</v>
      </c>
      <c r="E2510" s="686" t="s">
        <v>1217</v>
      </c>
      <c r="F2510" s="683" t="s">
        <v>334</v>
      </c>
      <c r="G2510" s="698">
        <v>100</v>
      </c>
      <c r="H2510" s="698">
        <v>100</v>
      </c>
      <c r="I2510" s="688">
        <f t="shared" si="40"/>
        <v>20</v>
      </c>
    </row>
    <row r="2511" spans="1:9" ht="15">
      <c r="A2511" s="682">
        <v>2487</v>
      </c>
      <c r="B2511" s="690" t="s">
        <v>2163</v>
      </c>
      <c r="C2511" s="694" t="s">
        <v>4211</v>
      </c>
      <c r="D2511" s="691" t="s">
        <v>5225</v>
      </c>
      <c r="E2511" s="686" t="s">
        <v>1217</v>
      </c>
      <c r="F2511" s="683" t="s">
        <v>334</v>
      </c>
      <c r="G2511" s="698">
        <v>100</v>
      </c>
      <c r="H2511" s="698">
        <v>100</v>
      </c>
      <c r="I2511" s="688">
        <f t="shared" si="40"/>
        <v>20</v>
      </c>
    </row>
    <row r="2512" spans="1:9" ht="15">
      <c r="A2512" s="682">
        <v>2488</v>
      </c>
      <c r="B2512" s="690" t="s">
        <v>5226</v>
      </c>
      <c r="C2512" s="694" t="s">
        <v>5227</v>
      </c>
      <c r="D2512" s="691" t="s">
        <v>5228</v>
      </c>
      <c r="E2512" s="686" t="s">
        <v>1217</v>
      </c>
      <c r="F2512" s="683" t="s">
        <v>334</v>
      </c>
      <c r="G2512" s="698">
        <v>100</v>
      </c>
      <c r="H2512" s="698">
        <v>100</v>
      </c>
      <c r="I2512" s="688">
        <f t="shared" si="40"/>
        <v>20</v>
      </c>
    </row>
    <row r="2513" spans="1:9" ht="15">
      <c r="A2513" s="682">
        <v>2489</v>
      </c>
      <c r="B2513" s="690" t="s">
        <v>1413</v>
      </c>
      <c r="C2513" s="694" t="s">
        <v>4201</v>
      </c>
      <c r="D2513" s="691" t="s">
        <v>5229</v>
      </c>
      <c r="E2513" s="686" t="s">
        <v>1217</v>
      </c>
      <c r="F2513" s="683" t="s">
        <v>334</v>
      </c>
      <c r="G2513" s="698">
        <v>100</v>
      </c>
      <c r="H2513" s="698">
        <v>100</v>
      </c>
      <c r="I2513" s="688">
        <f t="shared" si="40"/>
        <v>20</v>
      </c>
    </row>
    <row r="2514" spans="1:9" ht="15">
      <c r="A2514" s="682">
        <v>2490</v>
      </c>
      <c r="B2514" s="690" t="s">
        <v>2038</v>
      </c>
      <c r="C2514" s="694" t="s">
        <v>5230</v>
      </c>
      <c r="D2514" s="691" t="s">
        <v>5231</v>
      </c>
      <c r="E2514" s="686" t="s">
        <v>1217</v>
      </c>
      <c r="F2514" s="683" t="s">
        <v>334</v>
      </c>
      <c r="G2514" s="698">
        <v>100</v>
      </c>
      <c r="H2514" s="698">
        <v>100</v>
      </c>
      <c r="I2514" s="688">
        <f t="shared" si="40"/>
        <v>20</v>
      </c>
    </row>
    <row r="2515" spans="1:9" ht="15">
      <c r="A2515" s="682">
        <v>2491</v>
      </c>
      <c r="B2515" s="690" t="s">
        <v>1244</v>
      </c>
      <c r="C2515" s="694" t="s">
        <v>4179</v>
      </c>
      <c r="D2515" s="691" t="s">
        <v>5232</v>
      </c>
      <c r="E2515" s="686" t="s">
        <v>1217</v>
      </c>
      <c r="F2515" s="683" t="s">
        <v>334</v>
      </c>
      <c r="G2515" s="698">
        <v>100</v>
      </c>
      <c r="H2515" s="698">
        <v>100</v>
      </c>
      <c r="I2515" s="688">
        <f t="shared" si="40"/>
        <v>20</v>
      </c>
    </row>
    <row r="2516" spans="1:9" ht="15">
      <c r="A2516" s="682">
        <v>2492</v>
      </c>
      <c r="B2516" s="690" t="s">
        <v>5233</v>
      </c>
      <c r="C2516" s="694" t="s">
        <v>4176</v>
      </c>
      <c r="D2516" s="691" t="s">
        <v>5234</v>
      </c>
      <c r="E2516" s="686" t="s">
        <v>1217</v>
      </c>
      <c r="F2516" s="683" t="s">
        <v>334</v>
      </c>
      <c r="G2516" s="698">
        <v>100</v>
      </c>
      <c r="H2516" s="698">
        <v>100</v>
      </c>
      <c r="I2516" s="688">
        <f t="shared" si="40"/>
        <v>20</v>
      </c>
    </row>
    <row r="2517" spans="1:9" ht="15">
      <c r="A2517" s="682">
        <v>2493</v>
      </c>
      <c r="B2517" s="690" t="s">
        <v>1382</v>
      </c>
      <c r="C2517" s="694" t="s">
        <v>5235</v>
      </c>
      <c r="D2517" s="691" t="s">
        <v>5236</v>
      </c>
      <c r="E2517" s="686" t="s">
        <v>1217</v>
      </c>
      <c r="F2517" s="683" t="s">
        <v>334</v>
      </c>
      <c r="G2517" s="698">
        <v>100</v>
      </c>
      <c r="H2517" s="698">
        <v>100</v>
      </c>
      <c r="I2517" s="688">
        <f t="shared" si="40"/>
        <v>20</v>
      </c>
    </row>
    <row r="2518" spans="1:9" ht="15">
      <c r="A2518" s="682">
        <v>2494</v>
      </c>
      <c r="B2518" s="690" t="s">
        <v>1449</v>
      </c>
      <c r="C2518" s="694" t="s">
        <v>5237</v>
      </c>
      <c r="D2518" s="691" t="s">
        <v>5238</v>
      </c>
      <c r="E2518" s="686" t="s">
        <v>1217</v>
      </c>
      <c r="F2518" s="683" t="s">
        <v>334</v>
      </c>
      <c r="G2518" s="698">
        <v>100</v>
      </c>
      <c r="H2518" s="698">
        <v>100</v>
      </c>
      <c r="I2518" s="688">
        <f t="shared" si="40"/>
        <v>20</v>
      </c>
    </row>
    <row r="2519" spans="1:9" ht="15">
      <c r="A2519" s="682">
        <v>2495</v>
      </c>
      <c r="B2519" s="690" t="s">
        <v>1449</v>
      </c>
      <c r="C2519" s="694" t="s">
        <v>5239</v>
      </c>
      <c r="D2519" s="691" t="s">
        <v>5240</v>
      </c>
      <c r="E2519" s="686" t="s">
        <v>1217</v>
      </c>
      <c r="F2519" s="683" t="s">
        <v>334</v>
      </c>
      <c r="G2519" s="698">
        <v>100</v>
      </c>
      <c r="H2519" s="698">
        <v>100</v>
      </c>
      <c r="I2519" s="688">
        <f t="shared" si="40"/>
        <v>20</v>
      </c>
    </row>
    <row r="2520" spans="1:9" ht="15">
      <c r="A2520" s="682">
        <v>2496</v>
      </c>
      <c r="B2520" s="690" t="s">
        <v>5241</v>
      </c>
      <c r="C2520" s="694" t="s">
        <v>4832</v>
      </c>
      <c r="D2520" s="691" t="s">
        <v>5242</v>
      </c>
      <c r="E2520" s="686" t="s">
        <v>1217</v>
      </c>
      <c r="F2520" s="683" t="s">
        <v>334</v>
      </c>
      <c r="G2520" s="698">
        <v>100</v>
      </c>
      <c r="H2520" s="698">
        <v>100</v>
      </c>
      <c r="I2520" s="688">
        <f t="shared" si="40"/>
        <v>20</v>
      </c>
    </row>
    <row r="2521" spans="1:9" ht="15">
      <c r="A2521" s="682">
        <v>2497</v>
      </c>
      <c r="B2521" s="690" t="s">
        <v>709</v>
      </c>
      <c r="C2521" s="694" t="s">
        <v>4274</v>
      </c>
      <c r="D2521" s="691" t="s">
        <v>5243</v>
      </c>
      <c r="E2521" s="686" t="s">
        <v>1217</v>
      </c>
      <c r="F2521" s="683" t="s">
        <v>334</v>
      </c>
      <c r="G2521" s="698">
        <v>100</v>
      </c>
      <c r="H2521" s="698">
        <v>100</v>
      </c>
      <c r="I2521" s="688">
        <f t="shared" si="40"/>
        <v>20</v>
      </c>
    </row>
    <row r="2522" spans="1:9" ht="15">
      <c r="A2522" s="682">
        <v>2498</v>
      </c>
      <c r="B2522" s="690" t="s">
        <v>1249</v>
      </c>
      <c r="C2522" s="694" t="s">
        <v>5244</v>
      </c>
      <c r="D2522" s="691" t="s">
        <v>5245</v>
      </c>
      <c r="E2522" s="686" t="s">
        <v>1217</v>
      </c>
      <c r="F2522" s="683" t="s">
        <v>334</v>
      </c>
      <c r="G2522" s="698">
        <v>100</v>
      </c>
      <c r="H2522" s="698">
        <v>100</v>
      </c>
      <c r="I2522" s="688">
        <f t="shared" si="40"/>
        <v>20</v>
      </c>
    </row>
    <row r="2523" spans="1:9" ht="15">
      <c r="A2523" s="682">
        <v>2499</v>
      </c>
      <c r="B2523" s="690" t="s">
        <v>1441</v>
      </c>
      <c r="C2523" s="694" t="s">
        <v>3943</v>
      </c>
      <c r="D2523" s="691" t="s">
        <v>5246</v>
      </c>
      <c r="E2523" s="686" t="s">
        <v>1217</v>
      </c>
      <c r="F2523" s="683" t="s">
        <v>334</v>
      </c>
      <c r="G2523" s="698">
        <v>100</v>
      </c>
      <c r="H2523" s="698">
        <v>100</v>
      </c>
      <c r="I2523" s="688">
        <f t="shared" si="40"/>
        <v>20</v>
      </c>
    </row>
    <row r="2524" spans="1:9" ht="15">
      <c r="A2524" s="682">
        <v>2500</v>
      </c>
      <c r="B2524" s="690" t="s">
        <v>1640</v>
      </c>
      <c r="C2524" s="694" t="s">
        <v>5247</v>
      </c>
      <c r="D2524" s="691" t="s">
        <v>5248</v>
      </c>
      <c r="E2524" s="686" t="s">
        <v>1217</v>
      </c>
      <c r="F2524" s="683" t="s">
        <v>334</v>
      </c>
      <c r="G2524" s="698">
        <v>100</v>
      </c>
      <c r="H2524" s="698">
        <v>100</v>
      </c>
      <c r="I2524" s="688">
        <f t="shared" si="40"/>
        <v>20</v>
      </c>
    </row>
    <row r="2525" spans="1:9" ht="15">
      <c r="A2525" s="682">
        <v>2501</v>
      </c>
      <c r="B2525" s="690" t="s">
        <v>1640</v>
      </c>
      <c r="C2525" s="694" t="s">
        <v>3511</v>
      </c>
      <c r="D2525" s="691" t="s">
        <v>5249</v>
      </c>
      <c r="E2525" s="686" t="s">
        <v>1217</v>
      </c>
      <c r="F2525" s="683" t="s">
        <v>334</v>
      </c>
      <c r="G2525" s="698">
        <v>100</v>
      </c>
      <c r="H2525" s="698">
        <v>100</v>
      </c>
      <c r="I2525" s="688">
        <f t="shared" si="40"/>
        <v>20</v>
      </c>
    </row>
    <row r="2526" spans="1:9" ht="15">
      <c r="A2526" s="682">
        <v>2502</v>
      </c>
      <c r="B2526" s="690" t="s">
        <v>2093</v>
      </c>
      <c r="C2526" s="694" t="s">
        <v>2615</v>
      </c>
      <c r="D2526" s="691" t="s">
        <v>5250</v>
      </c>
      <c r="E2526" s="686" t="s">
        <v>1217</v>
      </c>
      <c r="F2526" s="683" t="s">
        <v>334</v>
      </c>
      <c r="G2526" s="698">
        <v>100</v>
      </c>
      <c r="H2526" s="698">
        <v>100</v>
      </c>
      <c r="I2526" s="688">
        <f t="shared" si="40"/>
        <v>20</v>
      </c>
    </row>
    <row r="2527" spans="1:9" ht="15">
      <c r="A2527" s="682">
        <v>2503</v>
      </c>
      <c r="B2527" s="690" t="s">
        <v>1290</v>
      </c>
      <c r="C2527" s="694" t="s">
        <v>3475</v>
      </c>
      <c r="D2527" s="691" t="s">
        <v>5251</v>
      </c>
      <c r="E2527" s="686" t="s">
        <v>1217</v>
      </c>
      <c r="F2527" s="683" t="s">
        <v>334</v>
      </c>
      <c r="G2527" s="698">
        <v>100</v>
      </c>
      <c r="H2527" s="698">
        <v>100</v>
      </c>
      <c r="I2527" s="688">
        <f t="shared" si="40"/>
        <v>20</v>
      </c>
    </row>
    <row r="2528" spans="1:9" ht="15">
      <c r="A2528" s="682">
        <v>2504</v>
      </c>
      <c r="B2528" s="690" t="s">
        <v>1239</v>
      </c>
      <c r="C2528" s="694" t="s">
        <v>3708</v>
      </c>
      <c r="D2528" s="691" t="s">
        <v>5252</v>
      </c>
      <c r="E2528" s="686" t="s">
        <v>1217</v>
      </c>
      <c r="F2528" s="683" t="s">
        <v>334</v>
      </c>
      <c r="G2528" s="698">
        <v>100</v>
      </c>
      <c r="H2528" s="698">
        <v>100</v>
      </c>
      <c r="I2528" s="688">
        <f t="shared" ref="I2528:I2591" si="41">H2528*20%</f>
        <v>20</v>
      </c>
    </row>
    <row r="2529" spans="1:9" ht="15">
      <c r="A2529" s="682">
        <v>2505</v>
      </c>
      <c r="B2529" s="690" t="s">
        <v>1682</v>
      </c>
      <c r="C2529" s="694" t="s">
        <v>4211</v>
      </c>
      <c r="D2529" s="691" t="s">
        <v>5253</v>
      </c>
      <c r="E2529" s="686" t="s">
        <v>1217</v>
      </c>
      <c r="F2529" s="683" t="s">
        <v>334</v>
      </c>
      <c r="G2529" s="698">
        <v>100</v>
      </c>
      <c r="H2529" s="698">
        <v>100</v>
      </c>
      <c r="I2529" s="688">
        <f t="shared" si="41"/>
        <v>20</v>
      </c>
    </row>
    <row r="2530" spans="1:9" ht="15">
      <c r="A2530" s="682">
        <v>2506</v>
      </c>
      <c r="B2530" s="690" t="s">
        <v>668</v>
      </c>
      <c r="C2530" s="694" t="s">
        <v>3544</v>
      </c>
      <c r="D2530" s="691" t="s">
        <v>5254</v>
      </c>
      <c r="E2530" s="686" t="s">
        <v>1217</v>
      </c>
      <c r="F2530" s="683" t="s">
        <v>334</v>
      </c>
      <c r="G2530" s="698">
        <v>150</v>
      </c>
      <c r="H2530" s="698">
        <v>150</v>
      </c>
      <c r="I2530" s="688">
        <f t="shared" si="41"/>
        <v>30</v>
      </c>
    </row>
    <row r="2531" spans="1:9" ht="15">
      <c r="A2531" s="682">
        <v>2507</v>
      </c>
      <c r="B2531" s="690" t="s">
        <v>1239</v>
      </c>
      <c r="C2531" s="690" t="s">
        <v>2643</v>
      </c>
      <c r="D2531" s="691" t="s">
        <v>5255</v>
      </c>
      <c r="E2531" s="686" t="s">
        <v>1217</v>
      </c>
      <c r="F2531" s="683" t="s">
        <v>334</v>
      </c>
      <c r="G2531" s="698">
        <v>50</v>
      </c>
      <c r="H2531" s="698">
        <v>50</v>
      </c>
      <c r="I2531" s="688">
        <f t="shared" si="41"/>
        <v>10</v>
      </c>
    </row>
    <row r="2532" spans="1:9" ht="15">
      <c r="A2532" s="682">
        <v>2508</v>
      </c>
      <c r="B2532" s="690" t="s">
        <v>5256</v>
      </c>
      <c r="C2532" s="690" t="s">
        <v>3951</v>
      </c>
      <c r="D2532" s="691" t="s">
        <v>5257</v>
      </c>
      <c r="E2532" s="686" t="s">
        <v>1217</v>
      </c>
      <c r="F2532" s="683" t="s">
        <v>334</v>
      </c>
      <c r="G2532" s="698">
        <v>50</v>
      </c>
      <c r="H2532" s="698">
        <v>50</v>
      </c>
      <c r="I2532" s="688">
        <f t="shared" si="41"/>
        <v>10</v>
      </c>
    </row>
    <row r="2533" spans="1:9" ht="15">
      <c r="A2533" s="682">
        <v>2509</v>
      </c>
      <c r="B2533" s="690" t="s">
        <v>2033</v>
      </c>
      <c r="C2533" s="690" t="s">
        <v>4182</v>
      </c>
      <c r="D2533" s="691" t="s">
        <v>5258</v>
      </c>
      <c r="E2533" s="686" t="s">
        <v>1217</v>
      </c>
      <c r="F2533" s="683" t="s">
        <v>334</v>
      </c>
      <c r="G2533" s="698">
        <v>50</v>
      </c>
      <c r="H2533" s="698">
        <v>50</v>
      </c>
      <c r="I2533" s="688">
        <f t="shared" si="41"/>
        <v>10</v>
      </c>
    </row>
    <row r="2534" spans="1:9" ht="15">
      <c r="A2534" s="682">
        <v>2510</v>
      </c>
      <c r="B2534" s="690" t="s">
        <v>2028</v>
      </c>
      <c r="C2534" s="690" t="s">
        <v>5259</v>
      </c>
      <c r="D2534" s="691">
        <v>62004012880</v>
      </c>
      <c r="E2534" s="686" t="s">
        <v>1217</v>
      </c>
      <c r="F2534" s="683" t="s">
        <v>334</v>
      </c>
      <c r="G2534" s="698">
        <v>50</v>
      </c>
      <c r="H2534" s="698">
        <v>50</v>
      </c>
      <c r="I2534" s="688">
        <f t="shared" si="41"/>
        <v>10</v>
      </c>
    </row>
    <row r="2535" spans="1:9" ht="15">
      <c r="A2535" s="682">
        <v>2511</v>
      </c>
      <c r="B2535" s="690" t="s">
        <v>637</v>
      </c>
      <c r="C2535" s="690" t="s">
        <v>5260</v>
      </c>
      <c r="D2535" s="691" t="s">
        <v>5261</v>
      </c>
      <c r="E2535" s="686" t="s">
        <v>1217</v>
      </c>
      <c r="F2535" s="683" t="s">
        <v>334</v>
      </c>
      <c r="G2535" s="698">
        <v>50</v>
      </c>
      <c r="H2535" s="698">
        <v>50</v>
      </c>
      <c r="I2535" s="688">
        <f t="shared" si="41"/>
        <v>10</v>
      </c>
    </row>
    <row r="2536" spans="1:9" ht="15">
      <c r="A2536" s="682">
        <v>2512</v>
      </c>
      <c r="B2536" s="690" t="s">
        <v>5262</v>
      </c>
      <c r="C2536" s="690" t="s">
        <v>3951</v>
      </c>
      <c r="D2536" s="691" t="s">
        <v>5263</v>
      </c>
      <c r="E2536" s="686" t="s">
        <v>1217</v>
      </c>
      <c r="F2536" s="683" t="s">
        <v>334</v>
      </c>
      <c r="G2536" s="698">
        <v>50</v>
      </c>
      <c r="H2536" s="698">
        <v>50</v>
      </c>
      <c r="I2536" s="688">
        <f t="shared" si="41"/>
        <v>10</v>
      </c>
    </row>
    <row r="2537" spans="1:9" ht="15">
      <c r="A2537" s="682">
        <v>2513</v>
      </c>
      <c r="B2537" s="690" t="s">
        <v>2363</v>
      </c>
      <c r="C2537" s="690" t="s">
        <v>4172</v>
      </c>
      <c r="D2537" s="691">
        <v>48001021171</v>
      </c>
      <c r="E2537" s="686" t="s">
        <v>1217</v>
      </c>
      <c r="F2537" s="683" t="s">
        <v>334</v>
      </c>
      <c r="G2537" s="698">
        <v>50</v>
      </c>
      <c r="H2537" s="698">
        <v>50</v>
      </c>
      <c r="I2537" s="688">
        <f t="shared" si="41"/>
        <v>10</v>
      </c>
    </row>
    <row r="2538" spans="1:9" ht="15">
      <c r="A2538" s="682">
        <v>2514</v>
      </c>
      <c r="B2538" s="690" t="s">
        <v>2111</v>
      </c>
      <c r="C2538" s="690" t="s">
        <v>4172</v>
      </c>
      <c r="D2538" s="691">
        <v>48001000543</v>
      </c>
      <c r="E2538" s="686" t="s">
        <v>1217</v>
      </c>
      <c r="F2538" s="683" t="s">
        <v>334</v>
      </c>
      <c r="G2538" s="698">
        <v>50</v>
      </c>
      <c r="H2538" s="698">
        <v>50</v>
      </c>
      <c r="I2538" s="688">
        <f t="shared" si="41"/>
        <v>10</v>
      </c>
    </row>
    <row r="2539" spans="1:9" ht="15">
      <c r="A2539" s="682">
        <v>2515</v>
      </c>
      <c r="B2539" s="690" t="s">
        <v>2205</v>
      </c>
      <c r="C2539" s="690" t="s">
        <v>3981</v>
      </c>
      <c r="D2539" s="691">
        <v>48001011381</v>
      </c>
      <c r="E2539" s="686" t="s">
        <v>1217</v>
      </c>
      <c r="F2539" s="683" t="s">
        <v>334</v>
      </c>
      <c r="G2539" s="698">
        <v>100</v>
      </c>
      <c r="H2539" s="698">
        <v>100</v>
      </c>
      <c r="I2539" s="688">
        <f t="shared" si="41"/>
        <v>20</v>
      </c>
    </row>
    <row r="2540" spans="1:9" ht="15">
      <c r="A2540" s="682">
        <v>2516</v>
      </c>
      <c r="B2540" s="690" t="s">
        <v>4873</v>
      </c>
      <c r="C2540" s="690" t="s">
        <v>3943</v>
      </c>
      <c r="D2540" s="691" t="s">
        <v>5264</v>
      </c>
      <c r="E2540" s="686" t="s">
        <v>1217</v>
      </c>
      <c r="F2540" s="683" t="s">
        <v>334</v>
      </c>
      <c r="G2540" s="698">
        <v>100</v>
      </c>
      <c r="H2540" s="698">
        <v>100</v>
      </c>
      <c r="I2540" s="688">
        <f t="shared" si="41"/>
        <v>20</v>
      </c>
    </row>
    <row r="2541" spans="1:9" ht="15">
      <c r="A2541" s="682">
        <v>2517</v>
      </c>
      <c r="B2541" s="690" t="s">
        <v>665</v>
      </c>
      <c r="C2541" s="690" t="s">
        <v>5265</v>
      </c>
      <c r="D2541" s="691" t="s">
        <v>5266</v>
      </c>
      <c r="E2541" s="686" t="s">
        <v>1217</v>
      </c>
      <c r="F2541" s="683" t="s">
        <v>334</v>
      </c>
      <c r="G2541" s="698">
        <v>100</v>
      </c>
      <c r="H2541" s="698">
        <v>100</v>
      </c>
      <c r="I2541" s="688">
        <f t="shared" si="41"/>
        <v>20</v>
      </c>
    </row>
    <row r="2542" spans="1:9" ht="15">
      <c r="A2542" s="682">
        <v>2518</v>
      </c>
      <c r="B2542" s="690" t="s">
        <v>5267</v>
      </c>
      <c r="C2542" s="690" t="s">
        <v>3346</v>
      </c>
      <c r="D2542" s="691" t="s">
        <v>5268</v>
      </c>
      <c r="E2542" s="686" t="s">
        <v>1217</v>
      </c>
      <c r="F2542" s="683" t="s">
        <v>334</v>
      </c>
      <c r="G2542" s="698">
        <v>100</v>
      </c>
      <c r="H2542" s="698">
        <v>100</v>
      </c>
      <c r="I2542" s="688">
        <f t="shared" si="41"/>
        <v>20</v>
      </c>
    </row>
    <row r="2543" spans="1:9" ht="15">
      <c r="A2543" s="682">
        <v>2519</v>
      </c>
      <c r="B2543" s="690" t="s">
        <v>1413</v>
      </c>
      <c r="C2543" s="690" t="s">
        <v>3951</v>
      </c>
      <c r="D2543" s="691" t="s">
        <v>5269</v>
      </c>
      <c r="E2543" s="686" t="s">
        <v>1217</v>
      </c>
      <c r="F2543" s="683" t="s">
        <v>334</v>
      </c>
      <c r="G2543" s="698">
        <v>100</v>
      </c>
      <c r="H2543" s="698">
        <v>100</v>
      </c>
      <c r="I2543" s="688">
        <f t="shared" si="41"/>
        <v>20</v>
      </c>
    </row>
    <row r="2544" spans="1:9" ht="15">
      <c r="A2544" s="682">
        <v>2520</v>
      </c>
      <c r="B2544" s="690" t="s">
        <v>665</v>
      </c>
      <c r="C2544" s="690" t="s">
        <v>3943</v>
      </c>
      <c r="D2544" s="691" t="s">
        <v>5270</v>
      </c>
      <c r="E2544" s="686" t="s">
        <v>1217</v>
      </c>
      <c r="F2544" s="683" t="s">
        <v>334</v>
      </c>
      <c r="G2544" s="698">
        <v>100</v>
      </c>
      <c r="H2544" s="698">
        <v>100</v>
      </c>
      <c r="I2544" s="688">
        <f t="shared" si="41"/>
        <v>20</v>
      </c>
    </row>
    <row r="2545" spans="1:9" ht="15">
      <c r="A2545" s="682">
        <v>2521</v>
      </c>
      <c r="B2545" s="690" t="s">
        <v>5099</v>
      </c>
      <c r="C2545" s="690" t="s">
        <v>4172</v>
      </c>
      <c r="D2545" s="691" t="s">
        <v>5271</v>
      </c>
      <c r="E2545" s="686" t="s">
        <v>1217</v>
      </c>
      <c r="F2545" s="683" t="s">
        <v>334</v>
      </c>
      <c r="G2545" s="698">
        <v>100</v>
      </c>
      <c r="H2545" s="698">
        <v>100</v>
      </c>
      <c r="I2545" s="688">
        <f t="shared" si="41"/>
        <v>20</v>
      </c>
    </row>
    <row r="2546" spans="1:9" ht="15">
      <c r="A2546" s="682">
        <v>2522</v>
      </c>
      <c r="B2546" s="690" t="s">
        <v>3011</v>
      </c>
      <c r="C2546" s="690" t="s">
        <v>3943</v>
      </c>
      <c r="D2546" s="691">
        <v>48001002315</v>
      </c>
      <c r="E2546" s="686" t="s">
        <v>1217</v>
      </c>
      <c r="F2546" s="683" t="s">
        <v>334</v>
      </c>
      <c r="G2546" s="698">
        <v>100</v>
      </c>
      <c r="H2546" s="698">
        <v>100</v>
      </c>
      <c r="I2546" s="688">
        <f t="shared" si="41"/>
        <v>20</v>
      </c>
    </row>
    <row r="2547" spans="1:9" ht="15">
      <c r="A2547" s="682">
        <v>2523</v>
      </c>
      <c r="B2547" s="690" t="s">
        <v>1371</v>
      </c>
      <c r="C2547" s="690" t="s">
        <v>3400</v>
      </c>
      <c r="D2547" s="691">
        <v>48001011121</v>
      </c>
      <c r="E2547" s="686" t="s">
        <v>1217</v>
      </c>
      <c r="F2547" s="683" t="s">
        <v>334</v>
      </c>
      <c r="G2547" s="698">
        <v>100</v>
      </c>
      <c r="H2547" s="698">
        <v>100</v>
      </c>
      <c r="I2547" s="688">
        <f t="shared" si="41"/>
        <v>20</v>
      </c>
    </row>
    <row r="2548" spans="1:9" ht="15">
      <c r="A2548" s="682">
        <v>2524</v>
      </c>
      <c r="B2548" s="690" t="s">
        <v>5272</v>
      </c>
      <c r="C2548" s="690" t="s">
        <v>3594</v>
      </c>
      <c r="D2548" s="691">
        <v>48001015762</v>
      </c>
      <c r="E2548" s="686" t="s">
        <v>1217</v>
      </c>
      <c r="F2548" s="683" t="s">
        <v>334</v>
      </c>
      <c r="G2548" s="698">
        <v>50</v>
      </c>
      <c r="H2548" s="698">
        <v>50</v>
      </c>
      <c r="I2548" s="688">
        <f t="shared" si="41"/>
        <v>10</v>
      </c>
    </row>
    <row r="2549" spans="1:9" ht="15">
      <c r="A2549" s="682">
        <v>2525</v>
      </c>
      <c r="B2549" s="690" t="s">
        <v>1735</v>
      </c>
      <c r="C2549" s="690" t="s">
        <v>5273</v>
      </c>
      <c r="D2549" s="691">
        <v>48001000412</v>
      </c>
      <c r="E2549" s="686" t="s">
        <v>1217</v>
      </c>
      <c r="F2549" s="683" t="s">
        <v>334</v>
      </c>
      <c r="G2549" s="698">
        <v>50</v>
      </c>
      <c r="H2549" s="698">
        <v>50</v>
      </c>
      <c r="I2549" s="688">
        <f t="shared" si="41"/>
        <v>10</v>
      </c>
    </row>
    <row r="2550" spans="1:9" ht="15">
      <c r="A2550" s="682">
        <v>2526</v>
      </c>
      <c r="B2550" s="690" t="s">
        <v>4345</v>
      </c>
      <c r="C2550" s="690" t="s">
        <v>1770</v>
      </c>
      <c r="D2550" s="691" t="s">
        <v>5274</v>
      </c>
      <c r="E2550" s="686" t="s">
        <v>1217</v>
      </c>
      <c r="F2550" s="683" t="s">
        <v>334</v>
      </c>
      <c r="G2550" s="698">
        <v>100</v>
      </c>
      <c r="H2550" s="698">
        <v>100</v>
      </c>
      <c r="I2550" s="688">
        <f t="shared" si="41"/>
        <v>20</v>
      </c>
    </row>
    <row r="2551" spans="1:9" ht="15">
      <c r="A2551" s="682">
        <v>2527</v>
      </c>
      <c r="B2551" s="690" t="s">
        <v>1317</v>
      </c>
      <c r="C2551" s="690" t="s">
        <v>5275</v>
      </c>
      <c r="D2551" s="691" t="s">
        <v>5276</v>
      </c>
      <c r="E2551" s="686" t="s">
        <v>1217</v>
      </c>
      <c r="F2551" s="683" t="s">
        <v>334</v>
      </c>
      <c r="G2551" s="698">
        <v>100</v>
      </c>
      <c r="H2551" s="698">
        <v>100</v>
      </c>
      <c r="I2551" s="688">
        <f t="shared" si="41"/>
        <v>20</v>
      </c>
    </row>
    <row r="2552" spans="1:9" ht="15">
      <c r="A2552" s="682">
        <v>2528</v>
      </c>
      <c r="B2552" s="690" t="s">
        <v>5277</v>
      </c>
      <c r="C2552" s="690" t="s">
        <v>4341</v>
      </c>
      <c r="D2552" s="691" t="s">
        <v>5278</v>
      </c>
      <c r="E2552" s="686" t="s">
        <v>1217</v>
      </c>
      <c r="F2552" s="683" t="s">
        <v>334</v>
      </c>
      <c r="G2552" s="698">
        <v>50</v>
      </c>
      <c r="H2552" s="698">
        <v>50</v>
      </c>
      <c r="I2552" s="688">
        <f t="shared" si="41"/>
        <v>10</v>
      </c>
    </row>
    <row r="2553" spans="1:9" ht="15">
      <c r="A2553" s="682">
        <v>2529</v>
      </c>
      <c r="B2553" s="690" t="s">
        <v>5279</v>
      </c>
      <c r="C2553" s="690" t="s">
        <v>5280</v>
      </c>
      <c r="D2553" s="691" t="s">
        <v>5281</v>
      </c>
      <c r="E2553" s="686" t="s">
        <v>1217</v>
      </c>
      <c r="F2553" s="683" t="s">
        <v>334</v>
      </c>
      <c r="G2553" s="698">
        <v>50</v>
      </c>
      <c r="H2553" s="698">
        <v>50</v>
      </c>
      <c r="I2553" s="688">
        <f t="shared" si="41"/>
        <v>10</v>
      </c>
    </row>
    <row r="2554" spans="1:9" ht="15">
      <c r="A2554" s="682">
        <v>2530</v>
      </c>
      <c r="B2554" s="690" t="s">
        <v>5282</v>
      </c>
      <c r="C2554" s="690" t="s">
        <v>1551</v>
      </c>
      <c r="D2554" s="691" t="s">
        <v>5283</v>
      </c>
      <c r="E2554" s="686" t="s">
        <v>1217</v>
      </c>
      <c r="F2554" s="683" t="s">
        <v>334</v>
      </c>
      <c r="G2554" s="698">
        <v>100</v>
      </c>
      <c r="H2554" s="698">
        <v>100</v>
      </c>
      <c r="I2554" s="688">
        <f t="shared" si="41"/>
        <v>20</v>
      </c>
    </row>
    <row r="2555" spans="1:9" ht="15">
      <c r="A2555" s="682">
        <v>2531</v>
      </c>
      <c r="B2555" s="690" t="s">
        <v>5284</v>
      </c>
      <c r="C2555" s="690" t="s">
        <v>3951</v>
      </c>
      <c r="D2555" s="691" t="s">
        <v>5285</v>
      </c>
      <c r="E2555" s="686" t="s">
        <v>1217</v>
      </c>
      <c r="F2555" s="683" t="s">
        <v>334</v>
      </c>
      <c r="G2555" s="698">
        <v>100</v>
      </c>
      <c r="H2555" s="698">
        <v>100</v>
      </c>
      <c r="I2555" s="688">
        <f t="shared" si="41"/>
        <v>20</v>
      </c>
    </row>
    <row r="2556" spans="1:9" ht="15">
      <c r="A2556" s="682">
        <v>2532</v>
      </c>
      <c r="B2556" s="690" t="s">
        <v>1290</v>
      </c>
      <c r="C2556" s="690" t="s">
        <v>1747</v>
      </c>
      <c r="D2556" s="691" t="s">
        <v>5286</v>
      </c>
      <c r="E2556" s="686" t="s">
        <v>1217</v>
      </c>
      <c r="F2556" s="683" t="s">
        <v>334</v>
      </c>
      <c r="G2556" s="698">
        <v>100</v>
      </c>
      <c r="H2556" s="698">
        <v>100</v>
      </c>
      <c r="I2556" s="688">
        <f t="shared" si="41"/>
        <v>20</v>
      </c>
    </row>
    <row r="2557" spans="1:9" ht="15">
      <c r="A2557" s="682">
        <v>2533</v>
      </c>
      <c r="B2557" s="690" t="s">
        <v>5287</v>
      </c>
      <c r="C2557" s="690" t="s">
        <v>4288</v>
      </c>
      <c r="D2557" s="691">
        <v>62001026661</v>
      </c>
      <c r="E2557" s="686" t="s">
        <v>1217</v>
      </c>
      <c r="F2557" s="683" t="s">
        <v>334</v>
      </c>
      <c r="G2557" s="698">
        <v>50</v>
      </c>
      <c r="H2557" s="698">
        <v>50</v>
      </c>
      <c r="I2557" s="688">
        <f t="shared" si="41"/>
        <v>10</v>
      </c>
    </row>
    <row r="2558" spans="1:9" ht="15">
      <c r="A2558" s="682">
        <v>2534</v>
      </c>
      <c r="B2558" s="690" t="s">
        <v>665</v>
      </c>
      <c r="C2558" s="690" t="s">
        <v>5288</v>
      </c>
      <c r="D2558" s="691" t="s">
        <v>5289</v>
      </c>
      <c r="E2558" s="686" t="s">
        <v>1217</v>
      </c>
      <c r="F2558" s="683" t="s">
        <v>334</v>
      </c>
      <c r="G2558" s="698">
        <v>50</v>
      </c>
      <c r="H2558" s="698">
        <v>50</v>
      </c>
      <c r="I2558" s="688">
        <f t="shared" si="41"/>
        <v>10</v>
      </c>
    </row>
    <row r="2559" spans="1:9" ht="15">
      <c r="A2559" s="682">
        <v>2535</v>
      </c>
      <c r="B2559" s="690" t="s">
        <v>4444</v>
      </c>
      <c r="C2559" s="690" t="s">
        <v>5290</v>
      </c>
      <c r="D2559" s="691" t="s">
        <v>5291</v>
      </c>
      <c r="E2559" s="686" t="s">
        <v>1217</v>
      </c>
      <c r="F2559" s="683" t="s">
        <v>334</v>
      </c>
      <c r="G2559" s="698">
        <v>100</v>
      </c>
      <c r="H2559" s="698">
        <v>100</v>
      </c>
      <c r="I2559" s="688">
        <f t="shared" si="41"/>
        <v>20</v>
      </c>
    </row>
    <row r="2560" spans="1:9" ht="15">
      <c r="A2560" s="682">
        <v>2536</v>
      </c>
      <c r="B2560" s="690" t="s">
        <v>2259</v>
      </c>
      <c r="C2560" s="690" t="s">
        <v>1549</v>
      </c>
      <c r="D2560" s="691" t="s">
        <v>5292</v>
      </c>
      <c r="E2560" s="686" t="s">
        <v>1217</v>
      </c>
      <c r="F2560" s="683" t="s">
        <v>334</v>
      </c>
      <c r="G2560" s="698">
        <v>50</v>
      </c>
      <c r="H2560" s="698">
        <v>50</v>
      </c>
      <c r="I2560" s="688">
        <f t="shared" si="41"/>
        <v>10</v>
      </c>
    </row>
    <row r="2561" spans="1:9" ht="15">
      <c r="A2561" s="682">
        <v>2537</v>
      </c>
      <c r="B2561" s="690" t="s">
        <v>1553</v>
      </c>
      <c r="C2561" s="690" t="s">
        <v>5293</v>
      </c>
      <c r="D2561" s="691" t="s">
        <v>5294</v>
      </c>
      <c r="E2561" s="686" t="s">
        <v>1217</v>
      </c>
      <c r="F2561" s="683" t="s">
        <v>334</v>
      </c>
      <c r="G2561" s="698">
        <v>50</v>
      </c>
      <c r="H2561" s="698">
        <v>50</v>
      </c>
      <c r="I2561" s="688">
        <f t="shared" si="41"/>
        <v>10</v>
      </c>
    </row>
    <row r="2562" spans="1:9" ht="15">
      <c r="A2562" s="682">
        <v>2538</v>
      </c>
      <c r="B2562" s="690" t="s">
        <v>1599</v>
      </c>
      <c r="C2562" s="690" t="s">
        <v>3951</v>
      </c>
      <c r="D2562" s="691" t="s">
        <v>5295</v>
      </c>
      <c r="E2562" s="686" t="s">
        <v>1217</v>
      </c>
      <c r="F2562" s="683" t="s">
        <v>334</v>
      </c>
      <c r="G2562" s="698">
        <v>50</v>
      </c>
      <c r="H2562" s="698">
        <v>50</v>
      </c>
      <c r="I2562" s="688">
        <f t="shared" si="41"/>
        <v>10</v>
      </c>
    </row>
    <row r="2563" spans="1:9" ht="15">
      <c r="A2563" s="682">
        <v>2539</v>
      </c>
      <c r="B2563" s="690" t="s">
        <v>3045</v>
      </c>
      <c r="C2563" s="690" t="s">
        <v>5296</v>
      </c>
      <c r="D2563" s="691" t="s">
        <v>5297</v>
      </c>
      <c r="E2563" s="686" t="s">
        <v>1217</v>
      </c>
      <c r="F2563" s="683" t="s">
        <v>334</v>
      </c>
      <c r="G2563" s="698">
        <v>50</v>
      </c>
      <c r="H2563" s="698">
        <v>50</v>
      </c>
      <c r="I2563" s="688">
        <f t="shared" si="41"/>
        <v>10</v>
      </c>
    </row>
    <row r="2564" spans="1:9" ht="15">
      <c r="A2564" s="682">
        <v>2540</v>
      </c>
      <c r="B2564" s="690" t="s">
        <v>5298</v>
      </c>
      <c r="C2564" s="690" t="s">
        <v>5299</v>
      </c>
      <c r="D2564" s="691">
        <v>48001025458</v>
      </c>
      <c r="E2564" s="686" t="s">
        <v>1217</v>
      </c>
      <c r="F2564" s="683" t="s">
        <v>334</v>
      </c>
      <c r="G2564" s="698">
        <v>100</v>
      </c>
      <c r="H2564" s="698">
        <v>100</v>
      </c>
      <c r="I2564" s="688">
        <f t="shared" si="41"/>
        <v>20</v>
      </c>
    </row>
    <row r="2565" spans="1:9" ht="15">
      <c r="A2565" s="682">
        <v>2541</v>
      </c>
      <c r="B2565" s="690" t="s">
        <v>5300</v>
      </c>
      <c r="C2565" s="690" t="s">
        <v>3943</v>
      </c>
      <c r="D2565" s="691" t="s">
        <v>5301</v>
      </c>
      <c r="E2565" s="686" t="s">
        <v>1217</v>
      </c>
      <c r="F2565" s="683" t="s">
        <v>334</v>
      </c>
      <c r="G2565" s="698">
        <v>100</v>
      </c>
      <c r="H2565" s="698">
        <v>100</v>
      </c>
      <c r="I2565" s="688">
        <f t="shared" si="41"/>
        <v>20</v>
      </c>
    </row>
    <row r="2566" spans="1:9" ht="15">
      <c r="A2566" s="682">
        <v>2542</v>
      </c>
      <c r="B2566" s="690" t="s">
        <v>665</v>
      </c>
      <c r="C2566" s="690" t="s">
        <v>3544</v>
      </c>
      <c r="D2566" s="691">
        <v>48001001702</v>
      </c>
      <c r="E2566" s="686" t="s">
        <v>1217</v>
      </c>
      <c r="F2566" s="683" t="s">
        <v>334</v>
      </c>
      <c r="G2566" s="698">
        <v>50</v>
      </c>
      <c r="H2566" s="698">
        <v>50</v>
      </c>
      <c r="I2566" s="688">
        <f t="shared" si="41"/>
        <v>10</v>
      </c>
    </row>
    <row r="2567" spans="1:9" ht="15">
      <c r="A2567" s="682">
        <v>2543</v>
      </c>
      <c r="B2567" s="690" t="s">
        <v>5056</v>
      </c>
      <c r="C2567" s="690" t="s">
        <v>5302</v>
      </c>
      <c r="D2567" s="691">
        <v>48001008181</v>
      </c>
      <c r="E2567" s="686" t="s">
        <v>1217</v>
      </c>
      <c r="F2567" s="683" t="s">
        <v>334</v>
      </c>
      <c r="G2567" s="698">
        <v>50</v>
      </c>
      <c r="H2567" s="698">
        <v>50</v>
      </c>
      <c r="I2567" s="688">
        <f t="shared" si="41"/>
        <v>10</v>
      </c>
    </row>
    <row r="2568" spans="1:9" ht="15">
      <c r="A2568" s="682">
        <v>2544</v>
      </c>
      <c r="B2568" s="690" t="s">
        <v>1413</v>
      </c>
      <c r="C2568" s="690" t="s">
        <v>5303</v>
      </c>
      <c r="D2568" s="691" t="s">
        <v>5304</v>
      </c>
      <c r="E2568" s="686" t="s">
        <v>1217</v>
      </c>
      <c r="F2568" s="683" t="s">
        <v>334</v>
      </c>
      <c r="G2568" s="698">
        <v>150</v>
      </c>
      <c r="H2568" s="698">
        <v>150</v>
      </c>
      <c r="I2568" s="688">
        <f t="shared" si="41"/>
        <v>30</v>
      </c>
    </row>
    <row r="2569" spans="1:9" ht="15">
      <c r="A2569" s="682">
        <v>2545</v>
      </c>
      <c r="B2569" s="690" t="s">
        <v>678</v>
      </c>
      <c r="C2569" s="690" t="s">
        <v>5305</v>
      </c>
      <c r="D2569" s="691" t="s">
        <v>5306</v>
      </c>
      <c r="E2569" s="686" t="s">
        <v>1217</v>
      </c>
      <c r="F2569" s="683" t="s">
        <v>334</v>
      </c>
      <c r="G2569" s="698">
        <v>100</v>
      </c>
      <c r="H2569" s="698">
        <v>100</v>
      </c>
      <c r="I2569" s="688">
        <f t="shared" si="41"/>
        <v>20</v>
      </c>
    </row>
    <row r="2570" spans="1:9" ht="15">
      <c r="A2570" s="682">
        <v>2546</v>
      </c>
      <c r="B2570" s="690" t="s">
        <v>2663</v>
      </c>
      <c r="C2570" s="690" t="s">
        <v>4189</v>
      </c>
      <c r="D2570" s="691" t="s">
        <v>5307</v>
      </c>
      <c r="E2570" s="686" t="s">
        <v>1217</v>
      </c>
      <c r="F2570" s="683" t="s">
        <v>334</v>
      </c>
      <c r="G2570" s="698">
        <v>100</v>
      </c>
      <c r="H2570" s="698">
        <v>100</v>
      </c>
      <c r="I2570" s="688">
        <f t="shared" si="41"/>
        <v>20</v>
      </c>
    </row>
    <row r="2571" spans="1:9" ht="15">
      <c r="A2571" s="682">
        <v>2547</v>
      </c>
      <c r="B2571" s="690" t="s">
        <v>2571</v>
      </c>
      <c r="C2571" s="690" t="s">
        <v>4176</v>
      </c>
      <c r="D2571" s="691" t="s">
        <v>5308</v>
      </c>
      <c r="E2571" s="686" t="s">
        <v>1217</v>
      </c>
      <c r="F2571" s="683" t="s">
        <v>334</v>
      </c>
      <c r="G2571" s="698">
        <v>100</v>
      </c>
      <c r="H2571" s="698">
        <v>100</v>
      </c>
      <c r="I2571" s="688">
        <f t="shared" si="41"/>
        <v>20</v>
      </c>
    </row>
    <row r="2572" spans="1:9" ht="15">
      <c r="A2572" s="682">
        <v>2548</v>
      </c>
      <c r="B2572" s="690" t="s">
        <v>1271</v>
      </c>
      <c r="C2572" s="690" t="s">
        <v>5309</v>
      </c>
      <c r="D2572" s="691" t="s">
        <v>5310</v>
      </c>
      <c r="E2572" s="686" t="s">
        <v>1217</v>
      </c>
      <c r="F2572" s="683" t="s">
        <v>334</v>
      </c>
      <c r="G2572" s="698">
        <v>100</v>
      </c>
      <c r="H2572" s="698">
        <v>100</v>
      </c>
      <c r="I2572" s="688">
        <f t="shared" si="41"/>
        <v>20</v>
      </c>
    </row>
    <row r="2573" spans="1:9" ht="15">
      <c r="A2573" s="682">
        <v>2549</v>
      </c>
      <c r="B2573" s="690" t="s">
        <v>1294</v>
      </c>
      <c r="C2573" s="690" t="s">
        <v>4201</v>
      </c>
      <c r="D2573" s="691" t="s">
        <v>5311</v>
      </c>
      <c r="E2573" s="686" t="s">
        <v>1217</v>
      </c>
      <c r="F2573" s="683" t="s">
        <v>334</v>
      </c>
      <c r="G2573" s="698">
        <v>100</v>
      </c>
      <c r="H2573" s="698">
        <v>100</v>
      </c>
      <c r="I2573" s="688">
        <f t="shared" si="41"/>
        <v>20</v>
      </c>
    </row>
    <row r="2574" spans="1:9" ht="15">
      <c r="A2574" s="682">
        <v>2550</v>
      </c>
      <c r="B2574" s="690" t="s">
        <v>4059</v>
      </c>
      <c r="C2574" s="690" t="s">
        <v>5312</v>
      </c>
      <c r="D2574" s="691" t="s">
        <v>5313</v>
      </c>
      <c r="E2574" s="686" t="s">
        <v>1217</v>
      </c>
      <c r="F2574" s="683" t="s">
        <v>334</v>
      </c>
      <c r="G2574" s="698">
        <v>100</v>
      </c>
      <c r="H2574" s="698">
        <v>100</v>
      </c>
      <c r="I2574" s="688">
        <f t="shared" si="41"/>
        <v>20</v>
      </c>
    </row>
    <row r="2575" spans="1:9" ht="15">
      <c r="A2575" s="682">
        <v>2551</v>
      </c>
      <c r="B2575" s="690" t="s">
        <v>1580</v>
      </c>
      <c r="C2575" s="690" t="s">
        <v>5314</v>
      </c>
      <c r="D2575" s="691" t="s">
        <v>5315</v>
      </c>
      <c r="E2575" s="686" t="s">
        <v>1217</v>
      </c>
      <c r="F2575" s="683" t="s">
        <v>334</v>
      </c>
      <c r="G2575" s="698">
        <v>100</v>
      </c>
      <c r="H2575" s="698">
        <v>100</v>
      </c>
      <c r="I2575" s="688">
        <f t="shared" si="41"/>
        <v>20</v>
      </c>
    </row>
    <row r="2576" spans="1:9" ht="15">
      <c r="A2576" s="682">
        <v>2552</v>
      </c>
      <c r="B2576" s="690" t="s">
        <v>665</v>
      </c>
      <c r="C2576" s="690" t="s">
        <v>5316</v>
      </c>
      <c r="D2576" s="691" t="s">
        <v>5317</v>
      </c>
      <c r="E2576" s="686" t="s">
        <v>1217</v>
      </c>
      <c r="F2576" s="683" t="s">
        <v>334</v>
      </c>
      <c r="G2576" s="698">
        <v>100</v>
      </c>
      <c r="H2576" s="698">
        <v>100</v>
      </c>
      <c r="I2576" s="688">
        <f t="shared" si="41"/>
        <v>20</v>
      </c>
    </row>
    <row r="2577" spans="1:9" ht="15">
      <c r="A2577" s="682">
        <v>2553</v>
      </c>
      <c r="B2577" s="690" t="s">
        <v>1974</v>
      </c>
      <c r="C2577" s="690" t="s">
        <v>4842</v>
      </c>
      <c r="D2577" s="691" t="s">
        <v>5318</v>
      </c>
      <c r="E2577" s="686" t="s">
        <v>1217</v>
      </c>
      <c r="F2577" s="683" t="s">
        <v>334</v>
      </c>
      <c r="G2577" s="698">
        <v>100</v>
      </c>
      <c r="H2577" s="698">
        <v>100</v>
      </c>
      <c r="I2577" s="688">
        <f t="shared" si="41"/>
        <v>20</v>
      </c>
    </row>
    <row r="2578" spans="1:9" ht="15">
      <c r="A2578" s="682">
        <v>2554</v>
      </c>
      <c r="B2578" s="690" t="s">
        <v>5319</v>
      </c>
      <c r="C2578" s="690" t="s">
        <v>4517</v>
      </c>
      <c r="D2578" s="691" t="s">
        <v>5320</v>
      </c>
      <c r="E2578" s="686" t="s">
        <v>1217</v>
      </c>
      <c r="F2578" s="683" t="s">
        <v>334</v>
      </c>
      <c r="G2578" s="698">
        <v>100</v>
      </c>
      <c r="H2578" s="698">
        <v>100</v>
      </c>
      <c r="I2578" s="688">
        <f t="shared" si="41"/>
        <v>20</v>
      </c>
    </row>
    <row r="2579" spans="1:9" ht="15">
      <c r="A2579" s="682">
        <v>2555</v>
      </c>
      <c r="B2579" s="690" t="s">
        <v>652</v>
      </c>
      <c r="C2579" s="690" t="s">
        <v>5316</v>
      </c>
      <c r="D2579" s="691" t="s">
        <v>5321</v>
      </c>
      <c r="E2579" s="686" t="s">
        <v>1217</v>
      </c>
      <c r="F2579" s="683" t="s">
        <v>334</v>
      </c>
      <c r="G2579" s="698">
        <v>50</v>
      </c>
      <c r="H2579" s="698">
        <v>50</v>
      </c>
      <c r="I2579" s="688">
        <f t="shared" si="41"/>
        <v>10</v>
      </c>
    </row>
    <row r="2580" spans="1:9" ht="15">
      <c r="A2580" s="682">
        <v>2556</v>
      </c>
      <c r="B2580" s="690" t="s">
        <v>5322</v>
      </c>
      <c r="C2580" s="690" t="s">
        <v>4268</v>
      </c>
      <c r="D2580" s="691" t="s">
        <v>5323</v>
      </c>
      <c r="E2580" s="686" t="s">
        <v>1217</v>
      </c>
      <c r="F2580" s="683" t="s">
        <v>334</v>
      </c>
      <c r="G2580" s="698">
        <v>50</v>
      </c>
      <c r="H2580" s="698">
        <v>50</v>
      </c>
      <c r="I2580" s="688">
        <f t="shared" si="41"/>
        <v>10</v>
      </c>
    </row>
    <row r="2581" spans="1:9" ht="15">
      <c r="A2581" s="682">
        <v>2557</v>
      </c>
      <c r="B2581" s="690" t="s">
        <v>4345</v>
      </c>
      <c r="C2581" s="690" t="s">
        <v>4738</v>
      </c>
      <c r="D2581" s="691" t="s">
        <v>5324</v>
      </c>
      <c r="E2581" s="686" t="s">
        <v>1217</v>
      </c>
      <c r="F2581" s="683" t="s">
        <v>334</v>
      </c>
      <c r="G2581" s="698">
        <v>100</v>
      </c>
      <c r="H2581" s="698">
        <v>100</v>
      </c>
      <c r="I2581" s="688">
        <f t="shared" si="41"/>
        <v>20</v>
      </c>
    </row>
    <row r="2582" spans="1:9" ht="15">
      <c r="A2582" s="682">
        <v>2558</v>
      </c>
      <c r="B2582" s="690" t="s">
        <v>5325</v>
      </c>
      <c r="C2582" s="690" t="s">
        <v>1551</v>
      </c>
      <c r="D2582" s="691" t="s">
        <v>5326</v>
      </c>
      <c r="E2582" s="686" t="s">
        <v>1217</v>
      </c>
      <c r="F2582" s="683" t="s">
        <v>334</v>
      </c>
      <c r="G2582" s="698">
        <v>100</v>
      </c>
      <c r="H2582" s="698">
        <v>100</v>
      </c>
      <c r="I2582" s="688">
        <f t="shared" si="41"/>
        <v>20</v>
      </c>
    </row>
    <row r="2583" spans="1:9" ht="15">
      <c r="A2583" s="682">
        <v>2559</v>
      </c>
      <c r="B2583" s="690" t="s">
        <v>665</v>
      </c>
      <c r="C2583" s="690" t="s">
        <v>5327</v>
      </c>
      <c r="D2583" s="691" t="s">
        <v>5328</v>
      </c>
      <c r="E2583" s="686" t="s">
        <v>1217</v>
      </c>
      <c r="F2583" s="683" t="s">
        <v>334</v>
      </c>
      <c r="G2583" s="698">
        <v>100</v>
      </c>
      <c r="H2583" s="698">
        <v>100</v>
      </c>
      <c r="I2583" s="688">
        <f t="shared" si="41"/>
        <v>20</v>
      </c>
    </row>
    <row r="2584" spans="1:9" ht="15">
      <c r="A2584" s="682">
        <v>2560</v>
      </c>
      <c r="B2584" s="690" t="s">
        <v>1321</v>
      </c>
      <c r="C2584" s="690" t="s">
        <v>5329</v>
      </c>
      <c r="D2584" s="691" t="s">
        <v>5330</v>
      </c>
      <c r="E2584" s="686" t="s">
        <v>1217</v>
      </c>
      <c r="F2584" s="683" t="s">
        <v>334</v>
      </c>
      <c r="G2584" s="698">
        <v>100</v>
      </c>
      <c r="H2584" s="698">
        <v>100</v>
      </c>
      <c r="I2584" s="688">
        <f t="shared" si="41"/>
        <v>20</v>
      </c>
    </row>
    <row r="2585" spans="1:9" ht="15">
      <c r="A2585" s="682">
        <v>2561</v>
      </c>
      <c r="B2585" s="690" t="s">
        <v>1239</v>
      </c>
      <c r="C2585" s="690" t="s">
        <v>5331</v>
      </c>
      <c r="D2585" s="691">
        <v>58001032846</v>
      </c>
      <c r="E2585" s="686" t="s">
        <v>1217</v>
      </c>
      <c r="F2585" s="683" t="s">
        <v>334</v>
      </c>
      <c r="G2585" s="698">
        <v>50</v>
      </c>
      <c r="H2585" s="698">
        <v>50</v>
      </c>
      <c r="I2585" s="688">
        <f t="shared" si="41"/>
        <v>10</v>
      </c>
    </row>
    <row r="2586" spans="1:9" ht="15">
      <c r="A2586" s="682">
        <v>2562</v>
      </c>
      <c r="B2586" s="690" t="s">
        <v>5332</v>
      </c>
      <c r="C2586" s="690" t="s">
        <v>4250</v>
      </c>
      <c r="D2586" s="691" t="s">
        <v>5333</v>
      </c>
      <c r="E2586" s="686" t="s">
        <v>1217</v>
      </c>
      <c r="F2586" s="683" t="s">
        <v>334</v>
      </c>
      <c r="G2586" s="698">
        <v>50</v>
      </c>
      <c r="H2586" s="698">
        <v>50</v>
      </c>
      <c r="I2586" s="688">
        <f t="shared" si="41"/>
        <v>10</v>
      </c>
    </row>
    <row r="2587" spans="1:9" ht="15">
      <c r="A2587" s="682">
        <v>2563</v>
      </c>
      <c r="B2587" s="690" t="s">
        <v>1622</v>
      </c>
      <c r="C2587" s="690" t="s">
        <v>5334</v>
      </c>
      <c r="D2587" s="691" t="s">
        <v>5335</v>
      </c>
      <c r="E2587" s="686" t="s">
        <v>1217</v>
      </c>
      <c r="F2587" s="683" t="s">
        <v>334</v>
      </c>
      <c r="G2587" s="698">
        <v>100</v>
      </c>
      <c r="H2587" s="698">
        <v>100</v>
      </c>
      <c r="I2587" s="688">
        <f t="shared" si="41"/>
        <v>20</v>
      </c>
    </row>
    <row r="2588" spans="1:9" ht="15">
      <c r="A2588" s="682">
        <v>2564</v>
      </c>
      <c r="B2588" s="690" t="s">
        <v>5336</v>
      </c>
      <c r="C2588" s="690" t="s">
        <v>5337</v>
      </c>
      <c r="D2588" s="691">
        <v>58001004021</v>
      </c>
      <c r="E2588" s="686" t="s">
        <v>1217</v>
      </c>
      <c r="F2588" s="683" t="s">
        <v>334</v>
      </c>
      <c r="G2588" s="698">
        <v>50</v>
      </c>
      <c r="H2588" s="698">
        <v>50</v>
      </c>
      <c r="I2588" s="688">
        <f t="shared" si="41"/>
        <v>10</v>
      </c>
    </row>
    <row r="2589" spans="1:9" ht="15">
      <c r="A2589" s="682">
        <v>2565</v>
      </c>
      <c r="B2589" s="690" t="s">
        <v>5338</v>
      </c>
      <c r="C2589" s="690" t="s">
        <v>5339</v>
      </c>
      <c r="D2589" s="691">
        <v>58001030561</v>
      </c>
      <c r="E2589" s="686" t="s">
        <v>1217</v>
      </c>
      <c r="F2589" s="683" t="s">
        <v>334</v>
      </c>
      <c r="G2589" s="698">
        <v>50</v>
      </c>
      <c r="H2589" s="698">
        <v>50</v>
      </c>
      <c r="I2589" s="688">
        <f t="shared" si="41"/>
        <v>10</v>
      </c>
    </row>
    <row r="2590" spans="1:9" ht="15">
      <c r="A2590" s="682">
        <v>2566</v>
      </c>
      <c r="B2590" s="690" t="s">
        <v>1360</v>
      </c>
      <c r="C2590" s="690" t="s">
        <v>5340</v>
      </c>
      <c r="D2590" s="691" t="s">
        <v>5341</v>
      </c>
      <c r="E2590" s="686" t="s">
        <v>1217</v>
      </c>
      <c r="F2590" s="683" t="s">
        <v>334</v>
      </c>
      <c r="G2590" s="698">
        <v>150</v>
      </c>
      <c r="H2590" s="698">
        <v>150</v>
      </c>
      <c r="I2590" s="688">
        <f t="shared" si="41"/>
        <v>30</v>
      </c>
    </row>
    <row r="2591" spans="1:9" ht="15">
      <c r="A2591" s="682">
        <v>2567</v>
      </c>
      <c r="B2591" s="690" t="s">
        <v>1622</v>
      </c>
      <c r="C2591" s="690" t="s">
        <v>2002</v>
      </c>
      <c r="D2591" s="691" t="s">
        <v>5342</v>
      </c>
      <c r="E2591" s="686" t="s">
        <v>1217</v>
      </c>
      <c r="F2591" s="683" t="s">
        <v>334</v>
      </c>
      <c r="G2591" s="698">
        <v>300</v>
      </c>
      <c r="H2591" s="698">
        <v>300</v>
      </c>
      <c r="I2591" s="688">
        <f t="shared" si="41"/>
        <v>60</v>
      </c>
    </row>
    <row r="2592" spans="1:9" ht="15">
      <c r="A2592" s="682">
        <v>2568</v>
      </c>
      <c r="B2592" s="690" t="s">
        <v>1221</v>
      </c>
      <c r="C2592" s="690" t="s">
        <v>5343</v>
      </c>
      <c r="D2592" s="691" t="s">
        <v>5344</v>
      </c>
      <c r="E2592" s="686" t="s">
        <v>1217</v>
      </c>
      <c r="F2592" s="683" t="s">
        <v>334</v>
      </c>
      <c r="G2592" s="698">
        <v>300</v>
      </c>
      <c r="H2592" s="698">
        <v>300</v>
      </c>
      <c r="I2592" s="688">
        <f t="shared" ref="I2592:I2655" si="42">H2592*20%</f>
        <v>60</v>
      </c>
    </row>
    <row r="2593" spans="1:9" ht="15">
      <c r="A2593" s="682">
        <v>2569</v>
      </c>
      <c r="B2593" s="690" t="s">
        <v>1563</v>
      </c>
      <c r="C2593" s="690" t="s">
        <v>5343</v>
      </c>
      <c r="D2593" s="691" t="s">
        <v>5345</v>
      </c>
      <c r="E2593" s="686" t="s">
        <v>1217</v>
      </c>
      <c r="F2593" s="683" t="s">
        <v>334</v>
      </c>
      <c r="G2593" s="698">
        <v>300</v>
      </c>
      <c r="H2593" s="698">
        <v>300</v>
      </c>
      <c r="I2593" s="688">
        <f t="shared" si="42"/>
        <v>60</v>
      </c>
    </row>
    <row r="2594" spans="1:9" ht="15">
      <c r="A2594" s="682">
        <v>2570</v>
      </c>
      <c r="B2594" s="690" t="s">
        <v>1296</v>
      </c>
      <c r="C2594" s="690" t="s">
        <v>5346</v>
      </c>
      <c r="D2594" s="691" t="s">
        <v>5347</v>
      </c>
      <c r="E2594" s="686" t="s">
        <v>1217</v>
      </c>
      <c r="F2594" s="683" t="s">
        <v>334</v>
      </c>
      <c r="G2594" s="698">
        <v>300</v>
      </c>
      <c r="H2594" s="698">
        <v>300</v>
      </c>
      <c r="I2594" s="688">
        <f t="shared" si="42"/>
        <v>60</v>
      </c>
    </row>
    <row r="2595" spans="1:9" ht="15">
      <c r="A2595" s="682">
        <v>2571</v>
      </c>
      <c r="B2595" s="690" t="s">
        <v>1239</v>
      </c>
      <c r="C2595" s="690" t="s">
        <v>5346</v>
      </c>
      <c r="D2595" s="691" t="s">
        <v>5348</v>
      </c>
      <c r="E2595" s="686" t="s">
        <v>1217</v>
      </c>
      <c r="F2595" s="683" t="s">
        <v>334</v>
      </c>
      <c r="G2595" s="698">
        <v>200</v>
      </c>
      <c r="H2595" s="698">
        <v>200</v>
      </c>
      <c r="I2595" s="688">
        <f t="shared" si="42"/>
        <v>40</v>
      </c>
    </row>
    <row r="2596" spans="1:9" ht="15">
      <c r="A2596" s="682">
        <v>2572</v>
      </c>
      <c r="B2596" s="690" t="s">
        <v>1754</v>
      </c>
      <c r="C2596" s="690" t="s">
        <v>3274</v>
      </c>
      <c r="D2596" s="691" t="s">
        <v>5349</v>
      </c>
      <c r="E2596" s="686" t="s">
        <v>1217</v>
      </c>
      <c r="F2596" s="683" t="s">
        <v>334</v>
      </c>
      <c r="G2596" s="698">
        <v>200</v>
      </c>
      <c r="H2596" s="698">
        <v>200</v>
      </c>
      <c r="I2596" s="688">
        <f t="shared" si="42"/>
        <v>40</v>
      </c>
    </row>
    <row r="2597" spans="1:9" ht="15">
      <c r="A2597" s="682">
        <v>2573</v>
      </c>
      <c r="B2597" s="690" t="s">
        <v>1271</v>
      </c>
      <c r="C2597" s="690" t="s">
        <v>5350</v>
      </c>
      <c r="D2597" s="691" t="s">
        <v>5351</v>
      </c>
      <c r="E2597" s="686" t="s">
        <v>1217</v>
      </c>
      <c r="F2597" s="683" t="s">
        <v>334</v>
      </c>
      <c r="G2597" s="698">
        <v>200</v>
      </c>
      <c r="H2597" s="698">
        <v>200</v>
      </c>
      <c r="I2597" s="688">
        <f t="shared" si="42"/>
        <v>40</v>
      </c>
    </row>
    <row r="2598" spans="1:9" ht="15">
      <c r="A2598" s="682">
        <v>2574</v>
      </c>
      <c r="B2598" s="690" t="s">
        <v>2025</v>
      </c>
      <c r="C2598" s="690" t="s">
        <v>4985</v>
      </c>
      <c r="D2598" s="691" t="s">
        <v>5352</v>
      </c>
      <c r="E2598" s="686" t="s">
        <v>1217</v>
      </c>
      <c r="F2598" s="683" t="s">
        <v>334</v>
      </c>
      <c r="G2598" s="698">
        <v>200</v>
      </c>
      <c r="H2598" s="698">
        <v>200</v>
      </c>
      <c r="I2598" s="688">
        <f t="shared" si="42"/>
        <v>40</v>
      </c>
    </row>
    <row r="2599" spans="1:9" ht="15">
      <c r="A2599" s="682">
        <v>2575</v>
      </c>
      <c r="B2599" s="690" t="s">
        <v>684</v>
      </c>
      <c r="C2599" s="690" t="s">
        <v>5353</v>
      </c>
      <c r="D2599" s="691" t="s">
        <v>5354</v>
      </c>
      <c r="E2599" s="686" t="s">
        <v>1217</v>
      </c>
      <c r="F2599" s="683" t="s">
        <v>334</v>
      </c>
      <c r="G2599" s="698">
        <v>200</v>
      </c>
      <c r="H2599" s="698">
        <v>200</v>
      </c>
      <c r="I2599" s="688">
        <f t="shared" si="42"/>
        <v>40</v>
      </c>
    </row>
    <row r="2600" spans="1:9" ht="15">
      <c r="A2600" s="682">
        <v>2576</v>
      </c>
      <c r="B2600" s="690" t="s">
        <v>2331</v>
      </c>
      <c r="C2600" s="690" t="s">
        <v>5355</v>
      </c>
      <c r="D2600" s="691" t="s">
        <v>5356</v>
      </c>
      <c r="E2600" s="686" t="s">
        <v>1217</v>
      </c>
      <c r="F2600" s="683" t="s">
        <v>334</v>
      </c>
      <c r="G2600" s="698">
        <v>200</v>
      </c>
      <c r="H2600" s="698">
        <v>200</v>
      </c>
      <c r="I2600" s="688">
        <f t="shared" si="42"/>
        <v>40</v>
      </c>
    </row>
    <row r="2601" spans="1:9" ht="15">
      <c r="A2601" s="682">
        <v>2577</v>
      </c>
      <c r="B2601" s="690" t="s">
        <v>1563</v>
      </c>
      <c r="C2601" s="690" t="s">
        <v>1522</v>
      </c>
      <c r="D2601" s="691" t="s">
        <v>5357</v>
      </c>
      <c r="E2601" s="686" t="s">
        <v>1217</v>
      </c>
      <c r="F2601" s="683" t="s">
        <v>334</v>
      </c>
      <c r="G2601" s="698">
        <v>150</v>
      </c>
      <c r="H2601" s="698">
        <v>150</v>
      </c>
      <c r="I2601" s="688">
        <f t="shared" si="42"/>
        <v>30</v>
      </c>
    </row>
    <row r="2602" spans="1:9" ht="15">
      <c r="A2602" s="682">
        <v>2578</v>
      </c>
      <c r="B2602" s="690" t="s">
        <v>1368</v>
      </c>
      <c r="C2602" s="690" t="s">
        <v>5358</v>
      </c>
      <c r="D2602" s="691" t="s">
        <v>5359</v>
      </c>
      <c r="E2602" s="686" t="s">
        <v>1217</v>
      </c>
      <c r="F2602" s="683" t="s">
        <v>334</v>
      </c>
      <c r="G2602" s="698">
        <v>200</v>
      </c>
      <c r="H2602" s="698">
        <v>200</v>
      </c>
      <c r="I2602" s="688">
        <f t="shared" si="42"/>
        <v>40</v>
      </c>
    </row>
    <row r="2603" spans="1:9" ht="15">
      <c r="A2603" s="682">
        <v>2579</v>
      </c>
      <c r="B2603" s="690" t="s">
        <v>1714</v>
      </c>
      <c r="C2603" s="690" t="s">
        <v>2460</v>
      </c>
      <c r="D2603" s="691" t="s">
        <v>5360</v>
      </c>
      <c r="E2603" s="686" t="s">
        <v>1217</v>
      </c>
      <c r="F2603" s="683" t="s">
        <v>334</v>
      </c>
      <c r="G2603" s="698">
        <v>200</v>
      </c>
      <c r="H2603" s="698">
        <v>200</v>
      </c>
      <c r="I2603" s="688">
        <f t="shared" si="42"/>
        <v>40</v>
      </c>
    </row>
    <row r="2604" spans="1:9" ht="15">
      <c r="A2604" s="682">
        <v>2580</v>
      </c>
      <c r="B2604" s="690" t="s">
        <v>1371</v>
      </c>
      <c r="C2604" s="690" t="s">
        <v>5361</v>
      </c>
      <c r="D2604" s="691" t="s">
        <v>5362</v>
      </c>
      <c r="E2604" s="686" t="s">
        <v>1217</v>
      </c>
      <c r="F2604" s="683" t="s">
        <v>334</v>
      </c>
      <c r="G2604" s="698">
        <v>200</v>
      </c>
      <c r="H2604" s="698">
        <v>200</v>
      </c>
      <c r="I2604" s="688">
        <f t="shared" si="42"/>
        <v>40</v>
      </c>
    </row>
    <row r="2605" spans="1:9" ht="15">
      <c r="A2605" s="682">
        <v>2581</v>
      </c>
      <c r="B2605" s="690" t="s">
        <v>665</v>
      </c>
      <c r="C2605" s="690" t="s">
        <v>5361</v>
      </c>
      <c r="D2605" s="691" t="s">
        <v>5363</v>
      </c>
      <c r="E2605" s="686" t="s">
        <v>1217</v>
      </c>
      <c r="F2605" s="683" t="s">
        <v>334</v>
      </c>
      <c r="G2605" s="698">
        <v>200</v>
      </c>
      <c r="H2605" s="698">
        <v>200</v>
      </c>
      <c r="I2605" s="688">
        <f t="shared" si="42"/>
        <v>40</v>
      </c>
    </row>
    <row r="2606" spans="1:9" ht="15">
      <c r="A2606" s="682">
        <v>2582</v>
      </c>
      <c r="B2606" s="690" t="s">
        <v>709</v>
      </c>
      <c r="C2606" s="690" t="s">
        <v>5364</v>
      </c>
      <c r="D2606" s="691" t="s">
        <v>5365</v>
      </c>
      <c r="E2606" s="686" t="s">
        <v>1217</v>
      </c>
      <c r="F2606" s="683" t="s">
        <v>334</v>
      </c>
      <c r="G2606" s="698">
        <v>200</v>
      </c>
      <c r="H2606" s="698">
        <v>200</v>
      </c>
      <c r="I2606" s="688">
        <f t="shared" si="42"/>
        <v>40</v>
      </c>
    </row>
    <row r="2607" spans="1:9" ht="15">
      <c r="A2607" s="682">
        <v>2583</v>
      </c>
      <c r="B2607" s="690" t="s">
        <v>1416</v>
      </c>
      <c r="C2607" s="690" t="s">
        <v>5366</v>
      </c>
      <c r="D2607" s="691" t="s">
        <v>5367</v>
      </c>
      <c r="E2607" s="686" t="s">
        <v>1217</v>
      </c>
      <c r="F2607" s="683" t="s">
        <v>334</v>
      </c>
      <c r="G2607" s="698">
        <v>200</v>
      </c>
      <c r="H2607" s="698">
        <v>200</v>
      </c>
      <c r="I2607" s="688">
        <f t="shared" si="42"/>
        <v>40</v>
      </c>
    </row>
    <row r="2608" spans="1:9" ht="15">
      <c r="A2608" s="682">
        <v>2584</v>
      </c>
      <c r="B2608" s="690" t="s">
        <v>678</v>
      </c>
      <c r="C2608" s="690" t="s">
        <v>3565</v>
      </c>
      <c r="D2608" s="691" t="s">
        <v>5368</v>
      </c>
      <c r="E2608" s="686" t="s">
        <v>1217</v>
      </c>
      <c r="F2608" s="683" t="s">
        <v>334</v>
      </c>
      <c r="G2608" s="698">
        <v>200</v>
      </c>
      <c r="H2608" s="698">
        <v>200</v>
      </c>
      <c r="I2608" s="688">
        <f t="shared" si="42"/>
        <v>40</v>
      </c>
    </row>
    <row r="2609" spans="1:9" ht="15">
      <c r="A2609" s="682">
        <v>2585</v>
      </c>
      <c r="B2609" s="690" t="s">
        <v>1650</v>
      </c>
      <c r="C2609" s="690" t="s">
        <v>5369</v>
      </c>
      <c r="D2609" s="691" t="s">
        <v>5370</v>
      </c>
      <c r="E2609" s="686" t="s">
        <v>1217</v>
      </c>
      <c r="F2609" s="683" t="s">
        <v>334</v>
      </c>
      <c r="G2609" s="698">
        <v>200</v>
      </c>
      <c r="H2609" s="698">
        <v>200</v>
      </c>
      <c r="I2609" s="688">
        <f t="shared" si="42"/>
        <v>40</v>
      </c>
    </row>
    <row r="2610" spans="1:9" ht="15">
      <c r="A2610" s="682">
        <v>2586</v>
      </c>
      <c r="B2610" s="690" t="s">
        <v>678</v>
      </c>
      <c r="C2610" s="690" t="s">
        <v>2505</v>
      </c>
      <c r="D2610" s="691" t="s">
        <v>5371</v>
      </c>
      <c r="E2610" s="686" t="s">
        <v>1217</v>
      </c>
      <c r="F2610" s="683" t="s">
        <v>334</v>
      </c>
      <c r="G2610" s="698">
        <v>200</v>
      </c>
      <c r="H2610" s="698">
        <v>200</v>
      </c>
      <c r="I2610" s="688">
        <f t="shared" si="42"/>
        <v>40</v>
      </c>
    </row>
    <row r="2611" spans="1:9" ht="15">
      <c r="A2611" s="682">
        <v>2587</v>
      </c>
      <c r="B2611" s="690" t="s">
        <v>1754</v>
      </c>
      <c r="C2611" s="690" t="s">
        <v>5372</v>
      </c>
      <c r="D2611" s="691" t="s">
        <v>5373</v>
      </c>
      <c r="E2611" s="686" t="s">
        <v>1217</v>
      </c>
      <c r="F2611" s="683" t="s">
        <v>334</v>
      </c>
      <c r="G2611" s="698">
        <v>200</v>
      </c>
      <c r="H2611" s="698">
        <v>200</v>
      </c>
      <c r="I2611" s="688">
        <f t="shared" si="42"/>
        <v>40</v>
      </c>
    </row>
    <row r="2612" spans="1:9" ht="15">
      <c r="A2612" s="682">
        <v>2588</v>
      </c>
      <c r="B2612" s="690" t="s">
        <v>1345</v>
      </c>
      <c r="C2612" s="690" t="s">
        <v>3154</v>
      </c>
      <c r="D2612" s="691" t="s">
        <v>5374</v>
      </c>
      <c r="E2612" s="686" t="s">
        <v>1217</v>
      </c>
      <c r="F2612" s="683" t="s">
        <v>334</v>
      </c>
      <c r="G2612" s="698">
        <v>200</v>
      </c>
      <c r="H2612" s="698">
        <v>200</v>
      </c>
      <c r="I2612" s="688">
        <f t="shared" si="42"/>
        <v>40</v>
      </c>
    </row>
    <row r="2613" spans="1:9" ht="15">
      <c r="A2613" s="682">
        <v>2589</v>
      </c>
      <c r="B2613" s="690" t="s">
        <v>2259</v>
      </c>
      <c r="C2613" s="690" t="s">
        <v>2272</v>
      </c>
      <c r="D2613" s="691" t="s">
        <v>5375</v>
      </c>
      <c r="E2613" s="686" t="s">
        <v>1217</v>
      </c>
      <c r="F2613" s="683" t="s">
        <v>334</v>
      </c>
      <c r="G2613" s="698">
        <v>200</v>
      </c>
      <c r="H2613" s="698">
        <v>200</v>
      </c>
      <c r="I2613" s="688">
        <f t="shared" si="42"/>
        <v>40</v>
      </c>
    </row>
    <row r="2614" spans="1:9" ht="15">
      <c r="A2614" s="682">
        <v>2590</v>
      </c>
      <c r="B2614" s="690" t="s">
        <v>1413</v>
      </c>
      <c r="C2614" s="690" t="s">
        <v>5376</v>
      </c>
      <c r="D2614" s="691" t="s">
        <v>5377</v>
      </c>
      <c r="E2614" s="686" t="s">
        <v>1217</v>
      </c>
      <c r="F2614" s="683" t="s">
        <v>334</v>
      </c>
      <c r="G2614" s="698">
        <v>200</v>
      </c>
      <c r="H2614" s="698">
        <v>200</v>
      </c>
      <c r="I2614" s="688">
        <f t="shared" si="42"/>
        <v>40</v>
      </c>
    </row>
    <row r="2615" spans="1:9" ht="15">
      <c r="A2615" s="682">
        <v>2591</v>
      </c>
      <c r="B2615" s="690" t="s">
        <v>5378</v>
      </c>
      <c r="C2615" s="690" t="s">
        <v>5379</v>
      </c>
      <c r="D2615" s="691" t="s">
        <v>5380</v>
      </c>
      <c r="E2615" s="686" t="s">
        <v>1217</v>
      </c>
      <c r="F2615" s="683" t="s">
        <v>334</v>
      </c>
      <c r="G2615" s="698">
        <v>200</v>
      </c>
      <c r="H2615" s="698">
        <v>200</v>
      </c>
      <c r="I2615" s="688">
        <f t="shared" si="42"/>
        <v>40</v>
      </c>
    </row>
    <row r="2616" spans="1:9" ht="15">
      <c r="A2616" s="682">
        <v>2592</v>
      </c>
      <c r="B2616" s="690" t="s">
        <v>2019</v>
      </c>
      <c r="C2616" s="690" t="s">
        <v>5381</v>
      </c>
      <c r="D2616" s="691" t="s">
        <v>5382</v>
      </c>
      <c r="E2616" s="686" t="s">
        <v>1217</v>
      </c>
      <c r="F2616" s="683" t="s">
        <v>334</v>
      </c>
      <c r="G2616" s="698">
        <v>200</v>
      </c>
      <c r="H2616" s="698">
        <v>200</v>
      </c>
      <c r="I2616" s="688">
        <f t="shared" si="42"/>
        <v>40</v>
      </c>
    </row>
    <row r="2617" spans="1:9" ht="15">
      <c r="A2617" s="682">
        <v>2593</v>
      </c>
      <c r="B2617" s="690" t="s">
        <v>5383</v>
      </c>
      <c r="C2617" s="690" t="s">
        <v>5384</v>
      </c>
      <c r="D2617" s="691" t="s">
        <v>5385</v>
      </c>
      <c r="E2617" s="686" t="s">
        <v>1217</v>
      </c>
      <c r="F2617" s="683" t="s">
        <v>334</v>
      </c>
      <c r="G2617" s="698">
        <v>200</v>
      </c>
      <c r="H2617" s="698">
        <v>200</v>
      </c>
      <c r="I2617" s="688">
        <f t="shared" si="42"/>
        <v>40</v>
      </c>
    </row>
    <row r="2618" spans="1:9" ht="15">
      <c r="A2618" s="682">
        <v>2594</v>
      </c>
      <c r="B2618" s="690" t="s">
        <v>2367</v>
      </c>
      <c r="C2618" s="690" t="s">
        <v>4422</v>
      </c>
      <c r="D2618" s="691" t="s">
        <v>5386</v>
      </c>
      <c r="E2618" s="686" t="s">
        <v>1217</v>
      </c>
      <c r="F2618" s="683" t="s">
        <v>334</v>
      </c>
      <c r="G2618" s="698">
        <v>200</v>
      </c>
      <c r="H2618" s="698">
        <v>200</v>
      </c>
      <c r="I2618" s="688">
        <f t="shared" si="42"/>
        <v>40</v>
      </c>
    </row>
    <row r="2619" spans="1:9" ht="15">
      <c r="A2619" s="682">
        <v>2595</v>
      </c>
      <c r="B2619" s="690" t="s">
        <v>5075</v>
      </c>
      <c r="C2619" s="690" t="s">
        <v>3920</v>
      </c>
      <c r="D2619" s="691" t="s">
        <v>5387</v>
      </c>
      <c r="E2619" s="686" t="s">
        <v>1217</v>
      </c>
      <c r="F2619" s="683" t="s">
        <v>334</v>
      </c>
      <c r="G2619" s="698">
        <v>200</v>
      </c>
      <c r="H2619" s="698">
        <v>200</v>
      </c>
      <c r="I2619" s="688">
        <f t="shared" si="42"/>
        <v>40</v>
      </c>
    </row>
    <row r="2620" spans="1:9" ht="15">
      <c r="A2620" s="682">
        <v>2596</v>
      </c>
      <c r="B2620" s="690" t="s">
        <v>678</v>
      </c>
      <c r="C2620" s="690" t="s">
        <v>5388</v>
      </c>
      <c r="D2620" s="691" t="s">
        <v>5389</v>
      </c>
      <c r="E2620" s="686" t="s">
        <v>1217</v>
      </c>
      <c r="F2620" s="683" t="s">
        <v>334</v>
      </c>
      <c r="G2620" s="698">
        <v>200</v>
      </c>
      <c r="H2620" s="698">
        <v>200</v>
      </c>
      <c r="I2620" s="688">
        <f t="shared" si="42"/>
        <v>40</v>
      </c>
    </row>
    <row r="2621" spans="1:9" ht="15">
      <c r="A2621" s="682">
        <v>2597</v>
      </c>
      <c r="B2621" s="690" t="s">
        <v>5390</v>
      </c>
      <c r="C2621" s="690" t="s">
        <v>5391</v>
      </c>
      <c r="D2621" s="691" t="s">
        <v>5392</v>
      </c>
      <c r="E2621" s="686" t="s">
        <v>1217</v>
      </c>
      <c r="F2621" s="683" t="s">
        <v>334</v>
      </c>
      <c r="G2621" s="698">
        <v>200</v>
      </c>
      <c r="H2621" s="698">
        <v>200</v>
      </c>
      <c r="I2621" s="688">
        <f t="shared" si="42"/>
        <v>40</v>
      </c>
    </row>
    <row r="2622" spans="1:9" ht="15">
      <c r="A2622" s="682">
        <v>2598</v>
      </c>
      <c r="B2622" s="690" t="s">
        <v>634</v>
      </c>
      <c r="C2622" s="690" t="s">
        <v>1532</v>
      </c>
      <c r="D2622" s="691" t="s">
        <v>5393</v>
      </c>
      <c r="E2622" s="686" t="s">
        <v>1217</v>
      </c>
      <c r="F2622" s="683" t="s">
        <v>334</v>
      </c>
      <c r="G2622" s="698">
        <v>300</v>
      </c>
      <c r="H2622" s="698">
        <v>300</v>
      </c>
      <c r="I2622" s="688">
        <f t="shared" si="42"/>
        <v>60</v>
      </c>
    </row>
    <row r="2623" spans="1:9" ht="15">
      <c r="A2623" s="682">
        <v>2599</v>
      </c>
      <c r="B2623" s="690" t="s">
        <v>1290</v>
      </c>
      <c r="C2623" s="690" t="s">
        <v>5394</v>
      </c>
      <c r="D2623" s="691" t="s">
        <v>5395</v>
      </c>
      <c r="E2623" s="686" t="s">
        <v>1217</v>
      </c>
      <c r="F2623" s="683" t="s">
        <v>334</v>
      </c>
      <c r="G2623" s="698">
        <v>150</v>
      </c>
      <c r="H2623" s="698">
        <v>150</v>
      </c>
      <c r="I2623" s="688">
        <f t="shared" si="42"/>
        <v>30</v>
      </c>
    </row>
    <row r="2624" spans="1:9" ht="15">
      <c r="A2624" s="682">
        <v>2600</v>
      </c>
      <c r="B2624" s="690" t="s">
        <v>1580</v>
      </c>
      <c r="C2624" s="690" t="s">
        <v>5396</v>
      </c>
      <c r="D2624" s="691" t="s">
        <v>5397</v>
      </c>
      <c r="E2624" s="686" t="s">
        <v>1217</v>
      </c>
      <c r="F2624" s="683" t="s">
        <v>334</v>
      </c>
      <c r="G2624" s="698">
        <v>100</v>
      </c>
      <c r="H2624" s="698">
        <v>100</v>
      </c>
      <c r="I2624" s="688">
        <f t="shared" si="42"/>
        <v>20</v>
      </c>
    </row>
    <row r="2625" spans="1:9" ht="15">
      <c r="A2625" s="682">
        <v>2601</v>
      </c>
      <c r="B2625" s="690" t="s">
        <v>1985</v>
      </c>
      <c r="C2625" s="690" t="s">
        <v>5398</v>
      </c>
      <c r="D2625" s="691" t="s">
        <v>5399</v>
      </c>
      <c r="E2625" s="686" t="s">
        <v>1217</v>
      </c>
      <c r="F2625" s="683" t="s">
        <v>334</v>
      </c>
      <c r="G2625" s="698">
        <v>100</v>
      </c>
      <c r="H2625" s="698">
        <v>100</v>
      </c>
      <c r="I2625" s="688">
        <f t="shared" si="42"/>
        <v>20</v>
      </c>
    </row>
    <row r="2626" spans="1:9" ht="15">
      <c r="A2626" s="682">
        <v>2602</v>
      </c>
      <c r="B2626" s="690" t="s">
        <v>5400</v>
      </c>
      <c r="C2626" s="690" t="s">
        <v>5401</v>
      </c>
      <c r="D2626" s="691" t="s">
        <v>5402</v>
      </c>
      <c r="E2626" s="686" t="s">
        <v>1217</v>
      </c>
      <c r="F2626" s="683" t="s">
        <v>334</v>
      </c>
      <c r="G2626" s="698">
        <v>100</v>
      </c>
      <c r="H2626" s="698">
        <v>100</v>
      </c>
      <c r="I2626" s="688">
        <f t="shared" si="42"/>
        <v>20</v>
      </c>
    </row>
    <row r="2627" spans="1:9" ht="15">
      <c r="A2627" s="682">
        <v>2603</v>
      </c>
      <c r="B2627" s="690" t="s">
        <v>1382</v>
      </c>
      <c r="C2627" s="690" t="s">
        <v>3951</v>
      </c>
      <c r="D2627" s="691" t="s">
        <v>5403</v>
      </c>
      <c r="E2627" s="686" t="s">
        <v>1217</v>
      </c>
      <c r="F2627" s="683" t="s">
        <v>334</v>
      </c>
      <c r="G2627" s="698">
        <v>100</v>
      </c>
      <c r="H2627" s="698">
        <v>100</v>
      </c>
      <c r="I2627" s="688">
        <f t="shared" si="42"/>
        <v>20</v>
      </c>
    </row>
    <row r="2628" spans="1:9" ht="15">
      <c r="A2628" s="682">
        <v>2604</v>
      </c>
      <c r="B2628" s="690" t="s">
        <v>1160</v>
      </c>
      <c r="C2628" s="690" t="s">
        <v>5404</v>
      </c>
      <c r="D2628" s="691" t="s">
        <v>5405</v>
      </c>
      <c r="E2628" s="686" t="s">
        <v>1217</v>
      </c>
      <c r="F2628" s="683" t="s">
        <v>334</v>
      </c>
      <c r="G2628" s="698">
        <v>100</v>
      </c>
      <c r="H2628" s="698">
        <v>100</v>
      </c>
      <c r="I2628" s="688">
        <f t="shared" si="42"/>
        <v>20</v>
      </c>
    </row>
    <row r="2629" spans="1:9" ht="15">
      <c r="A2629" s="682">
        <v>2605</v>
      </c>
      <c r="B2629" s="690" t="s">
        <v>1162</v>
      </c>
      <c r="C2629" s="690" t="s">
        <v>5406</v>
      </c>
      <c r="D2629" s="691" t="s">
        <v>5407</v>
      </c>
      <c r="E2629" s="686" t="s">
        <v>1217</v>
      </c>
      <c r="F2629" s="683" t="s">
        <v>334</v>
      </c>
      <c r="G2629" s="698">
        <v>100</v>
      </c>
      <c r="H2629" s="698">
        <v>100</v>
      </c>
      <c r="I2629" s="688">
        <f t="shared" si="42"/>
        <v>20</v>
      </c>
    </row>
    <row r="2630" spans="1:9" ht="15">
      <c r="A2630" s="682">
        <v>2606</v>
      </c>
      <c r="B2630" s="690" t="s">
        <v>2097</v>
      </c>
      <c r="C2630" s="690" t="s">
        <v>3951</v>
      </c>
      <c r="D2630" s="691" t="s">
        <v>5408</v>
      </c>
      <c r="E2630" s="686" t="s">
        <v>1217</v>
      </c>
      <c r="F2630" s="683" t="s">
        <v>334</v>
      </c>
      <c r="G2630" s="698">
        <v>100</v>
      </c>
      <c r="H2630" s="698">
        <v>100</v>
      </c>
      <c r="I2630" s="688">
        <f t="shared" si="42"/>
        <v>20</v>
      </c>
    </row>
    <row r="2631" spans="1:9" ht="15">
      <c r="A2631" s="682">
        <v>2607</v>
      </c>
      <c r="B2631" s="690" t="s">
        <v>1996</v>
      </c>
      <c r="C2631" s="690" t="s">
        <v>5002</v>
      </c>
      <c r="D2631" s="691" t="s">
        <v>5409</v>
      </c>
      <c r="E2631" s="686" t="s">
        <v>1217</v>
      </c>
      <c r="F2631" s="683" t="s">
        <v>334</v>
      </c>
      <c r="G2631" s="698">
        <v>100</v>
      </c>
      <c r="H2631" s="698">
        <v>100</v>
      </c>
      <c r="I2631" s="688">
        <f t="shared" si="42"/>
        <v>20</v>
      </c>
    </row>
    <row r="2632" spans="1:9" ht="15">
      <c r="A2632" s="682">
        <v>2608</v>
      </c>
      <c r="B2632" s="690" t="s">
        <v>5410</v>
      </c>
      <c r="C2632" s="690" t="s">
        <v>5411</v>
      </c>
      <c r="D2632" s="691" t="s">
        <v>5412</v>
      </c>
      <c r="E2632" s="686" t="s">
        <v>1217</v>
      </c>
      <c r="F2632" s="683" t="s">
        <v>334</v>
      </c>
      <c r="G2632" s="698">
        <v>100</v>
      </c>
      <c r="H2632" s="698">
        <v>100</v>
      </c>
      <c r="I2632" s="688">
        <f t="shared" si="42"/>
        <v>20</v>
      </c>
    </row>
    <row r="2633" spans="1:9" ht="15">
      <c r="A2633" s="682">
        <v>2609</v>
      </c>
      <c r="B2633" s="690" t="s">
        <v>5413</v>
      </c>
      <c r="C2633" s="690" t="s">
        <v>5414</v>
      </c>
      <c r="D2633" s="691" t="s">
        <v>5415</v>
      </c>
      <c r="E2633" s="686" t="s">
        <v>1217</v>
      </c>
      <c r="F2633" s="683" t="s">
        <v>334</v>
      </c>
      <c r="G2633" s="698">
        <v>100</v>
      </c>
      <c r="H2633" s="698">
        <v>100</v>
      </c>
      <c r="I2633" s="688">
        <f t="shared" si="42"/>
        <v>20</v>
      </c>
    </row>
    <row r="2634" spans="1:9" ht="15">
      <c r="A2634" s="682">
        <v>2610</v>
      </c>
      <c r="B2634" s="690" t="s">
        <v>2663</v>
      </c>
      <c r="C2634" s="690" t="s">
        <v>5416</v>
      </c>
      <c r="D2634" s="685" t="s">
        <v>5417</v>
      </c>
      <c r="E2634" s="686" t="s">
        <v>1217</v>
      </c>
      <c r="F2634" s="683" t="s">
        <v>334</v>
      </c>
      <c r="G2634" s="698">
        <v>100</v>
      </c>
      <c r="H2634" s="698">
        <v>100</v>
      </c>
      <c r="I2634" s="688">
        <f t="shared" si="42"/>
        <v>20</v>
      </c>
    </row>
    <row r="2635" spans="1:9" ht="15">
      <c r="A2635" s="682">
        <v>2611</v>
      </c>
      <c r="B2635" s="690" t="s">
        <v>1296</v>
      </c>
      <c r="C2635" s="690" t="s">
        <v>5418</v>
      </c>
      <c r="D2635" s="685" t="s">
        <v>5419</v>
      </c>
      <c r="E2635" s="686" t="s">
        <v>1217</v>
      </c>
      <c r="F2635" s="683" t="s">
        <v>334</v>
      </c>
      <c r="G2635" s="698">
        <v>100</v>
      </c>
      <c r="H2635" s="698">
        <v>100</v>
      </c>
      <c r="I2635" s="688">
        <f t="shared" si="42"/>
        <v>20</v>
      </c>
    </row>
    <row r="2636" spans="1:9" ht="15">
      <c r="A2636" s="682">
        <v>2612</v>
      </c>
      <c r="B2636" s="690" t="s">
        <v>637</v>
      </c>
      <c r="C2636" s="690" t="s">
        <v>5420</v>
      </c>
      <c r="D2636" s="685" t="s">
        <v>5421</v>
      </c>
      <c r="E2636" s="686" t="s">
        <v>1217</v>
      </c>
      <c r="F2636" s="683" t="s">
        <v>334</v>
      </c>
      <c r="G2636" s="698">
        <v>100</v>
      </c>
      <c r="H2636" s="698">
        <v>100</v>
      </c>
      <c r="I2636" s="688">
        <f t="shared" si="42"/>
        <v>20</v>
      </c>
    </row>
    <row r="2637" spans="1:9" ht="15">
      <c r="A2637" s="682">
        <v>2613</v>
      </c>
      <c r="B2637" s="690" t="s">
        <v>1596</v>
      </c>
      <c r="C2637" s="690" t="s">
        <v>5422</v>
      </c>
      <c r="D2637" s="685">
        <v>37001002268</v>
      </c>
      <c r="E2637" s="686" t="s">
        <v>1217</v>
      </c>
      <c r="F2637" s="683" t="s">
        <v>334</v>
      </c>
      <c r="G2637" s="698">
        <v>100</v>
      </c>
      <c r="H2637" s="698">
        <v>100</v>
      </c>
      <c r="I2637" s="688">
        <f t="shared" si="42"/>
        <v>20</v>
      </c>
    </row>
    <row r="2638" spans="1:9" ht="15">
      <c r="A2638" s="682">
        <v>2614</v>
      </c>
      <c r="B2638" s="690" t="s">
        <v>1626</v>
      </c>
      <c r="C2638" s="690" t="s">
        <v>4609</v>
      </c>
      <c r="D2638" s="685" t="s">
        <v>5423</v>
      </c>
      <c r="E2638" s="686" t="s">
        <v>1217</v>
      </c>
      <c r="F2638" s="683" t="s">
        <v>334</v>
      </c>
      <c r="G2638" s="698">
        <v>100</v>
      </c>
      <c r="H2638" s="698">
        <v>100</v>
      </c>
      <c r="I2638" s="688">
        <f t="shared" si="42"/>
        <v>20</v>
      </c>
    </row>
    <row r="2639" spans="1:9" ht="15">
      <c r="A2639" s="682">
        <v>2615</v>
      </c>
      <c r="B2639" s="690" t="s">
        <v>654</v>
      </c>
      <c r="C2639" s="690" t="s">
        <v>1569</v>
      </c>
      <c r="D2639" s="685">
        <v>37001022010</v>
      </c>
      <c r="E2639" s="686" t="s">
        <v>1217</v>
      </c>
      <c r="F2639" s="683" t="s">
        <v>334</v>
      </c>
      <c r="G2639" s="698">
        <v>100</v>
      </c>
      <c r="H2639" s="698">
        <v>100</v>
      </c>
      <c r="I2639" s="688">
        <f t="shared" si="42"/>
        <v>20</v>
      </c>
    </row>
    <row r="2640" spans="1:9" ht="15">
      <c r="A2640" s="682">
        <v>2616</v>
      </c>
      <c r="B2640" s="690" t="s">
        <v>1402</v>
      </c>
      <c r="C2640" s="690" t="s">
        <v>5424</v>
      </c>
      <c r="D2640" s="691" t="s">
        <v>5425</v>
      </c>
      <c r="E2640" s="686" t="s">
        <v>1217</v>
      </c>
      <c r="F2640" s="683" t="s">
        <v>334</v>
      </c>
      <c r="G2640" s="698">
        <v>100</v>
      </c>
      <c r="H2640" s="698">
        <v>100</v>
      </c>
      <c r="I2640" s="688">
        <f t="shared" si="42"/>
        <v>20</v>
      </c>
    </row>
    <row r="2641" spans="1:9" ht="15">
      <c r="A2641" s="682">
        <v>2617</v>
      </c>
      <c r="B2641" s="690" t="s">
        <v>1490</v>
      </c>
      <c r="C2641" s="690" t="s">
        <v>5426</v>
      </c>
      <c r="D2641" s="691" t="s">
        <v>5427</v>
      </c>
      <c r="E2641" s="686" t="s">
        <v>1217</v>
      </c>
      <c r="F2641" s="683" t="s">
        <v>334</v>
      </c>
      <c r="G2641" s="698">
        <v>100</v>
      </c>
      <c r="H2641" s="698">
        <v>100</v>
      </c>
      <c r="I2641" s="688">
        <f t="shared" si="42"/>
        <v>20</v>
      </c>
    </row>
    <row r="2642" spans="1:9" ht="15">
      <c r="A2642" s="682">
        <v>2618</v>
      </c>
      <c r="B2642" s="690" t="s">
        <v>1670</v>
      </c>
      <c r="C2642" s="690" t="s">
        <v>5428</v>
      </c>
      <c r="D2642" s="691" t="s">
        <v>5429</v>
      </c>
      <c r="E2642" s="686" t="s">
        <v>1217</v>
      </c>
      <c r="F2642" s="683" t="s">
        <v>334</v>
      </c>
      <c r="G2642" s="698">
        <v>100</v>
      </c>
      <c r="H2642" s="698">
        <v>100</v>
      </c>
      <c r="I2642" s="688">
        <f t="shared" si="42"/>
        <v>20</v>
      </c>
    </row>
    <row r="2643" spans="1:9" ht="15">
      <c r="A2643" s="682">
        <v>2619</v>
      </c>
      <c r="B2643" s="690" t="s">
        <v>1413</v>
      </c>
      <c r="C2643" s="690" t="s">
        <v>5430</v>
      </c>
      <c r="D2643" s="691" t="s">
        <v>5431</v>
      </c>
      <c r="E2643" s="686" t="s">
        <v>1217</v>
      </c>
      <c r="F2643" s="683" t="s">
        <v>334</v>
      </c>
      <c r="G2643" s="698">
        <v>100</v>
      </c>
      <c r="H2643" s="698">
        <v>100</v>
      </c>
      <c r="I2643" s="688">
        <f t="shared" si="42"/>
        <v>20</v>
      </c>
    </row>
    <row r="2644" spans="1:9" ht="15">
      <c r="A2644" s="682">
        <v>2620</v>
      </c>
      <c r="B2644" s="690" t="s">
        <v>1432</v>
      </c>
      <c r="C2644" s="690" t="s">
        <v>4609</v>
      </c>
      <c r="D2644" s="691" t="s">
        <v>5432</v>
      </c>
      <c r="E2644" s="686" t="s">
        <v>1217</v>
      </c>
      <c r="F2644" s="683" t="s">
        <v>334</v>
      </c>
      <c r="G2644" s="698">
        <v>50</v>
      </c>
      <c r="H2644" s="698">
        <v>50</v>
      </c>
      <c r="I2644" s="688">
        <f t="shared" si="42"/>
        <v>10</v>
      </c>
    </row>
    <row r="2645" spans="1:9" ht="15">
      <c r="A2645" s="682">
        <v>2621</v>
      </c>
      <c r="B2645" s="690" t="s">
        <v>1271</v>
      </c>
      <c r="C2645" s="690" t="s">
        <v>3219</v>
      </c>
      <c r="D2645" s="691">
        <v>37001053124</v>
      </c>
      <c r="E2645" s="686" t="s">
        <v>1217</v>
      </c>
      <c r="F2645" s="683" t="s">
        <v>334</v>
      </c>
      <c r="G2645" s="698">
        <v>50</v>
      </c>
      <c r="H2645" s="698">
        <v>50</v>
      </c>
      <c r="I2645" s="688">
        <f t="shared" si="42"/>
        <v>10</v>
      </c>
    </row>
    <row r="2646" spans="1:9" ht="15">
      <c r="A2646" s="682">
        <v>2622</v>
      </c>
      <c r="B2646" s="690" t="s">
        <v>1424</v>
      </c>
      <c r="C2646" s="690" t="s">
        <v>5433</v>
      </c>
      <c r="D2646" s="691" t="s">
        <v>5434</v>
      </c>
      <c r="E2646" s="686" t="s">
        <v>1217</v>
      </c>
      <c r="F2646" s="683" t="s">
        <v>334</v>
      </c>
      <c r="G2646" s="698">
        <v>100</v>
      </c>
      <c r="H2646" s="698">
        <v>100</v>
      </c>
      <c r="I2646" s="688">
        <f t="shared" si="42"/>
        <v>20</v>
      </c>
    </row>
    <row r="2647" spans="1:9" ht="15">
      <c r="A2647" s="682">
        <v>2623</v>
      </c>
      <c r="B2647" s="690" t="s">
        <v>1244</v>
      </c>
      <c r="C2647" s="690" t="s">
        <v>5223</v>
      </c>
      <c r="D2647" s="691" t="s">
        <v>5435</v>
      </c>
      <c r="E2647" s="686" t="s">
        <v>1217</v>
      </c>
      <c r="F2647" s="683" t="s">
        <v>334</v>
      </c>
      <c r="G2647" s="698">
        <v>100</v>
      </c>
      <c r="H2647" s="698">
        <v>100</v>
      </c>
      <c r="I2647" s="688">
        <f t="shared" si="42"/>
        <v>20</v>
      </c>
    </row>
    <row r="2648" spans="1:9" ht="15">
      <c r="A2648" s="682">
        <v>2624</v>
      </c>
      <c r="B2648" s="690" t="s">
        <v>684</v>
      </c>
      <c r="C2648" s="690" t="s">
        <v>5436</v>
      </c>
      <c r="D2648" s="691" t="s">
        <v>5437</v>
      </c>
      <c r="E2648" s="686" t="s">
        <v>1217</v>
      </c>
      <c r="F2648" s="683" t="s">
        <v>334</v>
      </c>
      <c r="G2648" s="698">
        <v>100</v>
      </c>
      <c r="H2648" s="698">
        <v>100</v>
      </c>
      <c r="I2648" s="688">
        <f t="shared" si="42"/>
        <v>20</v>
      </c>
    </row>
    <row r="2649" spans="1:9" ht="15">
      <c r="A2649" s="682">
        <v>2625</v>
      </c>
      <c r="B2649" s="690" t="s">
        <v>1563</v>
      </c>
      <c r="C2649" s="690" t="s">
        <v>5430</v>
      </c>
      <c r="D2649" s="691" t="s">
        <v>5438</v>
      </c>
      <c r="E2649" s="686" t="s">
        <v>1217</v>
      </c>
      <c r="F2649" s="683" t="s">
        <v>334</v>
      </c>
      <c r="G2649" s="698">
        <v>50</v>
      </c>
      <c r="H2649" s="698">
        <v>50</v>
      </c>
      <c r="I2649" s="688">
        <f t="shared" si="42"/>
        <v>10</v>
      </c>
    </row>
    <row r="2650" spans="1:9" ht="15">
      <c r="A2650" s="682">
        <v>2626</v>
      </c>
      <c r="B2650" s="690" t="s">
        <v>1393</v>
      </c>
      <c r="C2650" s="690" t="s">
        <v>685</v>
      </c>
      <c r="D2650" s="691" t="s">
        <v>5439</v>
      </c>
      <c r="E2650" s="686" t="s">
        <v>1217</v>
      </c>
      <c r="F2650" s="683" t="s">
        <v>334</v>
      </c>
      <c r="G2650" s="698">
        <v>50</v>
      </c>
      <c r="H2650" s="698">
        <v>50</v>
      </c>
      <c r="I2650" s="688">
        <f t="shared" si="42"/>
        <v>10</v>
      </c>
    </row>
    <row r="2651" spans="1:9" ht="15">
      <c r="A2651" s="682">
        <v>2627</v>
      </c>
      <c r="B2651" s="690" t="s">
        <v>2663</v>
      </c>
      <c r="C2651" s="690" t="s">
        <v>5440</v>
      </c>
      <c r="D2651" s="691" t="s">
        <v>5441</v>
      </c>
      <c r="E2651" s="686" t="s">
        <v>1217</v>
      </c>
      <c r="F2651" s="683" t="s">
        <v>334</v>
      </c>
      <c r="G2651" s="698">
        <v>100</v>
      </c>
      <c r="H2651" s="698">
        <v>100</v>
      </c>
      <c r="I2651" s="688">
        <f t="shared" si="42"/>
        <v>20</v>
      </c>
    </row>
    <row r="2652" spans="1:9" ht="15">
      <c r="A2652" s="682">
        <v>2628</v>
      </c>
      <c r="B2652" s="690" t="s">
        <v>1345</v>
      </c>
      <c r="C2652" s="690" t="s">
        <v>5411</v>
      </c>
      <c r="D2652" s="691" t="s">
        <v>5442</v>
      </c>
      <c r="E2652" s="686" t="s">
        <v>1217</v>
      </c>
      <c r="F2652" s="683" t="s">
        <v>334</v>
      </c>
      <c r="G2652" s="698">
        <v>100</v>
      </c>
      <c r="H2652" s="698">
        <v>100</v>
      </c>
      <c r="I2652" s="688">
        <f t="shared" si="42"/>
        <v>20</v>
      </c>
    </row>
    <row r="2653" spans="1:9" ht="15">
      <c r="A2653" s="682">
        <v>2629</v>
      </c>
      <c r="B2653" s="690" t="s">
        <v>1591</v>
      </c>
      <c r="C2653" s="690" t="s">
        <v>5443</v>
      </c>
      <c r="D2653" s="691">
        <v>37001016091</v>
      </c>
      <c r="E2653" s="686" t="s">
        <v>1217</v>
      </c>
      <c r="F2653" s="683" t="s">
        <v>334</v>
      </c>
      <c r="G2653" s="698">
        <v>50</v>
      </c>
      <c r="H2653" s="698">
        <v>50</v>
      </c>
      <c r="I2653" s="688">
        <f t="shared" si="42"/>
        <v>10</v>
      </c>
    </row>
    <row r="2654" spans="1:9" ht="15">
      <c r="A2654" s="682">
        <v>2630</v>
      </c>
      <c r="B2654" s="690" t="s">
        <v>1490</v>
      </c>
      <c r="C2654" s="690" t="s">
        <v>5444</v>
      </c>
      <c r="D2654" s="691" t="s">
        <v>5445</v>
      </c>
      <c r="E2654" s="686" t="s">
        <v>1217</v>
      </c>
      <c r="F2654" s="683" t="s">
        <v>334</v>
      </c>
      <c r="G2654" s="698">
        <v>50</v>
      </c>
      <c r="H2654" s="698">
        <v>50</v>
      </c>
      <c r="I2654" s="688">
        <f t="shared" si="42"/>
        <v>10</v>
      </c>
    </row>
    <row r="2655" spans="1:9" ht="15">
      <c r="A2655" s="682">
        <v>2631</v>
      </c>
      <c r="B2655" s="690" t="s">
        <v>1239</v>
      </c>
      <c r="C2655" s="690" t="s">
        <v>5443</v>
      </c>
      <c r="D2655" s="691" t="s">
        <v>5446</v>
      </c>
      <c r="E2655" s="686" t="s">
        <v>1217</v>
      </c>
      <c r="F2655" s="683" t="s">
        <v>334</v>
      </c>
      <c r="G2655" s="698">
        <v>50</v>
      </c>
      <c r="H2655" s="698">
        <v>50</v>
      </c>
      <c r="I2655" s="688">
        <f t="shared" si="42"/>
        <v>10</v>
      </c>
    </row>
    <row r="2656" spans="1:9" ht="15">
      <c r="A2656" s="682">
        <v>2632</v>
      </c>
      <c r="B2656" s="690" t="s">
        <v>1294</v>
      </c>
      <c r="C2656" s="690" t="s">
        <v>5447</v>
      </c>
      <c r="D2656" s="691">
        <v>37001036504</v>
      </c>
      <c r="E2656" s="686" t="s">
        <v>1217</v>
      </c>
      <c r="F2656" s="683" t="s">
        <v>334</v>
      </c>
      <c r="G2656" s="698">
        <v>50</v>
      </c>
      <c r="H2656" s="698">
        <v>50</v>
      </c>
      <c r="I2656" s="688">
        <f t="shared" ref="I2656:I2719" si="43">H2656*20%</f>
        <v>10</v>
      </c>
    </row>
    <row r="2657" spans="1:9" ht="15">
      <c r="A2657" s="682">
        <v>2633</v>
      </c>
      <c r="B2657" s="690" t="s">
        <v>1290</v>
      </c>
      <c r="C2657" s="690" t="s">
        <v>3402</v>
      </c>
      <c r="D2657" s="691" t="s">
        <v>5448</v>
      </c>
      <c r="E2657" s="686" t="s">
        <v>1217</v>
      </c>
      <c r="F2657" s="683" t="s">
        <v>334</v>
      </c>
      <c r="G2657" s="698">
        <v>100</v>
      </c>
      <c r="H2657" s="698">
        <v>100</v>
      </c>
      <c r="I2657" s="688">
        <f t="shared" si="43"/>
        <v>20</v>
      </c>
    </row>
    <row r="2658" spans="1:9" ht="15">
      <c r="A2658" s="682">
        <v>2634</v>
      </c>
      <c r="B2658" s="690" t="s">
        <v>5449</v>
      </c>
      <c r="C2658" s="690" t="s">
        <v>4616</v>
      </c>
      <c r="D2658" s="691" t="s">
        <v>5450</v>
      </c>
      <c r="E2658" s="686" t="s">
        <v>1217</v>
      </c>
      <c r="F2658" s="683" t="s">
        <v>334</v>
      </c>
      <c r="G2658" s="698">
        <v>100</v>
      </c>
      <c r="H2658" s="698">
        <v>100</v>
      </c>
      <c r="I2658" s="688">
        <f t="shared" si="43"/>
        <v>20</v>
      </c>
    </row>
    <row r="2659" spans="1:9" ht="15">
      <c r="A2659" s="682">
        <v>2635</v>
      </c>
      <c r="B2659" s="690" t="s">
        <v>654</v>
      </c>
      <c r="C2659" s="690" t="s">
        <v>2375</v>
      </c>
      <c r="D2659" s="691" t="s">
        <v>5451</v>
      </c>
      <c r="E2659" s="686" t="s">
        <v>1217</v>
      </c>
      <c r="F2659" s="683" t="s">
        <v>334</v>
      </c>
      <c r="G2659" s="698">
        <v>100</v>
      </c>
      <c r="H2659" s="698">
        <v>100</v>
      </c>
      <c r="I2659" s="688">
        <f t="shared" si="43"/>
        <v>20</v>
      </c>
    </row>
    <row r="2660" spans="1:9" ht="15">
      <c r="A2660" s="682">
        <v>2636</v>
      </c>
      <c r="B2660" s="690" t="s">
        <v>665</v>
      </c>
      <c r="C2660" s="690" t="s">
        <v>5452</v>
      </c>
      <c r="D2660" s="691" t="s">
        <v>5453</v>
      </c>
      <c r="E2660" s="686" t="s">
        <v>1217</v>
      </c>
      <c r="F2660" s="683" t="s">
        <v>334</v>
      </c>
      <c r="G2660" s="698">
        <v>50</v>
      </c>
      <c r="H2660" s="698">
        <v>50</v>
      </c>
      <c r="I2660" s="688">
        <f t="shared" si="43"/>
        <v>10</v>
      </c>
    </row>
    <row r="2661" spans="1:9" ht="15">
      <c r="A2661" s="682">
        <v>2637</v>
      </c>
      <c r="B2661" s="690" t="s">
        <v>1221</v>
      </c>
      <c r="C2661" s="690" t="s">
        <v>4716</v>
      </c>
      <c r="D2661" s="691">
        <v>37001036745</v>
      </c>
      <c r="E2661" s="686" t="s">
        <v>1217</v>
      </c>
      <c r="F2661" s="683" t="s">
        <v>334</v>
      </c>
      <c r="G2661" s="698">
        <v>50</v>
      </c>
      <c r="H2661" s="698">
        <v>50</v>
      </c>
      <c r="I2661" s="688">
        <f t="shared" si="43"/>
        <v>10</v>
      </c>
    </row>
    <row r="2662" spans="1:9" ht="15">
      <c r="A2662" s="682">
        <v>2638</v>
      </c>
      <c r="B2662" s="690" t="s">
        <v>1249</v>
      </c>
      <c r="C2662" s="690" t="s">
        <v>5454</v>
      </c>
      <c r="D2662" s="691" t="s">
        <v>5455</v>
      </c>
      <c r="E2662" s="686" t="s">
        <v>1217</v>
      </c>
      <c r="F2662" s="683" t="s">
        <v>334</v>
      </c>
      <c r="G2662" s="698">
        <v>50</v>
      </c>
      <c r="H2662" s="698">
        <v>50</v>
      </c>
      <c r="I2662" s="688">
        <f t="shared" si="43"/>
        <v>10</v>
      </c>
    </row>
    <row r="2663" spans="1:9" ht="15">
      <c r="A2663" s="682">
        <v>2639</v>
      </c>
      <c r="B2663" s="690" t="s">
        <v>1239</v>
      </c>
      <c r="C2663" s="690" t="s">
        <v>5456</v>
      </c>
      <c r="D2663" s="691" t="s">
        <v>5457</v>
      </c>
      <c r="E2663" s="686" t="s">
        <v>1217</v>
      </c>
      <c r="F2663" s="683" t="s">
        <v>334</v>
      </c>
      <c r="G2663" s="698">
        <v>50</v>
      </c>
      <c r="H2663" s="698">
        <v>50</v>
      </c>
      <c r="I2663" s="688">
        <f t="shared" si="43"/>
        <v>10</v>
      </c>
    </row>
    <row r="2664" spans="1:9" ht="15">
      <c r="A2664" s="682">
        <v>2640</v>
      </c>
      <c r="B2664" s="690" t="s">
        <v>1402</v>
      </c>
      <c r="C2664" s="690" t="s">
        <v>5458</v>
      </c>
      <c r="D2664" s="691" t="s">
        <v>5459</v>
      </c>
      <c r="E2664" s="686" t="s">
        <v>1217</v>
      </c>
      <c r="F2664" s="683" t="s">
        <v>334</v>
      </c>
      <c r="G2664" s="698">
        <v>50</v>
      </c>
      <c r="H2664" s="698">
        <v>50</v>
      </c>
      <c r="I2664" s="688">
        <f t="shared" si="43"/>
        <v>10</v>
      </c>
    </row>
    <row r="2665" spans="1:9" ht="15">
      <c r="A2665" s="682">
        <v>2641</v>
      </c>
      <c r="B2665" s="690" t="s">
        <v>1682</v>
      </c>
      <c r="C2665" s="690" t="s">
        <v>5411</v>
      </c>
      <c r="D2665" s="691" t="s">
        <v>5460</v>
      </c>
      <c r="E2665" s="686" t="s">
        <v>1217</v>
      </c>
      <c r="F2665" s="683" t="s">
        <v>334</v>
      </c>
      <c r="G2665" s="698">
        <v>50</v>
      </c>
      <c r="H2665" s="698">
        <v>50</v>
      </c>
      <c r="I2665" s="688">
        <f t="shared" si="43"/>
        <v>10</v>
      </c>
    </row>
    <row r="2666" spans="1:9" ht="15">
      <c r="A2666" s="682">
        <v>2642</v>
      </c>
      <c r="B2666" s="690" t="s">
        <v>716</v>
      </c>
      <c r="C2666" s="690" t="s">
        <v>5461</v>
      </c>
      <c r="D2666" s="691">
        <v>37001033079</v>
      </c>
      <c r="E2666" s="686" t="s">
        <v>1217</v>
      </c>
      <c r="F2666" s="683" t="s">
        <v>334</v>
      </c>
      <c r="G2666" s="698">
        <v>50</v>
      </c>
      <c r="H2666" s="698">
        <v>50</v>
      </c>
      <c r="I2666" s="688">
        <f t="shared" si="43"/>
        <v>10</v>
      </c>
    </row>
    <row r="2667" spans="1:9" ht="15">
      <c r="A2667" s="682">
        <v>2643</v>
      </c>
      <c r="B2667" s="690" t="s">
        <v>5462</v>
      </c>
      <c r="C2667" s="690" t="s">
        <v>5463</v>
      </c>
      <c r="D2667" s="691">
        <v>37201062998</v>
      </c>
      <c r="E2667" s="686" t="s">
        <v>1217</v>
      </c>
      <c r="F2667" s="683" t="s">
        <v>334</v>
      </c>
      <c r="G2667" s="698">
        <v>50</v>
      </c>
      <c r="H2667" s="698">
        <v>50</v>
      </c>
      <c r="I2667" s="688">
        <f t="shared" si="43"/>
        <v>10</v>
      </c>
    </row>
    <row r="2668" spans="1:9" ht="15">
      <c r="A2668" s="682">
        <v>2644</v>
      </c>
      <c r="B2668" s="690" t="s">
        <v>1578</v>
      </c>
      <c r="C2668" s="690" t="s">
        <v>3212</v>
      </c>
      <c r="D2668" s="691" t="s">
        <v>5464</v>
      </c>
      <c r="E2668" s="686" t="s">
        <v>1217</v>
      </c>
      <c r="F2668" s="683" t="s">
        <v>334</v>
      </c>
      <c r="G2668" s="698">
        <v>100</v>
      </c>
      <c r="H2668" s="698">
        <v>100</v>
      </c>
      <c r="I2668" s="688">
        <f t="shared" si="43"/>
        <v>20</v>
      </c>
    </row>
    <row r="2669" spans="1:9" ht="15">
      <c r="A2669" s="682">
        <v>2645</v>
      </c>
      <c r="B2669" s="690" t="s">
        <v>1490</v>
      </c>
      <c r="C2669" s="690" t="s">
        <v>5024</v>
      </c>
      <c r="D2669" s="691" t="s">
        <v>5465</v>
      </c>
      <c r="E2669" s="686" t="s">
        <v>1217</v>
      </c>
      <c r="F2669" s="683" t="s">
        <v>334</v>
      </c>
      <c r="G2669" s="698">
        <v>100</v>
      </c>
      <c r="H2669" s="698">
        <v>100</v>
      </c>
      <c r="I2669" s="688">
        <f t="shared" si="43"/>
        <v>20</v>
      </c>
    </row>
    <row r="2670" spans="1:9" ht="15">
      <c r="A2670" s="682">
        <v>2646</v>
      </c>
      <c r="B2670" s="690" t="s">
        <v>684</v>
      </c>
      <c r="C2670" s="690" t="s">
        <v>5024</v>
      </c>
      <c r="D2670" s="691" t="s">
        <v>5466</v>
      </c>
      <c r="E2670" s="686" t="s">
        <v>1217</v>
      </c>
      <c r="F2670" s="683" t="s">
        <v>334</v>
      </c>
      <c r="G2670" s="698">
        <v>100</v>
      </c>
      <c r="H2670" s="698">
        <v>100</v>
      </c>
      <c r="I2670" s="688">
        <f t="shared" si="43"/>
        <v>20</v>
      </c>
    </row>
    <row r="2671" spans="1:9" ht="15">
      <c r="A2671" s="682">
        <v>2647</v>
      </c>
      <c r="B2671" s="690" t="s">
        <v>1218</v>
      </c>
      <c r="C2671" s="690" t="s">
        <v>1222</v>
      </c>
      <c r="D2671" s="691" t="s">
        <v>5467</v>
      </c>
      <c r="E2671" s="686" t="s">
        <v>1217</v>
      </c>
      <c r="F2671" s="683" t="s">
        <v>334</v>
      </c>
      <c r="G2671" s="698">
        <v>100</v>
      </c>
      <c r="H2671" s="698">
        <v>100</v>
      </c>
      <c r="I2671" s="688">
        <f t="shared" si="43"/>
        <v>20</v>
      </c>
    </row>
    <row r="2672" spans="1:9" ht="15">
      <c r="A2672" s="682">
        <v>2648</v>
      </c>
      <c r="B2672" s="690" t="s">
        <v>2545</v>
      </c>
      <c r="C2672" s="690" t="s">
        <v>5468</v>
      </c>
      <c r="D2672" s="691" t="s">
        <v>5469</v>
      </c>
      <c r="E2672" s="686" t="s">
        <v>1217</v>
      </c>
      <c r="F2672" s="683" t="s">
        <v>334</v>
      </c>
      <c r="G2672" s="698">
        <v>100</v>
      </c>
      <c r="H2672" s="698">
        <v>100</v>
      </c>
      <c r="I2672" s="688">
        <f t="shared" si="43"/>
        <v>20</v>
      </c>
    </row>
    <row r="2673" spans="1:9" ht="15">
      <c r="A2673" s="682">
        <v>2649</v>
      </c>
      <c r="B2673" s="690" t="s">
        <v>5470</v>
      </c>
      <c r="C2673" s="690" t="s">
        <v>1222</v>
      </c>
      <c r="D2673" s="691" t="s">
        <v>5471</v>
      </c>
      <c r="E2673" s="686" t="s">
        <v>1217</v>
      </c>
      <c r="F2673" s="683" t="s">
        <v>334</v>
      </c>
      <c r="G2673" s="698">
        <v>100</v>
      </c>
      <c r="H2673" s="698">
        <v>100</v>
      </c>
      <c r="I2673" s="688">
        <f t="shared" si="43"/>
        <v>20</v>
      </c>
    </row>
    <row r="2674" spans="1:9" ht="15">
      <c r="A2674" s="682">
        <v>2650</v>
      </c>
      <c r="B2674" s="690" t="s">
        <v>1626</v>
      </c>
      <c r="C2674" s="690" t="s">
        <v>5223</v>
      </c>
      <c r="D2674" s="691" t="s">
        <v>5472</v>
      </c>
      <c r="E2674" s="686" t="s">
        <v>1217</v>
      </c>
      <c r="F2674" s="683" t="s">
        <v>334</v>
      </c>
      <c r="G2674" s="698">
        <v>100</v>
      </c>
      <c r="H2674" s="698">
        <v>100</v>
      </c>
      <c r="I2674" s="688">
        <f t="shared" si="43"/>
        <v>20</v>
      </c>
    </row>
    <row r="2675" spans="1:9" ht="15">
      <c r="A2675" s="682">
        <v>2651</v>
      </c>
      <c r="B2675" s="690" t="s">
        <v>684</v>
      </c>
      <c r="C2675" s="690" t="s">
        <v>5473</v>
      </c>
      <c r="D2675" s="691" t="s">
        <v>5474</v>
      </c>
      <c r="E2675" s="686" t="s">
        <v>1217</v>
      </c>
      <c r="F2675" s="683" t="s">
        <v>334</v>
      </c>
      <c r="G2675" s="698">
        <v>100</v>
      </c>
      <c r="H2675" s="698">
        <v>100</v>
      </c>
      <c r="I2675" s="688">
        <f t="shared" si="43"/>
        <v>20</v>
      </c>
    </row>
    <row r="2676" spans="1:9" ht="15">
      <c r="A2676" s="682">
        <v>2652</v>
      </c>
      <c r="B2676" s="690" t="s">
        <v>1626</v>
      </c>
      <c r="C2676" s="690" t="s">
        <v>5475</v>
      </c>
      <c r="D2676" s="691" t="s">
        <v>5476</v>
      </c>
      <c r="E2676" s="686" t="s">
        <v>1217</v>
      </c>
      <c r="F2676" s="683" t="s">
        <v>334</v>
      </c>
      <c r="G2676" s="698">
        <v>50</v>
      </c>
      <c r="H2676" s="698">
        <v>50</v>
      </c>
      <c r="I2676" s="688">
        <f t="shared" si="43"/>
        <v>10</v>
      </c>
    </row>
    <row r="2677" spans="1:9" ht="15">
      <c r="A2677" s="682">
        <v>2653</v>
      </c>
      <c r="B2677" s="690" t="s">
        <v>1724</v>
      </c>
      <c r="C2677" s="690" t="s">
        <v>5477</v>
      </c>
      <c r="D2677" s="691" t="s">
        <v>5478</v>
      </c>
      <c r="E2677" s="686" t="s">
        <v>1217</v>
      </c>
      <c r="F2677" s="683" t="s">
        <v>334</v>
      </c>
      <c r="G2677" s="698">
        <v>50</v>
      </c>
      <c r="H2677" s="698">
        <v>50</v>
      </c>
      <c r="I2677" s="688">
        <f t="shared" si="43"/>
        <v>10</v>
      </c>
    </row>
    <row r="2678" spans="1:9" ht="15">
      <c r="A2678" s="682">
        <v>2654</v>
      </c>
      <c r="B2678" s="690" t="s">
        <v>1548</v>
      </c>
      <c r="C2678" s="690" t="s">
        <v>5479</v>
      </c>
      <c r="D2678" s="691" t="s">
        <v>5480</v>
      </c>
      <c r="E2678" s="686" t="s">
        <v>1217</v>
      </c>
      <c r="F2678" s="683" t="s">
        <v>334</v>
      </c>
      <c r="G2678" s="698">
        <v>50</v>
      </c>
      <c r="H2678" s="698">
        <v>50</v>
      </c>
      <c r="I2678" s="688">
        <f t="shared" si="43"/>
        <v>10</v>
      </c>
    </row>
    <row r="2679" spans="1:9" ht="15">
      <c r="A2679" s="682">
        <v>2655</v>
      </c>
      <c r="B2679" s="690" t="s">
        <v>637</v>
      </c>
      <c r="C2679" s="690" t="s">
        <v>4595</v>
      </c>
      <c r="D2679" s="691" t="s">
        <v>5481</v>
      </c>
      <c r="E2679" s="686" t="s">
        <v>1217</v>
      </c>
      <c r="F2679" s="683" t="s">
        <v>334</v>
      </c>
      <c r="G2679" s="698">
        <v>50</v>
      </c>
      <c r="H2679" s="698">
        <v>50</v>
      </c>
      <c r="I2679" s="688">
        <f t="shared" si="43"/>
        <v>10</v>
      </c>
    </row>
    <row r="2680" spans="1:9" ht="15">
      <c r="A2680" s="682">
        <v>2656</v>
      </c>
      <c r="B2680" s="690" t="s">
        <v>1490</v>
      </c>
      <c r="C2680" s="690" t="s">
        <v>5482</v>
      </c>
      <c r="D2680" s="691" t="s">
        <v>5483</v>
      </c>
      <c r="E2680" s="686" t="s">
        <v>1217</v>
      </c>
      <c r="F2680" s="683" t="s">
        <v>334</v>
      </c>
      <c r="G2680" s="698">
        <v>50</v>
      </c>
      <c r="H2680" s="698">
        <v>50</v>
      </c>
      <c r="I2680" s="688">
        <f t="shared" si="43"/>
        <v>10</v>
      </c>
    </row>
    <row r="2681" spans="1:9" ht="15">
      <c r="A2681" s="682">
        <v>2657</v>
      </c>
      <c r="B2681" s="690" t="s">
        <v>1218</v>
      </c>
      <c r="C2681" s="690" t="s">
        <v>5482</v>
      </c>
      <c r="D2681" s="691">
        <v>37001054674</v>
      </c>
      <c r="E2681" s="686" t="s">
        <v>1217</v>
      </c>
      <c r="F2681" s="683" t="s">
        <v>334</v>
      </c>
      <c r="G2681" s="698">
        <v>50</v>
      </c>
      <c r="H2681" s="698">
        <v>50</v>
      </c>
      <c r="I2681" s="688">
        <f t="shared" si="43"/>
        <v>10</v>
      </c>
    </row>
    <row r="2682" spans="1:9" ht="15">
      <c r="A2682" s="682">
        <v>2658</v>
      </c>
      <c r="B2682" s="690" t="s">
        <v>634</v>
      </c>
      <c r="C2682" s="690" t="s">
        <v>5484</v>
      </c>
      <c r="D2682" s="691" t="s">
        <v>5485</v>
      </c>
      <c r="E2682" s="686" t="s">
        <v>1217</v>
      </c>
      <c r="F2682" s="683" t="s">
        <v>334</v>
      </c>
      <c r="G2682" s="698">
        <v>100</v>
      </c>
      <c r="H2682" s="698">
        <v>100</v>
      </c>
      <c r="I2682" s="688">
        <f t="shared" si="43"/>
        <v>20</v>
      </c>
    </row>
    <row r="2683" spans="1:9" ht="15">
      <c r="A2683" s="682">
        <v>2659</v>
      </c>
      <c r="B2683" s="690" t="s">
        <v>5486</v>
      </c>
      <c r="C2683" s="690" t="s">
        <v>5420</v>
      </c>
      <c r="D2683" s="691" t="s">
        <v>5487</v>
      </c>
      <c r="E2683" s="686" t="s">
        <v>1217</v>
      </c>
      <c r="F2683" s="683" t="s">
        <v>334</v>
      </c>
      <c r="G2683" s="698">
        <v>100</v>
      </c>
      <c r="H2683" s="698">
        <v>100</v>
      </c>
      <c r="I2683" s="688">
        <f t="shared" si="43"/>
        <v>20</v>
      </c>
    </row>
    <row r="2684" spans="1:9" ht="15">
      <c r="A2684" s="682">
        <v>2660</v>
      </c>
      <c r="B2684" s="690" t="s">
        <v>1404</v>
      </c>
      <c r="C2684" s="690" t="s">
        <v>5314</v>
      </c>
      <c r="D2684" s="691" t="s">
        <v>5488</v>
      </c>
      <c r="E2684" s="686" t="s">
        <v>1217</v>
      </c>
      <c r="F2684" s="683" t="s">
        <v>334</v>
      </c>
      <c r="G2684" s="698">
        <v>100</v>
      </c>
      <c r="H2684" s="698">
        <v>100</v>
      </c>
      <c r="I2684" s="688">
        <f t="shared" si="43"/>
        <v>20</v>
      </c>
    </row>
    <row r="2685" spans="1:9" ht="15">
      <c r="A2685" s="682">
        <v>2661</v>
      </c>
      <c r="B2685" s="690" t="s">
        <v>1752</v>
      </c>
      <c r="C2685" s="690" t="s">
        <v>5364</v>
      </c>
      <c r="D2685" s="691" t="s">
        <v>5489</v>
      </c>
      <c r="E2685" s="686" t="s">
        <v>1217</v>
      </c>
      <c r="F2685" s="683" t="s">
        <v>334</v>
      </c>
      <c r="G2685" s="698">
        <v>100</v>
      </c>
      <c r="H2685" s="698">
        <v>100</v>
      </c>
      <c r="I2685" s="688">
        <f t="shared" si="43"/>
        <v>20</v>
      </c>
    </row>
    <row r="2686" spans="1:9" ht="15">
      <c r="A2686" s="682">
        <v>2662</v>
      </c>
      <c r="B2686" s="690" t="s">
        <v>1393</v>
      </c>
      <c r="C2686" s="690" t="s">
        <v>5490</v>
      </c>
      <c r="D2686" s="691" t="s">
        <v>5491</v>
      </c>
      <c r="E2686" s="686" t="s">
        <v>1217</v>
      </c>
      <c r="F2686" s="683" t="s">
        <v>334</v>
      </c>
      <c r="G2686" s="698">
        <v>100</v>
      </c>
      <c r="H2686" s="698">
        <v>100</v>
      </c>
      <c r="I2686" s="688">
        <f t="shared" si="43"/>
        <v>20</v>
      </c>
    </row>
    <row r="2687" spans="1:9" ht="15">
      <c r="A2687" s="682">
        <v>2663</v>
      </c>
      <c r="B2687" s="690" t="s">
        <v>1382</v>
      </c>
      <c r="C2687" s="690" t="s">
        <v>5084</v>
      </c>
      <c r="D2687" s="691" t="s">
        <v>5492</v>
      </c>
      <c r="E2687" s="686" t="s">
        <v>1217</v>
      </c>
      <c r="F2687" s="683" t="s">
        <v>334</v>
      </c>
      <c r="G2687" s="698">
        <v>100</v>
      </c>
      <c r="H2687" s="698">
        <v>100</v>
      </c>
      <c r="I2687" s="688">
        <f t="shared" si="43"/>
        <v>20</v>
      </c>
    </row>
    <row r="2688" spans="1:9" ht="15">
      <c r="A2688" s="682">
        <v>2664</v>
      </c>
      <c r="B2688" s="690" t="s">
        <v>1360</v>
      </c>
      <c r="C2688" s="690" t="s">
        <v>5493</v>
      </c>
      <c r="D2688" s="691" t="s">
        <v>5494</v>
      </c>
      <c r="E2688" s="686" t="s">
        <v>1217</v>
      </c>
      <c r="F2688" s="683" t="s">
        <v>334</v>
      </c>
      <c r="G2688" s="698">
        <v>100</v>
      </c>
      <c r="H2688" s="698">
        <v>100</v>
      </c>
      <c r="I2688" s="688">
        <f t="shared" si="43"/>
        <v>20</v>
      </c>
    </row>
    <row r="2689" spans="1:9" ht="15">
      <c r="A2689" s="682">
        <v>2665</v>
      </c>
      <c r="B2689" s="690" t="s">
        <v>1239</v>
      </c>
      <c r="C2689" s="690" t="s">
        <v>2014</v>
      </c>
      <c r="D2689" s="691" t="s">
        <v>5495</v>
      </c>
      <c r="E2689" s="686" t="s">
        <v>1217</v>
      </c>
      <c r="F2689" s="683" t="s">
        <v>334</v>
      </c>
      <c r="G2689" s="698">
        <v>50</v>
      </c>
      <c r="H2689" s="698">
        <v>50</v>
      </c>
      <c r="I2689" s="688">
        <f t="shared" si="43"/>
        <v>10</v>
      </c>
    </row>
    <row r="2690" spans="1:9" ht="15">
      <c r="A2690" s="682">
        <v>2666</v>
      </c>
      <c r="B2690" s="690" t="s">
        <v>1277</v>
      </c>
      <c r="C2690" s="690" t="s">
        <v>5496</v>
      </c>
      <c r="D2690" s="691" t="s">
        <v>5497</v>
      </c>
      <c r="E2690" s="686" t="s">
        <v>1217</v>
      </c>
      <c r="F2690" s="683" t="s">
        <v>334</v>
      </c>
      <c r="G2690" s="698">
        <v>50</v>
      </c>
      <c r="H2690" s="698">
        <v>50</v>
      </c>
      <c r="I2690" s="688">
        <f t="shared" si="43"/>
        <v>10</v>
      </c>
    </row>
    <row r="2691" spans="1:9" ht="15">
      <c r="A2691" s="682">
        <v>2667</v>
      </c>
      <c r="B2691" s="690" t="s">
        <v>1169</v>
      </c>
      <c r="C2691" s="690" t="s">
        <v>5498</v>
      </c>
      <c r="D2691" s="691" t="s">
        <v>5499</v>
      </c>
      <c r="E2691" s="686" t="s">
        <v>1217</v>
      </c>
      <c r="F2691" s="683" t="s">
        <v>334</v>
      </c>
      <c r="G2691" s="698">
        <v>100</v>
      </c>
      <c r="H2691" s="698">
        <v>100</v>
      </c>
      <c r="I2691" s="688">
        <f t="shared" si="43"/>
        <v>20</v>
      </c>
    </row>
    <row r="2692" spans="1:9" ht="15">
      <c r="A2692" s="682">
        <v>2668</v>
      </c>
      <c r="B2692" s="690" t="s">
        <v>1492</v>
      </c>
      <c r="C2692" s="690" t="s">
        <v>5084</v>
      </c>
      <c r="D2692" s="691" t="s">
        <v>5500</v>
      </c>
      <c r="E2692" s="686" t="s">
        <v>1217</v>
      </c>
      <c r="F2692" s="683" t="s">
        <v>334</v>
      </c>
      <c r="G2692" s="698">
        <v>100</v>
      </c>
      <c r="H2692" s="698">
        <v>100</v>
      </c>
      <c r="I2692" s="688">
        <f t="shared" si="43"/>
        <v>20</v>
      </c>
    </row>
    <row r="2693" spans="1:9" ht="15">
      <c r="A2693" s="682">
        <v>2669</v>
      </c>
      <c r="B2693" s="690" t="s">
        <v>1772</v>
      </c>
      <c r="C2693" s="690" t="s">
        <v>5501</v>
      </c>
      <c r="D2693" s="691" t="s">
        <v>5502</v>
      </c>
      <c r="E2693" s="686" t="s">
        <v>1217</v>
      </c>
      <c r="F2693" s="683" t="s">
        <v>334</v>
      </c>
      <c r="G2693" s="698">
        <v>50</v>
      </c>
      <c r="H2693" s="698">
        <v>50</v>
      </c>
      <c r="I2693" s="688">
        <f t="shared" si="43"/>
        <v>10</v>
      </c>
    </row>
    <row r="2694" spans="1:9" ht="15">
      <c r="A2694" s="682">
        <v>2670</v>
      </c>
      <c r="B2694" s="690" t="s">
        <v>5503</v>
      </c>
      <c r="C2694" s="690" t="s">
        <v>5504</v>
      </c>
      <c r="D2694" s="691">
        <v>37001007498</v>
      </c>
      <c r="E2694" s="686" t="s">
        <v>1217</v>
      </c>
      <c r="F2694" s="683" t="s">
        <v>334</v>
      </c>
      <c r="G2694" s="698">
        <v>50</v>
      </c>
      <c r="H2694" s="698">
        <v>50</v>
      </c>
      <c r="I2694" s="688">
        <f t="shared" si="43"/>
        <v>10</v>
      </c>
    </row>
    <row r="2695" spans="1:9" ht="15">
      <c r="A2695" s="682">
        <v>2671</v>
      </c>
      <c r="B2695" s="690" t="s">
        <v>1591</v>
      </c>
      <c r="C2695" s="690" t="s">
        <v>5505</v>
      </c>
      <c r="D2695" s="691">
        <v>37001050012</v>
      </c>
      <c r="E2695" s="686" t="s">
        <v>1217</v>
      </c>
      <c r="F2695" s="683" t="s">
        <v>334</v>
      </c>
      <c r="G2695" s="698">
        <v>100</v>
      </c>
      <c r="H2695" s="698">
        <v>100</v>
      </c>
      <c r="I2695" s="688">
        <f t="shared" si="43"/>
        <v>20</v>
      </c>
    </row>
    <row r="2696" spans="1:9" ht="15">
      <c r="A2696" s="682">
        <v>2672</v>
      </c>
      <c r="B2696" s="690" t="s">
        <v>2093</v>
      </c>
      <c r="C2696" s="690" t="s">
        <v>5506</v>
      </c>
      <c r="D2696" s="691" t="s">
        <v>5507</v>
      </c>
      <c r="E2696" s="686" t="s">
        <v>1217</v>
      </c>
      <c r="F2696" s="683" t="s">
        <v>334</v>
      </c>
      <c r="G2696" s="698">
        <v>50</v>
      </c>
      <c r="H2696" s="698">
        <v>50</v>
      </c>
      <c r="I2696" s="688">
        <f t="shared" si="43"/>
        <v>10</v>
      </c>
    </row>
    <row r="2697" spans="1:9" ht="15">
      <c r="A2697" s="682">
        <v>2673</v>
      </c>
      <c r="B2697" s="690" t="s">
        <v>1656</v>
      </c>
      <c r="C2697" s="690" t="s">
        <v>1311</v>
      </c>
      <c r="D2697" s="691" t="s">
        <v>5508</v>
      </c>
      <c r="E2697" s="686" t="s">
        <v>1217</v>
      </c>
      <c r="F2697" s="683" t="s">
        <v>334</v>
      </c>
      <c r="G2697" s="698">
        <v>50</v>
      </c>
      <c r="H2697" s="698">
        <v>50</v>
      </c>
      <c r="I2697" s="688">
        <f t="shared" si="43"/>
        <v>10</v>
      </c>
    </row>
    <row r="2698" spans="1:9" ht="15">
      <c r="A2698" s="682">
        <v>2674</v>
      </c>
      <c r="B2698" s="690" t="s">
        <v>1985</v>
      </c>
      <c r="C2698" s="690" t="s">
        <v>5509</v>
      </c>
      <c r="D2698" s="691" t="s">
        <v>5510</v>
      </c>
      <c r="E2698" s="686" t="s">
        <v>1217</v>
      </c>
      <c r="F2698" s="683" t="s">
        <v>334</v>
      </c>
      <c r="G2698" s="698">
        <v>150</v>
      </c>
      <c r="H2698" s="698">
        <v>150</v>
      </c>
      <c r="I2698" s="688">
        <f t="shared" si="43"/>
        <v>30</v>
      </c>
    </row>
    <row r="2699" spans="1:9" ht="15">
      <c r="A2699" s="682">
        <v>2675</v>
      </c>
      <c r="B2699" s="690" t="s">
        <v>1294</v>
      </c>
      <c r="C2699" s="690" t="s">
        <v>5230</v>
      </c>
      <c r="D2699" s="691" t="s">
        <v>5511</v>
      </c>
      <c r="E2699" s="686" t="s">
        <v>1217</v>
      </c>
      <c r="F2699" s="683" t="s">
        <v>334</v>
      </c>
      <c r="G2699" s="698">
        <v>100</v>
      </c>
      <c r="H2699" s="698">
        <v>100</v>
      </c>
      <c r="I2699" s="688">
        <f t="shared" si="43"/>
        <v>20</v>
      </c>
    </row>
    <row r="2700" spans="1:9" ht="15">
      <c r="A2700" s="682">
        <v>2676</v>
      </c>
      <c r="B2700" s="690" t="s">
        <v>639</v>
      </c>
      <c r="C2700" s="690" t="s">
        <v>3298</v>
      </c>
      <c r="D2700" s="691" t="s">
        <v>5512</v>
      </c>
      <c r="E2700" s="686" t="s">
        <v>1217</v>
      </c>
      <c r="F2700" s="683" t="s">
        <v>334</v>
      </c>
      <c r="G2700" s="698">
        <v>100</v>
      </c>
      <c r="H2700" s="698">
        <v>100</v>
      </c>
      <c r="I2700" s="688">
        <f t="shared" si="43"/>
        <v>20</v>
      </c>
    </row>
    <row r="2701" spans="1:9" ht="15">
      <c r="A2701" s="682">
        <v>2677</v>
      </c>
      <c r="B2701" s="690" t="s">
        <v>1241</v>
      </c>
      <c r="C2701" s="690" t="s">
        <v>2288</v>
      </c>
      <c r="D2701" s="691" t="s">
        <v>5513</v>
      </c>
      <c r="E2701" s="686" t="s">
        <v>1217</v>
      </c>
      <c r="F2701" s="683" t="s">
        <v>334</v>
      </c>
      <c r="G2701" s="698">
        <v>100</v>
      </c>
      <c r="H2701" s="698">
        <v>100</v>
      </c>
      <c r="I2701" s="688">
        <f t="shared" si="43"/>
        <v>20</v>
      </c>
    </row>
    <row r="2702" spans="1:9" ht="15">
      <c r="A2702" s="682">
        <v>2678</v>
      </c>
      <c r="B2702" s="690" t="s">
        <v>1656</v>
      </c>
      <c r="C2702" s="690" t="s">
        <v>5514</v>
      </c>
      <c r="D2702" s="691" t="s">
        <v>5515</v>
      </c>
      <c r="E2702" s="686" t="s">
        <v>1217</v>
      </c>
      <c r="F2702" s="683" t="s">
        <v>334</v>
      </c>
      <c r="G2702" s="698">
        <v>100</v>
      </c>
      <c r="H2702" s="698">
        <v>100</v>
      </c>
      <c r="I2702" s="688">
        <f t="shared" si="43"/>
        <v>20</v>
      </c>
    </row>
    <row r="2703" spans="1:9" ht="15">
      <c r="A2703" s="682">
        <v>2679</v>
      </c>
      <c r="B2703" s="690" t="s">
        <v>2385</v>
      </c>
      <c r="C2703" s="690" t="s">
        <v>3219</v>
      </c>
      <c r="D2703" s="691" t="s">
        <v>5516</v>
      </c>
      <c r="E2703" s="686" t="s">
        <v>1217</v>
      </c>
      <c r="F2703" s="683" t="s">
        <v>334</v>
      </c>
      <c r="G2703" s="698">
        <v>100</v>
      </c>
      <c r="H2703" s="698">
        <v>100</v>
      </c>
      <c r="I2703" s="688">
        <f t="shared" si="43"/>
        <v>20</v>
      </c>
    </row>
    <row r="2704" spans="1:9" ht="15">
      <c r="A2704" s="682">
        <v>2680</v>
      </c>
      <c r="B2704" s="690" t="s">
        <v>1290</v>
      </c>
      <c r="C2704" s="690" t="s">
        <v>1380</v>
      </c>
      <c r="D2704" s="691" t="s">
        <v>5517</v>
      </c>
      <c r="E2704" s="686" t="s">
        <v>1217</v>
      </c>
      <c r="F2704" s="683" t="s">
        <v>334</v>
      </c>
      <c r="G2704" s="698">
        <v>100</v>
      </c>
      <c r="H2704" s="698">
        <v>100</v>
      </c>
      <c r="I2704" s="688">
        <f t="shared" si="43"/>
        <v>20</v>
      </c>
    </row>
    <row r="2705" spans="1:9" ht="15">
      <c r="A2705" s="682">
        <v>2681</v>
      </c>
      <c r="B2705" s="690" t="s">
        <v>5518</v>
      </c>
      <c r="C2705" s="690" t="s">
        <v>5519</v>
      </c>
      <c r="D2705" s="691" t="s">
        <v>5520</v>
      </c>
      <c r="E2705" s="686" t="s">
        <v>1217</v>
      </c>
      <c r="F2705" s="683" t="s">
        <v>334</v>
      </c>
      <c r="G2705" s="698">
        <v>100</v>
      </c>
      <c r="H2705" s="698">
        <v>100</v>
      </c>
      <c r="I2705" s="688">
        <f t="shared" si="43"/>
        <v>20</v>
      </c>
    </row>
    <row r="2706" spans="1:9" ht="15">
      <c r="A2706" s="682">
        <v>2682</v>
      </c>
      <c r="B2706" s="690" t="s">
        <v>2242</v>
      </c>
      <c r="C2706" s="690" t="s">
        <v>5521</v>
      </c>
      <c r="D2706" s="691" t="s">
        <v>5522</v>
      </c>
      <c r="E2706" s="686" t="s">
        <v>1217</v>
      </c>
      <c r="F2706" s="683" t="s">
        <v>334</v>
      </c>
      <c r="G2706" s="698">
        <v>100</v>
      </c>
      <c r="H2706" s="698">
        <v>100</v>
      </c>
      <c r="I2706" s="688">
        <f t="shared" si="43"/>
        <v>20</v>
      </c>
    </row>
    <row r="2707" spans="1:9" ht="15">
      <c r="A2707" s="682">
        <v>2683</v>
      </c>
      <c r="B2707" s="690" t="s">
        <v>2723</v>
      </c>
      <c r="C2707" s="690" t="s">
        <v>5490</v>
      </c>
      <c r="D2707" s="691" t="s">
        <v>5523</v>
      </c>
      <c r="E2707" s="686" t="s">
        <v>1217</v>
      </c>
      <c r="F2707" s="683" t="s">
        <v>334</v>
      </c>
      <c r="G2707" s="698">
        <v>100</v>
      </c>
      <c r="H2707" s="698">
        <v>100</v>
      </c>
      <c r="I2707" s="688">
        <f t="shared" si="43"/>
        <v>20</v>
      </c>
    </row>
    <row r="2708" spans="1:9" ht="15">
      <c r="A2708" s="682">
        <v>2684</v>
      </c>
      <c r="B2708" s="690" t="s">
        <v>5524</v>
      </c>
      <c r="C2708" s="690" t="s">
        <v>4655</v>
      </c>
      <c r="D2708" s="691" t="s">
        <v>5525</v>
      </c>
      <c r="E2708" s="686" t="s">
        <v>1217</v>
      </c>
      <c r="F2708" s="683" t="s">
        <v>334</v>
      </c>
      <c r="G2708" s="698">
        <v>100</v>
      </c>
      <c r="H2708" s="698">
        <v>100</v>
      </c>
      <c r="I2708" s="688">
        <f t="shared" si="43"/>
        <v>20</v>
      </c>
    </row>
    <row r="2709" spans="1:9" ht="15">
      <c r="A2709" s="682">
        <v>2685</v>
      </c>
      <c r="B2709" s="690" t="s">
        <v>1294</v>
      </c>
      <c r="C2709" s="690" t="s">
        <v>3925</v>
      </c>
      <c r="D2709" s="691" t="s">
        <v>5526</v>
      </c>
      <c r="E2709" s="686" t="s">
        <v>1217</v>
      </c>
      <c r="F2709" s="683" t="s">
        <v>334</v>
      </c>
      <c r="G2709" s="698">
        <v>100</v>
      </c>
      <c r="H2709" s="698">
        <v>100</v>
      </c>
      <c r="I2709" s="688">
        <f t="shared" si="43"/>
        <v>20</v>
      </c>
    </row>
    <row r="2710" spans="1:9" ht="15">
      <c r="A2710" s="682">
        <v>2686</v>
      </c>
      <c r="B2710" s="690" t="s">
        <v>1382</v>
      </c>
      <c r="C2710" s="690" t="s">
        <v>5527</v>
      </c>
      <c r="D2710" s="691" t="s">
        <v>5528</v>
      </c>
      <c r="E2710" s="686" t="s">
        <v>1217</v>
      </c>
      <c r="F2710" s="683" t="s">
        <v>334</v>
      </c>
      <c r="G2710" s="698">
        <v>100</v>
      </c>
      <c r="H2710" s="698">
        <v>100</v>
      </c>
      <c r="I2710" s="688">
        <f t="shared" si="43"/>
        <v>20</v>
      </c>
    </row>
    <row r="2711" spans="1:9" ht="15">
      <c r="A2711" s="682">
        <v>2687</v>
      </c>
      <c r="B2711" s="690" t="s">
        <v>1993</v>
      </c>
      <c r="C2711" s="690" t="s">
        <v>5529</v>
      </c>
      <c r="D2711" s="691" t="s">
        <v>5530</v>
      </c>
      <c r="E2711" s="686" t="s">
        <v>1217</v>
      </c>
      <c r="F2711" s="683" t="s">
        <v>334</v>
      </c>
      <c r="G2711" s="698">
        <v>100</v>
      </c>
      <c r="H2711" s="698">
        <v>100</v>
      </c>
      <c r="I2711" s="688">
        <f t="shared" si="43"/>
        <v>20</v>
      </c>
    </row>
    <row r="2712" spans="1:9" ht="15">
      <c r="A2712" s="682">
        <v>2688</v>
      </c>
      <c r="B2712" s="690" t="s">
        <v>5531</v>
      </c>
      <c r="C2712" s="690" t="s">
        <v>4315</v>
      </c>
      <c r="D2712" s="691" t="s">
        <v>5532</v>
      </c>
      <c r="E2712" s="686" t="s">
        <v>1217</v>
      </c>
      <c r="F2712" s="683" t="s">
        <v>334</v>
      </c>
      <c r="G2712" s="698">
        <v>100</v>
      </c>
      <c r="H2712" s="698">
        <v>100</v>
      </c>
      <c r="I2712" s="688">
        <f t="shared" si="43"/>
        <v>20</v>
      </c>
    </row>
    <row r="2713" spans="1:9" ht="15">
      <c r="A2713" s="682">
        <v>2689</v>
      </c>
      <c r="B2713" s="690" t="s">
        <v>1985</v>
      </c>
      <c r="C2713" s="690" t="s">
        <v>5533</v>
      </c>
      <c r="D2713" s="691" t="s">
        <v>5534</v>
      </c>
      <c r="E2713" s="686" t="s">
        <v>1217</v>
      </c>
      <c r="F2713" s="683" t="s">
        <v>334</v>
      </c>
      <c r="G2713" s="698">
        <v>100</v>
      </c>
      <c r="H2713" s="698">
        <v>100</v>
      </c>
      <c r="I2713" s="688">
        <f t="shared" si="43"/>
        <v>20</v>
      </c>
    </row>
    <row r="2714" spans="1:9" ht="15">
      <c r="A2714" s="682">
        <v>2690</v>
      </c>
      <c r="B2714" s="690" t="s">
        <v>674</v>
      </c>
      <c r="C2714" s="690" t="s">
        <v>5535</v>
      </c>
      <c r="D2714" s="691" t="s">
        <v>5536</v>
      </c>
      <c r="E2714" s="686" t="s">
        <v>1217</v>
      </c>
      <c r="F2714" s="683" t="s">
        <v>334</v>
      </c>
      <c r="G2714" s="698">
        <v>100</v>
      </c>
      <c r="H2714" s="698">
        <v>100</v>
      </c>
      <c r="I2714" s="688">
        <f t="shared" si="43"/>
        <v>20</v>
      </c>
    </row>
    <row r="2715" spans="1:9" ht="15">
      <c r="A2715" s="682">
        <v>2691</v>
      </c>
      <c r="B2715" s="690" t="s">
        <v>1705</v>
      </c>
      <c r="C2715" s="690" t="s">
        <v>5537</v>
      </c>
      <c r="D2715" s="691" t="s">
        <v>5538</v>
      </c>
      <c r="E2715" s="686" t="s">
        <v>1217</v>
      </c>
      <c r="F2715" s="683" t="s">
        <v>334</v>
      </c>
      <c r="G2715" s="698">
        <v>100</v>
      </c>
      <c r="H2715" s="698">
        <v>100</v>
      </c>
      <c r="I2715" s="688">
        <f t="shared" si="43"/>
        <v>20</v>
      </c>
    </row>
    <row r="2716" spans="1:9" ht="15">
      <c r="A2716" s="682">
        <v>2692</v>
      </c>
      <c r="B2716" s="690" t="s">
        <v>2663</v>
      </c>
      <c r="C2716" s="690" t="s">
        <v>4455</v>
      </c>
      <c r="D2716" s="691" t="s">
        <v>5539</v>
      </c>
      <c r="E2716" s="686" t="s">
        <v>1217</v>
      </c>
      <c r="F2716" s="683" t="s">
        <v>334</v>
      </c>
      <c r="G2716" s="698">
        <v>100</v>
      </c>
      <c r="H2716" s="698">
        <v>100</v>
      </c>
      <c r="I2716" s="688">
        <f t="shared" si="43"/>
        <v>20</v>
      </c>
    </row>
    <row r="2717" spans="1:9" ht="15">
      <c r="A2717" s="682">
        <v>2693</v>
      </c>
      <c r="B2717" s="690" t="s">
        <v>2223</v>
      </c>
      <c r="C2717" s="690" t="s">
        <v>5540</v>
      </c>
      <c r="D2717" s="691" t="s">
        <v>5541</v>
      </c>
      <c r="E2717" s="686" t="s">
        <v>1217</v>
      </c>
      <c r="F2717" s="683" t="s">
        <v>334</v>
      </c>
      <c r="G2717" s="698">
        <v>100</v>
      </c>
      <c r="H2717" s="698">
        <v>100</v>
      </c>
      <c r="I2717" s="688">
        <f t="shared" si="43"/>
        <v>20</v>
      </c>
    </row>
    <row r="2718" spans="1:9" ht="15">
      <c r="A2718" s="682">
        <v>2694</v>
      </c>
      <c r="B2718" s="690" t="s">
        <v>665</v>
      </c>
      <c r="C2718" s="690" t="s">
        <v>5540</v>
      </c>
      <c r="D2718" s="691" t="s">
        <v>5542</v>
      </c>
      <c r="E2718" s="686" t="s">
        <v>1217</v>
      </c>
      <c r="F2718" s="683" t="s">
        <v>334</v>
      </c>
      <c r="G2718" s="698">
        <v>100</v>
      </c>
      <c r="H2718" s="698">
        <v>100</v>
      </c>
      <c r="I2718" s="688">
        <f t="shared" si="43"/>
        <v>20</v>
      </c>
    </row>
    <row r="2719" spans="1:9" ht="15">
      <c r="A2719" s="682">
        <v>2695</v>
      </c>
      <c r="B2719" s="690" t="s">
        <v>1441</v>
      </c>
      <c r="C2719" s="690" t="s">
        <v>5543</v>
      </c>
      <c r="D2719" s="691">
        <v>9001005874</v>
      </c>
      <c r="E2719" s="686" t="s">
        <v>1217</v>
      </c>
      <c r="F2719" s="683" t="s">
        <v>334</v>
      </c>
      <c r="G2719" s="698">
        <v>100</v>
      </c>
      <c r="H2719" s="698">
        <v>100</v>
      </c>
      <c r="I2719" s="688">
        <f t="shared" si="43"/>
        <v>20</v>
      </c>
    </row>
    <row r="2720" spans="1:9" ht="15">
      <c r="A2720" s="682">
        <v>2696</v>
      </c>
      <c r="B2720" s="690" t="s">
        <v>637</v>
      </c>
      <c r="C2720" s="690" t="s">
        <v>5544</v>
      </c>
      <c r="D2720" s="691" t="s">
        <v>5545</v>
      </c>
      <c r="E2720" s="686" t="s">
        <v>1217</v>
      </c>
      <c r="F2720" s="683" t="s">
        <v>334</v>
      </c>
      <c r="G2720" s="698">
        <v>100</v>
      </c>
      <c r="H2720" s="698">
        <v>100</v>
      </c>
      <c r="I2720" s="688">
        <f t="shared" ref="I2720:I2762" si="44">H2720*20%</f>
        <v>20</v>
      </c>
    </row>
    <row r="2721" spans="1:9" ht="15">
      <c r="A2721" s="682">
        <v>2697</v>
      </c>
      <c r="B2721" s="690" t="s">
        <v>1402</v>
      </c>
      <c r="C2721" s="690" t="s">
        <v>5546</v>
      </c>
      <c r="D2721" s="691">
        <v>17001007769</v>
      </c>
      <c r="E2721" s="686" t="s">
        <v>1217</v>
      </c>
      <c r="F2721" s="683" t="s">
        <v>334</v>
      </c>
      <c r="G2721" s="698">
        <v>100</v>
      </c>
      <c r="H2721" s="698">
        <v>100</v>
      </c>
      <c r="I2721" s="688">
        <f t="shared" si="44"/>
        <v>20</v>
      </c>
    </row>
    <row r="2722" spans="1:9" ht="15">
      <c r="A2722" s="682">
        <v>2698</v>
      </c>
      <c r="B2722" s="690" t="s">
        <v>1249</v>
      </c>
      <c r="C2722" s="690" t="s">
        <v>3666</v>
      </c>
      <c r="D2722" s="691" t="s">
        <v>5547</v>
      </c>
      <c r="E2722" s="686" t="s">
        <v>1217</v>
      </c>
      <c r="F2722" s="683" t="s">
        <v>334</v>
      </c>
      <c r="G2722" s="698">
        <v>100</v>
      </c>
      <c r="H2722" s="698">
        <v>100</v>
      </c>
      <c r="I2722" s="688">
        <f t="shared" si="44"/>
        <v>20</v>
      </c>
    </row>
    <row r="2723" spans="1:9" ht="15">
      <c r="A2723" s="682">
        <v>2699</v>
      </c>
      <c r="B2723" s="690" t="s">
        <v>1294</v>
      </c>
      <c r="C2723" s="690" t="s">
        <v>4628</v>
      </c>
      <c r="D2723" s="691" t="s">
        <v>5548</v>
      </c>
      <c r="E2723" s="686" t="s">
        <v>1217</v>
      </c>
      <c r="F2723" s="683" t="s">
        <v>334</v>
      </c>
      <c r="G2723" s="698">
        <v>100</v>
      </c>
      <c r="H2723" s="698">
        <v>100</v>
      </c>
      <c r="I2723" s="688">
        <f t="shared" si="44"/>
        <v>20</v>
      </c>
    </row>
    <row r="2724" spans="1:9" ht="15">
      <c r="A2724" s="682">
        <v>2700</v>
      </c>
      <c r="B2724" s="690" t="s">
        <v>1769</v>
      </c>
      <c r="C2724" s="690" t="s">
        <v>5549</v>
      </c>
      <c r="D2724" s="691" t="s">
        <v>5550</v>
      </c>
      <c r="E2724" s="686" t="s">
        <v>1217</v>
      </c>
      <c r="F2724" s="683" t="s">
        <v>334</v>
      </c>
      <c r="G2724" s="698">
        <v>100</v>
      </c>
      <c r="H2724" s="698">
        <v>100</v>
      </c>
      <c r="I2724" s="688">
        <f t="shared" si="44"/>
        <v>20</v>
      </c>
    </row>
    <row r="2725" spans="1:9" ht="15">
      <c r="A2725" s="682">
        <v>2701</v>
      </c>
      <c r="B2725" s="690" t="s">
        <v>4625</v>
      </c>
      <c r="C2725" s="690" t="s">
        <v>4526</v>
      </c>
      <c r="D2725" s="691" t="s">
        <v>5551</v>
      </c>
      <c r="E2725" s="686" t="s">
        <v>1217</v>
      </c>
      <c r="F2725" s="683" t="s">
        <v>334</v>
      </c>
      <c r="G2725" s="698">
        <v>100</v>
      </c>
      <c r="H2725" s="698">
        <v>100</v>
      </c>
      <c r="I2725" s="688">
        <f t="shared" si="44"/>
        <v>20</v>
      </c>
    </row>
    <row r="2726" spans="1:9" ht="15">
      <c r="A2726" s="682">
        <v>2702</v>
      </c>
      <c r="B2726" s="690" t="s">
        <v>678</v>
      </c>
      <c r="C2726" s="690" t="s">
        <v>5552</v>
      </c>
      <c r="D2726" s="691" t="s">
        <v>5553</v>
      </c>
      <c r="E2726" s="686" t="s">
        <v>1217</v>
      </c>
      <c r="F2726" s="683" t="s">
        <v>334</v>
      </c>
      <c r="G2726" s="698">
        <v>100</v>
      </c>
      <c r="H2726" s="698">
        <v>100</v>
      </c>
      <c r="I2726" s="688">
        <f t="shared" si="44"/>
        <v>20</v>
      </c>
    </row>
    <row r="2727" spans="1:9" ht="15">
      <c r="A2727" s="682">
        <v>2703</v>
      </c>
      <c r="B2727" s="690" t="s">
        <v>4820</v>
      </c>
      <c r="C2727" s="690" t="s">
        <v>2415</v>
      </c>
      <c r="D2727" s="691" t="s">
        <v>5554</v>
      </c>
      <c r="E2727" s="686" t="s">
        <v>1217</v>
      </c>
      <c r="F2727" s="683" t="s">
        <v>334</v>
      </c>
      <c r="G2727" s="698">
        <v>100</v>
      </c>
      <c r="H2727" s="698">
        <v>100</v>
      </c>
      <c r="I2727" s="688">
        <f t="shared" si="44"/>
        <v>20</v>
      </c>
    </row>
    <row r="2728" spans="1:9" ht="15">
      <c r="A2728" s="682">
        <v>2704</v>
      </c>
      <c r="B2728" s="690" t="s">
        <v>2723</v>
      </c>
      <c r="C2728" s="690" t="s">
        <v>5555</v>
      </c>
      <c r="D2728" s="691" t="s">
        <v>5556</v>
      </c>
      <c r="E2728" s="686" t="s">
        <v>1217</v>
      </c>
      <c r="F2728" s="683" t="s">
        <v>334</v>
      </c>
      <c r="G2728" s="698">
        <v>100</v>
      </c>
      <c r="H2728" s="698">
        <v>100</v>
      </c>
      <c r="I2728" s="688">
        <f t="shared" si="44"/>
        <v>20</v>
      </c>
    </row>
    <row r="2729" spans="1:9" ht="15">
      <c r="A2729" s="682">
        <v>2705</v>
      </c>
      <c r="B2729" s="692" t="s">
        <v>1974</v>
      </c>
      <c r="C2729" s="692" t="s">
        <v>4628</v>
      </c>
      <c r="D2729" s="693" t="s">
        <v>5557</v>
      </c>
      <c r="E2729" s="686" t="s">
        <v>1217</v>
      </c>
      <c r="F2729" s="683" t="s">
        <v>334</v>
      </c>
      <c r="G2729" s="698">
        <v>150</v>
      </c>
      <c r="H2729" s="698">
        <v>150</v>
      </c>
      <c r="I2729" s="688">
        <f t="shared" si="44"/>
        <v>30</v>
      </c>
    </row>
    <row r="2730" spans="1:9" ht="15">
      <c r="A2730" s="682">
        <v>2706</v>
      </c>
      <c r="B2730" s="690" t="s">
        <v>1413</v>
      </c>
      <c r="C2730" s="690" t="s">
        <v>3588</v>
      </c>
      <c r="D2730" s="685" t="s">
        <v>5558</v>
      </c>
      <c r="E2730" s="686" t="s">
        <v>1217</v>
      </c>
      <c r="F2730" s="683" t="s">
        <v>334</v>
      </c>
      <c r="G2730" s="698">
        <v>100</v>
      </c>
      <c r="H2730" s="698">
        <v>100</v>
      </c>
      <c r="I2730" s="688">
        <f t="shared" si="44"/>
        <v>20</v>
      </c>
    </row>
    <row r="2731" spans="1:9" ht="15">
      <c r="A2731" s="682">
        <v>2707</v>
      </c>
      <c r="B2731" s="690" t="s">
        <v>4666</v>
      </c>
      <c r="C2731" s="690" t="s">
        <v>5559</v>
      </c>
      <c r="D2731" s="685" t="s">
        <v>5560</v>
      </c>
      <c r="E2731" s="686" t="s">
        <v>1217</v>
      </c>
      <c r="F2731" s="683" t="s">
        <v>334</v>
      </c>
      <c r="G2731" s="698">
        <v>100</v>
      </c>
      <c r="H2731" s="698">
        <v>100</v>
      </c>
      <c r="I2731" s="688">
        <f t="shared" si="44"/>
        <v>20</v>
      </c>
    </row>
    <row r="2732" spans="1:9" ht="15">
      <c r="A2732" s="682">
        <v>2708</v>
      </c>
      <c r="B2732" s="690" t="s">
        <v>637</v>
      </c>
      <c r="C2732" s="690" t="s">
        <v>4455</v>
      </c>
      <c r="D2732" s="685" t="s">
        <v>5561</v>
      </c>
      <c r="E2732" s="686" t="s">
        <v>1217</v>
      </c>
      <c r="F2732" s="683" t="s">
        <v>334</v>
      </c>
      <c r="G2732" s="698">
        <v>100</v>
      </c>
      <c r="H2732" s="698">
        <v>100</v>
      </c>
      <c r="I2732" s="688">
        <f t="shared" si="44"/>
        <v>20</v>
      </c>
    </row>
    <row r="2733" spans="1:9" ht="15">
      <c r="A2733" s="682">
        <v>2709</v>
      </c>
      <c r="B2733" s="690" t="s">
        <v>3101</v>
      </c>
      <c r="C2733" s="690" t="s">
        <v>5533</v>
      </c>
      <c r="D2733" s="685" t="s">
        <v>5562</v>
      </c>
      <c r="E2733" s="686" t="s">
        <v>1217</v>
      </c>
      <c r="F2733" s="683" t="s">
        <v>334</v>
      </c>
      <c r="G2733" s="698">
        <v>100</v>
      </c>
      <c r="H2733" s="698">
        <v>100</v>
      </c>
      <c r="I2733" s="688">
        <f t="shared" si="44"/>
        <v>20</v>
      </c>
    </row>
    <row r="2734" spans="1:9" ht="15">
      <c r="A2734" s="682">
        <v>2710</v>
      </c>
      <c r="B2734" s="690" t="s">
        <v>5563</v>
      </c>
      <c r="C2734" s="690" t="s">
        <v>5533</v>
      </c>
      <c r="D2734" s="685" t="s">
        <v>5564</v>
      </c>
      <c r="E2734" s="686" t="s">
        <v>1217</v>
      </c>
      <c r="F2734" s="683" t="s">
        <v>334</v>
      </c>
      <c r="G2734" s="698">
        <v>100</v>
      </c>
      <c r="H2734" s="698">
        <v>100</v>
      </c>
      <c r="I2734" s="688">
        <f t="shared" si="44"/>
        <v>20</v>
      </c>
    </row>
    <row r="2735" spans="1:9" ht="15.75" customHeight="1">
      <c r="A2735" s="682">
        <v>2711</v>
      </c>
      <c r="B2735" s="690" t="s">
        <v>649</v>
      </c>
      <c r="C2735" s="690" t="s">
        <v>1159</v>
      </c>
      <c r="D2735" s="685" t="s">
        <v>5565</v>
      </c>
      <c r="E2735" s="686" t="s">
        <v>1217</v>
      </c>
      <c r="F2735" s="683" t="s">
        <v>334</v>
      </c>
      <c r="G2735" s="698">
        <v>100</v>
      </c>
      <c r="H2735" s="698">
        <v>100</v>
      </c>
      <c r="I2735" s="688">
        <f t="shared" si="44"/>
        <v>20</v>
      </c>
    </row>
    <row r="2736" spans="1:9" ht="15.75" customHeight="1">
      <c r="A2736" s="682">
        <v>2712</v>
      </c>
      <c r="B2736" s="690" t="s">
        <v>1490</v>
      </c>
      <c r="C2736" s="690" t="s">
        <v>2497</v>
      </c>
      <c r="D2736" s="685" t="s">
        <v>5566</v>
      </c>
      <c r="E2736" s="686" t="s">
        <v>1217</v>
      </c>
      <c r="F2736" s="683" t="s">
        <v>334</v>
      </c>
      <c r="G2736" s="698">
        <v>100</v>
      </c>
      <c r="H2736" s="698">
        <v>100</v>
      </c>
      <c r="I2736" s="688">
        <f t="shared" si="44"/>
        <v>20</v>
      </c>
    </row>
    <row r="2737" spans="1:9" ht="15.75" customHeight="1">
      <c r="A2737" s="682">
        <v>2713</v>
      </c>
      <c r="B2737" s="690" t="s">
        <v>678</v>
      </c>
      <c r="C2737" s="690" t="s">
        <v>5567</v>
      </c>
      <c r="D2737" s="685" t="s">
        <v>5568</v>
      </c>
      <c r="E2737" s="686" t="s">
        <v>1217</v>
      </c>
      <c r="F2737" s="683" t="s">
        <v>334</v>
      </c>
      <c r="G2737" s="698">
        <v>100</v>
      </c>
      <c r="H2737" s="698">
        <v>100</v>
      </c>
      <c r="I2737" s="688">
        <f t="shared" si="44"/>
        <v>20</v>
      </c>
    </row>
    <row r="2738" spans="1:9" ht="15.75" customHeight="1">
      <c r="A2738" s="682">
        <v>2714</v>
      </c>
      <c r="B2738" s="690" t="s">
        <v>4298</v>
      </c>
      <c r="C2738" s="690" t="s">
        <v>4084</v>
      </c>
      <c r="D2738" s="685" t="s">
        <v>5569</v>
      </c>
      <c r="E2738" s="686" t="s">
        <v>1217</v>
      </c>
      <c r="F2738" s="683" t="s">
        <v>334</v>
      </c>
      <c r="G2738" s="698">
        <v>100</v>
      </c>
      <c r="H2738" s="698">
        <v>100</v>
      </c>
      <c r="I2738" s="688">
        <f t="shared" si="44"/>
        <v>20</v>
      </c>
    </row>
    <row r="2739" spans="1:9" ht="15.75" customHeight="1">
      <c r="A2739" s="682">
        <v>2715</v>
      </c>
      <c r="B2739" s="690" t="s">
        <v>1670</v>
      </c>
      <c r="C2739" s="690" t="s">
        <v>5570</v>
      </c>
      <c r="D2739" s="685" t="s">
        <v>5571</v>
      </c>
      <c r="E2739" s="686" t="s">
        <v>1217</v>
      </c>
      <c r="F2739" s="683" t="s">
        <v>334</v>
      </c>
      <c r="G2739" s="698">
        <v>100</v>
      </c>
      <c r="H2739" s="698">
        <v>100</v>
      </c>
      <c r="I2739" s="688">
        <f t="shared" si="44"/>
        <v>20</v>
      </c>
    </row>
    <row r="2740" spans="1:9" ht="15.75" customHeight="1">
      <c r="A2740" s="682">
        <v>2716</v>
      </c>
      <c r="B2740" s="690" t="s">
        <v>2278</v>
      </c>
      <c r="C2740" s="690" t="s">
        <v>5572</v>
      </c>
      <c r="D2740" s="685" t="s">
        <v>5573</v>
      </c>
      <c r="E2740" s="686" t="s">
        <v>1217</v>
      </c>
      <c r="F2740" s="683" t="s">
        <v>334</v>
      </c>
      <c r="G2740" s="698">
        <v>100</v>
      </c>
      <c r="H2740" s="698">
        <v>100</v>
      </c>
      <c r="I2740" s="688">
        <f t="shared" si="44"/>
        <v>20</v>
      </c>
    </row>
    <row r="2741" spans="1:9" ht="15.75" customHeight="1">
      <c r="A2741" s="682">
        <v>2717</v>
      </c>
      <c r="B2741" s="690" t="s">
        <v>5574</v>
      </c>
      <c r="C2741" s="690" t="s">
        <v>4967</v>
      </c>
      <c r="D2741" s="685" t="s">
        <v>5575</v>
      </c>
      <c r="E2741" s="686" t="s">
        <v>1217</v>
      </c>
      <c r="F2741" s="683" t="s">
        <v>334</v>
      </c>
      <c r="G2741" s="698">
        <v>100</v>
      </c>
      <c r="H2741" s="698">
        <v>100</v>
      </c>
      <c r="I2741" s="688">
        <f t="shared" si="44"/>
        <v>20</v>
      </c>
    </row>
    <row r="2742" spans="1:9" ht="15.75" customHeight="1">
      <c r="A2742" s="682">
        <v>2718</v>
      </c>
      <c r="B2742" s="690" t="s">
        <v>1974</v>
      </c>
      <c r="C2742" s="690" t="s">
        <v>4628</v>
      </c>
      <c r="D2742" s="685" t="s">
        <v>5576</v>
      </c>
      <c r="E2742" s="686" t="s">
        <v>1217</v>
      </c>
      <c r="F2742" s="683" t="s">
        <v>334</v>
      </c>
      <c r="G2742" s="698">
        <v>100</v>
      </c>
      <c r="H2742" s="698">
        <v>100</v>
      </c>
      <c r="I2742" s="688">
        <f t="shared" si="44"/>
        <v>20</v>
      </c>
    </row>
    <row r="2743" spans="1:9" ht="15.75" customHeight="1">
      <c r="A2743" s="682">
        <v>2719</v>
      </c>
      <c r="B2743" s="690" t="s">
        <v>678</v>
      </c>
      <c r="C2743" s="690" t="s">
        <v>1760</v>
      </c>
      <c r="D2743" s="685" t="s">
        <v>5577</v>
      </c>
      <c r="E2743" s="686" t="s">
        <v>1217</v>
      </c>
      <c r="F2743" s="683" t="s">
        <v>334</v>
      </c>
      <c r="G2743" s="698">
        <v>100</v>
      </c>
      <c r="H2743" s="698">
        <v>100</v>
      </c>
      <c r="I2743" s="688">
        <f t="shared" si="44"/>
        <v>20</v>
      </c>
    </row>
    <row r="2744" spans="1:9" ht="15.75" customHeight="1">
      <c r="A2744" s="682">
        <v>2720</v>
      </c>
      <c r="B2744" s="690" t="s">
        <v>2218</v>
      </c>
      <c r="C2744" s="690" t="s">
        <v>5578</v>
      </c>
      <c r="D2744" s="685" t="s">
        <v>5579</v>
      </c>
      <c r="E2744" s="686" t="s">
        <v>1217</v>
      </c>
      <c r="F2744" s="683" t="s">
        <v>334</v>
      </c>
      <c r="G2744" s="698">
        <v>100</v>
      </c>
      <c r="H2744" s="698">
        <v>100</v>
      </c>
      <c r="I2744" s="688">
        <f t="shared" si="44"/>
        <v>20</v>
      </c>
    </row>
    <row r="2745" spans="1:9" ht="15.75" customHeight="1">
      <c r="A2745" s="682">
        <v>2721</v>
      </c>
      <c r="B2745" s="690" t="s">
        <v>1382</v>
      </c>
      <c r="C2745" s="690" t="s">
        <v>4012</v>
      </c>
      <c r="D2745" s="685" t="s">
        <v>5580</v>
      </c>
      <c r="E2745" s="686" t="s">
        <v>1217</v>
      </c>
      <c r="F2745" s="683" t="s">
        <v>334</v>
      </c>
      <c r="G2745" s="698">
        <v>100</v>
      </c>
      <c r="H2745" s="698">
        <v>100</v>
      </c>
      <c r="I2745" s="688">
        <f t="shared" si="44"/>
        <v>20</v>
      </c>
    </row>
    <row r="2746" spans="1:9" ht="15.75" customHeight="1">
      <c r="A2746" s="682">
        <v>2722</v>
      </c>
      <c r="B2746" s="690" t="s">
        <v>1218</v>
      </c>
      <c r="C2746" s="690" t="s">
        <v>5581</v>
      </c>
      <c r="D2746" s="685" t="s">
        <v>5582</v>
      </c>
      <c r="E2746" s="686" t="s">
        <v>1217</v>
      </c>
      <c r="F2746" s="683" t="s">
        <v>334</v>
      </c>
      <c r="G2746" s="698">
        <v>100</v>
      </c>
      <c r="H2746" s="698">
        <v>100</v>
      </c>
      <c r="I2746" s="688">
        <f t="shared" si="44"/>
        <v>20</v>
      </c>
    </row>
    <row r="2747" spans="1:9" ht="15.75" customHeight="1">
      <c r="A2747" s="682">
        <v>2723</v>
      </c>
      <c r="B2747" s="690" t="s">
        <v>5583</v>
      </c>
      <c r="C2747" s="690" t="s">
        <v>5570</v>
      </c>
      <c r="D2747" s="685" t="s">
        <v>5584</v>
      </c>
      <c r="E2747" s="686" t="s">
        <v>1217</v>
      </c>
      <c r="F2747" s="683" t="s">
        <v>334</v>
      </c>
      <c r="G2747" s="698">
        <v>100</v>
      </c>
      <c r="H2747" s="698">
        <v>100</v>
      </c>
      <c r="I2747" s="688">
        <f t="shared" si="44"/>
        <v>20</v>
      </c>
    </row>
    <row r="2748" spans="1:9" ht="15">
      <c r="A2748" s="682">
        <v>2724</v>
      </c>
      <c r="B2748" s="690" t="s">
        <v>4848</v>
      </c>
      <c r="C2748" s="690" t="s">
        <v>660</v>
      </c>
      <c r="D2748" s="685" t="s">
        <v>5585</v>
      </c>
      <c r="E2748" s="686" t="s">
        <v>1217</v>
      </c>
      <c r="F2748" s="683" t="s">
        <v>334</v>
      </c>
      <c r="G2748" s="698">
        <v>100</v>
      </c>
      <c r="H2748" s="698">
        <v>100</v>
      </c>
      <c r="I2748" s="688">
        <f t="shared" si="44"/>
        <v>20</v>
      </c>
    </row>
    <row r="2749" spans="1:9" ht="15">
      <c r="A2749" s="682">
        <v>2725</v>
      </c>
      <c r="B2749" s="690" t="s">
        <v>2111</v>
      </c>
      <c r="C2749" s="690" t="s">
        <v>4628</v>
      </c>
      <c r="D2749" s="685" t="s">
        <v>5586</v>
      </c>
      <c r="E2749" s="686" t="s">
        <v>1217</v>
      </c>
      <c r="F2749" s="683" t="s">
        <v>334</v>
      </c>
      <c r="G2749" s="698">
        <v>100</v>
      </c>
      <c r="H2749" s="698">
        <v>100</v>
      </c>
      <c r="I2749" s="688">
        <f t="shared" si="44"/>
        <v>20</v>
      </c>
    </row>
    <row r="2750" spans="1:9" ht="15">
      <c r="A2750" s="682">
        <v>2726</v>
      </c>
      <c r="B2750" s="690" t="s">
        <v>2331</v>
      </c>
      <c r="C2750" s="690" t="s">
        <v>1256</v>
      </c>
      <c r="D2750" s="685" t="s">
        <v>5587</v>
      </c>
      <c r="E2750" s="686" t="s">
        <v>1217</v>
      </c>
      <c r="F2750" s="683" t="s">
        <v>334</v>
      </c>
      <c r="G2750" s="698">
        <v>100</v>
      </c>
      <c r="H2750" s="698">
        <v>100</v>
      </c>
      <c r="I2750" s="688">
        <f t="shared" si="44"/>
        <v>20</v>
      </c>
    </row>
    <row r="2751" spans="1:9" ht="15">
      <c r="A2751" s="682">
        <v>2727</v>
      </c>
      <c r="B2751" s="690" t="s">
        <v>1974</v>
      </c>
      <c r="C2751" s="690" t="s">
        <v>5540</v>
      </c>
      <c r="D2751" s="685" t="s">
        <v>5588</v>
      </c>
      <c r="E2751" s="686" t="s">
        <v>1217</v>
      </c>
      <c r="F2751" s="683" t="s">
        <v>334</v>
      </c>
      <c r="G2751" s="698">
        <v>100</v>
      </c>
      <c r="H2751" s="698">
        <v>100</v>
      </c>
      <c r="I2751" s="688">
        <f t="shared" si="44"/>
        <v>20</v>
      </c>
    </row>
    <row r="2752" spans="1:9" ht="15">
      <c r="A2752" s="682">
        <v>2728</v>
      </c>
      <c r="B2752" s="690" t="s">
        <v>678</v>
      </c>
      <c r="C2752" s="690" t="s">
        <v>2014</v>
      </c>
      <c r="D2752" s="685" t="s">
        <v>5589</v>
      </c>
      <c r="E2752" s="686" t="s">
        <v>1217</v>
      </c>
      <c r="F2752" s="683" t="s">
        <v>334</v>
      </c>
      <c r="G2752" s="698">
        <v>100</v>
      </c>
      <c r="H2752" s="698">
        <v>100</v>
      </c>
      <c r="I2752" s="688">
        <f t="shared" si="44"/>
        <v>20</v>
      </c>
    </row>
    <row r="2753" spans="1:9" ht="15">
      <c r="A2753" s="682">
        <v>2729</v>
      </c>
      <c r="B2753" s="690" t="s">
        <v>1393</v>
      </c>
      <c r="C2753" s="690" t="s">
        <v>5540</v>
      </c>
      <c r="D2753" s="685" t="s">
        <v>5590</v>
      </c>
      <c r="E2753" s="686" t="s">
        <v>1217</v>
      </c>
      <c r="F2753" s="683" t="s">
        <v>334</v>
      </c>
      <c r="G2753" s="698">
        <v>100</v>
      </c>
      <c r="H2753" s="698">
        <v>100</v>
      </c>
      <c r="I2753" s="688">
        <f t="shared" si="44"/>
        <v>20</v>
      </c>
    </row>
    <row r="2754" spans="1:9" ht="15">
      <c r="A2754" s="682">
        <v>2730</v>
      </c>
      <c r="B2754" s="690" t="s">
        <v>2331</v>
      </c>
      <c r="C2754" s="690" t="s">
        <v>4628</v>
      </c>
      <c r="D2754" s="685" t="s">
        <v>5591</v>
      </c>
      <c r="E2754" s="686" t="s">
        <v>1217</v>
      </c>
      <c r="F2754" s="683" t="s">
        <v>334</v>
      </c>
      <c r="G2754" s="698">
        <v>100</v>
      </c>
      <c r="H2754" s="698">
        <v>100</v>
      </c>
      <c r="I2754" s="688">
        <f t="shared" si="44"/>
        <v>20</v>
      </c>
    </row>
    <row r="2755" spans="1:9" ht="15">
      <c r="A2755" s="682">
        <v>2731</v>
      </c>
      <c r="B2755" s="690" t="s">
        <v>5592</v>
      </c>
      <c r="C2755" s="690" t="s">
        <v>5593</v>
      </c>
      <c r="D2755" s="685" t="s">
        <v>5594</v>
      </c>
      <c r="E2755" s="686" t="s">
        <v>1217</v>
      </c>
      <c r="F2755" s="683" t="s">
        <v>334</v>
      </c>
      <c r="G2755" s="698">
        <v>100</v>
      </c>
      <c r="H2755" s="698">
        <v>100</v>
      </c>
      <c r="I2755" s="688">
        <f t="shared" si="44"/>
        <v>20</v>
      </c>
    </row>
    <row r="2756" spans="1:9" ht="15">
      <c r="A2756" s="682">
        <v>2732</v>
      </c>
      <c r="B2756" s="690" t="s">
        <v>2009</v>
      </c>
      <c r="C2756" s="690" t="s">
        <v>4595</v>
      </c>
      <c r="D2756" s="685" t="s">
        <v>5595</v>
      </c>
      <c r="E2756" s="686" t="s">
        <v>1217</v>
      </c>
      <c r="F2756" s="683" t="s">
        <v>334</v>
      </c>
      <c r="G2756" s="698">
        <v>100</v>
      </c>
      <c r="H2756" s="698">
        <v>100</v>
      </c>
      <c r="I2756" s="688">
        <f t="shared" si="44"/>
        <v>20</v>
      </c>
    </row>
    <row r="2757" spans="1:9" ht="15">
      <c r="A2757" s="682">
        <v>2733</v>
      </c>
      <c r="B2757" s="690" t="s">
        <v>5019</v>
      </c>
      <c r="C2757" s="690" t="s">
        <v>5596</v>
      </c>
      <c r="D2757" s="685" t="s">
        <v>5597</v>
      </c>
      <c r="E2757" s="686" t="s">
        <v>1217</v>
      </c>
      <c r="F2757" s="683" t="s">
        <v>334</v>
      </c>
      <c r="G2757" s="698">
        <v>100</v>
      </c>
      <c r="H2757" s="698">
        <v>100</v>
      </c>
      <c r="I2757" s="688">
        <f t="shared" si="44"/>
        <v>20</v>
      </c>
    </row>
    <row r="2758" spans="1:9" ht="15">
      <c r="A2758" s="682">
        <v>2734</v>
      </c>
      <c r="B2758" s="690" t="s">
        <v>1271</v>
      </c>
      <c r="C2758" s="690" t="s">
        <v>5519</v>
      </c>
      <c r="D2758" s="691" t="s">
        <v>5598</v>
      </c>
      <c r="E2758" s="686" t="s">
        <v>1217</v>
      </c>
      <c r="F2758" s="683" t="s">
        <v>334</v>
      </c>
      <c r="G2758" s="698">
        <v>100</v>
      </c>
      <c r="H2758" s="698">
        <v>100</v>
      </c>
      <c r="I2758" s="688">
        <f t="shared" si="44"/>
        <v>20</v>
      </c>
    </row>
    <row r="2759" spans="1:9" ht="15">
      <c r="A2759" s="682">
        <v>2735</v>
      </c>
      <c r="B2759" s="690" t="s">
        <v>1160</v>
      </c>
      <c r="C2759" s="690" t="s">
        <v>1747</v>
      </c>
      <c r="D2759" s="691" t="s">
        <v>5599</v>
      </c>
      <c r="E2759" s="686" t="s">
        <v>1217</v>
      </c>
      <c r="F2759" s="683" t="s">
        <v>334</v>
      </c>
      <c r="G2759" s="698">
        <v>100</v>
      </c>
      <c r="H2759" s="698">
        <v>100</v>
      </c>
      <c r="I2759" s="688">
        <f t="shared" si="44"/>
        <v>20</v>
      </c>
    </row>
    <row r="2760" spans="1:9" ht="15">
      <c r="A2760" s="682">
        <v>2736</v>
      </c>
      <c r="B2760" s="690" t="s">
        <v>1563</v>
      </c>
      <c r="C2760" s="690" t="s">
        <v>5555</v>
      </c>
      <c r="D2760" s="691" t="s">
        <v>5600</v>
      </c>
      <c r="E2760" s="686" t="s">
        <v>1217</v>
      </c>
      <c r="F2760" s="683" t="s">
        <v>334</v>
      </c>
      <c r="G2760" s="698">
        <v>100</v>
      </c>
      <c r="H2760" s="698">
        <v>100</v>
      </c>
      <c r="I2760" s="688">
        <f t="shared" si="44"/>
        <v>20</v>
      </c>
    </row>
    <row r="2761" spans="1:9" ht="15">
      <c r="A2761" s="682">
        <v>2737</v>
      </c>
      <c r="B2761" s="690" t="s">
        <v>1371</v>
      </c>
      <c r="C2761" s="690" t="s">
        <v>2657</v>
      </c>
      <c r="D2761" s="691" t="s">
        <v>5601</v>
      </c>
      <c r="E2761" s="686" t="s">
        <v>1217</v>
      </c>
      <c r="F2761" s="683" t="s">
        <v>334</v>
      </c>
      <c r="G2761" s="698">
        <v>150</v>
      </c>
      <c r="H2761" s="698">
        <v>150</v>
      </c>
      <c r="I2761" s="688">
        <f t="shared" si="44"/>
        <v>30</v>
      </c>
    </row>
    <row r="2762" spans="1:9" ht="15">
      <c r="A2762" s="682">
        <v>2738</v>
      </c>
      <c r="B2762" s="690" t="s">
        <v>1686</v>
      </c>
      <c r="C2762" s="690" t="s">
        <v>5602</v>
      </c>
      <c r="D2762" s="691">
        <v>18001063091</v>
      </c>
      <c r="E2762" s="686" t="s">
        <v>1217</v>
      </c>
      <c r="F2762" s="683" t="s">
        <v>334</v>
      </c>
      <c r="G2762" s="698">
        <v>100</v>
      </c>
      <c r="H2762" s="698">
        <v>100</v>
      </c>
      <c r="I2762" s="688">
        <f t="shared" si="44"/>
        <v>20</v>
      </c>
    </row>
    <row r="2763" spans="1:9" ht="15">
      <c r="A2763" s="56" t="s">
        <v>271</v>
      </c>
      <c r="B2763" s="56"/>
      <c r="C2763" s="56"/>
      <c r="D2763" s="56"/>
      <c r="E2763" s="56"/>
      <c r="F2763" s="706"/>
      <c r="G2763" s="4"/>
      <c r="H2763" s="4"/>
      <c r="I2763" s="4"/>
    </row>
    <row r="2764" spans="1:9" ht="15">
      <c r="A2764" s="56"/>
      <c r="B2764" s="68"/>
      <c r="C2764" s="68"/>
      <c r="D2764" s="68"/>
      <c r="E2764" s="68"/>
      <c r="F2764" s="707" t="s">
        <v>418</v>
      </c>
      <c r="G2764" s="55">
        <f>SUM(G8:G2763)</f>
        <v>402725</v>
      </c>
      <c r="H2764" s="55">
        <f>SUM(H8:H2763)</f>
        <v>393100</v>
      </c>
      <c r="I2764" s="55">
        <f>SUM(I8:I2763)</f>
        <v>79915</v>
      </c>
    </row>
    <row r="2765" spans="1:9" ht="15">
      <c r="A2765" s="176"/>
      <c r="B2765" s="176"/>
      <c r="C2765" s="176"/>
      <c r="D2765" s="176"/>
      <c r="E2765" s="176"/>
      <c r="F2765" s="672"/>
      <c r="G2765" s="176"/>
      <c r="H2765" s="147"/>
      <c r="I2765" s="147"/>
    </row>
    <row r="2766" spans="1:9" ht="15">
      <c r="A2766" s="177" t="s">
        <v>436</v>
      </c>
      <c r="B2766" s="177"/>
      <c r="C2766" s="176"/>
      <c r="D2766" s="176"/>
      <c r="E2766" s="176"/>
      <c r="F2766" s="672"/>
      <c r="G2766" s="176"/>
      <c r="H2766" s="147"/>
      <c r="I2766" s="147"/>
    </row>
    <row r="2767" spans="1:9" ht="15">
      <c r="A2767" s="177"/>
      <c r="B2767" s="177"/>
      <c r="C2767" s="147"/>
      <c r="D2767" s="147"/>
      <c r="E2767" s="147"/>
      <c r="F2767" s="150"/>
      <c r="G2767" s="147"/>
      <c r="H2767" s="147"/>
      <c r="I2767" s="147"/>
    </row>
    <row r="2768" spans="1:9">
      <c r="A2768" s="173"/>
      <c r="B2768" s="173"/>
      <c r="C2768" s="173"/>
      <c r="D2768" s="173"/>
      <c r="E2768" s="173"/>
      <c r="F2768" s="675"/>
      <c r="G2768" s="173"/>
      <c r="H2768" s="173"/>
      <c r="I2768" s="173"/>
    </row>
    <row r="2769" spans="1:9" ht="15">
      <c r="A2769" s="153" t="s">
        <v>107</v>
      </c>
      <c r="B2769" s="153"/>
      <c r="C2769" s="147"/>
      <c r="D2769" s="147"/>
      <c r="E2769" s="147"/>
      <c r="F2769" s="150"/>
      <c r="G2769" s="147"/>
      <c r="H2769" s="147"/>
      <c r="I2769" s="147"/>
    </row>
    <row r="2770" spans="1:9" ht="15">
      <c r="A2770" s="147"/>
      <c r="B2770" s="147"/>
      <c r="C2770" s="147"/>
      <c r="D2770" s="147"/>
      <c r="E2770" s="147"/>
      <c r="F2770" s="150"/>
      <c r="G2770" s="147"/>
      <c r="H2770" s="147"/>
      <c r="I2770" s="147"/>
    </row>
    <row r="2771" spans="1:9" ht="15">
      <c r="A2771" s="153"/>
      <c r="B2771" s="153"/>
      <c r="C2771" s="153" t="s">
        <v>375</v>
      </c>
      <c r="D2771" s="153"/>
      <c r="E2771" s="153"/>
      <c r="F2771" s="672"/>
      <c r="G2771" s="153"/>
      <c r="H2771" s="147"/>
      <c r="I2771" s="147"/>
    </row>
    <row r="2772" spans="1:9" ht="15">
      <c r="A2772" s="147"/>
      <c r="B2772" s="147"/>
      <c r="C2772" s="147" t="s">
        <v>374</v>
      </c>
      <c r="D2772" s="147"/>
      <c r="E2772" s="147"/>
      <c r="F2772" s="150"/>
      <c r="G2772" s="147"/>
      <c r="H2772" s="147"/>
      <c r="I2772" s="147"/>
    </row>
    <row r="2773" spans="1:9">
      <c r="A2773" s="155"/>
      <c r="B2773" s="155"/>
      <c r="C2773" s="155" t="s">
        <v>139</v>
      </c>
      <c r="D2773" s="155"/>
      <c r="E2773" s="155"/>
      <c r="F2773" s="679"/>
      <c r="G2773" s="155"/>
    </row>
  </sheetData>
  <mergeCells count="2">
    <mergeCell ref="I1:J1"/>
    <mergeCell ref="I2:J2"/>
  </mergeCells>
  <printOptions gridLines="1"/>
  <pageMargins left="0.25" right="0.25" top="0.5" bottom="0.5" header="0.3" footer="0.3"/>
  <pageSetup scale="83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view="pageBreakPreview" topLeftCell="A82" zoomScale="80" zoomScaleSheetLayoutView="80" workbookViewId="0">
      <selection activeCell="I97" sqref="I97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46" t="s">
        <v>437</v>
      </c>
      <c r="B1" s="49"/>
      <c r="C1" s="49"/>
      <c r="D1" s="49"/>
      <c r="E1" s="49"/>
      <c r="F1" s="49"/>
      <c r="G1" s="720" t="s">
        <v>109</v>
      </c>
      <c r="H1" s="720"/>
      <c r="I1" s="281"/>
    </row>
    <row r="2" spans="1:9" ht="15">
      <c r="A2" s="48" t="s">
        <v>140</v>
      </c>
      <c r="B2" s="49"/>
      <c r="C2" s="49"/>
      <c r="D2" s="49"/>
      <c r="E2" s="49"/>
      <c r="F2" s="49"/>
      <c r="G2" s="718" t="str">
        <f>'ფორმა N1'!K2</f>
        <v>01.01.2017-12.31.2017</v>
      </c>
      <c r="H2" s="718"/>
      <c r="I2" s="48"/>
    </row>
    <row r="3" spans="1:9" ht="15">
      <c r="A3" s="48"/>
      <c r="B3" s="48"/>
      <c r="C3" s="48"/>
      <c r="D3" s="48"/>
      <c r="E3" s="48"/>
      <c r="F3" s="48"/>
      <c r="G3" s="204"/>
      <c r="H3" s="204"/>
      <c r="I3" s="281"/>
    </row>
    <row r="4" spans="1:9" ht="15">
      <c r="A4" s="49" t="s">
        <v>269</v>
      </c>
      <c r="B4" s="49"/>
      <c r="C4" s="49"/>
      <c r="D4" s="49"/>
      <c r="E4" s="49"/>
      <c r="F4" s="49"/>
      <c r="G4" s="48"/>
      <c r="H4" s="48"/>
      <c r="I4" s="48"/>
    </row>
    <row r="5" spans="1:9" ht="15">
      <c r="A5" s="347" t="str">
        <f>'ფორმა N1'!A5</f>
        <v>მოქალაქეთა  პოლიტიკური გაერთიანება "ეროვნული ფორუმი"</v>
      </c>
      <c r="B5" s="52"/>
      <c r="C5" s="52"/>
      <c r="D5" s="52"/>
      <c r="E5" s="52"/>
      <c r="F5" s="52"/>
      <c r="G5" s="53"/>
      <c r="H5" s="53"/>
      <c r="I5" s="53"/>
    </row>
    <row r="6" spans="1:9" ht="15">
      <c r="A6" s="49"/>
      <c r="B6" s="49"/>
      <c r="C6" s="49"/>
      <c r="D6" s="49"/>
      <c r="E6" s="49"/>
      <c r="F6" s="49"/>
      <c r="G6" s="48"/>
      <c r="H6" s="48"/>
      <c r="I6" s="48"/>
    </row>
    <row r="7" spans="1:9" ht="15">
      <c r="A7" s="203"/>
      <c r="B7" s="203"/>
      <c r="C7" s="203"/>
      <c r="D7" s="203"/>
      <c r="E7" s="203"/>
      <c r="F7" s="203"/>
      <c r="G7" s="50"/>
      <c r="H7" s="50"/>
      <c r="I7" s="281"/>
    </row>
    <row r="8" spans="1:9" ht="45">
      <c r="A8" s="277" t="s">
        <v>64</v>
      </c>
      <c r="B8" s="51" t="s">
        <v>326</v>
      </c>
      <c r="C8" s="59" t="s">
        <v>327</v>
      </c>
      <c r="D8" s="59" t="s">
        <v>227</v>
      </c>
      <c r="E8" s="59" t="s">
        <v>330</v>
      </c>
      <c r="F8" s="59" t="s">
        <v>329</v>
      </c>
      <c r="G8" s="59" t="s">
        <v>371</v>
      </c>
      <c r="H8" s="51" t="s">
        <v>10</v>
      </c>
      <c r="I8" s="51" t="s">
        <v>9</v>
      </c>
    </row>
    <row r="9" spans="1:9" ht="45">
      <c r="A9" s="477">
        <v>1</v>
      </c>
      <c r="B9" s="467" t="s">
        <v>628</v>
      </c>
      <c r="C9" s="467" t="s">
        <v>629</v>
      </c>
      <c r="D9" s="478" t="s">
        <v>516</v>
      </c>
      <c r="E9" s="479" t="s">
        <v>672</v>
      </c>
      <c r="F9" s="480" t="s">
        <v>673</v>
      </c>
      <c r="G9" s="480">
        <v>2</v>
      </c>
      <c r="H9" s="467">
        <v>30</v>
      </c>
      <c r="I9" s="467">
        <v>30</v>
      </c>
    </row>
    <row r="10" spans="1:9" ht="45">
      <c r="A10" s="477">
        <v>2</v>
      </c>
      <c r="B10" s="467" t="s">
        <v>674</v>
      </c>
      <c r="C10" s="467" t="s">
        <v>675</v>
      </c>
      <c r="D10" s="481" t="s">
        <v>633</v>
      </c>
      <c r="E10" s="479" t="s">
        <v>672</v>
      </c>
      <c r="F10" s="480" t="s">
        <v>673</v>
      </c>
      <c r="G10" s="480">
        <v>2</v>
      </c>
      <c r="H10" s="467">
        <v>30</v>
      </c>
      <c r="I10" s="467">
        <v>30</v>
      </c>
    </row>
    <row r="11" spans="1:9" ht="45">
      <c r="A11" s="477">
        <v>3</v>
      </c>
      <c r="B11" s="467" t="s">
        <v>676</v>
      </c>
      <c r="C11" s="467" t="s">
        <v>640</v>
      </c>
      <c r="D11" s="481" t="s">
        <v>677</v>
      </c>
      <c r="E11" s="479" t="s">
        <v>672</v>
      </c>
      <c r="F11" s="480" t="s">
        <v>673</v>
      </c>
      <c r="G11" s="480">
        <v>2</v>
      </c>
      <c r="H11" s="467">
        <v>30</v>
      </c>
      <c r="I11" s="467">
        <v>30</v>
      </c>
    </row>
    <row r="12" spans="1:9" ht="45">
      <c r="A12" s="477">
        <v>4</v>
      </c>
      <c r="B12" s="467" t="s">
        <v>654</v>
      </c>
      <c r="C12" s="467" t="s">
        <v>655</v>
      </c>
      <c r="D12" s="482" t="s">
        <v>519</v>
      </c>
      <c r="E12" s="479" t="s">
        <v>672</v>
      </c>
      <c r="F12" s="480" t="s">
        <v>673</v>
      </c>
      <c r="G12" s="480">
        <v>2</v>
      </c>
      <c r="H12" s="467">
        <v>30</v>
      </c>
      <c r="I12" s="467">
        <v>30</v>
      </c>
    </row>
    <row r="13" spans="1:9" ht="45">
      <c r="A13" s="477">
        <v>5</v>
      </c>
      <c r="B13" s="467" t="s">
        <v>652</v>
      </c>
      <c r="C13" s="467" t="s">
        <v>653</v>
      </c>
      <c r="D13" s="481" t="s">
        <v>522</v>
      </c>
      <c r="E13" s="479" t="s">
        <v>672</v>
      </c>
      <c r="F13" s="480" t="s">
        <v>673</v>
      </c>
      <c r="G13" s="480">
        <v>2</v>
      </c>
      <c r="H13" s="483">
        <v>30</v>
      </c>
      <c r="I13" s="483">
        <v>30</v>
      </c>
    </row>
    <row r="14" spans="1:9" ht="45">
      <c r="A14" s="477">
        <v>1</v>
      </c>
      <c r="B14" s="467" t="s">
        <v>678</v>
      </c>
      <c r="C14" s="467" t="s">
        <v>679</v>
      </c>
      <c r="D14" s="481" t="s">
        <v>577</v>
      </c>
      <c r="E14" s="479" t="s">
        <v>672</v>
      </c>
      <c r="F14" s="480" t="s">
        <v>680</v>
      </c>
      <c r="G14" s="480">
        <v>5</v>
      </c>
      <c r="H14" s="483">
        <v>75</v>
      </c>
      <c r="I14" s="483">
        <v>75</v>
      </c>
    </row>
    <row r="15" spans="1:9" ht="45">
      <c r="A15" s="477">
        <v>2</v>
      </c>
      <c r="B15" s="467" t="s">
        <v>681</v>
      </c>
      <c r="C15" s="467" t="s">
        <v>682</v>
      </c>
      <c r="D15" s="481" t="s">
        <v>683</v>
      </c>
      <c r="E15" s="479" t="s">
        <v>672</v>
      </c>
      <c r="F15" s="480" t="s">
        <v>680</v>
      </c>
      <c r="G15" s="480">
        <v>5</v>
      </c>
      <c r="H15" s="483">
        <v>75</v>
      </c>
      <c r="I15" s="483">
        <v>75</v>
      </c>
    </row>
    <row r="16" spans="1:9" ht="45">
      <c r="A16" s="477">
        <v>3</v>
      </c>
      <c r="B16" s="483" t="s">
        <v>684</v>
      </c>
      <c r="C16" s="483" t="s">
        <v>685</v>
      </c>
      <c r="D16" s="484" t="s">
        <v>686</v>
      </c>
      <c r="E16" s="479" t="s">
        <v>672</v>
      </c>
      <c r="F16" s="480" t="s">
        <v>680</v>
      </c>
      <c r="G16" s="480">
        <v>5</v>
      </c>
      <c r="H16" s="483">
        <v>75</v>
      </c>
      <c r="I16" s="483">
        <v>75</v>
      </c>
    </row>
    <row r="17" spans="1:9" ht="45">
      <c r="A17" s="477">
        <v>4</v>
      </c>
      <c r="B17" s="467" t="s">
        <v>637</v>
      </c>
      <c r="C17" s="467" t="s">
        <v>638</v>
      </c>
      <c r="D17" s="481">
        <v>65002007395</v>
      </c>
      <c r="E17" s="479" t="s">
        <v>672</v>
      </c>
      <c r="F17" s="480" t="s">
        <v>680</v>
      </c>
      <c r="G17" s="480">
        <v>5</v>
      </c>
      <c r="H17" s="483">
        <v>75</v>
      </c>
      <c r="I17" s="483">
        <v>75</v>
      </c>
    </row>
    <row r="18" spans="1:9" ht="45">
      <c r="A18" s="477">
        <v>5</v>
      </c>
      <c r="B18" s="467" t="s">
        <v>687</v>
      </c>
      <c r="C18" s="467" t="s">
        <v>688</v>
      </c>
      <c r="D18" s="481" t="s">
        <v>658</v>
      </c>
      <c r="E18" s="479" t="s">
        <v>672</v>
      </c>
      <c r="F18" s="480" t="s">
        <v>680</v>
      </c>
      <c r="G18" s="480">
        <v>5</v>
      </c>
      <c r="H18" s="483">
        <v>75</v>
      </c>
      <c r="I18" s="483">
        <v>75</v>
      </c>
    </row>
    <row r="19" spans="1:9" ht="45">
      <c r="A19" s="477">
        <v>1</v>
      </c>
      <c r="B19" s="467" t="s">
        <v>674</v>
      </c>
      <c r="C19" s="467" t="s">
        <v>675</v>
      </c>
      <c r="D19" s="481" t="s">
        <v>633</v>
      </c>
      <c r="E19" s="479" t="s">
        <v>672</v>
      </c>
      <c r="F19" s="480" t="s">
        <v>689</v>
      </c>
      <c r="G19" s="480">
        <v>1</v>
      </c>
      <c r="H19" s="467">
        <v>15</v>
      </c>
      <c r="I19" s="467">
        <v>15</v>
      </c>
    </row>
    <row r="20" spans="1:9" ht="45">
      <c r="A20" s="477">
        <v>2</v>
      </c>
      <c r="B20" s="467" t="s">
        <v>676</v>
      </c>
      <c r="C20" s="467" t="s">
        <v>640</v>
      </c>
      <c r="D20" s="481" t="s">
        <v>677</v>
      </c>
      <c r="E20" s="479" t="s">
        <v>672</v>
      </c>
      <c r="F20" s="480" t="s">
        <v>689</v>
      </c>
      <c r="G20" s="480">
        <v>1</v>
      </c>
      <c r="H20" s="467">
        <v>15</v>
      </c>
      <c r="I20" s="467">
        <v>15</v>
      </c>
    </row>
    <row r="21" spans="1:9" ht="45">
      <c r="A21" s="477">
        <v>1</v>
      </c>
      <c r="B21" s="467" t="s">
        <v>676</v>
      </c>
      <c r="C21" s="467" t="s">
        <v>640</v>
      </c>
      <c r="D21" s="481" t="s">
        <v>677</v>
      </c>
      <c r="E21" s="479" t="s">
        <v>672</v>
      </c>
      <c r="F21" s="480" t="s">
        <v>690</v>
      </c>
      <c r="G21" s="480">
        <v>3</v>
      </c>
      <c r="H21" s="480">
        <v>45</v>
      </c>
      <c r="I21" s="480">
        <v>45</v>
      </c>
    </row>
    <row r="22" spans="1:9" ht="45">
      <c r="A22" s="477">
        <v>2</v>
      </c>
      <c r="B22" s="467" t="s">
        <v>647</v>
      </c>
      <c r="C22" s="467" t="s">
        <v>648</v>
      </c>
      <c r="D22" s="481" t="s">
        <v>530</v>
      </c>
      <c r="E22" s="479" t="s">
        <v>672</v>
      </c>
      <c r="F22" s="480" t="s">
        <v>690</v>
      </c>
      <c r="G22" s="480">
        <v>3</v>
      </c>
      <c r="H22" s="480">
        <v>45</v>
      </c>
      <c r="I22" s="480">
        <v>45</v>
      </c>
    </row>
    <row r="23" spans="1:9" ht="60">
      <c r="A23" s="477">
        <v>1</v>
      </c>
      <c r="B23" s="467" t="s">
        <v>628</v>
      </c>
      <c r="C23" s="467" t="s">
        <v>629</v>
      </c>
      <c r="D23" s="478" t="s">
        <v>516</v>
      </c>
      <c r="E23" s="479" t="s">
        <v>672</v>
      </c>
      <c r="F23" s="480" t="s">
        <v>691</v>
      </c>
      <c r="G23" s="480">
        <v>5</v>
      </c>
      <c r="H23" s="480">
        <f t="shared" ref="H23:I25" si="0">200+120</f>
        <v>320</v>
      </c>
      <c r="I23" s="480">
        <f t="shared" si="0"/>
        <v>320</v>
      </c>
    </row>
    <row r="24" spans="1:9" ht="60">
      <c r="A24" s="477">
        <v>2</v>
      </c>
      <c r="B24" s="467" t="s">
        <v>674</v>
      </c>
      <c r="C24" s="467" t="s">
        <v>675</v>
      </c>
      <c r="D24" s="481" t="s">
        <v>633</v>
      </c>
      <c r="E24" s="479" t="s">
        <v>672</v>
      </c>
      <c r="F24" s="480" t="s">
        <v>691</v>
      </c>
      <c r="G24" s="480">
        <v>5</v>
      </c>
      <c r="H24" s="480">
        <f t="shared" si="0"/>
        <v>320</v>
      </c>
      <c r="I24" s="480">
        <f t="shared" si="0"/>
        <v>320</v>
      </c>
    </row>
    <row r="25" spans="1:9" ht="60">
      <c r="A25" s="477">
        <v>3</v>
      </c>
      <c r="B25" s="467" t="s">
        <v>676</v>
      </c>
      <c r="C25" s="467" t="s">
        <v>640</v>
      </c>
      <c r="D25" s="481" t="s">
        <v>677</v>
      </c>
      <c r="E25" s="479" t="s">
        <v>672</v>
      </c>
      <c r="F25" s="480" t="s">
        <v>691</v>
      </c>
      <c r="G25" s="480">
        <v>5</v>
      </c>
      <c r="H25" s="480">
        <f t="shared" si="0"/>
        <v>320</v>
      </c>
      <c r="I25" s="480">
        <f t="shared" si="0"/>
        <v>320</v>
      </c>
    </row>
    <row r="26" spans="1:9" ht="60">
      <c r="A26" s="477">
        <v>4</v>
      </c>
      <c r="B26" s="467" t="s">
        <v>654</v>
      </c>
      <c r="C26" s="467" t="s">
        <v>655</v>
      </c>
      <c r="D26" s="482" t="s">
        <v>519</v>
      </c>
      <c r="E26" s="479" t="s">
        <v>672</v>
      </c>
      <c r="F26" s="480" t="s">
        <v>691</v>
      </c>
      <c r="G26" s="480">
        <v>5</v>
      </c>
      <c r="H26" s="480">
        <v>200</v>
      </c>
      <c r="I26" s="480">
        <v>200</v>
      </c>
    </row>
    <row r="27" spans="1:9" ht="60">
      <c r="A27" s="477">
        <v>5</v>
      </c>
      <c r="B27" s="467" t="s">
        <v>678</v>
      </c>
      <c r="C27" s="467" t="s">
        <v>679</v>
      </c>
      <c r="D27" s="481" t="s">
        <v>577</v>
      </c>
      <c r="E27" s="479" t="s">
        <v>672</v>
      </c>
      <c r="F27" s="480" t="s">
        <v>691</v>
      </c>
      <c r="G27" s="480">
        <v>5</v>
      </c>
      <c r="H27" s="480">
        <v>200</v>
      </c>
      <c r="I27" s="480">
        <v>200</v>
      </c>
    </row>
    <row r="28" spans="1:9" ht="45">
      <c r="A28" s="477">
        <v>1</v>
      </c>
      <c r="B28" s="467" t="s">
        <v>647</v>
      </c>
      <c r="C28" s="467" t="s">
        <v>648</v>
      </c>
      <c r="D28" s="481" t="s">
        <v>530</v>
      </c>
      <c r="E28" s="479" t="s">
        <v>672</v>
      </c>
      <c r="F28" s="480" t="s">
        <v>690</v>
      </c>
      <c r="G28" s="480">
        <v>2</v>
      </c>
      <c r="H28" s="480">
        <v>30</v>
      </c>
      <c r="I28" s="480">
        <v>30</v>
      </c>
    </row>
    <row r="29" spans="1:9" ht="45">
      <c r="A29" s="477">
        <v>2</v>
      </c>
      <c r="B29" s="467" t="s">
        <v>637</v>
      </c>
      <c r="C29" s="467" t="s">
        <v>638</v>
      </c>
      <c r="D29" s="481">
        <v>65002007395</v>
      </c>
      <c r="E29" s="479" t="s">
        <v>672</v>
      </c>
      <c r="F29" s="480" t="s">
        <v>690</v>
      </c>
      <c r="G29" s="480">
        <v>2</v>
      </c>
      <c r="H29" s="480">
        <v>30</v>
      </c>
      <c r="I29" s="480">
        <v>30</v>
      </c>
    </row>
    <row r="30" spans="1:9" ht="90">
      <c r="A30" s="477">
        <v>1</v>
      </c>
      <c r="B30" s="467" t="s">
        <v>628</v>
      </c>
      <c r="C30" s="467" t="s">
        <v>629</v>
      </c>
      <c r="D30" s="478" t="s">
        <v>516</v>
      </c>
      <c r="E30" s="485" t="s">
        <v>672</v>
      </c>
      <c r="F30" s="486" t="s">
        <v>692</v>
      </c>
      <c r="G30" s="480">
        <v>4</v>
      </c>
      <c r="H30" s="467">
        <f>160+170</f>
        <v>330</v>
      </c>
      <c r="I30" s="467">
        <f>160+170</f>
        <v>330</v>
      </c>
    </row>
    <row r="31" spans="1:9" ht="90">
      <c r="A31" s="477">
        <v>2</v>
      </c>
      <c r="B31" s="467" t="s">
        <v>654</v>
      </c>
      <c r="C31" s="467" t="s">
        <v>655</v>
      </c>
      <c r="D31" s="478" t="s">
        <v>519</v>
      </c>
      <c r="E31" s="485" t="s">
        <v>672</v>
      </c>
      <c r="F31" s="486" t="s">
        <v>692</v>
      </c>
      <c r="G31" s="480">
        <v>4</v>
      </c>
      <c r="H31" s="467">
        <f t="shared" ref="H31:I32" si="1">160+170</f>
        <v>330</v>
      </c>
      <c r="I31" s="467">
        <f t="shared" si="1"/>
        <v>330</v>
      </c>
    </row>
    <row r="32" spans="1:9" ht="90">
      <c r="A32" s="477">
        <v>3</v>
      </c>
      <c r="B32" s="467" t="s">
        <v>652</v>
      </c>
      <c r="C32" s="467" t="s">
        <v>653</v>
      </c>
      <c r="D32" s="481" t="s">
        <v>522</v>
      </c>
      <c r="E32" s="485" t="s">
        <v>672</v>
      </c>
      <c r="F32" s="486" t="s">
        <v>692</v>
      </c>
      <c r="G32" s="480">
        <v>4</v>
      </c>
      <c r="H32" s="467">
        <f t="shared" si="1"/>
        <v>330</v>
      </c>
      <c r="I32" s="467">
        <f t="shared" si="1"/>
        <v>330</v>
      </c>
    </row>
    <row r="33" spans="1:9" ht="90">
      <c r="A33" s="477">
        <v>4</v>
      </c>
      <c r="B33" s="467" t="s">
        <v>659</v>
      </c>
      <c r="C33" s="467" t="s">
        <v>660</v>
      </c>
      <c r="D33" s="481" t="s">
        <v>564</v>
      </c>
      <c r="E33" s="485" t="s">
        <v>672</v>
      </c>
      <c r="F33" s="486" t="s">
        <v>692</v>
      </c>
      <c r="G33" s="480">
        <v>4</v>
      </c>
      <c r="H33" s="467">
        <v>160</v>
      </c>
      <c r="I33" s="467">
        <v>160</v>
      </c>
    </row>
    <row r="34" spans="1:9" ht="45">
      <c r="A34" s="477">
        <v>1</v>
      </c>
      <c r="B34" s="467" t="s">
        <v>676</v>
      </c>
      <c r="C34" s="467" t="s">
        <v>640</v>
      </c>
      <c r="D34" s="481" t="s">
        <v>677</v>
      </c>
      <c r="E34" s="485" t="s">
        <v>672</v>
      </c>
      <c r="F34" s="480" t="s">
        <v>693</v>
      </c>
      <c r="G34" s="480">
        <v>1</v>
      </c>
      <c r="H34" s="467">
        <v>40</v>
      </c>
      <c r="I34" s="483">
        <v>40</v>
      </c>
    </row>
    <row r="35" spans="1:9" ht="45">
      <c r="A35" s="477">
        <v>2</v>
      </c>
      <c r="B35" s="467" t="s">
        <v>647</v>
      </c>
      <c r="C35" s="467" t="s">
        <v>648</v>
      </c>
      <c r="D35" s="481" t="s">
        <v>530</v>
      </c>
      <c r="E35" s="485" t="s">
        <v>672</v>
      </c>
      <c r="F35" s="480" t="s">
        <v>693</v>
      </c>
      <c r="G35" s="480">
        <v>1</v>
      </c>
      <c r="H35" s="467">
        <v>40</v>
      </c>
      <c r="I35" s="483">
        <v>40</v>
      </c>
    </row>
    <row r="36" spans="1:9" ht="45">
      <c r="A36" s="477">
        <v>3</v>
      </c>
      <c r="B36" s="467" t="s">
        <v>674</v>
      </c>
      <c r="C36" s="467" t="s">
        <v>675</v>
      </c>
      <c r="D36" s="481" t="s">
        <v>633</v>
      </c>
      <c r="E36" s="485" t="s">
        <v>672</v>
      </c>
      <c r="F36" s="480" t="s">
        <v>693</v>
      </c>
      <c r="G36" s="480">
        <v>1</v>
      </c>
      <c r="H36" s="467">
        <v>40</v>
      </c>
      <c r="I36" s="483">
        <v>40</v>
      </c>
    </row>
    <row r="37" spans="1:9" ht="45">
      <c r="A37" s="477">
        <v>4</v>
      </c>
      <c r="B37" s="467" t="s">
        <v>634</v>
      </c>
      <c r="C37" s="467" t="s">
        <v>635</v>
      </c>
      <c r="D37" s="481" t="s">
        <v>636</v>
      </c>
      <c r="E37" s="485" t="s">
        <v>672</v>
      </c>
      <c r="F37" s="480" t="s">
        <v>693</v>
      </c>
      <c r="G37" s="480">
        <v>1</v>
      </c>
      <c r="H37" s="467">
        <v>40</v>
      </c>
      <c r="I37" s="483">
        <v>40</v>
      </c>
    </row>
    <row r="38" spans="1:9" ht="45">
      <c r="A38" s="477">
        <v>5</v>
      </c>
      <c r="B38" s="467" t="s">
        <v>637</v>
      </c>
      <c r="C38" s="467" t="s">
        <v>638</v>
      </c>
      <c r="D38" s="481">
        <v>65002007395</v>
      </c>
      <c r="E38" s="485" t="s">
        <v>672</v>
      </c>
      <c r="F38" s="480" t="s">
        <v>693</v>
      </c>
      <c r="G38" s="480">
        <v>1</v>
      </c>
      <c r="H38" s="467">
        <v>40</v>
      </c>
      <c r="I38" s="483">
        <v>40</v>
      </c>
    </row>
    <row r="39" spans="1:9" ht="45">
      <c r="A39" s="477">
        <v>6</v>
      </c>
      <c r="B39" s="467" t="s">
        <v>662</v>
      </c>
      <c r="C39" s="467" t="s">
        <v>663</v>
      </c>
      <c r="D39" s="481" t="s">
        <v>664</v>
      </c>
      <c r="E39" s="485" t="s">
        <v>672</v>
      </c>
      <c r="F39" s="480" t="s">
        <v>693</v>
      </c>
      <c r="G39" s="480">
        <v>1</v>
      </c>
      <c r="H39" s="467">
        <v>40</v>
      </c>
      <c r="I39" s="483">
        <v>40</v>
      </c>
    </row>
    <row r="40" spans="1:9" ht="45">
      <c r="A40" s="477">
        <v>1</v>
      </c>
      <c r="B40" s="467" t="s">
        <v>676</v>
      </c>
      <c r="C40" s="467" t="s">
        <v>640</v>
      </c>
      <c r="D40" s="481" t="s">
        <v>677</v>
      </c>
      <c r="E40" s="485" t="s">
        <v>672</v>
      </c>
      <c r="F40" s="487" t="s">
        <v>694</v>
      </c>
      <c r="G40" s="480">
        <v>2</v>
      </c>
      <c r="H40" s="467">
        <v>80</v>
      </c>
      <c r="I40" s="467">
        <v>80</v>
      </c>
    </row>
    <row r="41" spans="1:9" ht="45">
      <c r="A41" s="477">
        <v>2</v>
      </c>
      <c r="B41" s="467" t="s">
        <v>647</v>
      </c>
      <c r="C41" s="467" t="s">
        <v>648</v>
      </c>
      <c r="D41" s="481" t="s">
        <v>530</v>
      </c>
      <c r="E41" s="485" t="s">
        <v>672</v>
      </c>
      <c r="F41" s="487" t="s">
        <v>694</v>
      </c>
      <c r="G41" s="480">
        <v>2</v>
      </c>
      <c r="H41" s="467">
        <v>80</v>
      </c>
      <c r="I41" s="467">
        <v>80</v>
      </c>
    </row>
    <row r="42" spans="1:9" ht="45">
      <c r="A42" s="477">
        <v>3</v>
      </c>
      <c r="B42" s="467" t="s">
        <v>674</v>
      </c>
      <c r="C42" s="467" t="s">
        <v>675</v>
      </c>
      <c r="D42" s="481" t="s">
        <v>633</v>
      </c>
      <c r="E42" s="485" t="s">
        <v>672</v>
      </c>
      <c r="F42" s="487" t="s">
        <v>694</v>
      </c>
      <c r="G42" s="480">
        <v>2</v>
      </c>
      <c r="H42" s="467">
        <v>80</v>
      </c>
      <c r="I42" s="467">
        <v>80</v>
      </c>
    </row>
    <row r="43" spans="1:9" ht="45">
      <c r="A43" s="477">
        <v>4</v>
      </c>
      <c r="B43" s="467" t="s">
        <v>634</v>
      </c>
      <c r="C43" s="467" t="s">
        <v>635</v>
      </c>
      <c r="D43" s="481" t="s">
        <v>636</v>
      </c>
      <c r="E43" s="485" t="s">
        <v>672</v>
      </c>
      <c r="F43" s="487" t="s">
        <v>694</v>
      </c>
      <c r="G43" s="480">
        <v>2</v>
      </c>
      <c r="H43" s="467">
        <v>80</v>
      </c>
      <c r="I43" s="467">
        <v>80</v>
      </c>
    </row>
    <row r="44" spans="1:9" ht="45">
      <c r="A44" s="477">
        <v>5</v>
      </c>
      <c r="B44" s="467" t="s">
        <v>637</v>
      </c>
      <c r="C44" s="467" t="s">
        <v>638</v>
      </c>
      <c r="D44" s="481">
        <v>65002007395</v>
      </c>
      <c r="E44" s="485" t="s">
        <v>672</v>
      </c>
      <c r="F44" s="487" t="s">
        <v>694</v>
      </c>
      <c r="G44" s="480">
        <v>2</v>
      </c>
      <c r="H44" s="467">
        <v>80</v>
      </c>
      <c r="I44" s="467">
        <v>80</v>
      </c>
    </row>
    <row r="45" spans="1:9" ht="45">
      <c r="A45" s="477">
        <v>6</v>
      </c>
      <c r="B45" s="467" t="s">
        <v>628</v>
      </c>
      <c r="C45" s="467" t="s">
        <v>629</v>
      </c>
      <c r="D45" s="478" t="s">
        <v>516</v>
      </c>
      <c r="E45" s="485" t="s">
        <v>672</v>
      </c>
      <c r="F45" s="487" t="s">
        <v>694</v>
      </c>
      <c r="G45" s="480">
        <v>2</v>
      </c>
      <c r="H45" s="467">
        <v>80</v>
      </c>
      <c r="I45" s="467">
        <v>80</v>
      </c>
    </row>
    <row r="46" spans="1:9" ht="45">
      <c r="A46" s="477">
        <v>7</v>
      </c>
      <c r="B46" s="467" t="s">
        <v>678</v>
      </c>
      <c r="C46" s="467" t="s">
        <v>679</v>
      </c>
      <c r="D46" s="481" t="s">
        <v>577</v>
      </c>
      <c r="E46" s="485" t="s">
        <v>672</v>
      </c>
      <c r="F46" s="480" t="s">
        <v>694</v>
      </c>
      <c r="G46" s="480">
        <v>2</v>
      </c>
      <c r="H46" s="467">
        <v>80</v>
      </c>
      <c r="I46" s="467">
        <v>80</v>
      </c>
    </row>
    <row r="47" spans="1:9" ht="45">
      <c r="A47" s="477">
        <v>1</v>
      </c>
      <c r="B47" s="467" t="s">
        <v>695</v>
      </c>
      <c r="C47" s="467" t="s">
        <v>696</v>
      </c>
      <c r="D47" s="481" t="s">
        <v>697</v>
      </c>
      <c r="E47" s="485" t="s">
        <v>672</v>
      </c>
      <c r="F47" s="480" t="s">
        <v>680</v>
      </c>
      <c r="G47" s="480">
        <v>27</v>
      </c>
      <c r="H47" s="467">
        <v>405</v>
      </c>
      <c r="I47" s="467">
        <v>405</v>
      </c>
    </row>
    <row r="48" spans="1:9" ht="45">
      <c r="A48" s="477">
        <v>2</v>
      </c>
      <c r="B48" s="483" t="s">
        <v>676</v>
      </c>
      <c r="C48" s="483" t="s">
        <v>698</v>
      </c>
      <c r="D48" s="488" t="s">
        <v>699</v>
      </c>
      <c r="E48" s="485" t="s">
        <v>672</v>
      </c>
      <c r="F48" s="480" t="s">
        <v>680</v>
      </c>
      <c r="G48" s="480">
        <v>27</v>
      </c>
      <c r="H48" s="467">
        <v>405</v>
      </c>
      <c r="I48" s="467">
        <v>405</v>
      </c>
    </row>
    <row r="49" spans="1:9" ht="45">
      <c r="A49" s="477">
        <v>3</v>
      </c>
      <c r="B49" s="467" t="s">
        <v>637</v>
      </c>
      <c r="C49" s="467" t="s">
        <v>661</v>
      </c>
      <c r="D49" s="481" t="s">
        <v>598</v>
      </c>
      <c r="E49" s="485" t="s">
        <v>672</v>
      </c>
      <c r="F49" s="480" t="s">
        <v>680</v>
      </c>
      <c r="G49" s="480">
        <v>27</v>
      </c>
      <c r="H49" s="467">
        <v>405</v>
      </c>
      <c r="I49" s="467">
        <v>405</v>
      </c>
    </row>
    <row r="50" spans="1:9" ht="45">
      <c r="A50" s="477">
        <v>1</v>
      </c>
      <c r="B50" s="467" t="s">
        <v>700</v>
      </c>
      <c r="C50" s="467" t="s">
        <v>701</v>
      </c>
      <c r="D50" s="481" t="s">
        <v>702</v>
      </c>
      <c r="E50" s="485" t="s">
        <v>672</v>
      </c>
      <c r="F50" s="487" t="s">
        <v>703</v>
      </c>
      <c r="G50" s="480">
        <v>28</v>
      </c>
      <c r="H50" s="467">
        <v>420</v>
      </c>
      <c r="I50" s="467">
        <v>420</v>
      </c>
    </row>
    <row r="51" spans="1:9" ht="45">
      <c r="A51" s="477">
        <v>2</v>
      </c>
      <c r="B51" s="467" t="s">
        <v>662</v>
      </c>
      <c r="C51" s="467" t="s">
        <v>663</v>
      </c>
      <c r="D51" s="481" t="s">
        <v>664</v>
      </c>
      <c r="E51" s="485" t="s">
        <v>672</v>
      </c>
      <c r="F51" s="487" t="s">
        <v>703</v>
      </c>
      <c r="G51" s="480">
        <v>28</v>
      </c>
      <c r="H51" s="467">
        <v>420</v>
      </c>
      <c r="I51" s="467">
        <v>420</v>
      </c>
    </row>
    <row r="52" spans="1:9" ht="45">
      <c r="A52" s="477">
        <v>3</v>
      </c>
      <c r="B52" s="467" t="s">
        <v>659</v>
      </c>
      <c r="C52" s="467" t="s">
        <v>660</v>
      </c>
      <c r="D52" s="481" t="s">
        <v>564</v>
      </c>
      <c r="E52" s="485" t="s">
        <v>672</v>
      </c>
      <c r="F52" s="487" t="s">
        <v>703</v>
      </c>
      <c r="G52" s="480">
        <v>28</v>
      </c>
      <c r="H52" s="467">
        <v>420</v>
      </c>
      <c r="I52" s="467">
        <v>420</v>
      </c>
    </row>
    <row r="53" spans="1:9" ht="45">
      <c r="A53" s="477">
        <v>1</v>
      </c>
      <c r="B53" s="467" t="s">
        <v>647</v>
      </c>
      <c r="C53" s="467" t="s">
        <v>648</v>
      </c>
      <c r="D53" s="481" t="s">
        <v>530</v>
      </c>
      <c r="E53" s="485" t="s">
        <v>672</v>
      </c>
      <c r="F53" s="487" t="s">
        <v>704</v>
      </c>
      <c r="G53" s="480">
        <v>2</v>
      </c>
      <c r="H53" s="467">
        <v>80</v>
      </c>
      <c r="I53" s="467">
        <v>80</v>
      </c>
    </row>
    <row r="54" spans="1:9" ht="45">
      <c r="A54" s="477">
        <v>2</v>
      </c>
      <c r="B54" s="467" t="s">
        <v>634</v>
      </c>
      <c r="C54" s="467" t="s">
        <v>635</v>
      </c>
      <c r="D54" s="481" t="s">
        <v>636</v>
      </c>
      <c r="E54" s="485" t="s">
        <v>672</v>
      </c>
      <c r="F54" s="487" t="s">
        <v>694</v>
      </c>
      <c r="G54" s="480">
        <v>2</v>
      </c>
      <c r="H54" s="467">
        <v>80</v>
      </c>
      <c r="I54" s="467">
        <v>80</v>
      </c>
    </row>
    <row r="55" spans="1:9" ht="45">
      <c r="A55" s="477">
        <v>3</v>
      </c>
      <c r="B55" s="467" t="s">
        <v>637</v>
      </c>
      <c r="C55" s="467" t="s">
        <v>638</v>
      </c>
      <c r="D55" s="481">
        <v>65002007395</v>
      </c>
      <c r="E55" s="485" t="s">
        <v>672</v>
      </c>
      <c r="F55" s="487" t="s">
        <v>694</v>
      </c>
      <c r="G55" s="480">
        <v>2</v>
      </c>
      <c r="H55" s="467">
        <v>80</v>
      </c>
      <c r="I55" s="467">
        <v>80</v>
      </c>
    </row>
    <row r="56" spans="1:9" ht="45">
      <c r="A56" s="477">
        <v>4</v>
      </c>
      <c r="B56" s="467" t="s">
        <v>674</v>
      </c>
      <c r="C56" s="467" t="s">
        <v>675</v>
      </c>
      <c r="D56" s="481" t="s">
        <v>633</v>
      </c>
      <c r="E56" s="485" t="s">
        <v>672</v>
      </c>
      <c r="F56" s="487" t="s">
        <v>694</v>
      </c>
      <c r="G56" s="480">
        <v>2</v>
      </c>
      <c r="H56" s="467">
        <v>80</v>
      </c>
      <c r="I56" s="467">
        <v>80</v>
      </c>
    </row>
    <row r="57" spans="1:9" ht="45">
      <c r="A57" s="477">
        <v>5</v>
      </c>
      <c r="B57" s="467" t="s">
        <v>676</v>
      </c>
      <c r="C57" s="467" t="s">
        <v>640</v>
      </c>
      <c r="D57" s="481" t="s">
        <v>677</v>
      </c>
      <c r="E57" s="485" t="s">
        <v>672</v>
      </c>
      <c r="F57" s="487" t="s">
        <v>694</v>
      </c>
      <c r="G57" s="480">
        <v>2</v>
      </c>
      <c r="H57" s="467">
        <v>80</v>
      </c>
      <c r="I57" s="467">
        <v>80</v>
      </c>
    </row>
    <row r="58" spans="1:9" ht="45">
      <c r="A58" s="477">
        <v>6</v>
      </c>
      <c r="B58" s="467" t="s">
        <v>678</v>
      </c>
      <c r="C58" s="467" t="s">
        <v>679</v>
      </c>
      <c r="D58" s="481" t="s">
        <v>577</v>
      </c>
      <c r="E58" s="485" t="s">
        <v>672</v>
      </c>
      <c r="F58" s="487" t="s">
        <v>694</v>
      </c>
      <c r="G58" s="480">
        <v>2</v>
      </c>
      <c r="H58" s="467">
        <v>80</v>
      </c>
      <c r="I58" s="467">
        <v>80</v>
      </c>
    </row>
    <row r="59" spans="1:9" ht="51">
      <c r="A59" s="489">
        <v>1</v>
      </c>
      <c r="B59" s="467" t="s">
        <v>674</v>
      </c>
      <c r="C59" s="467" t="s">
        <v>675</v>
      </c>
      <c r="D59" s="481" t="s">
        <v>633</v>
      </c>
      <c r="E59" s="490" t="s">
        <v>672</v>
      </c>
      <c r="F59" s="491" t="s">
        <v>705</v>
      </c>
      <c r="G59" s="480">
        <v>3</v>
      </c>
      <c r="H59" s="492">
        <f>G59*40+170</f>
        <v>290</v>
      </c>
      <c r="I59" s="493">
        <f>G59*40+170</f>
        <v>290</v>
      </c>
    </row>
    <row r="60" spans="1:9" ht="51">
      <c r="A60" s="489">
        <v>2</v>
      </c>
      <c r="B60" s="467" t="s">
        <v>647</v>
      </c>
      <c r="C60" s="467" t="s">
        <v>648</v>
      </c>
      <c r="D60" s="481" t="s">
        <v>530</v>
      </c>
      <c r="E60" s="490" t="s">
        <v>672</v>
      </c>
      <c r="F60" s="491" t="s">
        <v>705</v>
      </c>
      <c r="G60" s="480">
        <v>3</v>
      </c>
      <c r="H60" s="492">
        <f>G60*40+130</f>
        <v>250</v>
      </c>
      <c r="I60" s="493">
        <f>G60*40+130</f>
        <v>250</v>
      </c>
    </row>
    <row r="61" spans="1:9" ht="51">
      <c r="A61" s="489">
        <v>3</v>
      </c>
      <c r="B61" s="467" t="s">
        <v>706</v>
      </c>
      <c r="C61" s="467" t="s">
        <v>707</v>
      </c>
      <c r="D61" s="494" t="s">
        <v>606</v>
      </c>
      <c r="E61" s="490" t="s">
        <v>672</v>
      </c>
      <c r="F61" s="491" t="s">
        <v>705</v>
      </c>
      <c r="G61" s="480">
        <v>3</v>
      </c>
      <c r="H61" s="492">
        <f>G61*40+130</f>
        <v>250</v>
      </c>
      <c r="I61" s="493">
        <f>G61*40+130</f>
        <v>250</v>
      </c>
    </row>
    <row r="62" spans="1:9" ht="51">
      <c r="A62" s="489">
        <v>1</v>
      </c>
      <c r="B62" s="467" t="s">
        <v>637</v>
      </c>
      <c r="C62" s="467" t="s">
        <v>638</v>
      </c>
      <c r="D62" s="481">
        <v>65002007395</v>
      </c>
      <c r="E62" s="490" t="s">
        <v>672</v>
      </c>
      <c r="F62" s="495" t="s">
        <v>708</v>
      </c>
      <c r="G62" s="480">
        <v>7</v>
      </c>
      <c r="H62" s="492">
        <v>280</v>
      </c>
      <c r="I62" s="492">
        <v>280</v>
      </c>
    </row>
    <row r="63" spans="1:9" ht="51">
      <c r="A63" s="489">
        <v>2</v>
      </c>
      <c r="B63" s="467" t="s">
        <v>687</v>
      </c>
      <c r="C63" s="467" t="s">
        <v>688</v>
      </c>
      <c r="D63" s="481" t="s">
        <v>658</v>
      </c>
      <c r="E63" s="490" t="s">
        <v>672</v>
      </c>
      <c r="F63" s="495" t="s">
        <v>708</v>
      </c>
      <c r="G63" s="480">
        <v>7</v>
      </c>
      <c r="H63" s="492">
        <v>280</v>
      </c>
      <c r="I63" s="492">
        <v>280</v>
      </c>
    </row>
    <row r="64" spans="1:9" ht="51">
      <c r="A64" s="489">
        <v>3</v>
      </c>
      <c r="B64" s="467" t="s">
        <v>681</v>
      </c>
      <c r="C64" s="467" t="s">
        <v>682</v>
      </c>
      <c r="D64" s="481" t="s">
        <v>683</v>
      </c>
      <c r="E64" s="490" t="s">
        <v>672</v>
      </c>
      <c r="F64" s="495" t="s">
        <v>708</v>
      </c>
      <c r="G64" s="480">
        <v>7</v>
      </c>
      <c r="H64" s="492">
        <v>280</v>
      </c>
      <c r="I64" s="492">
        <v>280</v>
      </c>
    </row>
    <row r="65" spans="1:9" ht="51">
      <c r="A65" s="489">
        <v>4</v>
      </c>
      <c r="B65" s="467" t="s">
        <v>709</v>
      </c>
      <c r="C65" s="467" t="s">
        <v>710</v>
      </c>
      <c r="D65" s="478" t="s">
        <v>533</v>
      </c>
      <c r="E65" s="490" t="s">
        <v>672</v>
      </c>
      <c r="F65" s="495" t="s">
        <v>711</v>
      </c>
      <c r="G65" s="480">
        <v>7</v>
      </c>
      <c r="H65" s="492">
        <v>280</v>
      </c>
      <c r="I65" s="492">
        <v>280</v>
      </c>
    </row>
    <row r="66" spans="1:9" ht="51">
      <c r="A66" s="489">
        <v>5</v>
      </c>
      <c r="B66" s="483" t="s">
        <v>712</v>
      </c>
      <c r="C66" s="483" t="s">
        <v>713</v>
      </c>
      <c r="D66" s="478" t="s">
        <v>714</v>
      </c>
      <c r="E66" s="490" t="s">
        <v>672</v>
      </c>
      <c r="F66" s="495" t="s">
        <v>711</v>
      </c>
      <c r="G66" s="480">
        <v>7</v>
      </c>
      <c r="H66" s="492">
        <v>280</v>
      </c>
      <c r="I66" s="492">
        <v>280</v>
      </c>
    </row>
    <row r="67" spans="1:9" ht="51">
      <c r="A67" s="489">
        <v>6</v>
      </c>
      <c r="B67" s="467" t="s">
        <v>678</v>
      </c>
      <c r="C67" s="467" t="s">
        <v>679</v>
      </c>
      <c r="D67" s="481" t="s">
        <v>577</v>
      </c>
      <c r="E67" s="490" t="s">
        <v>672</v>
      </c>
      <c r="F67" s="495" t="s">
        <v>711</v>
      </c>
      <c r="G67" s="480">
        <v>7</v>
      </c>
      <c r="H67" s="492">
        <v>280</v>
      </c>
      <c r="I67" s="492">
        <v>280</v>
      </c>
    </row>
    <row r="68" spans="1:9" ht="51">
      <c r="A68" s="489">
        <v>7</v>
      </c>
      <c r="B68" s="467" t="s">
        <v>676</v>
      </c>
      <c r="C68" s="467" t="s">
        <v>640</v>
      </c>
      <c r="D68" s="481" t="s">
        <v>677</v>
      </c>
      <c r="E68" s="490" t="s">
        <v>672</v>
      </c>
      <c r="F68" s="495" t="s">
        <v>715</v>
      </c>
      <c r="G68" s="480">
        <v>7</v>
      </c>
      <c r="H68" s="492">
        <v>280</v>
      </c>
      <c r="I68" s="492">
        <v>280</v>
      </c>
    </row>
    <row r="69" spans="1:9" ht="51">
      <c r="A69" s="489">
        <v>8</v>
      </c>
      <c r="B69" s="467" t="s">
        <v>716</v>
      </c>
      <c r="C69" s="467" t="s">
        <v>717</v>
      </c>
      <c r="D69" s="481" t="s">
        <v>718</v>
      </c>
      <c r="E69" s="490" t="s">
        <v>672</v>
      </c>
      <c r="F69" s="495" t="s">
        <v>715</v>
      </c>
      <c r="G69" s="480">
        <v>7</v>
      </c>
      <c r="H69" s="492">
        <v>280</v>
      </c>
      <c r="I69" s="492">
        <v>280</v>
      </c>
    </row>
    <row r="70" spans="1:9" ht="51">
      <c r="A70" s="489">
        <v>9</v>
      </c>
      <c r="B70" s="483" t="s">
        <v>684</v>
      </c>
      <c r="C70" s="483" t="s">
        <v>685</v>
      </c>
      <c r="D70" s="484" t="s">
        <v>686</v>
      </c>
      <c r="E70" s="490" t="s">
        <v>672</v>
      </c>
      <c r="F70" s="495" t="s">
        <v>715</v>
      </c>
      <c r="G70" s="480">
        <v>7</v>
      </c>
      <c r="H70" s="492">
        <v>280</v>
      </c>
      <c r="I70" s="492">
        <v>280</v>
      </c>
    </row>
    <row r="71" spans="1:9" ht="90">
      <c r="A71" s="489">
        <v>1</v>
      </c>
      <c r="B71" s="467" t="s">
        <v>674</v>
      </c>
      <c r="C71" s="467" t="s">
        <v>675</v>
      </c>
      <c r="D71" s="481" t="s">
        <v>633</v>
      </c>
      <c r="E71" s="490" t="s">
        <v>672</v>
      </c>
      <c r="F71" s="486" t="s">
        <v>719</v>
      </c>
      <c r="G71" s="480">
        <v>3</v>
      </c>
      <c r="H71" s="492">
        <f>G71*40</f>
        <v>120</v>
      </c>
      <c r="I71" s="492">
        <v>120</v>
      </c>
    </row>
    <row r="72" spans="1:9" ht="90">
      <c r="A72" s="489">
        <v>2</v>
      </c>
      <c r="B72" s="467" t="s">
        <v>676</v>
      </c>
      <c r="C72" s="467" t="s">
        <v>640</v>
      </c>
      <c r="D72" s="481" t="s">
        <v>677</v>
      </c>
      <c r="E72" s="490" t="s">
        <v>672</v>
      </c>
      <c r="F72" s="486" t="s">
        <v>719</v>
      </c>
      <c r="G72" s="480">
        <v>3</v>
      </c>
      <c r="H72" s="492">
        <f t="shared" ref="H72:H82" si="2">G72*40</f>
        <v>120</v>
      </c>
      <c r="I72" s="492">
        <v>120</v>
      </c>
    </row>
    <row r="73" spans="1:9" ht="90">
      <c r="A73" s="489">
        <v>3</v>
      </c>
      <c r="B73" s="467" t="s">
        <v>720</v>
      </c>
      <c r="C73" s="467" t="s">
        <v>707</v>
      </c>
      <c r="D73" s="494" t="s">
        <v>606</v>
      </c>
      <c r="E73" s="490" t="s">
        <v>672</v>
      </c>
      <c r="F73" s="486" t="s">
        <v>719</v>
      </c>
      <c r="G73" s="480">
        <v>3</v>
      </c>
      <c r="H73" s="492">
        <f t="shared" si="2"/>
        <v>120</v>
      </c>
      <c r="I73" s="492">
        <v>120</v>
      </c>
    </row>
    <row r="74" spans="1:9" ht="51">
      <c r="A74" s="489">
        <v>1</v>
      </c>
      <c r="B74" s="467" t="s">
        <v>676</v>
      </c>
      <c r="C74" s="467" t="s">
        <v>640</v>
      </c>
      <c r="D74" s="481" t="s">
        <v>677</v>
      </c>
      <c r="E74" s="490" t="s">
        <v>672</v>
      </c>
      <c r="F74" s="495" t="s">
        <v>715</v>
      </c>
      <c r="G74" s="480">
        <v>4</v>
      </c>
      <c r="H74" s="492">
        <f t="shared" si="2"/>
        <v>160</v>
      </c>
      <c r="I74" s="492">
        <v>160</v>
      </c>
    </row>
    <row r="75" spans="1:9" ht="51">
      <c r="A75" s="489">
        <v>2</v>
      </c>
      <c r="B75" s="467" t="s">
        <v>695</v>
      </c>
      <c r="C75" s="467" t="s">
        <v>696</v>
      </c>
      <c r="D75" s="481" t="s">
        <v>697</v>
      </c>
      <c r="E75" s="490" t="s">
        <v>672</v>
      </c>
      <c r="F75" s="495" t="s">
        <v>715</v>
      </c>
      <c r="G75" s="480">
        <v>4</v>
      </c>
      <c r="H75" s="492">
        <f t="shared" si="2"/>
        <v>160</v>
      </c>
      <c r="I75" s="492">
        <v>160</v>
      </c>
    </row>
    <row r="76" spans="1:9" ht="51">
      <c r="A76" s="489">
        <v>3</v>
      </c>
      <c r="B76" s="467" t="s">
        <v>637</v>
      </c>
      <c r="C76" s="467" t="s">
        <v>638</v>
      </c>
      <c r="D76" s="481">
        <v>65002007395</v>
      </c>
      <c r="E76" s="490" t="s">
        <v>672</v>
      </c>
      <c r="F76" s="495" t="s">
        <v>715</v>
      </c>
      <c r="G76" s="480">
        <v>4</v>
      </c>
      <c r="H76" s="492">
        <f t="shared" si="2"/>
        <v>160</v>
      </c>
      <c r="I76" s="492">
        <v>160</v>
      </c>
    </row>
    <row r="77" spans="1:9" ht="51">
      <c r="A77" s="489">
        <v>1</v>
      </c>
      <c r="B77" s="467" t="s">
        <v>674</v>
      </c>
      <c r="C77" s="467" t="s">
        <v>675</v>
      </c>
      <c r="D77" s="481" t="s">
        <v>633</v>
      </c>
      <c r="E77" s="490" t="s">
        <v>672</v>
      </c>
      <c r="F77" s="491" t="s">
        <v>721</v>
      </c>
      <c r="G77" s="480">
        <v>1</v>
      </c>
      <c r="H77" s="492">
        <f t="shared" si="2"/>
        <v>40</v>
      </c>
      <c r="I77" s="492">
        <v>40</v>
      </c>
    </row>
    <row r="78" spans="1:9" ht="51">
      <c r="A78" s="489">
        <v>2</v>
      </c>
      <c r="B78" s="467" t="s">
        <v>647</v>
      </c>
      <c r="C78" s="467" t="s">
        <v>648</v>
      </c>
      <c r="D78" s="481" t="s">
        <v>530</v>
      </c>
      <c r="E78" s="490" t="s">
        <v>672</v>
      </c>
      <c r="F78" s="491" t="s">
        <v>721</v>
      </c>
      <c r="G78" s="480">
        <v>1</v>
      </c>
      <c r="H78" s="492">
        <f t="shared" si="2"/>
        <v>40</v>
      </c>
      <c r="I78" s="492">
        <v>40</v>
      </c>
    </row>
    <row r="79" spans="1:9" ht="51">
      <c r="A79" s="489">
        <v>1</v>
      </c>
      <c r="B79" s="467" t="s">
        <v>628</v>
      </c>
      <c r="C79" s="467" t="s">
        <v>629</v>
      </c>
      <c r="D79" s="478" t="s">
        <v>516</v>
      </c>
      <c r="E79" s="490" t="s">
        <v>672</v>
      </c>
      <c r="F79" s="496" t="s">
        <v>722</v>
      </c>
      <c r="G79" s="480">
        <v>2</v>
      </c>
      <c r="H79" s="492">
        <f t="shared" si="2"/>
        <v>80</v>
      </c>
      <c r="I79" s="492">
        <v>80</v>
      </c>
    </row>
    <row r="80" spans="1:9" ht="51">
      <c r="A80" s="489">
        <v>2</v>
      </c>
      <c r="B80" s="467" t="s">
        <v>659</v>
      </c>
      <c r="C80" s="467" t="s">
        <v>660</v>
      </c>
      <c r="D80" s="481" t="s">
        <v>564</v>
      </c>
      <c r="E80" s="490" t="s">
        <v>672</v>
      </c>
      <c r="F80" s="496" t="s">
        <v>722</v>
      </c>
      <c r="G80" s="480">
        <v>2</v>
      </c>
      <c r="H80" s="492">
        <f t="shared" si="2"/>
        <v>80</v>
      </c>
      <c r="I80" s="492">
        <v>80</v>
      </c>
    </row>
    <row r="81" spans="1:9" ht="51">
      <c r="A81" s="489">
        <v>3</v>
      </c>
      <c r="B81" s="467" t="s">
        <v>662</v>
      </c>
      <c r="C81" s="467" t="s">
        <v>663</v>
      </c>
      <c r="D81" s="481" t="s">
        <v>664</v>
      </c>
      <c r="E81" s="490" t="s">
        <v>672</v>
      </c>
      <c r="F81" s="496" t="s">
        <v>722</v>
      </c>
      <c r="G81" s="480">
        <v>2</v>
      </c>
      <c r="H81" s="492">
        <f t="shared" si="2"/>
        <v>80</v>
      </c>
      <c r="I81" s="492">
        <v>80</v>
      </c>
    </row>
    <row r="82" spans="1:9" ht="51">
      <c r="A82" s="489">
        <v>4</v>
      </c>
      <c r="B82" s="467" t="s">
        <v>637</v>
      </c>
      <c r="C82" s="467" t="s">
        <v>661</v>
      </c>
      <c r="D82" s="481" t="s">
        <v>598</v>
      </c>
      <c r="E82" s="490" t="s">
        <v>672</v>
      </c>
      <c r="F82" s="496" t="s">
        <v>722</v>
      </c>
      <c r="G82" s="480">
        <v>2</v>
      </c>
      <c r="H82" s="492">
        <f t="shared" si="2"/>
        <v>80</v>
      </c>
      <c r="I82" s="492">
        <v>80</v>
      </c>
    </row>
    <row r="83" spans="1:9" ht="51">
      <c r="A83" s="489">
        <v>1</v>
      </c>
      <c r="B83" s="467" t="s">
        <v>628</v>
      </c>
      <c r="C83" s="467" t="s">
        <v>629</v>
      </c>
      <c r="D83" s="478" t="s">
        <v>516</v>
      </c>
      <c r="E83" s="490" t="s">
        <v>672</v>
      </c>
      <c r="F83" s="491" t="s">
        <v>723</v>
      </c>
      <c r="G83" s="480">
        <v>3</v>
      </c>
      <c r="H83" s="492">
        <v>0</v>
      </c>
      <c r="I83" s="492">
        <v>45</v>
      </c>
    </row>
    <row r="84" spans="1:9" ht="51">
      <c r="A84" s="489">
        <v>2</v>
      </c>
      <c r="B84" s="467" t="s">
        <v>659</v>
      </c>
      <c r="C84" s="467" t="s">
        <v>660</v>
      </c>
      <c r="D84" s="481" t="s">
        <v>564</v>
      </c>
      <c r="E84" s="490" t="s">
        <v>672</v>
      </c>
      <c r="F84" s="491" t="s">
        <v>723</v>
      </c>
      <c r="G84" s="480">
        <v>3</v>
      </c>
      <c r="H84" s="492">
        <v>0</v>
      </c>
      <c r="I84" s="492">
        <v>45</v>
      </c>
    </row>
    <row r="85" spans="1:9" ht="51">
      <c r="A85" s="489">
        <v>3</v>
      </c>
      <c r="B85" s="467" t="s">
        <v>676</v>
      </c>
      <c r="C85" s="467" t="s">
        <v>640</v>
      </c>
      <c r="D85" s="481" t="s">
        <v>677</v>
      </c>
      <c r="E85" s="490" t="s">
        <v>672</v>
      </c>
      <c r="F85" s="491" t="s">
        <v>724</v>
      </c>
      <c r="G85" s="480">
        <v>3</v>
      </c>
      <c r="H85" s="492">
        <v>0</v>
      </c>
      <c r="I85" s="492">
        <v>45</v>
      </c>
    </row>
    <row r="86" spans="1:9" ht="51">
      <c r="A86" s="489">
        <v>4</v>
      </c>
      <c r="B86" s="467" t="s">
        <v>678</v>
      </c>
      <c r="C86" s="467" t="s">
        <v>679</v>
      </c>
      <c r="D86" s="481" t="s">
        <v>577</v>
      </c>
      <c r="E86" s="490" t="s">
        <v>672</v>
      </c>
      <c r="F86" s="491" t="s">
        <v>724</v>
      </c>
      <c r="G86" s="480">
        <v>3</v>
      </c>
      <c r="H86" s="492">
        <v>0</v>
      </c>
      <c r="I86" s="492">
        <v>45</v>
      </c>
    </row>
    <row r="87" spans="1:9" ht="15">
      <c r="A87" s="278"/>
      <c r="B87" s="279"/>
      <c r="C87" s="56"/>
      <c r="D87" s="56"/>
      <c r="E87" s="56"/>
      <c r="F87" s="56"/>
      <c r="G87" s="56"/>
      <c r="H87" s="4"/>
      <c r="I87" s="4"/>
    </row>
    <row r="88" spans="1:9" ht="15">
      <c r="A88" s="278"/>
      <c r="B88" s="280"/>
      <c r="C88" s="68"/>
      <c r="D88" s="68"/>
      <c r="E88" s="68"/>
      <c r="F88" s="68"/>
      <c r="G88" s="68" t="s">
        <v>325</v>
      </c>
      <c r="H88" s="55">
        <f>SUM(H9:H87)</f>
        <v>11520</v>
      </c>
      <c r="I88" s="55">
        <f>SUM(I9:I87)</f>
        <v>11700</v>
      </c>
    </row>
    <row r="89" spans="1:9" ht="15">
      <c r="A89" s="30"/>
      <c r="B89" s="30"/>
      <c r="C89" s="30"/>
      <c r="D89" s="30"/>
      <c r="E89" s="30"/>
      <c r="F89" s="30"/>
      <c r="G89" s="2"/>
      <c r="H89" s="2"/>
    </row>
    <row r="90" spans="1:9" ht="15">
      <c r="A90" s="164" t="s">
        <v>438</v>
      </c>
      <c r="B90" s="30"/>
      <c r="C90" s="30"/>
      <c r="D90" s="30"/>
      <c r="E90" s="30"/>
      <c r="F90" s="30"/>
      <c r="G90" s="2"/>
      <c r="H90" s="2"/>
    </row>
    <row r="91" spans="1:9" ht="15">
      <c r="A91" s="164"/>
      <c r="B91" s="30"/>
      <c r="C91" s="30"/>
      <c r="D91" s="30"/>
      <c r="E91" s="30"/>
      <c r="F91" s="30"/>
      <c r="G91" s="2"/>
      <c r="H91" s="2"/>
    </row>
    <row r="92" spans="1:9" ht="15">
      <c r="A92" s="164"/>
      <c r="B92" s="2"/>
      <c r="C92" s="2"/>
      <c r="D92" s="2"/>
      <c r="E92" s="2"/>
      <c r="F92" s="2"/>
      <c r="G92" s="2"/>
      <c r="H92" s="2"/>
    </row>
    <row r="93" spans="1:9" ht="15">
      <c r="A93" s="164"/>
      <c r="B93" s="2"/>
      <c r="C93" s="2"/>
      <c r="D93" s="2"/>
      <c r="E93" s="2"/>
      <c r="F93" s="2"/>
      <c r="G93" s="2"/>
      <c r="H93" s="2"/>
    </row>
    <row r="94" spans="1:9">
      <c r="A94" s="18"/>
      <c r="B94" s="18"/>
      <c r="C94" s="18"/>
      <c r="D94" s="18"/>
      <c r="E94" s="18"/>
      <c r="F94" s="18"/>
      <c r="G94" s="18"/>
      <c r="H94" s="18"/>
    </row>
    <row r="95" spans="1:9" ht="15">
      <c r="A95" s="41" t="s">
        <v>107</v>
      </c>
      <c r="B95" s="2"/>
      <c r="C95" s="2"/>
      <c r="D95" s="2"/>
      <c r="E95" s="2"/>
      <c r="F95" s="2"/>
      <c r="G95" s="2"/>
      <c r="H95" s="2"/>
    </row>
    <row r="96" spans="1:9" ht="15">
      <c r="A96" s="2"/>
      <c r="B96" s="2"/>
      <c r="C96" s="2"/>
      <c r="D96" s="2"/>
      <c r="E96" s="2"/>
      <c r="F96" s="2"/>
      <c r="G96" s="2"/>
      <c r="H96" s="2"/>
    </row>
    <row r="97" spans="1:8" ht="15">
      <c r="A97" s="2"/>
      <c r="B97" s="2"/>
      <c r="C97" s="2"/>
      <c r="D97" s="2"/>
      <c r="E97" s="2"/>
      <c r="F97" s="2"/>
      <c r="G97" s="2"/>
      <c r="H97" s="11"/>
    </row>
    <row r="98" spans="1:8" ht="15">
      <c r="A98" s="41"/>
      <c r="B98" s="41" t="s">
        <v>266</v>
      </c>
      <c r="C98" s="41"/>
      <c r="D98" s="41"/>
      <c r="E98" s="41"/>
      <c r="F98" s="41"/>
      <c r="G98" s="2"/>
      <c r="H98" s="11"/>
    </row>
    <row r="99" spans="1:8" ht="15">
      <c r="A99" s="2"/>
      <c r="B99" s="2" t="s">
        <v>265</v>
      </c>
      <c r="C99" s="2"/>
      <c r="D99" s="2"/>
      <c r="E99" s="2"/>
      <c r="F99" s="2"/>
      <c r="G99" s="2"/>
      <c r="H99" s="11"/>
    </row>
    <row r="100" spans="1:8">
      <c r="A100" s="38"/>
      <c r="B100" s="38" t="s">
        <v>139</v>
      </c>
      <c r="C100" s="38"/>
      <c r="D100" s="38"/>
      <c r="E100" s="38"/>
      <c r="F100" s="3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61 D73">
      <formula1>11</formula1>
    </dataValidation>
  </dataValidations>
  <printOptions gridLines="1"/>
  <pageMargins left="0.25" right="0.25" top="0.5" bottom="0.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48" customWidth="1"/>
    <col min="2" max="2" width="13.140625" style="148" customWidth="1"/>
    <col min="3" max="3" width="15.140625" style="148" customWidth="1"/>
    <col min="4" max="4" width="18" style="148" customWidth="1"/>
    <col min="5" max="5" width="20.5703125" style="148" customWidth="1"/>
    <col min="6" max="6" width="21.28515625" style="148" customWidth="1"/>
    <col min="7" max="7" width="15.140625" style="148" customWidth="1"/>
    <col min="8" max="8" width="15.5703125" style="148" customWidth="1"/>
    <col min="9" max="9" width="13.42578125" style="148" customWidth="1"/>
    <col min="10" max="10" width="0" style="148" hidden="1" customWidth="1"/>
    <col min="11" max="16384" width="9.140625" style="148"/>
  </cols>
  <sheetData>
    <row r="1" spans="1:10" ht="15">
      <c r="A1" s="46" t="s">
        <v>439</v>
      </c>
      <c r="B1" s="46"/>
      <c r="C1" s="49"/>
      <c r="D1" s="49"/>
      <c r="E1" s="49"/>
      <c r="F1" s="49"/>
      <c r="G1" s="720" t="s">
        <v>109</v>
      </c>
      <c r="H1" s="720"/>
    </row>
    <row r="2" spans="1:10" ht="15">
      <c r="A2" s="48" t="s">
        <v>140</v>
      </c>
      <c r="B2" s="46"/>
      <c r="C2" s="49"/>
      <c r="D2" s="49"/>
      <c r="E2" s="49"/>
      <c r="F2" s="49"/>
      <c r="G2" s="718" t="str">
        <f>'ფორმა N1'!K2</f>
        <v>01.01.2017-12.31.2017</v>
      </c>
      <c r="H2" s="718"/>
    </row>
    <row r="3" spans="1:10" ht="15">
      <c r="A3" s="48"/>
      <c r="B3" s="48"/>
      <c r="C3" s="48"/>
      <c r="D3" s="48"/>
      <c r="E3" s="48"/>
      <c r="F3" s="48"/>
      <c r="G3" s="204"/>
      <c r="H3" s="204"/>
    </row>
    <row r="4" spans="1:10" ht="15">
      <c r="A4" s="49" t="s">
        <v>269</v>
      </c>
      <c r="B4" s="49"/>
      <c r="C4" s="49"/>
      <c r="D4" s="49"/>
      <c r="E4" s="49"/>
      <c r="F4" s="49"/>
      <c r="G4" s="48"/>
      <c r="H4" s="48"/>
    </row>
    <row r="5" spans="1:10" ht="15">
      <c r="A5" s="347" t="str">
        <f>'ფორმა N1'!A5</f>
        <v>მოქალაქეთა  პოლიტიკური გაერთიანება "ეროვნული ფორუმი"</v>
      </c>
      <c r="B5" s="52"/>
      <c r="C5" s="52"/>
      <c r="D5" s="52"/>
      <c r="E5" s="52"/>
      <c r="F5" s="52"/>
      <c r="G5" s="53"/>
      <c r="H5" s="53"/>
    </row>
    <row r="6" spans="1:10" ht="15">
      <c r="A6" s="49"/>
      <c r="B6" s="49"/>
      <c r="C6" s="49"/>
      <c r="D6" s="49"/>
      <c r="E6" s="49"/>
      <c r="F6" s="49"/>
      <c r="G6" s="48"/>
      <c r="H6" s="48"/>
    </row>
    <row r="7" spans="1:10" ht="15">
      <c r="A7" s="203"/>
      <c r="B7" s="203"/>
      <c r="C7" s="203"/>
      <c r="D7" s="203"/>
      <c r="E7" s="203"/>
      <c r="F7" s="203"/>
      <c r="G7" s="50"/>
      <c r="H7" s="50"/>
    </row>
    <row r="8" spans="1:10" ht="30">
      <c r="A8" s="59" t="s">
        <v>64</v>
      </c>
      <c r="B8" s="59" t="s">
        <v>326</v>
      </c>
      <c r="C8" s="59" t="s">
        <v>327</v>
      </c>
      <c r="D8" s="59" t="s">
        <v>227</v>
      </c>
      <c r="E8" s="59" t="s">
        <v>335</v>
      </c>
      <c r="F8" s="59" t="s">
        <v>328</v>
      </c>
      <c r="G8" s="51" t="s">
        <v>10</v>
      </c>
      <c r="H8" s="51" t="s">
        <v>9</v>
      </c>
      <c r="J8" s="178" t="s">
        <v>334</v>
      </c>
    </row>
    <row r="9" spans="1:10" ht="15">
      <c r="A9" s="67"/>
      <c r="B9" s="67"/>
      <c r="C9" s="67"/>
      <c r="D9" s="67"/>
      <c r="E9" s="67"/>
      <c r="F9" s="67"/>
      <c r="G9" s="4"/>
      <c r="H9" s="4"/>
      <c r="J9" s="178" t="s">
        <v>0</v>
      </c>
    </row>
    <row r="10" spans="1:10" ht="15">
      <c r="A10" s="67"/>
      <c r="B10" s="67"/>
      <c r="C10" s="67"/>
      <c r="D10" s="67"/>
      <c r="E10" s="67"/>
      <c r="F10" s="67"/>
      <c r="G10" s="4"/>
      <c r="H10" s="4"/>
    </row>
    <row r="11" spans="1:10" ht="15">
      <c r="A11" s="56"/>
      <c r="B11" s="56"/>
      <c r="C11" s="56"/>
      <c r="D11" s="56"/>
      <c r="E11" s="56"/>
      <c r="F11" s="56"/>
      <c r="G11" s="4"/>
      <c r="H11" s="4"/>
    </row>
    <row r="12" spans="1:10" ht="15">
      <c r="A12" s="56"/>
      <c r="B12" s="56"/>
      <c r="C12" s="56"/>
      <c r="D12" s="56"/>
      <c r="E12" s="56"/>
      <c r="F12" s="56"/>
      <c r="G12" s="4"/>
      <c r="H12" s="4"/>
    </row>
    <row r="13" spans="1:10" ht="15">
      <c r="A13" s="56"/>
      <c r="B13" s="56"/>
      <c r="C13" s="56"/>
      <c r="D13" s="56"/>
      <c r="E13" s="56"/>
      <c r="F13" s="56"/>
      <c r="G13" s="4"/>
      <c r="H13" s="4"/>
    </row>
    <row r="14" spans="1:10" ht="15">
      <c r="A14" s="56"/>
      <c r="B14" s="56"/>
      <c r="C14" s="56"/>
      <c r="D14" s="56"/>
      <c r="E14" s="56"/>
      <c r="F14" s="56"/>
      <c r="G14" s="4"/>
      <c r="H14" s="4"/>
    </row>
    <row r="15" spans="1:10" ht="15">
      <c r="A15" s="56"/>
      <c r="B15" s="56"/>
      <c r="C15" s="56"/>
      <c r="D15" s="56"/>
      <c r="E15" s="56"/>
      <c r="F15" s="56"/>
      <c r="G15" s="4"/>
      <c r="H15" s="4"/>
    </row>
    <row r="16" spans="1:10" ht="15">
      <c r="A16" s="56"/>
      <c r="B16" s="56"/>
      <c r="C16" s="56"/>
      <c r="D16" s="56"/>
      <c r="E16" s="56"/>
      <c r="F16" s="56"/>
      <c r="G16" s="4"/>
      <c r="H16" s="4"/>
    </row>
    <row r="17" spans="1:8" ht="15">
      <c r="A17" s="56"/>
      <c r="B17" s="56"/>
      <c r="C17" s="56"/>
      <c r="D17" s="56"/>
      <c r="E17" s="56"/>
      <c r="F17" s="56"/>
      <c r="G17" s="4"/>
      <c r="H17" s="4"/>
    </row>
    <row r="18" spans="1:8" ht="15">
      <c r="A18" s="56"/>
      <c r="B18" s="56"/>
      <c r="C18" s="56"/>
      <c r="D18" s="56"/>
      <c r="E18" s="56"/>
      <c r="F18" s="56"/>
      <c r="G18" s="4"/>
      <c r="H18" s="4"/>
    </row>
    <row r="19" spans="1:8" ht="15">
      <c r="A19" s="56"/>
      <c r="B19" s="56"/>
      <c r="C19" s="56"/>
      <c r="D19" s="56"/>
      <c r="E19" s="56"/>
      <c r="F19" s="56"/>
      <c r="G19" s="4"/>
      <c r="H19" s="4"/>
    </row>
    <row r="20" spans="1:8" ht="15">
      <c r="A20" s="56"/>
      <c r="B20" s="56"/>
      <c r="C20" s="56"/>
      <c r="D20" s="56"/>
      <c r="E20" s="56"/>
      <c r="F20" s="56"/>
      <c r="G20" s="4"/>
      <c r="H20" s="4"/>
    </row>
    <row r="21" spans="1:8" ht="15">
      <c r="A21" s="56"/>
      <c r="B21" s="56"/>
      <c r="C21" s="56"/>
      <c r="D21" s="56"/>
      <c r="E21" s="56"/>
      <c r="F21" s="56"/>
      <c r="G21" s="4"/>
      <c r="H21" s="4"/>
    </row>
    <row r="22" spans="1:8" ht="15">
      <c r="A22" s="56"/>
      <c r="B22" s="56"/>
      <c r="C22" s="56"/>
      <c r="D22" s="56"/>
      <c r="E22" s="56"/>
      <c r="F22" s="56"/>
      <c r="G22" s="4"/>
      <c r="H22" s="4"/>
    </row>
    <row r="23" spans="1:8" ht="15">
      <c r="A23" s="56"/>
      <c r="B23" s="56"/>
      <c r="C23" s="56"/>
      <c r="D23" s="56"/>
      <c r="E23" s="56"/>
      <c r="F23" s="56"/>
      <c r="G23" s="4"/>
      <c r="H23" s="4"/>
    </row>
    <row r="24" spans="1:8" ht="15">
      <c r="A24" s="56"/>
      <c r="B24" s="56"/>
      <c r="C24" s="56"/>
      <c r="D24" s="56"/>
      <c r="E24" s="56"/>
      <c r="F24" s="56"/>
      <c r="G24" s="4"/>
      <c r="H24" s="4"/>
    </row>
    <row r="25" spans="1:8" ht="15">
      <c r="A25" s="56"/>
      <c r="B25" s="56"/>
      <c r="C25" s="56"/>
      <c r="D25" s="56"/>
      <c r="E25" s="56"/>
      <c r="F25" s="56"/>
      <c r="G25" s="4"/>
      <c r="H25" s="4"/>
    </row>
    <row r="26" spans="1:8" ht="15">
      <c r="A26" s="56"/>
      <c r="B26" s="56"/>
      <c r="C26" s="56"/>
      <c r="D26" s="56"/>
      <c r="E26" s="56"/>
      <c r="F26" s="56"/>
      <c r="G26" s="4"/>
      <c r="H26" s="4"/>
    </row>
    <row r="27" spans="1:8" ht="15">
      <c r="A27" s="56"/>
      <c r="B27" s="56"/>
      <c r="C27" s="56"/>
      <c r="D27" s="56"/>
      <c r="E27" s="56"/>
      <c r="F27" s="56"/>
      <c r="G27" s="4"/>
      <c r="H27" s="4"/>
    </row>
    <row r="28" spans="1:8" ht="15">
      <c r="A28" s="56"/>
      <c r="B28" s="56"/>
      <c r="C28" s="56"/>
      <c r="D28" s="56"/>
      <c r="E28" s="56"/>
      <c r="F28" s="56"/>
      <c r="G28" s="4"/>
      <c r="H28" s="4"/>
    </row>
    <row r="29" spans="1:8" ht="15">
      <c r="A29" s="56"/>
      <c r="B29" s="56"/>
      <c r="C29" s="56"/>
      <c r="D29" s="56"/>
      <c r="E29" s="56"/>
      <c r="F29" s="56"/>
      <c r="G29" s="4"/>
      <c r="H29" s="4"/>
    </row>
    <row r="30" spans="1:8" ht="15">
      <c r="A30" s="56"/>
      <c r="B30" s="56"/>
      <c r="C30" s="56"/>
      <c r="D30" s="56"/>
      <c r="E30" s="56"/>
      <c r="F30" s="56"/>
      <c r="G30" s="4"/>
      <c r="H30" s="4"/>
    </row>
    <row r="31" spans="1:8" ht="15">
      <c r="A31" s="56"/>
      <c r="B31" s="56"/>
      <c r="C31" s="56"/>
      <c r="D31" s="56"/>
      <c r="E31" s="56"/>
      <c r="F31" s="56"/>
      <c r="G31" s="4"/>
      <c r="H31" s="4"/>
    </row>
    <row r="32" spans="1:8" ht="15">
      <c r="A32" s="56"/>
      <c r="B32" s="56"/>
      <c r="C32" s="56"/>
      <c r="D32" s="56"/>
      <c r="E32" s="56"/>
      <c r="F32" s="56"/>
      <c r="G32" s="4"/>
      <c r="H32" s="4"/>
    </row>
    <row r="33" spans="1:9" ht="15">
      <c r="A33" s="56"/>
      <c r="B33" s="56"/>
      <c r="C33" s="56"/>
      <c r="D33" s="56"/>
      <c r="E33" s="56"/>
      <c r="F33" s="56"/>
      <c r="G33" s="4"/>
      <c r="H33" s="4"/>
    </row>
    <row r="34" spans="1:9" ht="15">
      <c r="A34" s="56"/>
      <c r="B34" s="68"/>
      <c r="C34" s="68"/>
      <c r="D34" s="68"/>
      <c r="E34" s="68"/>
      <c r="F34" s="68" t="s">
        <v>333</v>
      </c>
      <c r="G34" s="55">
        <f>SUM(G9:G33)</f>
        <v>0</v>
      </c>
      <c r="H34" s="55">
        <f>SUM(H9:H33)</f>
        <v>0</v>
      </c>
    </row>
    <row r="35" spans="1:9" ht="15">
      <c r="A35" s="176"/>
      <c r="B35" s="176"/>
      <c r="C35" s="176"/>
      <c r="D35" s="176"/>
      <c r="E35" s="176"/>
      <c r="F35" s="176"/>
      <c r="G35" s="176"/>
      <c r="H35" s="147"/>
      <c r="I35" s="147"/>
    </row>
    <row r="36" spans="1:9" ht="15">
      <c r="A36" s="177" t="s">
        <v>440</v>
      </c>
      <c r="B36" s="177"/>
      <c r="C36" s="176"/>
      <c r="D36" s="176"/>
      <c r="E36" s="176"/>
      <c r="F36" s="176"/>
      <c r="G36" s="176"/>
      <c r="H36" s="147"/>
      <c r="I36" s="147"/>
    </row>
    <row r="37" spans="1:9" ht="15">
      <c r="A37" s="177"/>
      <c r="B37" s="177"/>
      <c r="C37" s="176"/>
      <c r="D37" s="176"/>
      <c r="E37" s="176"/>
      <c r="F37" s="176"/>
      <c r="G37" s="176"/>
      <c r="H37" s="147"/>
      <c r="I37" s="147"/>
    </row>
    <row r="38" spans="1:9" ht="15">
      <c r="A38" s="177"/>
      <c r="B38" s="177"/>
      <c r="C38" s="147"/>
      <c r="D38" s="147"/>
      <c r="E38" s="147"/>
      <c r="F38" s="147"/>
      <c r="G38" s="147"/>
      <c r="H38" s="147"/>
      <c r="I38" s="147"/>
    </row>
    <row r="39" spans="1:9" ht="15">
      <c r="A39" s="177"/>
      <c r="B39" s="177"/>
      <c r="C39" s="147"/>
      <c r="D39" s="147"/>
      <c r="E39" s="147"/>
      <c r="F39" s="147"/>
      <c r="G39" s="147"/>
      <c r="H39" s="147"/>
      <c r="I39" s="147"/>
    </row>
    <row r="40" spans="1:9">
      <c r="A40" s="173"/>
      <c r="B40" s="173"/>
      <c r="C40" s="173"/>
      <c r="D40" s="173"/>
      <c r="E40" s="173"/>
      <c r="F40" s="173"/>
      <c r="G40" s="173"/>
      <c r="H40" s="173"/>
      <c r="I40" s="173"/>
    </row>
    <row r="41" spans="1:9" ht="15">
      <c r="A41" s="153" t="s">
        <v>107</v>
      </c>
      <c r="B41" s="153"/>
      <c r="C41" s="147"/>
      <c r="D41" s="147"/>
      <c r="E41" s="147"/>
      <c r="F41" s="147"/>
      <c r="G41" s="147"/>
      <c r="H41" s="147"/>
      <c r="I41" s="147"/>
    </row>
    <row r="42" spans="1:9" ht="15">
      <c r="A42" s="147"/>
      <c r="B42" s="147"/>
      <c r="C42" s="147"/>
      <c r="D42" s="147"/>
      <c r="E42" s="147"/>
      <c r="F42" s="147"/>
      <c r="G42" s="147"/>
      <c r="H42" s="147"/>
      <c r="I42" s="147"/>
    </row>
    <row r="43" spans="1:9" ht="15">
      <c r="A43" s="147"/>
      <c r="B43" s="147"/>
      <c r="C43" s="147"/>
      <c r="D43" s="147"/>
      <c r="E43" s="147"/>
      <c r="F43" s="147"/>
      <c r="G43" s="147"/>
      <c r="H43" s="147"/>
      <c r="I43" s="154"/>
    </row>
    <row r="44" spans="1:9" ht="15">
      <c r="A44" s="153"/>
      <c r="B44" s="153"/>
      <c r="C44" s="153" t="s">
        <v>396</v>
      </c>
      <c r="D44" s="153"/>
      <c r="E44" s="176"/>
      <c r="F44" s="153"/>
      <c r="G44" s="153"/>
      <c r="H44" s="147"/>
      <c r="I44" s="154"/>
    </row>
    <row r="45" spans="1:9" ht="15">
      <c r="A45" s="147"/>
      <c r="B45" s="147"/>
      <c r="C45" s="147" t="s">
        <v>265</v>
      </c>
      <c r="D45" s="147"/>
      <c r="E45" s="147"/>
      <c r="F45" s="147"/>
      <c r="G45" s="147"/>
      <c r="H45" s="147"/>
      <c r="I45" s="154"/>
    </row>
    <row r="46" spans="1:9">
      <c r="A46" s="155"/>
      <c r="B46" s="155"/>
      <c r="C46" s="155" t="s">
        <v>139</v>
      </c>
      <c r="D46" s="155"/>
      <c r="E46" s="155"/>
      <c r="F46" s="155"/>
      <c r="G46" s="15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3"/>
  <sheetViews>
    <sheetView view="pageBreakPreview" topLeftCell="A298" zoomScale="80" zoomScaleSheetLayoutView="80" workbookViewId="0">
      <selection activeCell="E10" sqref="E10"/>
    </sheetView>
  </sheetViews>
  <sheetFormatPr defaultRowHeight="12.75"/>
  <cols>
    <col min="1" max="1" width="7.5703125" style="148" customWidth="1"/>
    <col min="2" max="2" width="18.42578125" style="148" customWidth="1"/>
    <col min="3" max="4" width="19.28515625" style="148" customWidth="1"/>
    <col min="5" max="5" width="15" style="148" customWidth="1"/>
    <col min="6" max="6" width="18" style="148" customWidth="1"/>
    <col min="7" max="7" width="17" style="148" customWidth="1"/>
    <col min="8" max="8" width="12.140625" style="148" customWidth="1"/>
    <col min="9" max="9" width="19.42578125" style="148" bestFit="1" customWidth="1"/>
    <col min="10" max="10" width="18.5703125" style="148" bestFit="1" customWidth="1"/>
    <col min="11" max="11" width="14.7109375" style="148" customWidth="1"/>
    <col min="12" max="12" width="15" style="148" customWidth="1"/>
    <col min="13" max="13" width="11" style="148" customWidth="1"/>
    <col min="14" max="16384" width="9.140625" style="148"/>
  </cols>
  <sheetData>
    <row r="2" spans="1:13" ht="15">
      <c r="A2" s="725" t="s">
        <v>441</v>
      </c>
      <c r="B2" s="725"/>
      <c r="C2" s="725"/>
      <c r="D2" s="725"/>
      <c r="E2" s="725"/>
      <c r="F2" s="268"/>
      <c r="G2" s="49"/>
      <c r="H2" s="49"/>
      <c r="I2" s="49"/>
      <c r="J2" s="49"/>
      <c r="K2" s="204"/>
      <c r="L2" s="205"/>
      <c r="M2" s="205" t="s">
        <v>109</v>
      </c>
    </row>
    <row r="3" spans="1:13" ht="15">
      <c r="A3" s="48" t="s">
        <v>140</v>
      </c>
      <c r="B3" s="48"/>
      <c r="C3" s="46"/>
      <c r="D3" s="49"/>
      <c r="E3" s="49"/>
      <c r="F3" s="49"/>
      <c r="G3" s="49"/>
      <c r="H3" s="49"/>
      <c r="I3" s="49"/>
      <c r="J3" s="49"/>
      <c r="K3" s="204"/>
      <c r="L3" s="718" t="str">
        <f>'ფორმა N1'!K2</f>
        <v>01.01.2017-12.31.2017</v>
      </c>
      <c r="M3" s="718"/>
    </row>
    <row r="4" spans="1:13" ht="15">
      <c r="A4" s="48"/>
      <c r="B4" s="48"/>
      <c r="C4" s="48"/>
      <c r="D4" s="46"/>
      <c r="E4" s="46"/>
      <c r="F4" s="46"/>
      <c r="G4" s="46"/>
      <c r="H4" s="46"/>
      <c r="I4" s="46"/>
      <c r="J4" s="46"/>
      <c r="K4" s="204"/>
      <c r="L4" s="204"/>
      <c r="M4" s="204"/>
    </row>
    <row r="5" spans="1:13" ht="15">
      <c r="A5" s="49" t="s">
        <v>269</v>
      </c>
      <c r="B5" s="49"/>
      <c r="C5" s="49"/>
      <c r="D5" s="49"/>
      <c r="E5" s="49"/>
      <c r="F5" s="49"/>
      <c r="G5" s="49"/>
      <c r="H5" s="49"/>
      <c r="I5" s="49"/>
      <c r="J5" s="49"/>
      <c r="K5" s="48"/>
      <c r="L5" s="48"/>
      <c r="M5" s="48"/>
    </row>
    <row r="6" spans="1:13" ht="15">
      <c r="A6" s="347" t="str">
        <f>'ფორმა N1'!A5</f>
        <v>მოქალაქეთა  პოლიტიკური გაერთიანება "ეროვნული ფორუმი"</v>
      </c>
      <c r="B6" s="52"/>
      <c r="C6" s="52"/>
      <c r="D6" s="52"/>
      <c r="E6" s="52"/>
      <c r="F6" s="52"/>
      <c r="G6" s="52"/>
      <c r="H6" s="52"/>
      <c r="I6" s="52"/>
      <c r="J6" s="52"/>
      <c r="K6" s="53"/>
      <c r="L6" s="53"/>
    </row>
    <row r="7" spans="1:13" ht="15">
      <c r="A7" s="49"/>
      <c r="B7" s="49"/>
      <c r="C7" s="49"/>
      <c r="D7" s="49"/>
      <c r="E7" s="49"/>
      <c r="F7" s="49"/>
      <c r="G7" s="49"/>
      <c r="H7" s="49"/>
      <c r="I7" s="49"/>
      <c r="J7" s="49"/>
      <c r="K7" s="48"/>
      <c r="L7" s="48"/>
      <c r="M7" s="48"/>
    </row>
    <row r="8" spans="1:13" ht="15">
      <c r="A8" s="203"/>
      <c r="B8" s="295"/>
      <c r="C8" s="203"/>
      <c r="D8" s="203"/>
      <c r="E8" s="203"/>
      <c r="F8" s="203"/>
      <c r="G8" s="203"/>
      <c r="H8" s="203"/>
      <c r="I8" s="203"/>
      <c r="J8" s="203"/>
      <c r="K8" s="50"/>
      <c r="L8" s="50"/>
      <c r="M8" s="50"/>
    </row>
    <row r="9" spans="1:13" ht="45">
      <c r="A9" s="59" t="s">
        <v>64</v>
      </c>
      <c r="B9" s="59" t="s">
        <v>477</v>
      </c>
      <c r="C9" s="59" t="s">
        <v>442</v>
      </c>
      <c r="D9" s="59" t="s">
        <v>443</v>
      </c>
      <c r="E9" s="59" t="s">
        <v>444</v>
      </c>
      <c r="F9" s="59" t="s">
        <v>445</v>
      </c>
      <c r="G9" s="59" t="s">
        <v>446</v>
      </c>
      <c r="H9" s="59" t="s">
        <v>447</v>
      </c>
      <c r="I9" s="59" t="s">
        <v>448</v>
      </c>
      <c r="J9" s="59" t="s">
        <v>449</v>
      </c>
      <c r="K9" s="59" t="s">
        <v>450</v>
      </c>
      <c r="L9" s="59" t="s">
        <v>451</v>
      </c>
      <c r="M9" s="59" t="s">
        <v>311</v>
      </c>
    </row>
    <row r="10" spans="1:13" ht="42.75" customHeight="1">
      <c r="A10" s="497">
        <v>1</v>
      </c>
      <c r="B10" s="498" t="s">
        <v>725</v>
      </c>
      <c r="C10" s="499" t="s">
        <v>726</v>
      </c>
      <c r="D10" s="500" t="s">
        <v>727</v>
      </c>
      <c r="E10" s="501">
        <v>202203150</v>
      </c>
      <c r="F10" s="501" t="s">
        <v>728</v>
      </c>
      <c r="G10" s="500" t="s">
        <v>729</v>
      </c>
      <c r="H10" s="502">
        <v>8</v>
      </c>
      <c r="I10" s="503" t="s">
        <v>730</v>
      </c>
      <c r="J10" s="497" t="s">
        <v>731</v>
      </c>
      <c r="K10" s="504">
        <v>40.8125</v>
      </c>
      <c r="L10" s="505">
        <v>326.5</v>
      </c>
      <c r="M10" s="506"/>
    </row>
    <row r="11" spans="1:13" ht="42.75" customHeight="1">
      <c r="A11" s="497">
        <v>2</v>
      </c>
      <c r="B11" s="507">
        <v>42834</v>
      </c>
      <c r="C11" s="499" t="s">
        <v>726</v>
      </c>
      <c r="D11" s="500" t="s">
        <v>732</v>
      </c>
      <c r="E11" s="501">
        <v>404935834</v>
      </c>
      <c r="F11" s="501" t="s">
        <v>728</v>
      </c>
      <c r="G11" s="500" t="s">
        <v>729</v>
      </c>
      <c r="H11" s="502">
        <v>11.5</v>
      </c>
      <c r="I11" s="503" t="s">
        <v>733</v>
      </c>
      <c r="J11" s="497" t="s">
        <v>734</v>
      </c>
      <c r="K11" s="508">
        <v>69.56</v>
      </c>
      <c r="L11" s="505">
        <v>800</v>
      </c>
      <c r="M11" s="506"/>
    </row>
    <row r="12" spans="1:13" ht="42.75" customHeight="1">
      <c r="A12" s="497">
        <v>3</v>
      </c>
      <c r="B12" s="507">
        <v>42834</v>
      </c>
      <c r="C12" s="499" t="s">
        <v>726</v>
      </c>
      <c r="D12" s="500" t="s">
        <v>732</v>
      </c>
      <c r="E12" s="501">
        <v>404935834</v>
      </c>
      <c r="F12" s="501" t="s">
        <v>728</v>
      </c>
      <c r="G12" s="500" t="s">
        <v>729</v>
      </c>
      <c r="H12" s="502">
        <v>7.59</v>
      </c>
      <c r="I12" s="503" t="s">
        <v>730</v>
      </c>
      <c r="J12" s="497" t="s">
        <v>734</v>
      </c>
      <c r="K12" s="508">
        <v>72.459999999999994</v>
      </c>
      <c r="L12" s="505">
        <v>550</v>
      </c>
      <c r="M12" s="506"/>
    </row>
    <row r="13" spans="1:13" ht="42.75" customHeight="1">
      <c r="A13" s="497">
        <v>4</v>
      </c>
      <c r="B13" s="498" t="s">
        <v>735</v>
      </c>
      <c r="C13" s="499" t="s">
        <v>726</v>
      </c>
      <c r="D13" s="500" t="s">
        <v>736</v>
      </c>
      <c r="E13" s="501">
        <v>205166210</v>
      </c>
      <c r="F13" s="501" t="s">
        <v>728</v>
      </c>
      <c r="G13" s="500" t="s">
        <v>729</v>
      </c>
      <c r="H13" s="502">
        <v>15</v>
      </c>
      <c r="I13" s="503" t="s">
        <v>730</v>
      </c>
      <c r="J13" s="497" t="s">
        <v>734</v>
      </c>
      <c r="K13" s="508">
        <v>25</v>
      </c>
      <c r="L13" s="505">
        <v>375</v>
      </c>
      <c r="M13" s="506"/>
    </row>
    <row r="14" spans="1:13" ht="42.75" customHeight="1">
      <c r="A14" s="497">
        <v>5</v>
      </c>
      <c r="B14" s="498" t="s">
        <v>735</v>
      </c>
      <c r="C14" s="499" t="s">
        <v>726</v>
      </c>
      <c r="D14" s="500" t="s">
        <v>736</v>
      </c>
      <c r="E14" s="501">
        <v>205166210</v>
      </c>
      <c r="F14" s="501" t="s">
        <v>728</v>
      </c>
      <c r="G14" s="500" t="s">
        <v>729</v>
      </c>
      <c r="H14" s="502">
        <v>9</v>
      </c>
      <c r="I14" s="503" t="s">
        <v>737</v>
      </c>
      <c r="J14" s="497" t="s">
        <v>734</v>
      </c>
      <c r="K14" s="508">
        <v>20</v>
      </c>
      <c r="L14" s="505">
        <v>180</v>
      </c>
      <c r="M14" s="506"/>
    </row>
    <row r="15" spans="1:13" ht="42.75" customHeight="1">
      <c r="A15" s="497">
        <v>6</v>
      </c>
      <c r="B15" s="498" t="s">
        <v>735</v>
      </c>
      <c r="C15" s="499" t="s">
        <v>726</v>
      </c>
      <c r="D15" s="500" t="s">
        <v>736</v>
      </c>
      <c r="E15" s="501">
        <v>205166210</v>
      </c>
      <c r="F15" s="501" t="s">
        <v>728</v>
      </c>
      <c r="G15" s="500" t="s">
        <v>729</v>
      </c>
      <c r="H15" s="502">
        <v>1.25</v>
      </c>
      <c r="I15" s="503" t="s">
        <v>737</v>
      </c>
      <c r="J15" s="497" t="s">
        <v>734</v>
      </c>
      <c r="K15" s="508">
        <v>20</v>
      </c>
      <c r="L15" s="505">
        <v>25</v>
      </c>
      <c r="M15" s="506"/>
    </row>
    <row r="16" spans="1:13" ht="42.75" customHeight="1">
      <c r="A16" s="497">
        <v>7</v>
      </c>
      <c r="B16" s="498" t="s">
        <v>738</v>
      </c>
      <c r="C16" s="499" t="s">
        <v>726</v>
      </c>
      <c r="D16" s="500" t="s">
        <v>736</v>
      </c>
      <c r="E16" s="501">
        <v>205166210</v>
      </c>
      <c r="F16" s="501" t="s">
        <v>728</v>
      </c>
      <c r="G16" s="500" t="s">
        <v>729</v>
      </c>
      <c r="H16" s="502">
        <v>9</v>
      </c>
      <c r="I16" s="503" t="s">
        <v>739</v>
      </c>
      <c r="J16" s="497" t="s">
        <v>734</v>
      </c>
      <c r="K16" s="508">
        <v>16</v>
      </c>
      <c r="L16" s="505">
        <v>144</v>
      </c>
      <c r="M16" s="506"/>
    </row>
    <row r="17" spans="1:13" ht="42.75" customHeight="1">
      <c r="A17" s="497">
        <v>8</v>
      </c>
      <c r="B17" s="498" t="s">
        <v>740</v>
      </c>
      <c r="C17" s="499" t="s">
        <v>726</v>
      </c>
      <c r="D17" s="500" t="s">
        <v>736</v>
      </c>
      <c r="E17" s="501">
        <v>205166210</v>
      </c>
      <c r="F17" s="501" t="s">
        <v>728</v>
      </c>
      <c r="G17" s="500" t="s">
        <v>729</v>
      </c>
      <c r="H17" s="502">
        <v>5</v>
      </c>
      <c r="I17" s="503" t="s">
        <v>741</v>
      </c>
      <c r="J17" s="497" t="s">
        <v>734</v>
      </c>
      <c r="K17" s="508">
        <v>16</v>
      </c>
      <c r="L17" s="505">
        <v>80</v>
      </c>
      <c r="M17" s="506"/>
    </row>
    <row r="18" spans="1:13" ht="42.75" customHeight="1">
      <c r="A18" s="497">
        <v>9</v>
      </c>
      <c r="B18" s="498" t="s">
        <v>742</v>
      </c>
      <c r="C18" s="499" t="s">
        <v>726</v>
      </c>
      <c r="D18" s="500" t="s">
        <v>736</v>
      </c>
      <c r="E18" s="501">
        <v>205166210</v>
      </c>
      <c r="F18" s="501" t="s">
        <v>728</v>
      </c>
      <c r="G18" s="500" t="s">
        <v>729</v>
      </c>
      <c r="H18" s="509">
        <v>5</v>
      </c>
      <c r="I18" s="503" t="s">
        <v>511</v>
      </c>
      <c r="J18" s="497" t="s">
        <v>734</v>
      </c>
      <c r="K18" s="508">
        <v>16</v>
      </c>
      <c r="L18" s="505">
        <v>80</v>
      </c>
      <c r="M18" s="506"/>
    </row>
    <row r="19" spans="1:13" ht="42.75" customHeight="1">
      <c r="A19" s="497">
        <v>10</v>
      </c>
      <c r="B19" s="498" t="s">
        <v>742</v>
      </c>
      <c r="C19" s="499" t="s">
        <v>726</v>
      </c>
      <c r="D19" s="500" t="s">
        <v>736</v>
      </c>
      <c r="E19" s="501">
        <v>205166210</v>
      </c>
      <c r="F19" s="501" t="s">
        <v>728</v>
      </c>
      <c r="G19" s="500" t="s">
        <v>729</v>
      </c>
      <c r="H19" s="509">
        <v>5</v>
      </c>
      <c r="I19" s="503" t="s">
        <v>743</v>
      </c>
      <c r="J19" s="497" t="s">
        <v>734</v>
      </c>
      <c r="K19" s="508">
        <v>16</v>
      </c>
      <c r="L19" s="505">
        <v>80</v>
      </c>
      <c r="M19" s="506"/>
    </row>
    <row r="20" spans="1:13" ht="42.75" customHeight="1">
      <c r="A20" s="497">
        <v>11</v>
      </c>
      <c r="B20" s="498" t="s">
        <v>742</v>
      </c>
      <c r="C20" s="499" t="s">
        <v>726</v>
      </c>
      <c r="D20" s="500" t="s">
        <v>736</v>
      </c>
      <c r="E20" s="501">
        <v>205166210</v>
      </c>
      <c r="F20" s="501" t="s">
        <v>728</v>
      </c>
      <c r="G20" s="500" t="s">
        <v>729</v>
      </c>
      <c r="H20" s="509">
        <v>5</v>
      </c>
      <c r="I20" s="503" t="s">
        <v>570</v>
      </c>
      <c r="J20" s="497" t="s">
        <v>734</v>
      </c>
      <c r="K20" s="508">
        <v>16</v>
      </c>
      <c r="L20" s="505">
        <v>80</v>
      </c>
      <c r="M20" s="506"/>
    </row>
    <row r="21" spans="1:13" ht="41.25" customHeight="1">
      <c r="A21" s="497">
        <v>12</v>
      </c>
      <c r="B21" s="498" t="s">
        <v>742</v>
      </c>
      <c r="C21" s="499" t="s">
        <v>726</v>
      </c>
      <c r="D21" s="500" t="s">
        <v>736</v>
      </c>
      <c r="E21" s="501">
        <v>205166210</v>
      </c>
      <c r="F21" s="501" t="s">
        <v>728</v>
      </c>
      <c r="G21" s="500" t="s">
        <v>729</v>
      </c>
      <c r="H21" s="509">
        <v>15</v>
      </c>
      <c r="I21" s="503" t="s">
        <v>744</v>
      </c>
      <c r="J21" s="497" t="s">
        <v>734</v>
      </c>
      <c r="K21" s="508">
        <v>16</v>
      </c>
      <c r="L21" s="505">
        <v>240</v>
      </c>
      <c r="M21" s="506"/>
    </row>
    <row r="22" spans="1:13" ht="41.25" customHeight="1">
      <c r="A22" s="497">
        <v>13</v>
      </c>
      <c r="B22" s="498" t="s">
        <v>742</v>
      </c>
      <c r="C22" s="499" t="s">
        <v>726</v>
      </c>
      <c r="D22" s="500" t="s">
        <v>736</v>
      </c>
      <c r="E22" s="501">
        <v>205166210</v>
      </c>
      <c r="F22" s="501" t="s">
        <v>728</v>
      </c>
      <c r="G22" s="500" t="s">
        <v>729</v>
      </c>
      <c r="H22" s="509">
        <v>24</v>
      </c>
      <c r="I22" s="503" t="s">
        <v>744</v>
      </c>
      <c r="J22" s="497" t="s">
        <v>734</v>
      </c>
      <c r="K22" s="508">
        <v>16</v>
      </c>
      <c r="L22" s="505">
        <v>384</v>
      </c>
      <c r="M22" s="506"/>
    </row>
    <row r="23" spans="1:13" ht="41.25" customHeight="1">
      <c r="A23" s="497">
        <v>14</v>
      </c>
      <c r="B23" s="498" t="s">
        <v>745</v>
      </c>
      <c r="C23" s="499" t="s">
        <v>726</v>
      </c>
      <c r="D23" s="500" t="s">
        <v>736</v>
      </c>
      <c r="E23" s="501">
        <v>205166210</v>
      </c>
      <c r="F23" s="501" t="s">
        <v>728</v>
      </c>
      <c r="G23" s="500" t="s">
        <v>729</v>
      </c>
      <c r="H23" s="509">
        <v>24</v>
      </c>
      <c r="I23" s="503" t="s">
        <v>746</v>
      </c>
      <c r="J23" s="497" t="s">
        <v>734</v>
      </c>
      <c r="K23" s="508">
        <v>16</v>
      </c>
      <c r="L23" s="505">
        <v>384</v>
      </c>
      <c r="M23" s="506"/>
    </row>
    <row r="24" spans="1:13" ht="41.25" customHeight="1">
      <c r="A24" s="497">
        <v>15</v>
      </c>
      <c r="B24" s="498" t="s">
        <v>745</v>
      </c>
      <c r="C24" s="499" t="s">
        <v>726</v>
      </c>
      <c r="D24" s="500" t="s">
        <v>736</v>
      </c>
      <c r="E24" s="501">
        <v>205166210</v>
      </c>
      <c r="F24" s="501" t="s">
        <v>728</v>
      </c>
      <c r="G24" s="500" t="s">
        <v>729</v>
      </c>
      <c r="H24" s="509">
        <v>9</v>
      </c>
      <c r="I24" s="503" t="s">
        <v>747</v>
      </c>
      <c r="J24" s="497" t="s">
        <v>734</v>
      </c>
      <c r="K24" s="508">
        <v>16</v>
      </c>
      <c r="L24" s="505">
        <v>144</v>
      </c>
      <c r="M24" s="506"/>
    </row>
    <row r="25" spans="1:13" ht="41.25" customHeight="1">
      <c r="A25" s="497">
        <v>16</v>
      </c>
      <c r="B25" s="498" t="s">
        <v>745</v>
      </c>
      <c r="C25" s="499" t="s">
        <v>726</v>
      </c>
      <c r="D25" s="500" t="s">
        <v>736</v>
      </c>
      <c r="E25" s="501">
        <v>205166210</v>
      </c>
      <c r="F25" s="501" t="s">
        <v>728</v>
      </c>
      <c r="G25" s="500" t="s">
        <v>729</v>
      </c>
      <c r="H25" s="509">
        <v>3</v>
      </c>
      <c r="I25" s="503" t="s">
        <v>747</v>
      </c>
      <c r="J25" s="497" t="s">
        <v>734</v>
      </c>
      <c r="K25" s="508">
        <v>16</v>
      </c>
      <c r="L25" s="505">
        <v>48</v>
      </c>
      <c r="M25" s="506"/>
    </row>
    <row r="26" spans="1:13" ht="41.25" customHeight="1">
      <c r="A26" s="497">
        <v>17</v>
      </c>
      <c r="B26" s="498" t="s">
        <v>745</v>
      </c>
      <c r="C26" s="499" t="s">
        <v>726</v>
      </c>
      <c r="D26" s="500" t="s">
        <v>748</v>
      </c>
      <c r="E26" s="501">
        <v>203822220</v>
      </c>
      <c r="F26" s="501" t="s">
        <v>728</v>
      </c>
      <c r="G26" s="500" t="s">
        <v>729</v>
      </c>
      <c r="H26" s="510">
        <v>10000</v>
      </c>
      <c r="I26" s="503" t="s">
        <v>570</v>
      </c>
      <c r="J26" s="497" t="s">
        <v>731</v>
      </c>
      <c r="K26" s="511">
        <v>3.5000000000000003E-2</v>
      </c>
      <c r="L26" s="505">
        <v>350</v>
      </c>
      <c r="M26" s="506"/>
    </row>
    <row r="27" spans="1:13" ht="41.25" customHeight="1">
      <c r="A27" s="497">
        <v>18</v>
      </c>
      <c r="B27" s="498" t="s">
        <v>749</v>
      </c>
      <c r="C27" s="499" t="s">
        <v>726</v>
      </c>
      <c r="D27" s="500" t="s">
        <v>736</v>
      </c>
      <c r="E27" s="501">
        <v>205166210</v>
      </c>
      <c r="F27" s="501" t="s">
        <v>728</v>
      </c>
      <c r="G27" s="500" t="s">
        <v>729</v>
      </c>
      <c r="H27" s="509">
        <v>6</v>
      </c>
      <c r="I27" s="503" t="s">
        <v>750</v>
      </c>
      <c r="J27" s="497" t="s">
        <v>734</v>
      </c>
      <c r="K27" s="508">
        <v>16</v>
      </c>
      <c r="L27" s="505">
        <v>96</v>
      </c>
      <c r="M27" s="506"/>
    </row>
    <row r="28" spans="1:13" ht="41.25" customHeight="1">
      <c r="A28" s="497">
        <v>19</v>
      </c>
      <c r="B28" s="498" t="s">
        <v>749</v>
      </c>
      <c r="C28" s="499" t="s">
        <v>726</v>
      </c>
      <c r="D28" s="500" t="s">
        <v>736</v>
      </c>
      <c r="E28" s="501">
        <v>205166210</v>
      </c>
      <c r="F28" s="501" t="s">
        <v>728</v>
      </c>
      <c r="G28" s="500" t="s">
        <v>729</v>
      </c>
      <c r="H28" s="509">
        <v>10</v>
      </c>
      <c r="I28" s="503" t="s">
        <v>751</v>
      </c>
      <c r="J28" s="497" t="s">
        <v>734</v>
      </c>
      <c r="K28" s="508">
        <v>16</v>
      </c>
      <c r="L28" s="505">
        <v>160</v>
      </c>
      <c r="M28" s="506"/>
    </row>
    <row r="29" spans="1:13" ht="41.25" customHeight="1">
      <c r="A29" s="497">
        <v>20</v>
      </c>
      <c r="B29" s="498" t="s">
        <v>749</v>
      </c>
      <c r="C29" s="499" t="s">
        <v>726</v>
      </c>
      <c r="D29" s="500" t="s">
        <v>736</v>
      </c>
      <c r="E29" s="501">
        <v>205166210</v>
      </c>
      <c r="F29" s="501" t="s">
        <v>728</v>
      </c>
      <c r="G29" s="500" t="s">
        <v>729</v>
      </c>
      <c r="H29" s="509">
        <v>12</v>
      </c>
      <c r="I29" s="503" t="s">
        <v>752</v>
      </c>
      <c r="J29" s="497" t="s">
        <v>734</v>
      </c>
      <c r="K29" s="508">
        <v>16</v>
      </c>
      <c r="L29" s="505">
        <v>192</v>
      </c>
      <c r="M29" s="506"/>
    </row>
    <row r="30" spans="1:13" ht="41.25" customHeight="1">
      <c r="A30" s="497">
        <v>21</v>
      </c>
      <c r="B30" s="498" t="s">
        <v>749</v>
      </c>
      <c r="C30" s="512" t="s">
        <v>726</v>
      </c>
      <c r="D30" s="500" t="s">
        <v>753</v>
      </c>
      <c r="E30" s="501">
        <v>415093320</v>
      </c>
      <c r="F30" s="501" t="s">
        <v>728</v>
      </c>
      <c r="G30" s="500" t="s">
        <v>729</v>
      </c>
      <c r="H30" s="509">
        <v>5000</v>
      </c>
      <c r="I30" s="503" t="s">
        <v>733</v>
      </c>
      <c r="J30" s="497" t="s">
        <v>731</v>
      </c>
      <c r="K30" s="513">
        <v>0.08</v>
      </c>
      <c r="L30" s="514">
        <f>H30*K30</f>
        <v>400</v>
      </c>
      <c r="M30" s="506"/>
    </row>
    <row r="31" spans="1:13" ht="41.25" customHeight="1">
      <c r="A31" s="497">
        <v>22</v>
      </c>
      <c r="B31" s="498" t="s">
        <v>749</v>
      </c>
      <c r="C31" s="512" t="s">
        <v>726</v>
      </c>
      <c r="D31" s="500" t="s">
        <v>753</v>
      </c>
      <c r="E31" s="501">
        <v>415093320</v>
      </c>
      <c r="F31" s="501" t="s">
        <v>728</v>
      </c>
      <c r="G31" s="500" t="s">
        <v>729</v>
      </c>
      <c r="H31" s="509">
        <v>10000</v>
      </c>
      <c r="I31" s="503" t="s">
        <v>733</v>
      </c>
      <c r="J31" s="497" t="s">
        <v>731</v>
      </c>
      <c r="K31" s="515">
        <v>0.04</v>
      </c>
      <c r="L31" s="514">
        <f>K31*H31</f>
        <v>400</v>
      </c>
      <c r="M31" s="506"/>
    </row>
    <row r="32" spans="1:13" ht="41.25" customHeight="1">
      <c r="A32" s="497">
        <v>23</v>
      </c>
      <c r="B32" s="498" t="s">
        <v>749</v>
      </c>
      <c r="C32" s="512" t="s">
        <v>726</v>
      </c>
      <c r="D32" s="500" t="s">
        <v>753</v>
      </c>
      <c r="E32" s="501">
        <v>415093320</v>
      </c>
      <c r="F32" s="501" t="s">
        <v>728</v>
      </c>
      <c r="G32" s="500" t="s">
        <v>729</v>
      </c>
      <c r="H32" s="509">
        <v>25000</v>
      </c>
      <c r="I32" s="503" t="s">
        <v>754</v>
      </c>
      <c r="J32" s="497" t="s">
        <v>731</v>
      </c>
      <c r="K32" s="515">
        <v>0.05</v>
      </c>
      <c r="L32" s="514">
        <f>K32*H32</f>
        <v>1250</v>
      </c>
      <c r="M32" s="506"/>
    </row>
    <row r="33" spans="1:13" ht="51">
      <c r="A33" s="497">
        <v>24</v>
      </c>
      <c r="B33" s="516" t="s">
        <v>755</v>
      </c>
      <c r="C33" s="517" t="s">
        <v>726</v>
      </c>
      <c r="D33" s="500" t="s">
        <v>756</v>
      </c>
      <c r="E33" s="501">
        <v>212899434</v>
      </c>
      <c r="F33" s="501" t="s">
        <v>728</v>
      </c>
      <c r="G33" s="500" t="s">
        <v>729</v>
      </c>
      <c r="H33" s="509">
        <v>10000</v>
      </c>
      <c r="I33" s="503" t="s">
        <v>757</v>
      </c>
      <c r="J33" s="502" t="s">
        <v>731</v>
      </c>
      <c r="K33" s="515">
        <v>3.9199999999999999E-2</v>
      </c>
      <c r="L33" s="514">
        <f>K33*H33</f>
        <v>392</v>
      </c>
      <c r="M33" s="506"/>
    </row>
    <row r="34" spans="1:13" ht="25.5">
      <c r="A34" s="497">
        <v>25</v>
      </c>
      <c r="B34" s="516" t="s">
        <v>758</v>
      </c>
      <c r="C34" s="517" t="s">
        <v>726</v>
      </c>
      <c r="D34" s="500" t="s">
        <v>759</v>
      </c>
      <c r="E34" s="501">
        <v>400123335</v>
      </c>
      <c r="F34" s="501" t="s">
        <v>728</v>
      </c>
      <c r="G34" s="500" t="s">
        <v>729</v>
      </c>
      <c r="H34" s="509">
        <v>44</v>
      </c>
      <c r="I34" s="503" t="s">
        <v>744</v>
      </c>
      <c r="J34" s="502" t="s">
        <v>734</v>
      </c>
      <c r="K34" s="518">
        <v>10</v>
      </c>
      <c r="L34" s="514">
        <v>440</v>
      </c>
      <c r="M34" s="497"/>
    </row>
    <row r="35" spans="1:13" ht="42.75" customHeight="1">
      <c r="A35" s="497">
        <v>26</v>
      </c>
      <c r="B35" s="516" t="s">
        <v>758</v>
      </c>
      <c r="C35" s="517" t="s">
        <v>726</v>
      </c>
      <c r="D35" s="500" t="s">
        <v>759</v>
      </c>
      <c r="E35" s="501">
        <v>400123335</v>
      </c>
      <c r="F35" s="501" t="s">
        <v>728</v>
      </c>
      <c r="G35" s="500" t="s">
        <v>729</v>
      </c>
      <c r="H35" s="509">
        <v>7</v>
      </c>
      <c r="I35" s="503" t="s">
        <v>744</v>
      </c>
      <c r="J35" s="502" t="s">
        <v>734</v>
      </c>
      <c r="K35" s="515">
        <v>13.5</v>
      </c>
      <c r="L35" s="514">
        <v>95</v>
      </c>
      <c r="M35" s="497"/>
    </row>
    <row r="36" spans="1:13" ht="42.75" customHeight="1">
      <c r="A36" s="497">
        <v>27</v>
      </c>
      <c r="B36" s="516" t="s">
        <v>760</v>
      </c>
      <c r="C36" s="517" t="s">
        <v>726</v>
      </c>
      <c r="D36" s="500" t="s">
        <v>753</v>
      </c>
      <c r="E36" s="501">
        <v>415093320</v>
      </c>
      <c r="F36" s="501" t="s">
        <v>728</v>
      </c>
      <c r="G36" s="500" t="s">
        <v>729</v>
      </c>
      <c r="H36" s="509">
        <v>5000</v>
      </c>
      <c r="I36" s="503" t="s">
        <v>739</v>
      </c>
      <c r="J36" s="502" t="s">
        <v>731</v>
      </c>
      <c r="K36" s="513">
        <v>1.4999999999999999E-2</v>
      </c>
      <c r="L36" s="514">
        <f>H36*K36</f>
        <v>75</v>
      </c>
      <c r="M36" s="497"/>
    </row>
    <row r="37" spans="1:13" ht="42.75" customHeight="1">
      <c r="A37" s="497">
        <v>28</v>
      </c>
      <c r="B37" s="516" t="s">
        <v>760</v>
      </c>
      <c r="C37" s="517" t="s">
        <v>726</v>
      </c>
      <c r="D37" s="500" t="s">
        <v>753</v>
      </c>
      <c r="E37" s="501">
        <v>415093320</v>
      </c>
      <c r="F37" s="501" t="s">
        <v>728</v>
      </c>
      <c r="G37" s="500" t="s">
        <v>729</v>
      </c>
      <c r="H37" s="509">
        <v>5000</v>
      </c>
      <c r="I37" s="503" t="s">
        <v>511</v>
      </c>
      <c r="J37" s="502" t="s">
        <v>731</v>
      </c>
      <c r="K37" s="513">
        <v>1.4999999999999999E-2</v>
      </c>
      <c r="L37" s="514">
        <f>K37*H37</f>
        <v>75</v>
      </c>
      <c r="M37" s="497"/>
    </row>
    <row r="38" spans="1:13" ht="42.75" customHeight="1">
      <c r="A38" s="497">
        <v>29</v>
      </c>
      <c r="B38" s="516" t="s">
        <v>760</v>
      </c>
      <c r="C38" s="517" t="s">
        <v>726</v>
      </c>
      <c r="D38" s="500" t="s">
        <v>753</v>
      </c>
      <c r="E38" s="501">
        <v>415093320</v>
      </c>
      <c r="F38" s="501" t="s">
        <v>728</v>
      </c>
      <c r="G38" s="500" t="s">
        <v>729</v>
      </c>
      <c r="H38" s="509">
        <v>3000</v>
      </c>
      <c r="I38" s="503" t="s">
        <v>761</v>
      </c>
      <c r="J38" s="502" t="s">
        <v>731</v>
      </c>
      <c r="K38" s="513">
        <v>1.4999999999999999E-2</v>
      </c>
      <c r="L38" s="514">
        <f t="shared" ref="L38:L66" si="0">K38*H38</f>
        <v>45</v>
      </c>
      <c r="M38" s="497"/>
    </row>
    <row r="39" spans="1:13" ht="42.75" customHeight="1">
      <c r="A39" s="497">
        <v>30</v>
      </c>
      <c r="B39" s="516" t="s">
        <v>760</v>
      </c>
      <c r="C39" s="517" t="s">
        <v>726</v>
      </c>
      <c r="D39" s="500" t="s">
        <v>753</v>
      </c>
      <c r="E39" s="501">
        <v>415093320</v>
      </c>
      <c r="F39" s="501" t="s">
        <v>728</v>
      </c>
      <c r="G39" s="500" t="s">
        <v>729</v>
      </c>
      <c r="H39" s="509">
        <v>3000</v>
      </c>
      <c r="I39" s="503" t="s">
        <v>762</v>
      </c>
      <c r="J39" s="502" t="s">
        <v>731</v>
      </c>
      <c r="K39" s="513">
        <v>1.4999999999999999E-2</v>
      </c>
      <c r="L39" s="514">
        <f t="shared" si="0"/>
        <v>45</v>
      </c>
      <c r="M39" s="497"/>
    </row>
    <row r="40" spans="1:13" ht="42.75" customHeight="1">
      <c r="A40" s="497">
        <v>31</v>
      </c>
      <c r="B40" s="516" t="s">
        <v>760</v>
      </c>
      <c r="C40" s="517" t="s">
        <v>726</v>
      </c>
      <c r="D40" s="500" t="s">
        <v>753</v>
      </c>
      <c r="E40" s="501">
        <v>415093320</v>
      </c>
      <c r="F40" s="501" t="s">
        <v>728</v>
      </c>
      <c r="G40" s="500" t="s">
        <v>729</v>
      </c>
      <c r="H40" s="509">
        <v>2500</v>
      </c>
      <c r="I40" s="503" t="s">
        <v>744</v>
      </c>
      <c r="J40" s="502" t="s">
        <v>731</v>
      </c>
      <c r="K40" s="513">
        <v>1.4999999999999999E-2</v>
      </c>
      <c r="L40" s="514">
        <f t="shared" si="0"/>
        <v>37.5</v>
      </c>
      <c r="M40" s="497"/>
    </row>
    <row r="41" spans="1:13" ht="42.75" customHeight="1">
      <c r="A41" s="497">
        <v>32</v>
      </c>
      <c r="B41" s="516" t="s">
        <v>760</v>
      </c>
      <c r="C41" s="517" t="s">
        <v>726</v>
      </c>
      <c r="D41" s="500" t="s">
        <v>753</v>
      </c>
      <c r="E41" s="501">
        <v>415093320</v>
      </c>
      <c r="F41" s="501" t="s">
        <v>728</v>
      </c>
      <c r="G41" s="500" t="s">
        <v>729</v>
      </c>
      <c r="H41" s="509">
        <v>1500</v>
      </c>
      <c r="I41" s="503" t="s">
        <v>763</v>
      </c>
      <c r="J41" s="502" t="s">
        <v>731</v>
      </c>
      <c r="K41" s="513">
        <v>1.4999999999999999E-2</v>
      </c>
      <c r="L41" s="514">
        <f t="shared" si="0"/>
        <v>22.5</v>
      </c>
      <c r="M41" s="497"/>
    </row>
    <row r="42" spans="1:13" ht="42.75" customHeight="1">
      <c r="A42" s="497">
        <v>33</v>
      </c>
      <c r="B42" s="516" t="s">
        <v>760</v>
      </c>
      <c r="C42" s="517" t="s">
        <v>726</v>
      </c>
      <c r="D42" s="500" t="s">
        <v>753</v>
      </c>
      <c r="E42" s="501">
        <v>415093320</v>
      </c>
      <c r="F42" s="501" t="s">
        <v>728</v>
      </c>
      <c r="G42" s="500" t="s">
        <v>729</v>
      </c>
      <c r="H42" s="509">
        <v>1500</v>
      </c>
      <c r="I42" s="503" t="s">
        <v>525</v>
      </c>
      <c r="J42" s="502" t="s">
        <v>731</v>
      </c>
      <c r="K42" s="513">
        <v>1.4999999999999999E-2</v>
      </c>
      <c r="L42" s="514">
        <f t="shared" si="0"/>
        <v>22.5</v>
      </c>
      <c r="M42" s="497"/>
    </row>
    <row r="43" spans="1:13" ht="42.75" customHeight="1">
      <c r="A43" s="497">
        <v>34</v>
      </c>
      <c r="B43" s="516" t="s">
        <v>760</v>
      </c>
      <c r="C43" s="517" t="s">
        <v>726</v>
      </c>
      <c r="D43" s="500" t="s">
        <v>753</v>
      </c>
      <c r="E43" s="501">
        <v>415093320</v>
      </c>
      <c r="F43" s="501" t="s">
        <v>728</v>
      </c>
      <c r="G43" s="500" t="s">
        <v>729</v>
      </c>
      <c r="H43" s="509">
        <v>1000</v>
      </c>
      <c r="I43" s="503" t="s">
        <v>764</v>
      </c>
      <c r="J43" s="502" t="s">
        <v>731</v>
      </c>
      <c r="K43" s="513">
        <v>1.4999999999999999E-2</v>
      </c>
      <c r="L43" s="514">
        <f t="shared" si="0"/>
        <v>15</v>
      </c>
      <c r="M43" s="497"/>
    </row>
    <row r="44" spans="1:13" ht="42.75" customHeight="1">
      <c r="A44" s="497">
        <v>35</v>
      </c>
      <c r="B44" s="516" t="s">
        <v>760</v>
      </c>
      <c r="C44" s="517" t="s">
        <v>726</v>
      </c>
      <c r="D44" s="500" t="s">
        <v>753</v>
      </c>
      <c r="E44" s="501">
        <v>415093320</v>
      </c>
      <c r="F44" s="501" t="s">
        <v>728</v>
      </c>
      <c r="G44" s="500" t="s">
        <v>729</v>
      </c>
      <c r="H44" s="509">
        <v>1000</v>
      </c>
      <c r="I44" s="503" t="s">
        <v>765</v>
      </c>
      <c r="J44" s="502" t="s">
        <v>731</v>
      </c>
      <c r="K44" s="513">
        <v>1.4999999999999999E-2</v>
      </c>
      <c r="L44" s="514">
        <f t="shared" si="0"/>
        <v>15</v>
      </c>
      <c r="M44" s="497"/>
    </row>
    <row r="45" spans="1:13" ht="42.75" customHeight="1">
      <c r="A45" s="497">
        <v>36</v>
      </c>
      <c r="B45" s="516" t="s">
        <v>760</v>
      </c>
      <c r="C45" s="517" t="s">
        <v>726</v>
      </c>
      <c r="D45" s="500" t="s">
        <v>753</v>
      </c>
      <c r="E45" s="501">
        <v>415093320</v>
      </c>
      <c r="F45" s="501" t="s">
        <v>728</v>
      </c>
      <c r="G45" s="500" t="s">
        <v>729</v>
      </c>
      <c r="H45" s="509">
        <v>1000</v>
      </c>
      <c r="I45" s="503" t="s">
        <v>766</v>
      </c>
      <c r="J45" s="502" t="s">
        <v>731</v>
      </c>
      <c r="K45" s="513">
        <v>1.4999999999999999E-2</v>
      </c>
      <c r="L45" s="514">
        <f t="shared" si="0"/>
        <v>15</v>
      </c>
      <c r="M45" s="497"/>
    </row>
    <row r="46" spans="1:13" ht="42.75" customHeight="1">
      <c r="A46" s="497">
        <v>37</v>
      </c>
      <c r="B46" s="516" t="s">
        <v>760</v>
      </c>
      <c r="C46" s="517" t="s">
        <v>726</v>
      </c>
      <c r="D46" s="500" t="s">
        <v>753</v>
      </c>
      <c r="E46" s="501">
        <v>415093320</v>
      </c>
      <c r="F46" s="501" t="s">
        <v>728</v>
      </c>
      <c r="G46" s="500" t="s">
        <v>729</v>
      </c>
      <c r="H46" s="509">
        <v>1000</v>
      </c>
      <c r="I46" s="503" t="s">
        <v>582</v>
      </c>
      <c r="J46" s="502" t="s">
        <v>731</v>
      </c>
      <c r="K46" s="513">
        <v>1.4999999999999999E-2</v>
      </c>
      <c r="L46" s="514">
        <f t="shared" si="0"/>
        <v>15</v>
      </c>
      <c r="M46" s="497"/>
    </row>
    <row r="47" spans="1:13" ht="42.75" customHeight="1">
      <c r="A47" s="497">
        <v>38</v>
      </c>
      <c r="B47" s="516" t="s">
        <v>760</v>
      </c>
      <c r="C47" s="517" t="s">
        <v>726</v>
      </c>
      <c r="D47" s="500" t="s">
        <v>753</v>
      </c>
      <c r="E47" s="501">
        <v>415093320</v>
      </c>
      <c r="F47" s="501" t="s">
        <v>728</v>
      </c>
      <c r="G47" s="500" t="s">
        <v>729</v>
      </c>
      <c r="H47" s="509">
        <v>900</v>
      </c>
      <c r="I47" s="503" t="s">
        <v>767</v>
      </c>
      <c r="J47" s="502" t="s">
        <v>731</v>
      </c>
      <c r="K47" s="513">
        <v>1.4999999999999999E-2</v>
      </c>
      <c r="L47" s="514">
        <f t="shared" si="0"/>
        <v>13.5</v>
      </c>
      <c r="M47" s="497"/>
    </row>
    <row r="48" spans="1:13" ht="42.75" customHeight="1">
      <c r="A48" s="497">
        <v>39</v>
      </c>
      <c r="B48" s="516" t="s">
        <v>760</v>
      </c>
      <c r="C48" s="517" t="s">
        <v>726</v>
      </c>
      <c r="D48" s="500" t="s">
        <v>753</v>
      </c>
      <c r="E48" s="501">
        <v>415093320</v>
      </c>
      <c r="F48" s="501" t="s">
        <v>728</v>
      </c>
      <c r="G48" s="500" t="s">
        <v>729</v>
      </c>
      <c r="H48" s="509">
        <v>500</v>
      </c>
      <c r="I48" s="503" t="s">
        <v>768</v>
      </c>
      <c r="J48" s="502" t="s">
        <v>731</v>
      </c>
      <c r="K48" s="513">
        <v>1.4999999999999999E-2</v>
      </c>
      <c r="L48" s="514">
        <f t="shared" si="0"/>
        <v>7.5</v>
      </c>
      <c r="M48" s="497"/>
    </row>
    <row r="49" spans="1:13" ht="42.75" customHeight="1">
      <c r="A49" s="497">
        <v>40</v>
      </c>
      <c r="B49" s="516" t="s">
        <v>760</v>
      </c>
      <c r="C49" s="517" t="s">
        <v>726</v>
      </c>
      <c r="D49" s="500" t="s">
        <v>753</v>
      </c>
      <c r="E49" s="501">
        <v>415093320</v>
      </c>
      <c r="F49" s="501" t="s">
        <v>728</v>
      </c>
      <c r="G49" s="500" t="s">
        <v>729</v>
      </c>
      <c r="H49" s="509">
        <v>350</v>
      </c>
      <c r="I49" s="503" t="s">
        <v>769</v>
      </c>
      <c r="J49" s="502" t="s">
        <v>731</v>
      </c>
      <c r="K49" s="513">
        <v>1.4999999999999999E-2</v>
      </c>
      <c r="L49" s="514">
        <f t="shared" si="0"/>
        <v>5.25</v>
      </c>
      <c r="M49" s="497"/>
    </row>
    <row r="50" spans="1:13" ht="42.75" customHeight="1">
      <c r="A50" s="497">
        <v>41</v>
      </c>
      <c r="B50" s="516" t="s">
        <v>760</v>
      </c>
      <c r="C50" s="517" t="s">
        <v>726</v>
      </c>
      <c r="D50" s="500" t="s">
        <v>753</v>
      </c>
      <c r="E50" s="501">
        <v>415093320</v>
      </c>
      <c r="F50" s="501" t="s">
        <v>728</v>
      </c>
      <c r="G50" s="500" t="s">
        <v>729</v>
      </c>
      <c r="H50" s="509">
        <v>350</v>
      </c>
      <c r="I50" s="503" t="s">
        <v>770</v>
      </c>
      <c r="J50" s="502" t="s">
        <v>731</v>
      </c>
      <c r="K50" s="513">
        <v>1.4999999999999999E-2</v>
      </c>
      <c r="L50" s="514">
        <f t="shared" si="0"/>
        <v>5.25</v>
      </c>
      <c r="M50" s="497"/>
    </row>
    <row r="51" spans="1:13" ht="25.5">
      <c r="A51" s="497">
        <v>42</v>
      </c>
      <c r="B51" s="516" t="s">
        <v>760</v>
      </c>
      <c r="C51" s="517" t="s">
        <v>726</v>
      </c>
      <c r="D51" s="500" t="s">
        <v>753</v>
      </c>
      <c r="E51" s="501">
        <v>415093320</v>
      </c>
      <c r="F51" s="501" t="s">
        <v>728</v>
      </c>
      <c r="G51" s="500" t="s">
        <v>729</v>
      </c>
      <c r="H51" s="509">
        <v>350</v>
      </c>
      <c r="I51" s="503" t="s">
        <v>771</v>
      </c>
      <c r="J51" s="502" t="s">
        <v>731</v>
      </c>
      <c r="K51" s="513">
        <v>1.4999999999999999E-2</v>
      </c>
      <c r="L51" s="514">
        <f t="shared" si="0"/>
        <v>5.25</v>
      </c>
      <c r="M51" s="497"/>
    </row>
    <row r="52" spans="1:13" ht="25.5">
      <c r="A52" s="497">
        <v>43</v>
      </c>
      <c r="B52" s="516" t="s">
        <v>760</v>
      </c>
      <c r="C52" s="517" t="s">
        <v>726</v>
      </c>
      <c r="D52" s="500" t="s">
        <v>753</v>
      </c>
      <c r="E52" s="501">
        <v>415093320</v>
      </c>
      <c r="F52" s="501" t="s">
        <v>728</v>
      </c>
      <c r="G52" s="500" t="s">
        <v>729</v>
      </c>
      <c r="H52" s="509">
        <v>350</v>
      </c>
      <c r="I52" s="503" t="s">
        <v>772</v>
      </c>
      <c r="J52" s="502" t="s">
        <v>731</v>
      </c>
      <c r="K52" s="513">
        <v>1.4999999999999999E-2</v>
      </c>
      <c r="L52" s="514">
        <f t="shared" si="0"/>
        <v>5.25</v>
      </c>
      <c r="M52" s="497"/>
    </row>
    <row r="53" spans="1:13" ht="25.5">
      <c r="A53" s="497">
        <v>44</v>
      </c>
      <c r="B53" s="516" t="s">
        <v>760</v>
      </c>
      <c r="C53" s="517" t="s">
        <v>726</v>
      </c>
      <c r="D53" s="500" t="s">
        <v>753</v>
      </c>
      <c r="E53" s="501">
        <v>415093320</v>
      </c>
      <c r="F53" s="501" t="s">
        <v>728</v>
      </c>
      <c r="G53" s="500" t="s">
        <v>729</v>
      </c>
      <c r="H53" s="509">
        <v>350</v>
      </c>
      <c r="I53" s="503" t="s">
        <v>773</v>
      </c>
      <c r="J53" s="502" t="s">
        <v>731</v>
      </c>
      <c r="K53" s="513">
        <v>1.4999999999999999E-2</v>
      </c>
      <c r="L53" s="514">
        <f t="shared" si="0"/>
        <v>5.25</v>
      </c>
      <c r="M53" s="497"/>
    </row>
    <row r="54" spans="1:13" ht="25.5">
      <c r="A54" s="497">
        <v>45</v>
      </c>
      <c r="B54" s="516" t="s">
        <v>760</v>
      </c>
      <c r="C54" s="517" t="s">
        <v>726</v>
      </c>
      <c r="D54" s="500" t="s">
        <v>753</v>
      </c>
      <c r="E54" s="501">
        <v>415093320</v>
      </c>
      <c r="F54" s="501" t="s">
        <v>728</v>
      </c>
      <c r="G54" s="500" t="s">
        <v>729</v>
      </c>
      <c r="H54" s="509">
        <v>350</v>
      </c>
      <c r="I54" s="503" t="s">
        <v>774</v>
      </c>
      <c r="J54" s="502" t="s">
        <v>731</v>
      </c>
      <c r="K54" s="513">
        <v>1.4999999999999999E-2</v>
      </c>
      <c r="L54" s="514">
        <f t="shared" si="0"/>
        <v>5.25</v>
      </c>
      <c r="M54" s="497"/>
    </row>
    <row r="55" spans="1:13" ht="25.5">
      <c r="A55" s="497">
        <v>46</v>
      </c>
      <c r="B55" s="516" t="s">
        <v>760</v>
      </c>
      <c r="C55" s="517" t="s">
        <v>726</v>
      </c>
      <c r="D55" s="500" t="s">
        <v>753</v>
      </c>
      <c r="E55" s="501">
        <v>415093320</v>
      </c>
      <c r="F55" s="501" t="s">
        <v>728</v>
      </c>
      <c r="G55" s="500" t="s">
        <v>729</v>
      </c>
      <c r="H55" s="509">
        <v>350</v>
      </c>
      <c r="I55" s="503" t="s">
        <v>775</v>
      </c>
      <c r="J55" s="502" t="s">
        <v>731</v>
      </c>
      <c r="K55" s="513">
        <v>1.4999999999999999E-2</v>
      </c>
      <c r="L55" s="514">
        <f t="shared" si="0"/>
        <v>5.25</v>
      </c>
      <c r="M55" s="497"/>
    </row>
    <row r="56" spans="1:13" ht="25.5">
      <c r="A56" s="497">
        <v>47</v>
      </c>
      <c r="B56" s="516" t="s">
        <v>760</v>
      </c>
      <c r="C56" s="517" t="s">
        <v>726</v>
      </c>
      <c r="D56" s="500" t="s">
        <v>753</v>
      </c>
      <c r="E56" s="501">
        <v>415093320</v>
      </c>
      <c r="F56" s="501" t="s">
        <v>728</v>
      </c>
      <c r="G56" s="500" t="s">
        <v>729</v>
      </c>
      <c r="H56" s="509">
        <v>350</v>
      </c>
      <c r="I56" s="503" t="s">
        <v>776</v>
      </c>
      <c r="J56" s="502" t="s">
        <v>731</v>
      </c>
      <c r="K56" s="513">
        <v>1.4999999999999999E-2</v>
      </c>
      <c r="L56" s="514">
        <f t="shared" si="0"/>
        <v>5.25</v>
      </c>
      <c r="M56" s="497"/>
    </row>
    <row r="57" spans="1:13" ht="25.5">
      <c r="A57" s="497">
        <v>48</v>
      </c>
      <c r="B57" s="516" t="s">
        <v>760</v>
      </c>
      <c r="C57" s="517" t="s">
        <v>726</v>
      </c>
      <c r="D57" s="500" t="s">
        <v>753</v>
      </c>
      <c r="E57" s="501">
        <v>415093320</v>
      </c>
      <c r="F57" s="501" t="s">
        <v>728</v>
      </c>
      <c r="G57" s="500" t="s">
        <v>729</v>
      </c>
      <c r="H57" s="509">
        <v>350</v>
      </c>
      <c r="I57" s="503" t="s">
        <v>777</v>
      </c>
      <c r="J57" s="502" t="s">
        <v>731</v>
      </c>
      <c r="K57" s="513">
        <v>1.4999999999999999E-2</v>
      </c>
      <c r="L57" s="514">
        <f t="shared" si="0"/>
        <v>5.25</v>
      </c>
      <c r="M57" s="497"/>
    </row>
    <row r="58" spans="1:13" ht="25.5">
      <c r="A58" s="497">
        <v>49</v>
      </c>
      <c r="B58" s="516" t="s">
        <v>760</v>
      </c>
      <c r="C58" s="517" t="s">
        <v>726</v>
      </c>
      <c r="D58" s="500" t="s">
        <v>753</v>
      </c>
      <c r="E58" s="501">
        <v>415093320</v>
      </c>
      <c r="F58" s="501" t="s">
        <v>728</v>
      </c>
      <c r="G58" s="500" t="s">
        <v>729</v>
      </c>
      <c r="H58" s="509">
        <v>350</v>
      </c>
      <c r="I58" s="503" t="s">
        <v>778</v>
      </c>
      <c r="J58" s="502" t="s">
        <v>731</v>
      </c>
      <c r="K58" s="513">
        <v>1.4999999999999999E-2</v>
      </c>
      <c r="L58" s="514">
        <f t="shared" si="0"/>
        <v>5.25</v>
      </c>
      <c r="M58" s="497"/>
    </row>
    <row r="59" spans="1:13" ht="25.5">
      <c r="A59" s="497">
        <v>50</v>
      </c>
      <c r="B59" s="516" t="s">
        <v>760</v>
      </c>
      <c r="C59" s="517" t="s">
        <v>726</v>
      </c>
      <c r="D59" s="500" t="s">
        <v>753</v>
      </c>
      <c r="E59" s="501">
        <v>415093320</v>
      </c>
      <c r="F59" s="501" t="s">
        <v>728</v>
      </c>
      <c r="G59" s="500" t="s">
        <v>729</v>
      </c>
      <c r="H59" s="509">
        <v>350</v>
      </c>
      <c r="I59" s="503" t="s">
        <v>779</v>
      </c>
      <c r="J59" s="502" t="s">
        <v>731</v>
      </c>
      <c r="K59" s="513">
        <v>1.4999999999999999E-2</v>
      </c>
      <c r="L59" s="514">
        <f t="shared" si="0"/>
        <v>5.25</v>
      </c>
      <c r="M59" s="497"/>
    </row>
    <row r="60" spans="1:13" ht="25.5">
      <c r="A60" s="497">
        <v>51</v>
      </c>
      <c r="B60" s="516" t="s">
        <v>760</v>
      </c>
      <c r="C60" s="517" t="s">
        <v>726</v>
      </c>
      <c r="D60" s="500" t="s">
        <v>753</v>
      </c>
      <c r="E60" s="501">
        <v>415093320</v>
      </c>
      <c r="F60" s="501" t="s">
        <v>728</v>
      </c>
      <c r="G60" s="500" t="s">
        <v>729</v>
      </c>
      <c r="H60" s="509">
        <v>350</v>
      </c>
      <c r="I60" s="503" t="s">
        <v>780</v>
      </c>
      <c r="J60" s="502" t="s">
        <v>731</v>
      </c>
      <c r="K60" s="513">
        <v>1.4999999999999999E-2</v>
      </c>
      <c r="L60" s="514">
        <f t="shared" si="0"/>
        <v>5.25</v>
      </c>
      <c r="M60" s="497"/>
    </row>
    <row r="61" spans="1:13" ht="25.5">
      <c r="A61" s="497">
        <v>52</v>
      </c>
      <c r="B61" s="516" t="s">
        <v>760</v>
      </c>
      <c r="C61" s="517" t="s">
        <v>726</v>
      </c>
      <c r="D61" s="500" t="s">
        <v>753</v>
      </c>
      <c r="E61" s="501">
        <v>415093320</v>
      </c>
      <c r="F61" s="501" t="s">
        <v>728</v>
      </c>
      <c r="G61" s="500" t="s">
        <v>729</v>
      </c>
      <c r="H61" s="509">
        <v>350</v>
      </c>
      <c r="I61" s="503" t="s">
        <v>781</v>
      </c>
      <c r="J61" s="502" t="s">
        <v>731</v>
      </c>
      <c r="K61" s="513">
        <v>1.4999999999999999E-2</v>
      </c>
      <c r="L61" s="514">
        <f t="shared" si="0"/>
        <v>5.25</v>
      </c>
      <c r="M61" s="497"/>
    </row>
    <row r="62" spans="1:13" ht="25.5">
      <c r="A62" s="497">
        <v>53</v>
      </c>
      <c r="B62" s="516" t="s">
        <v>760</v>
      </c>
      <c r="C62" s="517" t="s">
        <v>726</v>
      </c>
      <c r="D62" s="500" t="s">
        <v>753</v>
      </c>
      <c r="E62" s="501">
        <v>415093320</v>
      </c>
      <c r="F62" s="501" t="s">
        <v>728</v>
      </c>
      <c r="G62" s="500" t="s">
        <v>729</v>
      </c>
      <c r="H62" s="509">
        <v>250</v>
      </c>
      <c r="I62" s="503" t="s">
        <v>782</v>
      </c>
      <c r="J62" s="502" t="s">
        <v>731</v>
      </c>
      <c r="K62" s="513">
        <v>1.4999999999999999E-2</v>
      </c>
      <c r="L62" s="514">
        <f t="shared" si="0"/>
        <v>3.75</v>
      </c>
      <c r="M62" s="497"/>
    </row>
    <row r="63" spans="1:13" ht="25.5">
      <c r="A63" s="497">
        <v>54</v>
      </c>
      <c r="B63" s="516" t="s">
        <v>760</v>
      </c>
      <c r="C63" s="517" t="s">
        <v>726</v>
      </c>
      <c r="D63" s="500" t="s">
        <v>753</v>
      </c>
      <c r="E63" s="501">
        <v>415093320</v>
      </c>
      <c r="F63" s="501" t="s">
        <v>728</v>
      </c>
      <c r="G63" s="500" t="s">
        <v>729</v>
      </c>
      <c r="H63" s="509">
        <v>250</v>
      </c>
      <c r="I63" s="503" t="s">
        <v>783</v>
      </c>
      <c r="J63" s="502" t="s">
        <v>731</v>
      </c>
      <c r="K63" s="513">
        <v>1.4999999999999999E-2</v>
      </c>
      <c r="L63" s="514">
        <f t="shared" si="0"/>
        <v>3.75</v>
      </c>
      <c r="M63" s="497"/>
    </row>
    <row r="64" spans="1:13" ht="25.5">
      <c r="A64" s="497">
        <v>55</v>
      </c>
      <c r="B64" s="516" t="s">
        <v>760</v>
      </c>
      <c r="C64" s="517" t="s">
        <v>726</v>
      </c>
      <c r="D64" s="500" t="s">
        <v>753</v>
      </c>
      <c r="E64" s="501">
        <v>415093320</v>
      </c>
      <c r="F64" s="501" t="s">
        <v>728</v>
      </c>
      <c r="G64" s="500" t="s">
        <v>729</v>
      </c>
      <c r="H64" s="509">
        <v>150</v>
      </c>
      <c r="I64" s="503" t="s">
        <v>784</v>
      </c>
      <c r="J64" s="502" t="s">
        <v>731</v>
      </c>
      <c r="K64" s="513">
        <v>1.4999999999999999E-2</v>
      </c>
      <c r="L64" s="514">
        <f t="shared" si="0"/>
        <v>2.25</v>
      </c>
      <c r="M64" s="497"/>
    </row>
    <row r="65" spans="1:13" ht="25.5">
      <c r="A65" s="497">
        <v>56</v>
      </c>
      <c r="B65" s="516" t="s">
        <v>760</v>
      </c>
      <c r="C65" s="517" t="s">
        <v>726</v>
      </c>
      <c r="D65" s="500" t="s">
        <v>753</v>
      </c>
      <c r="E65" s="501">
        <v>415093320</v>
      </c>
      <c r="F65" s="501" t="s">
        <v>728</v>
      </c>
      <c r="G65" s="500" t="s">
        <v>729</v>
      </c>
      <c r="H65" s="509">
        <v>150</v>
      </c>
      <c r="I65" s="503" t="s">
        <v>785</v>
      </c>
      <c r="J65" s="502" t="s">
        <v>731</v>
      </c>
      <c r="K65" s="513">
        <v>1.4999999999999999E-2</v>
      </c>
      <c r="L65" s="514">
        <f t="shared" si="0"/>
        <v>2.25</v>
      </c>
      <c r="M65" s="497"/>
    </row>
    <row r="66" spans="1:13" ht="25.5">
      <c r="A66" s="497">
        <v>57</v>
      </c>
      <c r="B66" s="516" t="s">
        <v>760</v>
      </c>
      <c r="C66" s="517" t="s">
        <v>726</v>
      </c>
      <c r="D66" s="500" t="s">
        <v>753</v>
      </c>
      <c r="E66" s="501">
        <v>415093320</v>
      </c>
      <c r="F66" s="501" t="s">
        <v>728</v>
      </c>
      <c r="G66" s="500" t="s">
        <v>729</v>
      </c>
      <c r="H66" s="509">
        <v>150</v>
      </c>
      <c r="I66" s="503" t="s">
        <v>786</v>
      </c>
      <c r="J66" s="502" t="s">
        <v>731</v>
      </c>
      <c r="K66" s="513">
        <v>1.4999999999999999E-2</v>
      </c>
      <c r="L66" s="514">
        <f t="shared" si="0"/>
        <v>2.25</v>
      </c>
      <c r="M66" s="497"/>
    </row>
    <row r="67" spans="1:13" ht="25.5">
      <c r="A67" s="497">
        <v>58</v>
      </c>
      <c r="B67" s="516" t="s">
        <v>760</v>
      </c>
      <c r="C67" s="517" t="s">
        <v>726</v>
      </c>
      <c r="D67" s="500" t="s">
        <v>753</v>
      </c>
      <c r="E67" s="501">
        <v>415093320</v>
      </c>
      <c r="F67" s="501" t="s">
        <v>728</v>
      </c>
      <c r="G67" s="500" t="s">
        <v>729</v>
      </c>
      <c r="H67" s="509">
        <v>100</v>
      </c>
      <c r="I67" s="503" t="s">
        <v>781</v>
      </c>
      <c r="J67" s="502" t="s">
        <v>731</v>
      </c>
      <c r="K67" s="515">
        <v>0.05</v>
      </c>
      <c r="L67" s="514">
        <f>K67*H67</f>
        <v>5</v>
      </c>
      <c r="M67" s="497"/>
    </row>
    <row r="68" spans="1:13" ht="25.5">
      <c r="A68" s="497">
        <v>59</v>
      </c>
      <c r="B68" s="516" t="s">
        <v>760</v>
      </c>
      <c r="C68" s="517" t="s">
        <v>726</v>
      </c>
      <c r="D68" s="500" t="s">
        <v>753</v>
      </c>
      <c r="E68" s="501">
        <v>415093320</v>
      </c>
      <c r="F68" s="501" t="s">
        <v>728</v>
      </c>
      <c r="G68" s="500" t="s">
        <v>729</v>
      </c>
      <c r="H68" s="509">
        <v>100</v>
      </c>
      <c r="I68" s="503" t="s">
        <v>778</v>
      </c>
      <c r="J68" s="502" t="s">
        <v>731</v>
      </c>
      <c r="K68" s="515">
        <v>0.05</v>
      </c>
      <c r="L68" s="514">
        <f t="shared" ref="L68:L78" si="1">K68*H68</f>
        <v>5</v>
      </c>
      <c r="M68" s="497"/>
    </row>
    <row r="69" spans="1:13" ht="25.5">
      <c r="A69" s="497">
        <v>60</v>
      </c>
      <c r="B69" s="516" t="s">
        <v>760</v>
      </c>
      <c r="C69" s="517" t="s">
        <v>726</v>
      </c>
      <c r="D69" s="500" t="s">
        <v>753</v>
      </c>
      <c r="E69" s="501">
        <v>415093320</v>
      </c>
      <c r="F69" s="501" t="s">
        <v>728</v>
      </c>
      <c r="G69" s="500" t="s">
        <v>729</v>
      </c>
      <c r="H69" s="509">
        <v>100</v>
      </c>
      <c r="I69" s="503" t="s">
        <v>777</v>
      </c>
      <c r="J69" s="502" t="s">
        <v>731</v>
      </c>
      <c r="K69" s="515">
        <v>0.05</v>
      </c>
      <c r="L69" s="514">
        <f t="shared" si="1"/>
        <v>5</v>
      </c>
      <c r="M69" s="497"/>
    </row>
    <row r="70" spans="1:13" ht="25.5">
      <c r="A70" s="497">
        <v>61</v>
      </c>
      <c r="B70" s="516" t="s">
        <v>760</v>
      </c>
      <c r="C70" s="517" t="s">
        <v>726</v>
      </c>
      <c r="D70" s="500" t="s">
        <v>753</v>
      </c>
      <c r="E70" s="501">
        <v>415093320</v>
      </c>
      <c r="F70" s="501" t="s">
        <v>728</v>
      </c>
      <c r="G70" s="500" t="s">
        <v>729</v>
      </c>
      <c r="H70" s="509">
        <v>100</v>
      </c>
      <c r="I70" s="503" t="s">
        <v>779</v>
      </c>
      <c r="J70" s="502" t="s">
        <v>731</v>
      </c>
      <c r="K70" s="515">
        <v>0.05</v>
      </c>
      <c r="L70" s="514">
        <f t="shared" si="1"/>
        <v>5</v>
      </c>
      <c r="M70" s="497"/>
    </row>
    <row r="71" spans="1:13" ht="25.5">
      <c r="A71" s="497">
        <v>62</v>
      </c>
      <c r="B71" s="516" t="s">
        <v>760</v>
      </c>
      <c r="C71" s="517" t="s">
        <v>726</v>
      </c>
      <c r="D71" s="500" t="s">
        <v>753</v>
      </c>
      <c r="E71" s="501">
        <v>415093320</v>
      </c>
      <c r="F71" s="501" t="s">
        <v>728</v>
      </c>
      <c r="G71" s="500" t="s">
        <v>729</v>
      </c>
      <c r="H71" s="509">
        <v>100</v>
      </c>
      <c r="I71" s="503" t="s">
        <v>780</v>
      </c>
      <c r="J71" s="502" t="s">
        <v>731</v>
      </c>
      <c r="K71" s="515">
        <v>0.05</v>
      </c>
      <c r="L71" s="514">
        <f t="shared" si="1"/>
        <v>5</v>
      </c>
      <c r="M71" s="497"/>
    </row>
    <row r="72" spans="1:13" ht="25.5">
      <c r="A72" s="497">
        <v>63</v>
      </c>
      <c r="B72" s="516" t="s">
        <v>760</v>
      </c>
      <c r="C72" s="517" t="s">
        <v>726</v>
      </c>
      <c r="D72" s="500" t="s">
        <v>753</v>
      </c>
      <c r="E72" s="501">
        <v>415093320</v>
      </c>
      <c r="F72" s="501" t="s">
        <v>728</v>
      </c>
      <c r="G72" s="500" t="s">
        <v>729</v>
      </c>
      <c r="H72" s="509">
        <v>100</v>
      </c>
      <c r="I72" s="503" t="s">
        <v>775</v>
      </c>
      <c r="J72" s="502" t="s">
        <v>731</v>
      </c>
      <c r="K72" s="515">
        <v>0.05</v>
      </c>
      <c r="L72" s="514">
        <f t="shared" si="1"/>
        <v>5</v>
      </c>
      <c r="M72" s="497"/>
    </row>
    <row r="73" spans="1:13" ht="25.5">
      <c r="A73" s="497">
        <v>64</v>
      </c>
      <c r="B73" s="516" t="s">
        <v>760</v>
      </c>
      <c r="C73" s="517" t="s">
        <v>726</v>
      </c>
      <c r="D73" s="500" t="s">
        <v>753</v>
      </c>
      <c r="E73" s="501">
        <v>415093320</v>
      </c>
      <c r="F73" s="501" t="s">
        <v>728</v>
      </c>
      <c r="G73" s="500" t="s">
        <v>729</v>
      </c>
      <c r="H73" s="509">
        <v>100</v>
      </c>
      <c r="I73" s="503" t="s">
        <v>785</v>
      </c>
      <c r="J73" s="502" t="s">
        <v>731</v>
      </c>
      <c r="K73" s="515">
        <v>0.05</v>
      </c>
      <c r="L73" s="514">
        <f t="shared" si="1"/>
        <v>5</v>
      </c>
      <c r="M73" s="497"/>
    </row>
    <row r="74" spans="1:13" ht="25.5">
      <c r="A74" s="497">
        <v>65</v>
      </c>
      <c r="B74" s="516" t="s">
        <v>760</v>
      </c>
      <c r="C74" s="517" t="s">
        <v>726</v>
      </c>
      <c r="D74" s="500" t="s">
        <v>753</v>
      </c>
      <c r="E74" s="501">
        <v>415093320</v>
      </c>
      <c r="F74" s="501" t="s">
        <v>728</v>
      </c>
      <c r="G74" s="500" t="s">
        <v>729</v>
      </c>
      <c r="H74" s="509">
        <v>100</v>
      </c>
      <c r="I74" s="503" t="s">
        <v>784</v>
      </c>
      <c r="J74" s="502" t="s">
        <v>731</v>
      </c>
      <c r="K74" s="515">
        <v>0.05</v>
      </c>
      <c r="L74" s="514">
        <f t="shared" si="1"/>
        <v>5</v>
      </c>
      <c r="M74" s="497"/>
    </row>
    <row r="75" spans="1:13" ht="25.5">
      <c r="A75" s="497">
        <v>66</v>
      </c>
      <c r="B75" s="516" t="s">
        <v>760</v>
      </c>
      <c r="C75" s="517" t="s">
        <v>726</v>
      </c>
      <c r="D75" s="500" t="s">
        <v>753</v>
      </c>
      <c r="E75" s="501">
        <v>415093320</v>
      </c>
      <c r="F75" s="501" t="s">
        <v>728</v>
      </c>
      <c r="G75" s="500" t="s">
        <v>729</v>
      </c>
      <c r="H75" s="509">
        <v>100</v>
      </c>
      <c r="I75" s="503" t="s">
        <v>783</v>
      </c>
      <c r="J75" s="502" t="s">
        <v>731</v>
      </c>
      <c r="K75" s="515">
        <v>0.05</v>
      </c>
      <c r="L75" s="514">
        <f t="shared" si="1"/>
        <v>5</v>
      </c>
      <c r="M75" s="497"/>
    </row>
    <row r="76" spans="1:13" ht="25.5">
      <c r="A76" s="497">
        <v>67</v>
      </c>
      <c r="B76" s="516" t="s">
        <v>760</v>
      </c>
      <c r="C76" s="517" t="s">
        <v>726</v>
      </c>
      <c r="D76" s="500" t="s">
        <v>753</v>
      </c>
      <c r="E76" s="501">
        <v>415093320</v>
      </c>
      <c r="F76" s="501" t="s">
        <v>728</v>
      </c>
      <c r="G76" s="500" t="s">
        <v>729</v>
      </c>
      <c r="H76" s="509">
        <v>100</v>
      </c>
      <c r="I76" s="503" t="s">
        <v>782</v>
      </c>
      <c r="J76" s="502" t="s">
        <v>731</v>
      </c>
      <c r="K76" s="515">
        <v>0.05</v>
      </c>
      <c r="L76" s="514">
        <f t="shared" si="1"/>
        <v>5</v>
      </c>
      <c r="M76" s="497"/>
    </row>
    <row r="77" spans="1:13" ht="25.5">
      <c r="A77" s="497">
        <v>68</v>
      </c>
      <c r="B77" s="516" t="s">
        <v>760</v>
      </c>
      <c r="C77" s="517" t="s">
        <v>726</v>
      </c>
      <c r="D77" s="500" t="s">
        <v>753</v>
      </c>
      <c r="E77" s="501">
        <v>415093320</v>
      </c>
      <c r="F77" s="501" t="s">
        <v>728</v>
      </c>
      <c r="G77" s="500" t="s">
        <v>729</v>
      </c>
      <c r="H77" s="509">
        <v>100</v>
      </c>
      <c r="I77" s="503" t="s">
        <v>787</v>
      </c>
      <c r="J77" s="502" t="s">
        <v>731</v>
      </c>
      <c r="K77" s="515">
        <v>0.05</v>
      </c>
      <c r="L77" s="514">
        <f t="shared" si="1"/>
        <v>5</v>
      </c>
      <c r="M77" s="497"/>
    </row>
    <row r="78" spans="1:13" ht="25.5">
      <c r="A78" s="497">
        <v>69</v>
      </c>
      <c r="B78" s="516" t="s">
        <v>760</v>
      </c>
      <c r="C78" s="517" t="s">
        <v>726</v>
      </c>
      <c r="D78" s="500" t="s">
        <v>753</v>
      </c>
      <c r="E78" s="501">
        <v>415093320</v>
      </c>
      <c r="F78" s="501" t="s">
        <v>728</v>
      </c>
      <c r="G78" s="500" t="s">
        <v>729</v>
      </c>
      <c r="H78" s="509">
        <v>50</v>
      </c>
      <c r="I78" s="503" t="s">
        <v>786</v>
      </c>
      <c r="J78" s="502" t="s">
        <v>731</v>
      </c>
      <c r="K78" s="515">
        <v>0.05</v>
      </c>
      <c r="L78" s="514">
        <f t="shared" si="1"/>
        <v>2.5</v>
      </c>
      <c r="M78" s="497"/>
    </row>
    <row r="79" spans="1:13" ht="25.5">
      <c r="A79" s="497">
        <v>70</v>
      </c>
      <c r="B79" s="516" t="s">
        <v>788</v>
      </c>
      <c r="C79" s="517" t="s">
        <v>726</v>
      </c>
      <c r="D79" s="500" t="s">
        <v>753</v>
      </c>
      <c r="E79" s="501">
        <v>415093320</v>
      </c>
      <c r="F79" s="501" t="s">
        <v>728</v>
      </c>
      <c r="G79" s="500" t="s">
        <v>729</v>
      </c>
      <c r="H79" s="509">
        <v>1500</v>
      </c>
      <c r="I79" s="503" t="s">
        <v>789</v>
      </c>
      <c r="J79" s="502" t="s">
        <v>731</v>
      </c>
      <c r="K79" s="513">
        <v>1.4999999999999999E-2</v>
      </c>
      <c r="L79" s="514">
        <f>H79*K79</f>
        <v>22.5</v>
      </c>
      <c r="M79" s="497"/>
    </row>
    <row r="80" spans="1:13" ht="25.5">
      <c r="A80" s="497">
        <v>71</v>
      </c>
      <c r="B80" s="516" t="s">
        <v>788</v>
      </c>
      <c r="C80" s="517" t="s">
        <v>726</v>
      </c>
      <c r="D80" s="500" t="s">
        <v>753</v>
      </c>
      <c r="E80" s="501">
        <v>415093320</v>
      </c>
      <c r="F80" s="501" t="s">
        <v>728</v>
      </c>
      <c r="G80" s="500" t="s">
        <v>729</v>
      </c>
      <c r="H80" s="509">
        <v>1500</v>
      </c>
      <c r="I80" s="503" t="s">
        <v>790</v>
      </c>
      <c r="J80" s="502" t="s">
        <v>731</v>
      </c>
      <c r="K80" s="513">
        <v>1.4999999999999999E-2</v>
      </c>
      <c r="L80" s="514">
        <f>K80*H80</f>
        <v>22.5</v>
      </c>
      <c r="M80" s="497"/>
    </row>
    <row r="81" spans="1:13" ht="25.5">
      <c r="A81" s="497">
        <v>72</v>
      </c>
      <c r="B81" s="516" t="s">
        <v>788</v>
      </c>
      <c r="C81" s="517" t="s">
        <v>726</v>
      </c>
      <c r="D81" s="500" t="s">
        <v>753</v>
      </c>
      <c r="E81" s="501">
        <v>415093320</v>
      </c>
      <c r="F81" s="501" t="s">
        <v>728</v>
      </c>
      <c r="G81" s="500" t="s">
        <v>729</v>
      </c>
      <c r="H81" s="509">
        <v>1000</v>
      </c>
      <c r="I81" s="503" t="s">
        <v>791</v>
      </c>
      <c r="J81" s="502" t="s">
        <v>731</v>
      </c>
      <c r="K81" s="513">
        <v>1.4999999999999999E-2</v>
      </c>
      <c r="L81" s="514">
        <f>K81*H81</f>
        <v>15</v>
      </c>
      <c r="M81" s="497"/>
    </row>
    <row r="82" spans="1:13" ht="25.5">
      <c r="A82" s="497">
        <v>73</v>
      </c>
      <c r="B82" s="516" t="s">
        <v>788</v>
      </c>
      <c r="C82" s="517" t="s">
        <v>726</v>
      </c>
      <c r="D82" s="500" t="s">
        <v>753</v>
      </c>
      <c r="E82" s="501">
        <v>415093320</v>
      </c>
      <c r="F82" s="501" t="s">
        <v>728</v>
      </c>
      <c r="G82" s="500" t="s">
        <v>729</v>
      </c>
      <c r="H82" s="509">
        <v>1500</v>
      </c>
      <c r="I82" s="503" t="s">
        <v>792</v>
      </c>
      <c r="J82" s="502" t="s">
        <v>731</v>
      </c>
      <c r="K82" s="513">
        <v>1.4999999999999999E-2</v>
      </c>
      <c r="L82" s="514">
        <f t="shared" ref="L82:L115" si="2">K82*H82</f>
        <v>22.5</v>
      </c>
      <c r="M82" s="497"/>
    </row>
    <row r="83" spans="1:13" ht="25.5">
      <c r="A83" s="497">
        <v>74</v>
      </c>
      <c r="B83" s="516" t="s">
        <v>788</v>
      </c>
      <c r="C83" s="517" t="s">
        <v>726</v>
      </c>
      <c r="D83" s="500" t="s">
        <v>753</v>
      </c>
      <c r="E83" s="501">
        <v>415093320</v>
      </c>
      <c r="F83" s="501" t="s">
        <v>728</v>
      </c>
      <c r="G83" s="500" t="s">
        <v>729</v>
      </c>
      <c r="H83" s="509">
        <v>1500</v>
      </c>
      <c r="I83" s="503" t="s">
        <v>793</v>
      </c>
      <c r="J83" s="502" t="s">
        <v>731</v>
      </c>
      <c r="K83" s="513">
        <v>1.4999999999999999E-2</v>
      </c>
      <c r="L83" s="514">
        <f>K83*H83</f>
        <v>22.5</v>
      </c>
      <c r="M83" s="497"/>
    </row>
    <row r="84" spans="1:13" ht="25.5">
      <c r="A84" s="497">
        <v>75</v>
      </c>
      <c r="B84" s="516" t="s">
        <v>788</v>
      </c>
      <c r="C84" s="517" t="s">
        <v>726</v>
      </c>
      <c r="D84" s="500" t="s">
        <v>753</v>
      </c>
      <c r="E84" s="501">
        <v>415093320</v>
      </c>
      <c r="F84" s="501" t="s">
        <v>728</v>
      </c>
      <c r="G84" s="500" t="s">
        <v>729</v>
      </c>
      <c r="H84" s="509">
        <v>500</v>
      </c>
      <c r="I84" s="503" t="s">
        <v>787</v>
      </c>
      <c r="J84" s="502" t="s">
        <v>731</v>
      </c>
      <c r="K84" s="513">
        <v>1.4999999999999999E-2</v>
      </c>
      <c r="L84" s="514">
        <f t="shared" si="2"/>
        <v>7.5</v>
      </c>
      <c r="M84" s="497"/>
    </row>
    <row r="85" spans="1:13" ht="25.5">
      <c r="A85" s="497">
        <v>76</v>
      </c>
      <c r="B85" s="516" t="s">
        <v>788</v>
      </c>
      <c r="C85" s="517" t="s">
        <v>726</v>
      </c>
      <c r="D85" s="500" t="s">
        <v>753</v>
      </c>
      <c r="E85" s="501">
        <v>415093320</v>
      </c>
      <c r="F85" s="501" t="s">
        <v>728</v>
      </c>
      <c r="G85" s="500" t="s">
        <v>729</v>
      </c>
      <c r="H85" s="509">
        <v>350</v>
      </c>
      <c r="I85" s="503" t="s">
        <v>794</v>
      </c>
      <c r="J85" s="502" t="s">
        <v>731</v>
      </c>
      <c r="K85" s="513">
        <v>1.4999999999999999E-2</v>
      </c>
      <c r="L85" s="514">
        <f t="shared" si="2"/>
        <v>5.25</v>
      </c>
      <c r="M85" s="497"/>
    </row>
    <row r="86" spans="1:13" ht="25.5">
      <c r="A86" s="497">
        <v>77</v>
      </c>
      <c r="B86" s="516" t="s">
        <v>788</v>
      </c>
      <c r="C86" s="517" t="s">
        <v>726</v>
      </c>
      <c r="D86" s="500" t="s">
        <v>753</v>
      </c>
      <c r="E86" s="501">
        <v>415093320</v>
      </c>
      <c r="F86" s="501" t="s">
        <v>728</v>
      </c>
      <c r="G86" s="500" t="s">
        <v>729</v>
      </c>
      <c r="H86" s="509">
        <v>150</v>
      </c>
      <c r="I86" s="503" t="s">
        <v>793</v>
      </c>
      <c r="J86" s="502" t="s">
        <v>731</v>
      </c>
      <c r="K86" s="513">
        <v>0.08</v>
      </c>
      <c r="L86" s="514">
        <f>H86*K86</f>
        <v>12</v>
      </c>
      <c r="M86" s="497"/>
    </row>
    <row r="87" spans="1:13" ht="25.5">
      <c r="A87" s="497">
        <v>78</v>
      </c>
      <c r="B87" s="516" t="s">
        <v>788</v>
      </c>
      <c r="C87" s="517" t="s">
        <v>726</v>
      </c>
      <c r="D87" s="500" t="s">
        <v>753</v>
      </c>
      <c r="E87" s="501">
        <v>415093320</v>
      </c>
      <c r="F87" s="501" t="s">
        <v>728</v>
      </c>
      <c r="G87" s="500" t="s">
        <v>729</v>
      </c>
      <c r="H87" s="509">
        <v>150</v>
      </c>
      <c r="I87" s="503" t="s">
        <v>792</v>
      </c>
      <c r="J87" s="502" t="s">
        <v>731</v>
      </c>
      <c r="K87" s="513">
        <v>0.08</v>
      </c>
      <c r="L87" s="514">
        <f t="shared" ref="L87:L114" si="3">K87*H87</f>
        <v>12</v>
      </c>
      <c r="M87" s="497"/>
    </row>
    <row r="88" spans="1:13" ht="25.5">
      <c r="A88" s="497">
        <v>79</v>
      </c>
      <c r="B88" s="516" t="s">
        <v>788</v>
      </c>
      <c r="C88" s="517" t="s">
        <v>726</v>
      </c>
      <c r="D88" s="500" t="s">
        <v>753</v>
      </c>
      <c r="E88" s="501">
        <v>415093320</v>
      </c>
      <c r="F88" s="501" t="s">
        <v>728</v>
      </c>
      <c r="G88" s="500" t="s">
        <v>729</v>
      </c>
      <c r="H88" s="509">
        <v>150</v>
      </c>
      <c r="I88" s="503" t="s">
        <v>582</v>
      </c>
      <c r="J88" s="502" t="s">
        <v>731</v>
      </c>
      <c r="K88" s="513">
        <v>0.08</v>
      </c>
      <c r="L88" s="514">
        <f t="shared" si="3"/>
        <v>12</v>
      </c>
      <c r="M88" s="497"/>
    </row>
    <row r="89" spans="1:13" ht="25.5">
      <c r="A89" s="497">
        <v>80</v>
      </c>
      <c r="B89" s="516" t="s">
        <v>788</v>
      </c>
      <c r="C89" s="517" t="s">
        <v>726</v>
      </c>
      <c r="D89" s="500" t="s">
        <v>753</v>
      </c>
      <c r="E89" s="501">
        <v>415093320</v>
      </c>
      <c r="F89" s="501" t="s">
        <v>728</v>
      </c>
      <c r="G89" s="500" t="s">
        <v>729</v>
      </c>
      <c r="H89" s="509">
        <v>150</v>
      </c>
      <c r="I89" s="503" t="s">
        <v>789</v>
      </c>
      <c r="J89" s="502" t="s">
        <v>731</v>
      </c>
      <c r="K89" s="513">
        <v>0.08</v>
      </c>
      <c r="L89" s="514">
        <f t="shared" si="3"/>
        <v>12</v>
      </c>
      <c r="M89" s="497"/>
    </row>
    <row r="90" spans="1:13" ht="25.5">
      <c r="A90" s="497">
        <v>81</v>
      </c>
      <c r="B90" s="516" t="s">
        <v>788</v>
      </c>
      <c r="C90" s="517" t="s">
        <v>726</v>
      </c>
      <c r="D90" s="500" t="s">
        <v>753</v>
      </c>
      <c r="E90" s="501">
        <v>415093320</v>
      </c>
      <c r="F90" s="501" t="s">
        <v>728</v>
      </c>
      <c r="G90" s="500" t="s">
        <v>729</v>
      </c>
      <c r="H90" s="509">
        <v>150</v>
      </c>
      <c r="I90" s="503" t="s">
        <v>525</v>
      </c>
      <c r="J90" s="502" t="s">
        <v>731</v>
      </c>
      <c r="K90" s="513">
        <v>0.08</v>
      </c>
      <c r="L90" s="514">
        <f t="shared" si="3"/>
        <v>12</v>
      </c>
      <c r="M90" s="497"/>
    </row>
    <row r="91" spans="1:13" ht="25.5">
      <c r="A91" s="497">
        <v>82</v>
      </c>
      <c r="B91" s="516" t="s">
        <v>788</v>
      </c>
      <c r="C91" s="517" t="s">
        <v>726</v>
      </c>
      <c r="D91" s="500" t="s">
        <v>753</v>
      </c>
      <c r="E91" s="501">
        <v>415093320</v>
      </c>
      <c r="F91" s="501" t="s">
        <v>728</v>
      </c>
      <c r="G91" s="500" t="s">
        <v>729</v>
      </c>
      <c r="H91" s="509">
        <v>100</v>
      </c>
      <c r="I91" s="503" t="s">
        <v>763</v>
      </c>
      <c r="J91" s="502" t="s">
        <v>731</v>
      </c>
      <c r="K91" s="513">
        <v>0.08</v>
      </c>
      <c r="L91" s="514">
        <f t="shared" si="3"/>
        <v>8</v>
      </c>
      <c r="M91" s="497"/>
    </row>
    <row r="92" spans="1:13" ht="25.5">
      <c r="A92" s="497">
        <v>83</v>
      </c>
      <c r="B92" s="516" t="s">
        <v>788</v>
      </c>
      <c r="C92" s="517" t="s">
        <v>726</v>
      </c>
      <c r="D92" s="500" t="s">
        <v>753</v>
      </c>
      <c r="E92" s="501">
        <v>415093320</v>
      </c>
      <c r="F92" s="501" t="s">
        <v>728</v>
      </c>
      <c r="G92" s="500" t="s">
        <v>729</v>
      </c>
      <c r="H92" s="509">
        <v>150</v>
      </c>
      <c r="I92" s="503" t="s">
        <v>765</v>
      </c>
      <c r="J92" s="502" t="s">
        <v>731</v>
      </c>
      <c r="K92" s="513">
        <v>0.08</v>
      </c>
      <c r="L92" s="514">
        <f t="shared" si="3"/>
        <v>12</v>
      </c>
      <c r="M92" s="497"/>
    </row>
    <row r="93" spans="1:13" ht="25.5">
      <c r="A93" s="497">
        <v>84</v>
      </c>
      <c r="B93" s="516" t="s">
        <v>788</v>
      </c>
      <c r="C93" s="517" t="s">
        <v>726</v>
      </c>
      <c r="D93" s="500" t="s">
        <v>753</v>
      </c>
      <c r="E93" s="501">
        <v>415093320</v>
      </c>
      <c r="F93" s="501" t="s">
        <v>728</v>
      </c>
      <c r="G93" s="500" t="s">
        <v>729</v>
      </c>
      <c r="H93" s="509">
        <v>150</v>
      </c>
      <c r="I93" s="503" t="s">
        <v>768</v>
      </c>
      <c r="J93" s="502" t="s">
        <v>731</v>
      </c>
      <c r="K93" s="513">
        <v>0.08</v>
      </c>
      <c r="L93" s="514">
        <f t="shared" si="3"/>
        <v>12</v>
      </c>
      <c r="M93" s="497"/>
    </row>
    <row r="94" spans="1:13" ht="25.5">
      <c r="A94" s="497">
        <v>85</v>
      </c>
      <c r="B94" s="516" t="s">
        <v>788</v>
      </c>
      <c r="C94" s="517" t="s">
        <v>726</v>
      </c>
      <c r="D94" s="500" t="s">
        <v>753</v>
      </c>
      <c r="E94" s="501">
        <v>415093320</v>
      </c>
      <c r="F94" s="501" t="s">
        <v>728</v>
      </c>
      <c r="G94" s="500" t="s">
        <v>729</v>
      </c>
      <c r="H94" s="509">
        <v>100</v>
      </c>
      <c r="I94" s="503" t="s">
        <v>744</v>
      </c>
      <c r="J94" s="502" t="s">
        <v>731</v>
      </c>
      <c r="K94" s="513">
        <v>0.08</v>
      </c>
      <c r="L94" s="514">
        <f t="shared" si="3"/>
        <v>8</v>
      </c>
      <c r="M94" s="497"/>
    </row>
    <row r="95" spans="1:13" ht="25.5">
      <c r="A95" s="497">
        <v>86</v>
      </c>
      <c r="B95" s="516" t="s">
        <v>788</v>
      </c>
      <c r="C95" s="517" t="s">
        <v>726</v>
      </c>
      <c r="D95" s="500" t="s">
        <v>753</v>
      </c>
      <c r="E95" s="501">
        <v>415093320</v>
      </c>
      <c r="F95" s="501" t="s">
        <v>728</v>
      </c>
      <c r="G95" s="500" t="s">
        <v>729</v>
      </c>
      <c r="H95" s="509">
        <v>200</v>
      </c>
      <c r="I95" s="503" t="s">
        <v>761</v>
      </c>
      <c r="J95" s="502" t="s">
        <v>731</v>
      </c>
      <c r="K95" s="513">
        <v>0.08</v>
      </c>
      <c r="L95" s="514">
        <f t="shared" si="3"/>
        <v>16</v>
      </c>
      <c r="M95" s="497"/>
    </row>
    <row r="96" spans="1:13" ht="25.5">
      <c r="A96" s="497">
        <v>87</v>
      </c>
      <c r="B96" s="516" t="s">
        <v>788</v>
      </c>
      <c r="C96" s="517" t="s">
        <v>726</v>
      </c>
      <c r="D96" s="500" t="s">
        <v>753</v>
      </c>
      <c r="E96" s="501">
        <v>415093320</v>
      </c>
      <c r="F96" s="501" t="s">
        <v>728</v>
      </c>
      <c r="G96" s="500" t="s">
        <v>729</v>
      </c>
      <c r="H96" s="509">
        <v>200</v>
      </c>
      <c r="I96" s="503" t="s">
        <v>511</v>
      </c>
      <c r="J96" s="502" t="s">
        <v>731</v>
      </c>
      <c r="K96" s="513">
        <v>0.08</v>
      </c>
      <c r="L96" s="514">
        <f t="shared" si="3"/>
        <v>16</v>
      </c>
      <c r="M96" s="497"/>
    </row>
    <row r="97" spans="1:13" ht="25.5">
      <c r="A97" s="497">
        <v>88</v>
      </c>
      <c r="B97" s="516" t="s">
        <v>788</v>
      </c>
      <c r="C97" s="517" t="s">
        <v>726</v>
      </c>
      <c r="D97" s="500" t="s">
        <v>753</v>
      </c>
      <c r="E97" s="501">
        <v>415093320</v>
      </c>
      <c r="F97" s="501" t="s">
        <v>728</v>
      </c>
      <c r="G97" s="500" t="s">
        <v>729</v>
      </c>
      <c r="H97" s="509">
        <v>50</v>
      </c>
      <c r="I97" s="503" t="s">
        <v>795</v>
      </c>
      <c r="J97" s="502" t="s">
        <v>731</v>
      </c>
      <c r="K97" s="513">
        <v>0.05</v>
      </c>
      <c r="L97" s="514">
        <f t="shared" si="3"/>
        <v>2.5</v>
      </c>
      <c r="M97" s="497"/>
    </row>
    <row r="98" spans="1:13" ht="25.5">
      <c r="A98" s="497">
        <v>89</v>
      </c>
      <c r="B98" s="516" t="s">
        <v>788</v>
      </c>
      <c r="C98" s="517" t="s">
        <v>726</v>
      </c>
      <c r="D98" s="500" t="s">
        <v>753</v>
      </c>
      <c r="E98" s="501">
        <v>415093320</v>
      </c>
      <c r="F98" s="501" t="s">
        <v>728</v>
      </c>
      <c r="G98" s="500" t="s">
        <v>729</v>
      </c>
      <c r="H98" s="509">
        <v>50</v>
      </c>
      <c r="I98" s="503" t="s">
        <v>796</v>
      </c>
      <c r="J98" s="502" t="s">
        <v>731</v>
      </c>
      <c r="K98" s="513">
        <v>0.05</v>
      </c>
      <c r="L98" s="514">
        <f>H98*K98</f>
        <v>2.5</v>
      </c>
      <c r="M98" s="497"/>
    </row>
    <row r="99" spans="1:13" ht="25.5">
      <c r="A99" s="497">
        <v>90</v>
      </c>
      <c r="B99" s="516" t="s">
        <v>788</v>
      </c>
      <c r="C99" s="517" t="s">
        <v>726</v>
      </c>
      <c r="D99" s="500" t="s">
        <v>753</v>
      </c>
      <c r="E99" s="501">
        <v>415093320</v>
      </c>
      <c r="F99" s="501" t="s">
        <v>728</v>
      </c>
      <c r="G99" s="500" t="s">
        <v>729</v>
      </c>
      <c r="H99" s="509">
        <v>25</v>
      </c>
      <c r="I99" s="503" t="s">
        <v>797</v>
      </c>
      <c r="J99" s="502" t="s">
        <v>731</v>
      </c>
      <c r="K99" s="513">
        <v>0.05</v>
      </c>
      <c r="L99" s="514">
        <f>H99*K99</f>
        <v>1.25</v>
      </c>
      <c r="M99" s="497"/>
    </row>
    <row r="100" spans="1:13" ht="25.5">
      <c r="A100" s="497">
        <v>91</v>
      </c>
      <c r="B100" s="516" t="s">
        <v>788</v>
      </c>
      <c r="C100" s="517" t="s">
        <v>726</v>
      </c>
      <c r="D100" s="500" t="s">
        <v>753</v>
      </c>
      <c r="E100" s="501">
        <v>415093320</v>
      </c>
      <c r="F100" s="501" t="s">
        <v>728</v>
      </c>
      <c r="G100" s="500" t="s">
        <v>729</v>
      </c>
      <c r="H100" s="509">
        <v>25</v>
      </c>
      <c r="I100" s="503" t="s">
        <v>798</v>
      </c>
      <c r="J100" s="502" t="s">
        <v>731</v>
      </c>
      <c r="K100" s="513">
        <v>0.05</v>
      </c>
      <c r="L100" s="514">
        <f t="shared" ref="L100:L101" si="4">H100*K100</f>
        <v>1.25</v>
      </c>
      <c r="M100" s="497"/>
    </row>
    <row r="101" spans="1:13" ht="25.5">
      <c r="A101" s="497">
        <v>92</v>
      </c>
      <c r="B101" s="516" t="s">
        <v>788</v>
      </c>
      <c r="C101" s="517" t="s">
        <v>726</v>
      </c>
      <c r="D101" s="500" t="s">
        <v>753</v>
      </c>
      <c r="E101" s="501">
        <v>415093320</v>
      </c>
      <c r="F101" s="501" t="s">
        <v>728</v>
      </c>
      <c r="G101" s="500" t="s">
        <v>729</v>
      </c>
      <c r="H101" s="509">
        <v>50</v>
      </c>
      <c r="I101" s="503" t="s">
        <v>799</v>
      </c>
      <c r="J101" s="502" t="s">
        <v>731</v>
      </c>
      <c r="K101" s="513">
        <v>0.05</v>
      </c>
      <c r="L101" s="514">
        <f t="shared" si="4"/>
        <v>2.5</v>
      </c>
      <c r="M101" s="497"/>
    </row>
    <row r="102" spans="1:13" ht="25.5">
      <c r="A102" s="497">
        <v>93</v>
      </c>
      <c r="B102" s="516" t="s">
        <v>788</v>
      </c>
      <c r="C102" s="517" t="s">
        <v>726</v>
      </c>
      <c r="D102" s="500" t="s">
        <v>753</v>
      </c>
      <c r="E102" s="501">
        <v>415093320</v>
      </c>
      <c r="F102" s="501" t="s">
        <v>728</v>
      </c>
      <c r="G102" s="500" t="s">
        <v>729</v>
      </c>
      <c r="H102" s="509">
        <v>50</v>
      </c>
      <c r="I102" s="503" t="s">
        <v>794</v>
      </c>
      <c r="J102" s="502" t="s">
        <v>731</v>
      </c>
      <c r="K102" s="513">
        <v>0.05</v>
      </c>
      <c r="L102" s="514">
        <f t="shared" ref="L102:L106" si="5">K102*H102</f>
        <v>2.5</v>
      </c>
      <c r="M102" s="497"/>
    </row>
    <row r="103" spans="1:13" ht="25.5">
      <c r="A103" s="497">
        <v>94</v>
      </c>
      <c r="B103" s="516" t="s">
        <v>788</v>
      </c>
      <c r="C103" s="517" t="s">
        <v>726</v>
      </c>
      <c r="D103" s="500" t="s">
        <v>753</v>
      </c>
      <c r="E103" s="501">
        <v>415093320</v>
      </c>
      <c r="F103" s="501" t="s">
        <v>728</v>
      </c>
      <c r="G103" s="500" t="s">
        <v>729</v>
      </c>
      <c r="H103" s="509">
        <v>50</v>
      </c>
      <c r="I103" s="503" t="s">
        <v>800</v>
      </c>
      <c r="J103" s="502" t="s">
        <v>731</v>
      </c>
      <c r="K103" s="513">
        <v>0.05</v>
      </c>
      <c r="L103" s="514">
        <f t="shared" si="5"/>
        <v>2.5</v>
      </c>
      <c r="M103" s="497"/>
    </row>
    <row r="104" spans="1:13" ht="25.5">
      <c r="A104" s="497">
        <v>95</v>
      </c>
      <c r="B104" s="516" t="s">
        <v>788</v>
      </c>
      <c r="C104" s="517" t="s">
        <v>726</v>
      </c>
      <c r="D104" s="500" t="s">
        <v>753</v>
      </c>
      <c r="E104" s="501">
        <v>415093320</v>
      </c>
      <c r="F104" s="501" t="s">
        <v>728</v>
      </c>
      <c r="G104" s="500" t="s">
        <v>729</v>
      </c>
      <c r="H104" s="509">
        <v>50</v>
      </c>
      <c r="I104" s="503" t="s">
        <v>801</v>
      </c>
      <c r="J104" s="502" t="s">
        <v>731</v>
      </c>
      <c r="K104" s="513">
        <v>0.05</v>
      </c>
      <c r="L104" s="514">
        <f t="shared" si="5"/>
        <v>2.5</v>
      </c>
      <c r="M104" s="497"/>
    </row>
    <row r="105" spans="1:13" ht="25.5">
      <c r="A105" s="497">
        <v>96</v>
      </c>
      <c r="B105" s="516" t="s">
        <v>788</v>
      </c>
      <c r="C105" s="517" t="s">
        <v>726</v>
      </c>
      <c r="D105" s="500" t="s">
        <v>753</v>
      </c>
      <c r="E105" s="501">
        <v>415093320</v>
      </c>
      <c r="F105" s="501" t="s">
        <v>728</v>
      </c>
      <c r="G105" s="500" t="s">
        <v>729</v>
      </c>
      <c r="H105" s="509">
        <v>50</v>
      </c>
      <c r="I105" s="503" t="s">
        <v>802</v>
      </c>
      <c r="J105" s="502" t="s">
        <v>731</v>
      </c>
      <c r="K105" s="513">
        <v>0.05</v>
      </c>
      <c r="L105" s="514">
        <f t="shared" si="5"/>
        <v>2.5</v>
      </c>
      <c r="M105" s="497"/>
    </row>
    <row r="106" spans="1:13" ht="25.5">
      <c r="A106" s="497">
        <v>97</v>
      </c>
      <c r="B106" s="516" t="s">
        <v>788</v>
      </c>
      <c r="C106" s="517" t="s">
        <v>726</v>
      </c>
      <c r="D106" s="500" t="s">
        <v>753</v>
      </c>
      <c r="E106" s="501">
        <v>415093320</v>
      </c>
      <c r="F106" s="501" t="s">
        <v>728</v>
      </c>
      <c r="G106" s="500" t="s">
        <v>729</v>
      </c>
      <c r="H106" s="509">
        <v>50</v>
      </c>
      <c r="I106" s="503" t="s">
        <v>803</v>
      </c>
      <c r="J106" s="502" t="s">
        <v>731</v>
      </c>
      <c r="K106" s="513">
        <v>0.05</v>
      </c>
      <c r="L106" s="514">
        <f t="shared" si="5"/>
        <v>2.5</v>
      </c>
      <c r="M106" s="497"/>
    </row>
    <row r="107" spans="1:13" ht="25.5">
      <c r="A107" s="497">
        <v>98</v>
      </c>
      <c r="B107" s="516" t="s">
        <v>788</v>
      </c>
      <c r="C107" s="517" t="s">
        <v>726</v>
      </c>
      <c r="D107" s="500" t="s">
        <v>753</v>
      </c>
      <c r="E107" s="501">
        <v>415093320</v>
      </c>
      <c r="F107" s="501" t="s">
        <v>728</v>
      </c>
      <c r="G107" s="500" t="s">
        <v>729</v>
      </c>
      <c r="H107" s="509">
        <v>50</v>
      </c>
      <c r="I107" s="503" t="s">
        <v>804</v>
      </c>
      <c r="J107" s="502" t="s">
        <v>731</v>
      </c>
      <c r="K107" s="513">
        <v>0.05</v>
      </c>
      <c r="L107" s="514">
        <f>K107*H107</f>
        <v>2.5</v>
      </c>
      <c r="M107" s="497"/>
    </row>
    <row r="108" spans="1:13" ht="25.5">
      <c r="A108" s="497">
        <v>99</v>
      </c>
      <c r="B108" s="516" t="s">
        <v>788</v>
      </c>
      <c r="C108" s="517" t="s">
        <v>726</v>
      </c>
      <c r="D108" s="500" t="s">
        <v>753</v>
      </c>
      <c r="E108" s="501">
        <v>415093320</v>
      </c>
      <c r="F108" s="501" t="s">
        <v>728</v>
      </c>
      <c r="G108" s="500" t="s">
        <v>729</v>
      </c>
      <c r="H108" s="509">
        <v>50</v>
      </c>
      <c r="I108" s="503" t="s">
        <v>805</v>
      </c>
      <c r="J108" s="502" t="s">
        <v>731</v>
      </c>
      <c r="K108" s="513">
        <v>0.05</v>
      </c>
      <c r="L108" s="514">
        <f t="shared" ref="L108:L111" si="6">K108*H108</f>
        <v>2.5</v>
      </c>
      <c r="M108" s="497"/>
    </row>
    <row r="109" spans="1:13" ht="25.5">
      <c r="A109" s="497">
        <v>100</v>
      </c>
      <c r="B109" s="516" t="s">
        <v>788</v>
      </c>
      <c r="C109" s="517" t="s">
        <v>726</v>
      </c>
      <c r="D109" s="500" t="s">
        <v>753</v>
      </c>
      <c r="E109" s="501">
        <v>415093320</v>
      </c>
      <c r="F109" s="501" t="s">
        <v>728</v>
      </c>
      <c r="G109" s="500" t="s">
        <v>729</v>
      </c>
      <c r="H109" s="509">
        <v>50</v>
      </c>
      <c r="I109" s="503" t="s">
        <v>806</v>
      </c>
      <c r="J109" s="502" t="s">
        <v>731</v>
      </c>
      <c r="K109" s="513">
        <v>0.05</v>
      </c>
      <c r="L109" s="514">
        <f t="shared" si="6"/>
        <v>2.5</v>
      </c>
      <c r="M109" s="497"/>
    </row>
    <row r="110" spans="1:13" ht="25.5">
      <c r="A110" s="497">
        <v>101</v>
      </c>
      <c r="B110" s="516" t="s">
        <v>788</v>
      </c>
      <c r="C110" s="517" t="s">
        <v>726</v>
      </c>
      <c r="D110" s="500" t="s">
        <v>753</v>
      </c>
      <c r="E110" s="501">
        <v>415093320</v>
      </c>
      <c r="F110" s="501" t="s">
        <v>728</v>
      </c>
      <c r="G110" s="500" t="s">
        <v>729</v>
      </c>
      <c r="H110" s="509">
        <v>50</v>
      </c>
      <c r="I110" s="503" t="s">
        <v>807</v>
      </c>
      <c r="J110" s="502" t="s">
        <v>731</v>
      </c>
      <c r="K110" s="513">
        <v>0.05</v>
      </c>
      <c r="L110" s="514">
        <f t="shared" si="6"/>
        <v>2.5</v>
      </c>
      <c r="M110" s="497"/>
    </row>
    <row r="111" spans="1:13" ht="25.5">
      <c r="A111" s="497">
        <v>102</v>
      </c>
      <c r="B111" s="516" t="s">
        <v>788</v>
      </c>
      <c r="C111" s="517" t="s">
        <v>726</v>
      </c>
      <c r="D111" s="500" t="s">
        <v>753</v>
      </c>
      <c r="E111" s="501">
        <v>415093320</v>
      </c>
      <c r="F111" s="501" t="s">
        <v>728</v>
      </c>
      <c r="G111" s="500" t="s">
        <v>729</v>
      </c>
      <c r="H111" s="509">
        <v>75</v>
      </c>
      <c r="I111" s="503" t="s">
        <v>808</v>
      </c>
      <c r="J111" s="502" t="s">
        <v>731</v>
      </c>
      <c r="K111" s="513">
        <v>0.05</v>
      </c>
      <c r="L111" s="514">
        <f t="shared" si="6"/>
        <v>3.75</v>
      </c>
      <c r="M111" s="497"/>
    </row>
    <row r="112" spans="1:13" ht="25.5">
      <c r="A112" s="497">
        <v>103</v>
      </c>
      <c r="B112" s="516" t="s">
        <v>788</v>
      </c>
      <c r="C112" s="517" t="s">
        <v>726</v>
      </c>
      <c r="D112" s="500" t="s">
        <v>753</v>
      </c>
      <c r="E112" s="501">
        <v>415093320</v>
      </c>
      <c r="F112" s="501" t="s">
        <v>728</v>
      </c>
      <c r="G112" s="500" t="s">
        <v>729</v>
      </c>
      <c r="H112" s="509">
        <v>50</v>
      </c>
      <c r="I112" s="503" t="s">
        <v>809</v>
      </c>
      <c r="J112" s="502" t="s">
        <v>731</v>
      </c>
      <c r="K112" s="513">
        <v>0.05</v>
      </c>
      <c r="L112" s="514">
        <f>K112*H112</f>
        <v>2.5</v>
      </c>
      <c r="M112" s="497"/>
    </row>
    <row r="113" spans="1:13" ht="25.5">
      <c r="A113" s="497">
        <v>104</v>
      </c>
      <c r="B113" s="516" t="s">
        <v>788</v>
      </c>
      <c r="C113" s="517" t="s">
        <v>726</v>
      </c>
      <c r="D113" s="500" t="s">
        <v>753</v>
      </c>
      <c r="E113" s="501">
        <v>415093320</v>
      </c>
      <c r="F113" s="501" t="s">
        <v>728</v>
      </c>
      <c r="G113" s="500" t="s">
        <v>729</v>
      </c>
      <c r="H113" s="509">
        <v>50</v>
      </c>
      <c r="I113" s="503" t="s">
        <v>810</v>
      </c>
      <c r="J113" s="502" t="s">
        <v>731</v>
      </c>
      <c r="K113" s="513">
        <v>0.05</v>
      </c>
      <c r="L113" s="514">
        <f t="shared" si="3"/>
        <v>2.5</v>
      </c>
      <c r="M113" s="497"/>
    </row>
    <row r="114" spans="1:13" ht="25.5">
      <c r="A114" s="497">
        <v>105</v>
      </c>
      <c r="B114" s="516" t="s">
        <v>788</v>
      </c>
      <c r="C114" s="517" t="s">
        <v>726</v>
      </c>
      <c r="D114" s="500" t="s">
        <v>753</v>
      </c>
      <c r="E114" s="501">
        <v>415093320</v>
      </c>
      <c r="F114" s="501" t="s">
        <v>728</v>
      </c>
      <c r="G114" s="500" t="s">
        <v>729</v>
      </c>
      <c r="H114" s="509">
        <v>50</v>
      </c>
      <c r="I114" s="503" t="s">
        <v>811</v>
      </c>
      <c r="J114" s="502" t="s">
        <v>731</v>
      </c>
      <c r="K114" s="513">
        <v>0.05</v>
      </c>
      <c r="L114" s="514">
        <f t="shared" si="3"/>
        <v>2.5</v>
      </c>
      <c r="M114" s="497"/>
    </row>
    <row r="115" spans="1:13" ht="25.5">
      <c r="A115" s="497">
        <v>106</v>
      </c>
      <c r="B115" s="516" t="s">
        <v>788</v>
      </c>
      <c r="C115" s="517" t="s">
        <v>726</v>
      </c>
      <c r="D115" s="500" t="s">
        <v>753</v>
      </c>
      <c r="E115" s="501">
        <v>415093320</v>
      </c>
      <c r="F115" s="501" t="s">
        <v>728</v>
      </c>
      <c r="G115" s="500" t="s">
        <v>729</v>
      </c>
      <c r="H115" s="509">
        <v>50</v>
      </c>
      <c r="I115" s="503" t="s">
        <v>812</v>
      </c>
      <c r="J115" s="502" t="s">
        <v>731</v>
      </c>
      <c r="K115" s="513">
        <v>0.05</v>
      </c>
      <c r="L115" s="514">
        <f t="shared" si="2"/>
        <v>2.5</v>
      </c>
      <c r="M115" s="497"/>
    </row>
    <row r="116" spans="1:13" ht="25.5">
      <c r="A116" s="497">
        <v>107</v>
      </c>
      <c r="B116" s="516" t="s">
        <v>788</v>
      </c>
      <c r="C116" s="517" t="s">
        <v>726</v>
      </c>
      <c r="D116" s="500" t="s">
        <v>753</v>
      </c>
      <c r="E116" s="501">
        <v>415093320</v>
      </c>
      <c r="F116" s="501" t="s">
        <v>728</v>
      </c>
      <c r="G116" s="500" t="s">
        <v>729</v>
      </c>
      <c r="H116" s="509">
        <v>200</v>
      </c>
      <c r="I116" s="503" t="s">
        <v>774</v>
      </c>
      <c r="J116" s="502" t="s">
        <v>731</v>
      </c>
      <c r="K116" s="513">
        <v>0.05</v>
      </c>
      <c r="L116" s="514">
        <f>H116*K116</f>
        <v>10</v>
      </c>
      <c r="M116" s="497"/>
    </row>
    <row r="117" spans="1:13" ht="25.5">
      <c r="A117" s="497">
        <v>108</v>
      </c>
      <c r="B117" s="516" t="s">
        <v>788</v>
      </c>
      <c r="C117" s="517" t="s">
        <v>726</v>
      </c>
      <c r="D117" s="500" t="s">
        <v>753</v>
      </c>
      <c r="E117" s="501">
        <v>415093320</v>
      </c>
      <c r="F117" s="501" t="s">
        <v>728</v>
      </c>
      <c r="G117" s="500" t="s">
        <v>729</v>
      </c>
      <c r="H117" s="509">
        <v>200</v>
      </c>
      <c r="I117" s="503" t="s">
        <v>769</v>
      </c>
      <c r="J117" s="502" t="s">
        <v>731</v>
      </c>
      <c r="K117" s="513">
        <v>0.05</v>
      </c>
      <c r="L117" s="514">
        <f>K117*H117</f>
        <v>10</v>
      </c>
      <c r="M117" s="497"/>
    </row>
    <row r="118" spans="1:13" ht="25.5">
      <c r="A118" s="497">
        <v>109</v>
      </c>
      <c r="B118" s="516" t="s">
        <v>788</v>
      </c>
      <c r="C118" s="517" t="s">
        <v>726</v>
      </c>
      <c r="D118" s="500" t="s">
        <v>753</v>
      </c>
      <c r="E118" s="501">
        <v>415093320</v>
      </c>
      <c r="F118" s="501" t="s">
        <v>728</v>
      </c>
      <c r="G118" s="500" t="s">
        <v>729</v>
      </c>
      <c r="H118" s="509">
        <v>200</v>
      </c>
      <c r="I118" s="503" t="s">
        <v>773</v>
      </c>
      <c r="J118" s="502" t="s">
        <v>731</v>
      </c>
      <c r="K118" s="513">
        <v>0.05</v>
      </c>
      <c r="L118" s="514">
        <f>K118*H118</f>
        <v>10</v>
      </c>
      <c r="M118" s="497"/>
    </row>
    <row r="119" spans="1:13" ht="25.5">
      <c r="A119" s="497">
        <v>110</v>
      </c>
      <c r="B119" s="516" t="s">
        <v>788</v>
      </c>
      <c r="C119" s="517" t="s">
        <v>726</v>
      </c>
      <c r="D119" s="500" t="s">
        <v>753</v>
      </c>
      <c r="E119" s="501">
        <v>415093320</v>
      </c>
      <c r="F119" s="501" t="s">
        <v>728</v>
      </c>
      <c r="G119" s="500" t="s">
        <v>729</v>
      </c>
      <c r="H119" s="509">
        <v>200</v>
      </c>
      <c r="I119" s="503" t="s">
        <v>770</v>
      </c>
      <c r="J119" s="502" t="s">
        <v>731</v>
      </c>
      <c r="K119" s="513">
        <v>0.05</v>
      </c>
      <c r="L119" s="514">
        <f t="shared" ref="L119:L122" si="7">K119*H119</f>
        <v>10</v>
      </c>
      <c r="M119" s="497"/>
    </row>
    <row r="120" spans="1:13" ht="25.5">
      <c r="A120" s="497">
        <v>111</v>
      </c>
      <c r="B120" s="516" t="s">
        <v>788</v>
      </c>
      <c r="C120" s="517" t="s">
        <v>726</v>
      </c>
      <c r="D120" s="500" t="s">
        <v>753</v>
      </c>
      <c r="E120" s="501">
        <v>415093320</v>
      </c>
      <c r="F120" s="501" t="s">
        <v>728</v>
      </c>
      <c r="G120" s="500" t="s">
        <v>729</v>
      </c>
      <c r="H120" s="509">
        <v>200</v>
      </c>
      <c r="I120" s="503" t="s">
        <v>771</v>
      </c>
      <c r="J120" s="502" t="s">
        <v>731</v>
      </c>
      <c r="K120" s="513">
        <v>0.05</v>
      </c>
      <c r="L120" s="514">
        <f t="shared" si="7"/>
        <v>10</v>
      </c>
      <c r="M120" s="497"/>
    </row>
    <row r="121" spans="1:13" ht="25.5">
      <c r="A121" s="497">
        <v>112</v>
      </c>
      <c r="B121" s="516" t="s">
        <v>788</v>
      </c>
      <c r="C121" s="517" t="s">
        <v>726</v>
      </c>
      <c r="D121" s="500" t="s">
        <v>753</v>
      </c>
      <c r="E121" s="501">
        <v>415093320</v>
      </c>
      <c r="F121" s="501" t="s">
        <v>728</v>
      </c>
      <c r="G121" s="500" t="s">
        <v>729</v>
      </c>
      <c r="H121" s="509">
        <v>200</v>
      </c>
      <c r="I121" s="503" t="s">
        <v>772</v>
      </c>
      <c r="J121" s="502" t="s">
        <v>731</v>
      </c>
      <c r="K121" s="513">
        <v>0.05</v>
      </c>
      <c r="L121" s="514">
        <f t="shared" si="7"/>
        <v>10</v>
      </c>
      <c r="M121" s="497"/>
    </row>
    <row r="122" spans="1:13" ht="25.5">
      <c r="A122" s="497">
        <v>113</v>
      </c>
      <c r="B122" s="516" t="s">
        <v>788</v>
      </c>
      <c r="C122" s="517" t="s">
        <v>726</v>
      </c>
      <c r="D122" s="500" t="s">
        <v>753</v>
      </c>
      <c r="E122" s="501">
        <v>415093320</v>
      </c>
      <c r="F122" s="501" t="s">
        <v>728</v>
      </c>
      <c r="G122" s="500" t="s">
        <v>729</v>
      </c>
      <c r="H122" s="509">
        <v>50</v>
      </c>
      <c r="I122" s="503" t="s">
        <v>813</v>
      </c>
      <c r="J122" s="502" t="s">
        <v>731</v>
      </c>
      <c r="K122" s="513">
        <v>0.05</v>
      </c>
      <c r="L122" s="514">
        <f t="shared" si="7"/>
        <v>2.5</v>
      </c>
      <c r="M122" s="497"/>
    </row>
    <row r="123" spans="1:13" ht="25.5">
      <c r="A123" s="497">
        <v>114</v>
      </c>
      <c r="B123" s="516" t="s">
        <v>788</v>
      </c>
      <c r="C123" s="517" t="s">
        <v>726</v>
      </c>
      <c r="D123" s="500" t="s">
        <v>753</v>
      </c>
      <c r="E123" s="501">
        <v>415093320</v>
      </c>
      <c r="F123" s="501" t="s">
        <v>728</v>
      </c>
      <c r="G123" s="500" t="s">
        <v>729</v>
      </c>
      <c r="H123" s="509">
        <v>50</v>
      </c>
      <c r="I123" s="503" t="s">
        <v>814</v>
      </c>
      <c r="J123" s="502" t="s">
        <v>731</v>
      </c>
      <c r="K123" s="513">
        <v>0.05</v>
      </c>
      <c r="L123" s="514">
        <f>H123*K123</f>
        <v>2.5</v>
      </c>
      <c r="M123" s="497"/>
    </row>
    <row r="124" spans="1:13" ht="25.5">
      <c r="A124" s="497">
        <v>115</v>
      </c>
      <c r="B124" s="516" t="s">
        <v>788</v>
      </c>
      <c r="C124" s="517" t="s">
        <v>726</v>
      </c>
      <c r="D124" s="500" t="s">
        <v>753</v>
      </c>
      <c r="E124" s="501">
        <v>415093320</v>
      </c>
      <c r="F124" s="501" t="s">
        <v>728</v>
      </c>
      <c r="G124" s="500" t="s">
        <v>729</v>
      </c>
      <c r="H124" s="509">
        <v>50</v>
      </c>
      <c r="I124" s="503" t="s">
        <v>815</v>
      </c>
      <c r="J124" s="502" t="s">
        <v>731</v>
      </c>
      <c r="K124" s="513">
        <v>0.05</v>
      </c>
      <c r="L124" s="514">
        <f>H124*K124</f>
        <v>2.5</v>
      </c>
      <c r="M124" s="497"/>
    </row>
    <row r="125" spans="1:13" ht="25.5">
      <c r="A125" s="497">
        <v>116</v>
      </c>
      <c r="B125" s="516" t="s">
        <v>788</v>
      </c>
      <c r="C125" s="517" t="s">
        <v>726</v>
      </c>
      <c r="D125" s="500" t="s">
        <v>753</v>
      </c>
      <c r="E125" s="501">
        <v>415093320</v>
      </c>
      <c r="F125" s="501" t="s">
        <v>728</v>
      </c>
      <c r="G125" s="500" t="s">
        <v>729</v>
      </c>
      <c r="H125" s="509">
        <v>100</v>
      </c>
      <c r="I125" s="503" t="s">
        <v>816</v>
      </c>
      <c r="J125" s="502" t="s">
        <v>731</v>
      </c>
      <c r="K125" s="513">
        <v>0.05</v>
      </c>
      <c r="L125" s="514">
        <f t="shared" ref="L125:L135" si="8">K125*H125</f>
        <v>5</v>
      </c>
      <c r="M125" s="497"/>
    </row>
    <row r="126" spans="1:13" ht="25.5">
      <c r="A126" s="497">
        <v>117</v>
      </c>
      <c r="B126" s="516" t="s">
        <v>788</v>
      </c>
      <c r="C126" s="517" t="s">
        <v>726</v>
      </c>
      <c r="D126" s="500" t="s">
        <v>753</v>
      </c>
      <c r="E126" s="501">
        <v>415093320</v>
      </c>
      <c r="F126" s="501" t="s">
        <v>728</v>
      </c>
      <c r="G126" s="500" t="s">
        <v>729</v>
      </c>
      <c r="H126" s="509">
        <v>100</v>
      </c>
      <c r="I126" s="503" t="s">
        <v>817</v>
      </c>
      <c r="J126" s="502" t="s">
        <v>731</v>
      </c>
      <c r="K126" s="513">
        <v>0.05</v>
      </c>
      <c r="L126" s="514">
        <f t="shared" si="8"/>
        <v>5</v>
      </c>
      <c r="M126" s="497"/>
    </row>
    <row r="127" spans="1:13" ht="25.5">
      <c r="A127" s="497">
        <v>118</v>
      </c>
      <c r="B127" s="516" t="s">
        <v>788</v>
      </c>
      <c r="C127" s="517" t="s">
        <v>726</v>
      </c>
      <c r="D127" s="500" t="s">
        <v>753</v>
      </c>
      <c r="E127" s="501">
        <v>415093320</v>
      </c>
      <c r="F127" s="501" t="s">
        <v>728</v>
      </c>
      <c r="G127" s="500" t="s">
        <v>729</v>
      </c>
      <c r="H127" s="509">
        <v>75</v>
      </c>
      <c r="I127" s="503" t="s">
        <v>750</v>
      </c>
      <c r="J127" s="502" t="s">
        <v>731</v>
      </c>
      <c r="K127" s="513">
        <v>0.05</v>
      </c>
      <c r="L127" s="514">
        <f t="shared" si="8"/>
        <v>3.75</v>
      </c>
      <c r="M127" s="497"/>
    </row>
    <row r="128" spans="1:13" ht="25.5">
      <c r="A128" s="497">
        <v>119</v>
      </c>
      <c r="B128" s="516" t="s">
        <v>788</v>
      </c>
      <c r="C128" s="517" t="s">
        <v>726</v>
      </c>
      <c r="D128" s="500" t="s">
        <v>753</v>
      </c>
      <c r="E128" s="501">
        <v>415093320</v>
      </c>
      <c r="F128" s="501" t="s">
        <v>728</v>
      </c>
      <c r="G128" s="500" t="s">
        <v>729</v>
      </c>
      <c r="H128" s="509">
        <v>100</v>
      </c>
      <c r="I128" s="503" t="s">
        <v>818</v>
      </c>
      <c r="J128" s="502" t="s">
        <v>731</v>
      </c>
      <c r="K128" s="513">
        <v>0.05</v>
      </c>
      <c r="L128" s="514">
        <f t="shared" si="8"/>
        <v>5</v>
      </c>
      <c r="M128" s="497"/>
    </row>
    <row r="129" spans="1:13" ht="25.5">
      <c r="A129" s="497">
        <v>120</v>
      </c>
      <c r="B129" s="516" t="s">
        <v>788</v>
      </c>
      <c r="C129" s="517" t="s">
        <v>726</v>
      </c>
      <c r="D129" s="500" t="s">
        <v>753</v>
      </c>
      <c r="E129" s="501">
        <v>415093320</v>
      </c>
      <c r="F129" s="501" t="s">
        <v>728</v>
      </c>
      <c r="G129" s="500" t="s">
        <v>729</v>
      </c>
      <c r="H129" s="509">
        <v>100</v>
      </c>
      <c r="I129" s="503" t="s">
        <v>752</v>
      </c>
      <c r="J129" s="502" t="s">
        <v>731</v>
      </c>
      <c r="K129" s="513">
        <v>0.05</v>
      </c>
      <c r="L129" s="514">
        <f t="shared" si="8"/>
        <v>5</v>
      </c>
      <c r="M129" s="497"/>
    </row>
    <row r="130" spans="1:13" ht="25.5">
      <c r="A130" s="497">
        <v>121</v>
      </c>
      <c r="B130" s="516" t="s">
        <v>788</v>
      </c>
      <c r="C130" s="517" t="s">
        <v>726</v>
      </c>
      <c r="D130" s="500" t="s">
        <v>753</v>
      </c>
      <c r="E130" s="501">
        <v>415093320</v>
      </c>
      <c r="F130" s="501" t="s">
        <v>728</v>
      </c>
      <c r="G130" s="500" t="s">
        <v>729</v>
      </c>
      <c r="H130" s="509">
        <v>100</v>
      </c>
      <c r="I130" s="503" t="s">
        <v>819</v>
      </c>
      <c r="J130" s="502" t="s">
        <v>731</v>
      </c>
      <c r="K130" s="513">
        <v>0.05</v>
      </c>
      <c r="L130" s="514">
        <f t="shared" si="8"/>
        <v>5</v>
      </c>
      <c r="M130" s="497"/>
    </row>
    <row r="131" spans="1:13" ht="25.5">
      <c r="A131" s="497">
        <v>122</v>
      </c>
      <c r="B131" s="516" t="s">
        <v>788</v>
      </c>
      <c r="C131" s="517" t="s">
        <v>726</v>
      </c>
      <c r="D131" s="500" t="s">
        <v>753</v>
      </c>
      <c r="E131" s="501">
        <v>415093320</v>
      </c>
      <c r="F131" s="501" t="s">
        <v>728</v>
      </c>
      <c r="G131" s="500" t="s">
        <v>729</v>
      </c>
      <c r="H131" s="509">
        <v>100</v>
      </c>
      <c r="I131" s="503" t="s">
        <v>820</v>
      </c>
      <c r="J131" s="502" t="s">
        <v>731</v>
      </c>
      <c r="K131" s="513">
        <v>0.05</v>
      </c>
      <c r="L131" s="514">
        <f t="shared" si="8"/>
        <v>5</v>
      </c>
      <c r="M131" s="497"/>
    </row>
    <row r="132" spans="1:13" ht="25.5">
      <c r="A132" s="497">
        <v>123</v>
      </c>
      <c r="B132" s="516" t="s">
        <v>788</v>
      </c>
      <c r="C132" s="517" t="s">
        <v>726</v>
      </c>
      <c r="D132" s="500" t="s">
        <v>753</v>
      </c>
      <c r="E132" s="501">
        <v>415093320</v>
      </c>
      <c r="F132" s="501" t="s">
        <v>728</v>
      </c>
      <c r="G132" s="500" t="s">
        <v>729</v>
      </c>
      <c r="H132" s="509">
        <v>100</v>
      </c>
      <c r="I132" s="503" t="s">
        <v>821</v>
      </c>
      <c r="J132" s="502" t="s">
        <v>731</v>
      </c>
      <c r="K132" s="513">
        <v>0.05</v>
      </c>
      <c r="L132" s="514">
        <f t="shared" si="8"/>
        <v>5</v>
      </c>
      <c r="M132" s="497"/>
    </row>
    <row r="133" spans="1:13" ht="25.5">
      <c r="A133" s="497">
        <v>124</v>
      </c>
      <c r="B133" s="516" t="s">
        <v>788</v>
      </c>
      <c r="C133" s="517" t="s">
        <v>726</v>
      </c>
      <c r="D133" s="500" t="s">
        <v>753</v>
      </c>
      <c r="E133" s="501">
        <v>415093320</v>
      </c>
      <c r="F133" s="501" t="s">
        <v>728</v>
      </c>
      <c r="G133" s="500" t="s">
        <v>729</v>
      </c>
      <c r="H133" s="509">
        <v>150</v>
      </c>
      <c r="I133" s="503" t="s">
        <v>764</v>
      </c>
      <c r="J133" s="502" t="s">
        <v>731</v>
      </c>
      <c r="K133" s="513">
        <v>0.08</v>
      </c>
      <c r="L133" s="514">
        <f t="shared" si="8"/>
        <v>12</v>
      </c>
      <c r="M133" s="497"/>
    </row>
    <row r="134" spans="1:13" ht="25.5">
      <c r="A134" s="497">
        <v>125</v>
      </c>
      <c r="B134" s="516" t="s">
        <v>788</v>
      </c>
      <c r="C134" s="517" t="s">
        <v>726</v>
      </c>
      <c r="D134" s="500" t="s">
        <v>753</v>
      </c>
      <c r="E134" s="501">
        <v>415093320</v>
      </c>
      <c r="F134" s="501" t="s">
        <v>728</v>
      </c>
      <c r="G134" s="500" t="s">
        <v>729</v>
      </c>
      <c r="H134" s="509">
        <v>150</v>
      </c>
      <c r="I134" s="503" t="s">
        <v>790</v>
      </c>
      <c r="J134" s="502" t="s">
        <v>731</v>
      </c>
      <c r="K134" s="513">
        <v>0.08</v>
      </c>
      <c r="L134" s="514">
        <f t="shared" si="8"/>
        <v>12</v>
      </c>
      <c r="M134" s="497"/>
    </row>
    <row r="135" spans="1:13" ht="25.5">
      <c r="A135" s="497">
        <v>126</v>
      </c>
      <c r="B135" s="516" t="s">
        <v>788</v>
      </c>
      <c r="C135" s="517" t="s">
        <v>726</v>
      </c>
      <c r="D135" s="500" t="s">
        <v>753</v>
      </c>
      <c r="E135" s="501">
        <v>415093320</v>
      </c>
      <c r="F135" s="501" t="s">
        <v>728</v>
      </c>
      <c r="G135" s="500" t="s">
        <v>729</v>
      </c>
      <c r="H135" s="509">
        <v>50</v>
      </c>
      <c r="I135" s="503" t="s">
        <v>791</v>
      </c>
      <c r="J135" s="502" t="s">
        <v>731</v>
      </c>
      <c r="K135" s="513">
        <v>0.08</v>
      </c>
      <c r="L135" s="514">
        <f t="shared" si="8"/>
        <v>4</v>
      </c>
      <c r="M135" s="497"/>
    </row>
    <row r="136" spans="1:13" ht="25.5">
      <c r="A136" s="497">
        <v>127</v>
      </c>
      <c r="B136" s="516" t="s">
        <v>788</v>
      </c>
      <c r="C136" s="517" t="s">
        <v>726</v>
      </c>
      <c r="D136" s="500" t="s">
        <v>753</v>
      </c>
      <c r="E136" s="501">
        <v>415093320</v>
      </c>
      <c r="F136" s="501" t="s">
        <v>728</v>
      </c>
      <c r="G136" s="500" t="s">
        <v>729</v>
      </c>
      <c r="H136" s="509">
        <v>100</v>
      </c>
      <c r="I136" s="503" t="s">
        <v>822</v>
      </c>
      <c r="J136" s="502" t="s">
        <v>731</v>
      </c>
      <c r="K136" s="513">
        <v>0.08</v>
      </c>
      <c r="L136" s="514">
        <f>H136*K136</f>
        <v>8</v>
      </c>
      <c r="M136" s="497"/>
    </row>
    <row r="137" spans="1:13" ht="25.5">
      <c r="A137" s="497">
        <v>128</v>
      </c>
      <c r="B137" s="516" t="s">
        <v>788</v>
      </c>
      <c r="C137" s="517" t="s">
        <v>726</v>
      </c>
      <c r="D137" s="500" t="s">
        <v>753</v>
      </c>
      <c r="E137" s="501">
        <v>415093320</v>
      </c>
      <c r="F137" s="501" t="s">
        <v>728</v>
      </c>
      <c r="G137" s="500" t="s">
        <v>729</v>
      </c>
      <c r="H137" s="509">
        <v>100</v>
      </c>
      <c r="I137" s="503" t="s">
        <v>823</v>
      </c>
      <c r="J137" s="502" t="s">
        <v>731</v>
      </c>
      <c r="K137" s="513">
        <v>0.08</v>
      </c>
      <c r="L137" s="514">
        <f>H137*K137</f>
        <v>8</v>
      </c>
      <c r="M137" s="497"/>
    </row>
    <row r="138" spans="1:13" ht="25.5">
      <c r="A138" s="497">
        <v>129</v>
      </c>
      <c r="B138" s="516" t="s">
        <v>788</v>
      </c>
      <c r="C138" s="517" t="s">
        <v>726</v>
      </c>
      <c r="D138" s="500" t="s">
        <v>753</v>
      </c>
      <c r="E138" s="501">
        <v>415093320</v>
      </c>
      <c r="F138" s="501" t="s">
        <v>728</v>
      </c>
      <c r="G138" s="500" t="s">
        <v>729</v>
      </c>
      <c r="H138" s="509">
        <v>100</v>
      </c>
      <c r="I138" s="503" t="s">
        <v>824</v>
      </c>
      <c r="J138" s="502" t="s">
        <v>731</v>
      </c>
      <c r="K138" s="513">
        <v>0.08</v>
      </c>
      <c r="L138" s="514">
        <f t="shared" ref="L138:L139" si="9">H138*K138</f>
        <v>8</v>
      </c>
      <c r="M138" s="497"/>
    </row>
    <row r="139" spans="1:13" ht="25.5">
      <c r="A139" s="497">
        <v>130</v>
      </c>
      <c r="B139" s="516" t="s">
        <v>788</v>
      </c>
      <c r="C139" s="517" t="s">
        <v>726</v>
      </c>
      <c r="D139" s="500" t="s">
        <v>753</v>
      </c>
      <c r="E139" s="501">
        <v>415093320</v>
      </c>
      <c r="F139" s="501" t="s">
        <v>728</v>
      </c>
      <c r="G139" s="500" t="s">
        <v>729</v>
      </c>
      <c r="H139" s="509">
        <v>100</v>
      </c>
      <c r="I139" s="503" t="s">
        <v>762</v>
      </c>
      <c r="J139" s="502" t="s">
        <v>731</v>
      </c>
      <c r="K139" s="513">
        <v>0.08</v>
      </c>
      <c r="L139" s="514">
        <f t="shared" si="9"/>
        <v>8</v>
      </c>
      <c r="M139" s="497"/>
    </row>
    <row r="140" spans="1:13" ht="25.5">
      <c r="A140" s="497">
        <v>131</v>
      </c>
      <c r="B140" s="516" t="s">
        <v>788</v>
      </c>
      <c r="C140" s="517" t="s">
        <v>726</v>
      </c>
      <c r="D140" s="500" t="s">
        <v>753</v>
      </c>
      <c r="E140" s="501">
        <v>415093320</v>
      </c>
      <c r="F140" s="501" t="s">
        <v>728</v>
      </c>
      <c r="G140" s="500" t="s">
        <v>729</v>
      </c>
      <c r="H140" s="509">
        <v>150</v>
      </c>
      <c r="I140" s="503" t="s">
        <v>767</v>
      </c>
      <c r="J140" s="502" t="s">
        <v>731</v>
      </c>
      <c r="K140" s="513">
        <v>0.08</v>
      </c>
      <c r="L140" s="514">
        <f t="shared" ref="L140:L161" si="10">K140*H140</f>
        <v>12</v>
      </c>
      <c r="M140" s="497"/>
    </row>
    <row r="141" spans="1:13" ht="25.5">
      <c r="A141" s="497">
        <v>132</v>
      </c>
      <c r="B141" s="516" t="s">
        <v>788</v>
      </c>
      <c r="C141" s="517" t="s">
        <v>726</v>
      </c>
      <c r="D141" s="500" t="s">
        <v>753</v>
      </c>
      <c r="E141" s="501">
        <v>415093320</v>
      </c>
      <c r="F141" s="501" t="s">
        <v>728</v>
      </c>
      <c r="G141" s="500" t="s">
        <v>729</v>
      </c>
      <c r="H141" s="509">
        <v>25</v>
      </c>
      <c r="I141" s="503" t="s">
        <v>570</v>
      </c>
      <c r="J141" s="502" t="s">
        <v>731</v>
      </c>
      <c r="K141" s="513">
        <v>0.08</v>
      </c>
      <c r="L141" s="514">
        <f t="shared" si="10"/>
        <v>2</v>
      </c>
      <c r="M141" s="497"/>
    </row>
    <row r="142" spans="1:13" ht="25.5">
      <c r="A142" s="497">
        <v>133</v>
      </c>
      <c r="B142" s="516" t="s">
        <v>788</v>
      </c>
      <c r="C142" s="517" t="s">
        <v>726</v>
      </c>
      <c r="D142" s="500" t="s">
        <v>753</v>
      </c>
      <c r="E142" s="501">
        <v>415093320</v>
      </c>
      <c r="F142" s="501" t="s">
        <v>728</v>
      </c>
      <c r="G142" s="500" t="s">
        <v>729</v>
      </c>
      <c r="H142" s="509">
        <v>50</v>
      </c>
      <c r="I142" s="503" t="s">
        <v>825</v>
      </c>
      <c r="J142" s="502" t="s">
        <v>731</v>
      </c>
      <c r="K142" s="513">
        <v>0.08</v>
      </c>
      <c r="L142" s="514">
        <f t="shared" si="10"/>
        <v>4</v>
      </c>
      <c r="M142" s="497"/>
    </row>
    <row r="143" spans="1:13" ht="25.5">
      <c r="A143" s="497">
        <v>134</v>
      </c>
      <c r="B143" s="516" t="s">
        <v>788</v>
      </c>
      <c r="C143" s="517" t="s">
        <v>726</v>
      </c>
      <c r="D143" s="500" t="s">
        <v>753</v>
      </c>
      <c r="E143" s="501">
        <v>415093320</v>
      </c>
      <c r="F143" s="501" t="s">
        <v>728</v>
      </c>
      <c r="G143" s="500" t="s">
        <v>729</v>
      </c>
      <c r="H143" s="509">
        <v>125</v>
      </c>
      <c r="I143" s="503" t="s">
        <v>752</v>
      </c>
      <c r="J143" s="502" t="s">
        <v>731</v>
      </c>
      <c r="K143" s="513">
        <v>0.08</v>
      </c>
      <c r="L143" s="514">
        <f t="shared" si="10"/>
        <v>10</v>
      </c>
      <c r="M143" s="497"/>
    </row>
    <row r="144" spans="1:13" ht="25.5">
      <c r="A144" s="497">
        <v>135</v>
      </c>
      <c r="B144" s="516" t="s">
        <v>788</v>
      </c>
      <c r="C144" s="517" t="s">
        <v>726</v>
      </c>
      <c r="D144" s="500" t="s">
        <v>753</v>
      </c>
      <c r="E144" s="501">
        <v>415093320</v>
      </c>
      <c r="F144" s="501" t="s">
        <v>728</v>
      </c>
      <c r="G144" s="500" t="s">
        <v>729</v>
      </c>
      <c r="H144" s="509">
        <v>125</v>
      </c>
      <c r="I144" s="503" t="s">
        <v>826</v>
      </c>
      <c r="J144" s="502" t="s">
        <v>731</v>
      </c>
      <c r="K144" s="513">
        <v>0.08</v>
      </c>
      <c r="L144" s="514">
        <f t="shared" si="10"/>
        <v>10</v>
      </c>
      <c r="M144" s="497"/>
    </row>
    <row r="145" spans="1:13" ht="25.5">
      <c r="A145" s="497">
        <v>136</v>
      </c>
      <c r="B145" s="516" t="s">
        <v>788</v>
      </c>
      <c r="C145" s="517" t="s">
        <v>726</v>
      </c>
      <c r="D145" s="500" t="s">
        <v>753</v>
      </c>
      <c r="E145" s="501">
        <v>415093320</v>
      </c>
      <c r="F145" s="501" t="s">
        <v>728</v>
      </c>
      <c r="G145" s="500" t="s">
        <v>729</v>
      </c>
      <c r="H145" s="509">
        <v>125</v>
      </c>
      <c r="I145" s="503" t="s">
        <v>827</v>
      </c>
      <c r="J145" s="502" t="s">
        <v>731</v>
      </c>
      <c r="K145" s="513">
        <v>0.08</v>
      </c>
      <c r="L145" s="514">
        <f t="shared" si="10"/>
        <v>10</v>
      </c>
      <c r="M145" s="497"/>
    </row>
    <row r="146" spans="1:13" ht="25.5">
      <c r="A146" s="497">
        <v>137</v>
      </c>
      <c r="B146" s="516" t="s">
        <v>788</v>
      </c>
      <c r="C146" s="517" t="s">
        <v>726</v>
      </c>
      <c r="D146" s="500" t="s">
        <v>753</v>
      </c>
      <c r="E146" s="501">
        <v>415093320</v>
      </c>
      <c r="F146" s="501" t="s">
        <v>728</v>
      </c>
      <c r="G146" s="500" t="s">
        <v>729</v>
      </c>
      <c r="H146" s="509">
        <v>125</v>
      </c>
      <c r="I146" s="503" t="s">
        <v>828</v>
      </c>
      <c r="J146" s="502" t="s">
        <v>731</v>
      </c>
      <c r="K146" s="513">
        <v>0.08</v>
      </c>
      <c r="L146" s="514">
        <f t="shared" si="10"/>
        <v>10</v>
      </c>
      <c r="M146" s="497"/>
    </row>
    <row r="147" spans="1:13" ht="25.5">
      <c r="A147" s="497">
        <v>138</v>
      </c>
      <c r="B147" s="516" t="s">
        <v>788</v>
      </c>
      <c r="C147" s="517" t="s">
        <v>726</v>
      </c>
      <c r="D147" s="500" t="s">
        <v>753</v>
      </c>
      <c r="E147" s="501">
        <v>415093320</v>
      </c>
      <c r="F147" s="501" t="s">
        <v>728</v>
      </c>
      <c r="G147" s="500" t="s">
        <v>729</v>
      </c>
      <c r="H147" s="509">
        <v>50</v>
      </c>
      <c r="I147" s="503" t="s">
        <v>825</v>
      </c>
      <c r="J147" s="502" t="s">
        <v>731</v>
      </c>
      <c r="K147" s="513">
        <v>0.08</v>
      </c>
      <c r="L147" s="514">
        <f t="shared" si="10"/>
        <v>4</v>
      </c>
      <c r="M147" s="497"/>
    </row>
    <row r="148" spans="1:13" ht="25.5">
      <c r="A148" s="497">
        <v>139</v>
      </c>
      <c r="B148" s="516" t="s">
        <v>788</v>
      </c>
      <c r="C148" s="517" t="s">
        <v>726</v>
      </c>
      <c r="D148" s="500" t="s">
        <v>753</v>
      </c>
      <c r="E148" s="501">
        <v>415093320</v>
      </c>
      <c r="F148" s="501" t="s">
        <v>728</v>
      </c>
      <c r="G148" s="500" t="s">
        <v>729</v>
      </c>
      <c r="H148" s="509">
        <v>200</v>
      </c>
      <c r="I148" s="503" t="s">
        <v>829</v>
      </c>
      <c r="J148" s="502" t="s">
        <v>731</v>
      </c>
      <c r="K148" s="513">
        <v>0.05</v>
      </c>
      <c r="L148" s="514">
        <f t="shared" si="10"/>
        <v>10</v>
      </c>
      <c r="M148" s="497"/>
    </row>
    <row r="149" spans="1:13" ht="25.5">
      <c r="A149" s="497">
        <v>140</v>
      </c>
      <c r="B149" s="516" t="s">
        <v>788</v>
      </c>
      <c r="C149" s="517" t="s">
        <v>726</v>
      </c>
      <c r="D149" s="500" t="s">
        <v>753</v>
      </c>
      <c r="E149" s="501">
        <v>415093320</v>
      </c>
      <c r="F149" s="501" t="s">
        <v>728</v>
      </c>
      <c r="G149" s="500" t="s">
        <v>729</v>
      </c>
      <c r="H149" s="509">
        <v>200</v>
      </c>
      <c r="I149" s="503" t="s">
        <v>830</v>
      </c>
      <c r="J149" s="502" t="s">
        <v>731</v>
      </c>
      <c r="K149" s="513">
        <v>0.05</v>
      </c>
      <c r="L149" s="514">
        <f t="shared" si="10"/>
        <v>10</v>
      </c>
      <c r="M149" s="497"/>
    </row>
    <row r="150" spans="1:13" ht="25.5">
      <c r="A150" s="497">
        <v>141</v>
      </c>
      <c r="B150" s="516" t="s">
        <v>788</v>
      </c>
      <c r="C150" s="517" t="s">
        <v>726</v>
      </c>
      <c r="D150" s="500" t="s">
        <v>753</v>
      </c>
      <c r="E150" s="501">
        <v>415093320</v>
      </c>
      <c r="F150" s="501" t="s">
        <v>728</v>
      </c>
      <c r="G150" s="500" t="s">
        <v>729</v>
      </c>
      <c r="H150" s="509">
        <v>200</v>
      </c>
      <c r="I150" s="503" t="s">
        <v>831</v>
      </c>
      <c r="J150" s="502" t="s">
        <v>731</v>
      </c>
      <c r="K150" s="513">
        <v>0.05</v>
      </c>
      <c r="L150" s="514">
        <f t="shared" si="10"/>
        <v>10</v>
      </c>
      <c r="M150" s="497"/>
    </row>
    <row r="151" spans="1:13" ht="25.5">
      <c r="A151" s="497">
        <v>142</v>
      </c>
      <c r="B151" s="516" t="s">
        <v>788</v>
      </c>
      <c r="C151" s="517" t="s">
        <v>726</v>
      </c>
      <c r="D151" s="500" t="s">
        <v>753</v>
      </c>
      <c r="E151" s="501">
        <v>415093320</v>
      </c>
      <c r="F151" s="501" t="s">
        <v>728</v>
      </c>
      <c r="G151" s="500" t="s">
        <v>729</v>
      </c>
      <c r="H151" s="509">
        <v>100</v>
      </c>
      <c r="I151" s="503" t="s">
        <v>832</v>
      </c>
      <c r="J151" s="502" t="s">
        <v>731</v>
      </c>
      <c r="K151" s="513">
        <v>0.05</v>
      </c>
      <c r="L151" s="514">
        <f t="shared" si="10"/>
        <v>5</v>
      </c>
      <c r="M151" s="497"/>
    </row>
    <row r="152" spans="1:13" ht="25.5">
      <c r="A152" s="497">
        <v>143</v>
      </c>
      <c r="B152" s="516" t="s">
        <v>788</v>
      </c>
      <c r="C152" s="517" t="s">
        <v>726</v>
      </c>
      <c r="D152" s="500" t="s">
        <v>753</v>
      </c>
      <c r="E152" s="501">
        <v>415093320</v>
      </c>
      <c r="F152" s="501" t="s">
        <v>728</v>
      </c>
      <c r="G152" s="500" t="s">
        <v>729</v>
      </c>
      <c r="H152" s="509">
        <v>200</v>
      </c>
      <c r="I152" s="503" t="s">
        <v>833</v>
      </c>
      <c r="J152" s="502" t="s">
        <v>731</v>
      </c>
      <c r="K152" s="513">
        <v>0.05</v>
      </c>
      <c r="L152" s="514">
        <f t="shared" si="10"/>
        <v>10</v>
      </c>
      <c r="M152" s="497"/>
    </row>
    <row r="153" spans="1:13" ht="25.5">
      <c r="A153" s="497">
        <v>144</v>
      </c>
      <c r="B153" s="516" t="s">
        <v>788</v>
      </c>
      <c r="C153" s="517" t="s">
        <v>726</v>
      </c>
      <c r="D153" s="500" t="s">
        <v>753</v>
      </c>
      <c r="E153" s="501">
        <v>415093320</v>
      </c>
      <c r="F153" s="501" t="s">
        <v>728</v>
      </c>
      <c r="G153" s="500" t="s">
        <v>729</v>
      </c>
      <c r="H153" s="509">
        <v>100</v>
      </c>
      <c r="I153" s="503" t="s">
        <v>834</v>
      </c>
      <c r="J153" s="502" t="s">
        <v>731</v>
      </c>
      <c r="K153" s="513">
        <v>0.05</v>
      </c>
      <c r="L153" s="514">
        <f t="shared" si="10"/>
        <v>5</v>
      </c>
      <c r="M153" s="497"/>
    </row>
    <row r="154" spans="1:13" ht="25.5">
      <c r="A154" s="497">
        <v>145</v>
      </c>
      <c r="B154" s="516" t="s">
        <v>788</v>
      </c>
      <c r="C154" s="517" t="s">
        <v>726</v>
      </c>
      <c r="D154" s="500" t="s">
        <v>753</v>
      </c>
      <c r="E154" s="501">
        <v>415093320</v>
      </c>
      <c r="F154" s="501" t="s">
        <v>728</v>
      </c>
      <c r="G154" s="500" t="s">
        <v>729</v>
      </c>
      <c r="H154" s="509">
        <v>400</v>
      </c>
      <c r="I154" s="503" t="s">
        <v>835</v>
      </c>
      <c r="J154" s="502" t="s">
        <v>731</v>
      </c>
      <c r="K154" s="513">
        <v>0.05</v>
      </c>
      <c r="L154" s="514">
        <f t="shared" si="10"/>
        <v>20</v>
      </c>
      <c r="M154" s="497"/>
    </row>
    <row r="155" spans="1:13" ht="25.5">
      <c r="A155" s="497">
        <v>146</v>
      </c>
      <c r="B155" s="516" t="s">
        <v>788</v>
      </c>
      <c r="C155" s="517" t="s">
        <v>726</v>
      </c>
      <c r="D155" s="500" t="s">
        <v>753</v>
      </c>
      <c r="E155" s="501">
        <v>415093320</v>
      </c>
      <c r="F155" s="501" t="s">
        <v>728</v>
      </c>
      <c r="G155" s="500" t="s">
        <v>729</v>
      </c>
      <c r="H155" s="509">
        <v>200</v>
      </c>
      <c r="I155" s="503" t="s">
        <v>836</v>
      </c>
      <c r="J155" s="502" t="s">
        <v>731</v>
      </c>
      <c r="K155" s="513">
        <v>0.05</v>
      </c>
      <c r="L155" s="514">
        <f t="shared" si="10"/>
        <v>10</v>
      </c>
      <c r="M155" s="497"/>
    </row>
    <row r="156" spans="1:13" ht="25.5">
      <c r="A156" s="497">
        <v>147</v>
      </c>
      <c r="B156" s="516" t="s">
        <v>788</v>
      </c>
      <c r="C156" s="517" t="s">
        <v>726</v>
      </c>
      <c r="D156" s="500" t="s">
        <v>753</v>
      </c>
      <c r="E156" s="501">
        <v>415093320</v>
      </c>
      <c r="F156" s="501" t="s">
        <v>728</v>
      </c>
      <c r="G156" s="500" t="s">
        <v>729</v>
      </c>
      <c r="H156" s="509">
        <v>400</v>
      </c>
      <c r="I156" s="503" t="s">
        <v>837</v>
      </c>
      <c r="J156" s="502" t="s">
        <v>731</v>
      </c>
      <c r="K156" s="513">
        <v>0.05</v>
      </c>
      <c r="L156" s="514">
        <f t="shared" si="10"/>
        <v>20</v>
      </c>
      <c r="M156" s="497"/>
    </row>
    <row r="157" spans="1:13" ht="25.5">
      <c r="A157" s="497">
        <v>148</v>
      </c>
      <c r="B157" s="516" t="s">
        <v>788</v>
      </c>
      <c r="C157" s="517" t="s">
        <v>726</v>
      </c>
      <c r="D157" s="500" t="s">
        <v>753</v>
      </c>
      <c r="E157" s="501">
        <v>415093320</v>
      </c>
      <c r="F157" s="501" t="s">
        <v>728</v>
      </c>
      <c r="G157" s="500" t="s">
        <v>729</v>
      </c>
      <c r="H157" s="509">
        <v>400</v>
      </c>
      <c r="I157" s="503" t="s">
        <v>838</v>
      </c>
      <c r="J157" s="502" t="s">
        <v>731</v>
      </c>
      <c r="K157" s="513">
        <v>0.05</v>
      </c>
      <c r="L157" s="514">
        <f t="shared" si="10"/>
        <v>20</v>
      </c>
      <c r="M157" s="497"/>
    </row>
    <row r="158" spans="1:13" ht="25.5">
      <c r="A158" s="497">
        <v>149</v>
      </c>
      <c r="B158" s="516" t="s">
        <v>788</v>
      </c>
      <c r="C158" s="517" t="s">
        <v>726</v>
      </c>
      <c r="D158" s="500" t="s">
        <v>753</v>
      </c>
      <c r="E158" s="501">
        <v>415093320</v>
      </c>
      <c r="F158" s="501" t="s">
        <v>728</v>
      </c>
      <c r="G158" s="500" t="s">
        <v>729</v>
      </c>
      <c r="H158" s="509">
        <v>400</v>
      </c>
      <c r="I158" s="503" t="s">
        <v>839</v>
      </c>
      <c r="J158" s="502" t="s">
        <v>731</v>
      </c>
      <c r="K158" s="513">
        <v>0.05</v>
      </c>
      <c r="L158" s="514">
        <f t="shared" si="10"/>
        <v>20</v>
      </c>
      <c r="M158" s="497"/>
    </row>
    <row r="159" spans="1:13" ht="25.5">
      <c r="A159" s="497">
        <v>150</v>
      </c>
      <c r="B159" s="516" t="s">
        <v>788</v>
      </c>
      <c r="C159" s="517" t="s">
        <v>726</v>
      </c>
      <c r="D159" s="500" t="s">
        <v>753</v>
      </c>
      <c r="E159" s="501">
        <v>415093320</v>
      </c>
      <c r="F159" s="501" t="s">
        <v>728</v>
      </c>
      <c r="G159" s="500" t="s">
        <v>729</v>
      </c>
      <c r="H159" s="509">
        <v>200</v>
      </c>
      <c r="I159" s="503" t="s">
        <v>840</v>
      </c>
      <c r="J159" s="502" t="s">
        <v>731</v>
      </c>
      <c r="K159" s="513">
        <v>0.05</v>
      </c>
      <c r="L159" s="514">
        <f t="shared" si="10"/>
        <v>10</v>
      </c>
      <c r="M159" s="497"/>
    </row>
    <row r="160" spans="1:13" ht="25.5">
      <c r="A160" s="497">
        <v>151</v>
      </c>
      <c r="B160" s="516" t="s">
        <v>788</v>
      </c>
      <c r="C160" s="517" t="s">
        <v>726</v>
      </c>
      <c r="D160" s="500" t="s">
        <v>753</v>
      </c>
      <c r="E160" s="501">
        <v>415093320</v>
      </c>
      <c r="F160" s="501" t="s">
        <v>728</v>
      </c>
      <c r="G160" s="500" t="s">
        <v>729</v>
      </c>
      <c r="H160" s="509">
        <v>200</v>
      </c>
      <c r="I160" s="503" t="s">
        <v>841</v>
      </c>
      <c r="J160" s="502" t="s">
        <v>731</v>
      </c>
      <c r="K160" s="513">
        <v>0.05</v>
      </c>
      <c r="L160" s="514">
        <f t="shared" si="10"/>
        <v>10</v>
      </c>
      <c r="M160" s="497"/>
    </row>
    <row r="161" spans="1:13" ht="25.5">
      <c r="A161" s="497">
        <v>152</v>
      </c>
      <c r="B161" s="516" t="s">
        <v>788</v>
      </c>
      <c r="C161" s="517" t="s">
        <v>726</v>
      </c>
      <c r="D161" s="500" t="s">
        <v>753</v>
      </c>
      <c r="E161" s="501">
        <v>415093320</v>
      </c>
      <c r="F161" s="501" t="s">
        <v>728</v>
      </c>
      <c r="G161" s="500" t="s">
        <v>729</v>
      </c>
      <c r="H161" s="509">
        <v>100</v>
      </c>
      <c r="I161" s="503" t="s">
        <v>570</v>
      </c>
      <c r="J161" s="502" t="s">
        <v>731</v>
      </c>
      <c r="K161" s="513">
        <v>0.05</v>
      </c>
      <c r="L161" s="514">
        <f t="shared" si="10"/>
        <v>5</v>
      </c>
      <c r="M161" s="497"/>
    </row>
    <row r="162" spans="1:13" ht="25.5">
      <c r="A162" s="497">
        <v>153</v>
      </c>
      <c r="B162" s="516" t="s">
        <v>788</v>
      </c>
      <c r="C162" s="517" t="s">
        <v>726</v>
      </c>
      <c r="D162" s="500" t="s">
        <v>753</v>
      </c>
      <c r="E162" s="501">
        <v>415093320</v>
      </c>
      <c r="F162" s="501" t="s">
        <v>728</v>
      </c>
      <c r="G162" s="500" t="s">
        <v>729</v>
      </c>
      <c r="H162" s="509">
        <v>150</v>
      </c>
      <c r="I162" s="503" t="s">
        <v>739</v>
      </c>
      <c r="J162" s="502" t="s">
        <v>731</v>
      </c>
      <c r="K162" s="513">
        <v>0.08</v>
      </c>
      <c r="L162" s="514">
        <f>K162*H162</f>
        <v>12</v>
      </c>
      <c r="M162" s="497"/>
    </row>
    <row r="163" spans="1:13" ht="25.5">
      <c r="A163" s="497">
        <v>154</v>
      </c>
      <c r="B163" s="516" t="s">
        <v>788</v>
      </c>
      <c r="C163" s="517" t="s">
        <v>726</v>
      </c>
      <c r="D163" s="500" t="s">
        <v>753</v>
      </c>
      <c r="E163" s="501">
        <v>415093320</v>
      </c>
      <c r="F163" s="501" t="s">
        <v>728</v>
      </c>
      <c r="G163" s="500" t="s">
        <v>729</v>
      </c>
      <c r="H163" s="509">
        <v>150</v>
      </c>
      <c r="I163" s="503" t="s">
        <v>751</v>
      </c>
      <c r="J163" s="502" t="s">
        <v>731</v>
      </c>
      <c r="K163" s="513">
        <v>0.08</v>
      </c>
      <c r="L163" s="514">
        <f t="shared" ref="L163:L199" si="11">K163*H163</f>
        <v>12</v>
      </c>
      <c r="M163" s="497"/>
    </row>
    <row r="164" spans="1:13" ht="25.5">
      <c r="A164" s="497">
        <v>155</v>
      </c>
      <c r="B164" s="516" t="s">
        <v>788</v>
      </c>
      <c r="C164" s="517" t="s">
        <v>726</v>
      </c>
      <c r="D164" s="500" t="s">
        <v>753</v>
      </c>
      <c r="E164" s="501">
        <v>415093320</v>
      </c>
      <c r="F164" s="501" t="s">
        <v>728</v>
      </c>
      <c r="G164" s="500" t="s">
        <v>729</v>
      </c>
      <c r="H164" s="509">
        <v>100</v>
      </c>
      <c r="I164" s="503" t="s">
        <v>842</v>
      </c>
      <c r="J164" s="502" t="s">
        <v>731</v>
      </c>
      <c r="K164" s="513">
        <v>0.08</v>
      </c>
      <c r="L164" s="514">
        <f t="shared" si="11"/>
        <v>8</v>
      </c>
      <c r="M164" s="497"/>
    </row>
    <row r="165" spans="1:13" ht="25.5">
      <c r="A165" s="497">
        <v>156</v>
      </c>
      <c r="B165" s="516" t="s">
        <v>788</v>
      </c>
      <c r="C165" s="517" t="s">
        <v>726</v>
      </c>
      <c r="D165" s="500" t="s">
        <v>753</v>
      </c>
      <c r="E165" s="501">
        <v>415093320</v>
      </c>
      <c r="F165" s="501" t="s">
        <v>728</v>
      </c>
      <c r="G165" s="500" t="s">
        <v>729</v>
      </c>
      <c r="H165" s="509">
        <v>100</v>
      </c>
      <c r="I165" s="503" t="s">
        <v>843</v>
      </c>
      <c r="J165" s="502" t="s">
        <v>731</v>
      </c>
      <c r="K165" s="513">
        <v>0.08</v>
      </c>
      <c r="L165" s="514">
        <f t="shared" si="11"/>
        <v>8</v>
      </c>
      <c r="M165" s="497"/>
    </row>
    <row r="166" spans="1:13" ht="25.5">
      <c r="A166" s="497">
        <v>157</v>
      </c>
      <c r="B166" s="516" t="s">
        <v>788</v>
      </c>
      <c r="C166" s="517" t="s">
        <v>726</v>
      </c>
      <c r="D166" s="500" t="s">
        <v>753</v>
      </c>
      <c r="E166" s="501">
        <v>415093320</v>
      </c>
      <c r="F166" s="501" t="s">
        <v>728</v>
      </c>
      <c r="G166" s="500" t="s">
        <v>729</v>
      </c>
      <c r="H166" s="509">
        <v>100</v>
      </c>
      <c r="I166" s="503" t="s">
        <v>844</v>
      </c>
      <c r="J166" s="502" t="s">
        <v>731</v>
      </c>
      <c r="K166" s="513">
        <v>0.08</v>
      </c>
      <c r="L166" s="514">
        <f t="shared" si="11"/>
        <v>8</v>
      </c>
      <c r="M166" s="497"/>
    </row>
    <row r="167" spans="1:13" ht="25.5">
      <c r="A167" s="497">
        <v>158</v>
      </c>
      <c r="B167" s="516" t="s">
        <v>788</v>
      </c>
      <c r="C167" s="517" t="s">
        <v>726</v>
      </c>
      <c r="D167" s="500" t="s">
        <v>753</v>
      </c>
      <c r="E167" s="501">
        <v>415093320</v>
      </c>
      <c r="F167" s="501" t="s">
        <v>728</v>
      </c>
      <c r="G167" s="500" t="s">
        <v>729</v>
      </c>
      <c r="H167" s="509">
        <v>150</v>
      </c>
      <c r="I167" s="503" t="s">
        <v>845</v>
      </c>
      <c r="J167" s="502" t="s">
        <v>731</v>
      </c>
      <c r="K167" s="513">
        <v>0.08</v>
      </c>
      <c r="L167" s="514">
        <f t="shared" si="11"/>
        <v>12</v>
      </c>
      <c r="M167" s="497"/>
    </row>
    <row r="168" spans="1:13" ht="25.5">
      <c r="A168" s="497">
        <v>159</v>
      </c>
      <c r="B168" s="516" t="s">
        <v>788</v>
      </c>
      <c r="C168" s="517" t="s">
        <v>726</v>
      </c>
      <c r="D168" s="500" t="s">
        <v>753</v>
      </c>
      <c r="E168" s="501">
        <v>415093320</v>
      </c>
      <c r="F168" s="501" t="s">
        <v>728</v>
      </c>
      <c r="G168" s="500" t="s">
        <v>729</v>
      </c>
      <c r="H168" s="509">
        <v>100</v>
      </c>
      <c r="I168" s="503" t="s">
        <v>846</v>
      </c>
      <c r="J168" s="502" t="s">
        <v>731</v>
      </c>
      <c r="K168" s="513">
        <v>0.08</v>
      </c>
      <c r="L168" s="514">
        <f t="shared" si="11"/>
        <v>8</v>
      </c>
      <c r="M168" s="497"/>
    </row>
    <row r="169" spans="1:13" ht="25.5">
      <c r="A169" s="497">
        <v>160</v>
      </c>
      <c r="B169" s="516" t="s">
        <v>788</v>
      </c>
      <c r="C169" s="517" t="s">
        <v>726</v>
      </c>
      <c r="D169" s="500" t="s">
        <v>753</v>
      </c>
      <c r="E169" s="501">
        <v>415093320</v>
      </c>
      <c r="F169" s="501" t="s">
        <v>728</v>
      </c>
      <c r="G169" s="500" t="s">
        <v>729</v>
      </c>
      <c r="H169" s="509">
        <v>100</v>
      </c>
      <c r="I169" s="503" t="s">
        <v>847</v>
      </c>
      <c r="J169" s="502" t="s">
        <v>731</v>
      </c>
      <c r="K169" s="513">
        <v>0.08</v>
      </c>
      <c r="L169" s="514">
        <f t="shared" si="11"/>
        <v>8</v>
      </c>
      <c r="M169" s="497"/>
    </row>
    <row r="170" spans="1:13" ht="25.5">
      <c r="A170" s="497">
        <v>161</v>
      </c>
      <c r="B170" s="516" t="s">
        <v>788</v>
      </c>
      <c r="C170" s="517" t="s">
        <v>726</v>
      </c>
      <c r="D170" s="500" t="s">
        <v>753</v>
      </c>
      <c r="E170" s="501">
        <v>415093320</v>
      </c>
      <c r="F170" s="501" t="s">
        <v>728</v>
      </c>
      <c r="G170" s="500" t="s">
        <v>729</v>
      </c>
      <c r="H170" s="509">
        <v>100</v>
      </c>
      <c r="I170" s="503" t="s">
        <v>848</v>
      </c>
      <c r="J170" s="502" t="s">
        <v>731</v>
      </c>
      <c r="K170" s="513">
        <v>0.08</v>
      </c>
      <c r="L170" s="514">
        <f t="shared" si="11"/>
        <v>8</v>
      </c>
      <c r="M170" s="497"/>
    </row>
    <row r="171" spans="1:13" ht="25.5">
      <c r="A171" s="497">
        <v>162</v>
      </c>
      <c r="B171" s="516" t="s">
        <v>788</v>
      </c>
      <c r="C171" s="517" t="s">
        <v>726</v>
      </c>
      <c r="D171" s="500" t="s">
        <v>753</v>
      </c>
      <c r="E171" s="501">
        <v>415093320</v>
      </c>
      <c r="F171" s="501" t="s">
        <v>728</v>
      </c>
      <c r="G171" s="500" t="s">
        <v>729</v>
      </c>
      <c r="H171" s="509">
        <v>100</v>
      </c>
      <c r="I171" s="503" t="s">
        <v>849</v>
      </c>
      <c r="J171" s="502" t="s">
        <v>731</v>
      </c>
      <c r="K171" s="513">
        <v>0.08</v>
      </c>
      <c r="L171" s="514">
        <f t="shared" si="11"/>
        <v>8</v>
      </c>
      <c r="M171" s="497"/>
    </row>
    <row r="172" spans="1:13" ht="25.5">
      <c r="A172" s="497">
        <v>163</v>
      </c>
      <c r="B172" s="516" t="s">
        <v>788</v>
      </c>
      <c r="C172" s="517" t="s">
        <v>726</v>
      </c>
      <c r="D172" s="500" t="s">
        <v>753</v>
      </c>
      <c r="E172" s="501">
        <v>415093320</v>
      </c>
      <c r="F172" s="501" t="s">
        <v>728</v>
      </c>
      <c r="G172" s="500" t="s">
        <v>729</v>
      </c>
      <c r="H172" s="509">
        <v>100</v>
      </c>
      <c r="I172" s="503" t="s">
        <v>850</v>
      </c>
      <c r="J172" s="502" t="s">
        <v>731</v>
      </c>
      <c r="K172" s="513">
        <v>0.05</v>
      </c>
      <c r="L172" s="514">
        <f t="shared" si="11"/>
        <v>5</v>
      </c>
      <c r="M172" s="497"/>
    </row>
    <row r="173" spans="1:13" ht="25.5">
      <c r="A173" s="497">
        <v>164</v>
      </c>
      <c r="B173" s="516" t="s">
        <v>788</v>
      </c>
      <c r="C173" s="517" t="s">
        <v>726</v>
      </c>
      <c r="D173" s="500" t="s">
        <v>753</v>
      </c>
      <c r="E173" s="501">
        <v>415093320</v>
      </c>
      <c r="F173" s="501" t="s">
        <v>728</v>
      </c>
      <c r="G173" s="500" t="s">
        <v>729</v>
      </c>
      <c r="H173" s="509">
        <v>100</v>
      </c>
      <c r="I173" s="503" t="s">
        <v>851</v>
      </c>
      <c r="J173" s="502" t="s">
        <v>731</v>
      </c>
      <c r="K173" s="513">
        <v>0.05</v>
      </c>
      <c r="L173" s="514">
        <f t="shared" si="11"/>
        <v>5</v>
      </c>
      <c r="M173" s="497"/>
    </row>
    <row r="174" spans="1:13" ht="25.5">
      <c r="A174" s="497">
        <v>165</v>
      </c>
      <c r="B174" s="516" t="s">
        <v>788</v>
      </c>
      <c r="C174" s="517" t="s">
        <v>726</v>
      </c>
      <c r="D174" s="500" t="s">
        <v>753</v>
      </c>
      <c r="E174" s="501">
        <v>415093320</v>
      </c>
      <c r="F174" s="501" t="s">
        <v>728</v>
      </c>
      <c r="G174" s="500" t="s">
        <v>729</v>
      </c>
      <c r="H174" s="509">
        <v>100</v>
      </c>
      <c r="I174" s="503" t="s">
        <v>852</v>
      </c>
      <c r="J174" s="502" t="s">
        <v>731</v>
      </c>
      <c r="K174" s="513">
        <v>0.05</v>
      </c>
      <c r="L174" s="514">
        <f t="shared" si="11"/>
        <v>5</v>
      </c>
      <c r="M174" s="497"/>
    </row>
    <row r="175" spans="1:13" ht="25.5">
      <c r="A175" s="497">
        <v>166</v>
      </c>
      <c r="B175" s="516" t="s">
        <v>788</v>
      </c>
      <c r="C175" s="517" t="s">
        <v>726</v>
      </c>
      <c r="D175" s="500" t="s">
        <v>753</v>
      </c>
      <c r="E175" s="501">
        <v>415093320</v>
      </c>
      <c r="F175" s="501" t="s">
        <v>728</v>
      </c>
      <c r="G175" s="500" t="s">
        <v>729</v>
      </c>
      <c r="H175" s="509">
        <v>100</v>
      </c>
      <c r="I175" s="503" t="s">
        <v>853</v>
      </c>
      <c r="J175" s="502" t="s">
        <v>731</v>
      </c>
      <c r="K175" s="513">
        <v>0.05</v>
      </c>
      <c r="L175" s="514">
        <f t="shared" si="11"/>
        <v>5</v>
      </c>
      <c r="M175" s="497"/>
    </row>
    <row r="176" spans="1:13" ht="25.5">
      <c r="A176" s="497">
        <v>167</v>
      </c>
      <c r="B176" s="516" t="s">
        <v>788</v>
      </c>
      <c r="C176" s="517" t="s">
        <v>726</v>
      </c>
      <c r="D176" s="500" t="s">
        <v>753</v>
      </c>
      <c r="E176" s="501">
        <v>415093320</v>
      </c>
      <c r="F176" s="501" t="s">
        <v>728</v>
      </c>
      <c r="G176" s="500" t="s">
        <v>729</v>
      </c>
      <c r="H176" s="509">
        <v>100</v>
      </c>
      <c r="I176" s="503" t="s">
        <v>854</v>
      </c>
      <c r="J176" s="502" t="s">
        <v>731</v>
      </c>
      <c r="K176" s="513">
        <v>0.05</v>
      </c>
      <c r="L176" s="514">
        <f t="shared" si="11"/>
        <v>5</v>
      </c>
      <c r="M176" s="497"/>
    </row>
    <row r="177" spans="1:13" ht="25.5">
      <c r="A177" s="497">
        <v>168</v>
      </c>
      <c r="B177" s="516" t="s">
        <v>788</v>
      </c>
      <c r="C177" s="517" t="s">
        <v>726</v>
      </c>
      <c r="D177" s="500" t="s">
        <v>753</v>
      </c>
      <c r="E177" s="501">
        <v>415093320</v>
      </c>
      <c r="F177" s="501" t="s">
        <v>728</v>
      </c>
      <c r="G177" s="500" t="s">
        <v>729</v>
      </c>
      <c r="H177" s="509">
        <v>200</v>
      </c>
      <c r="I177" s="503" t="s">
        <v>855</v>
      </c>
      <c r="J177" s="502" t="s">
        <v>731</v>
      </c>
      <c r="K177" s="513">
        <v>0.05</v>
      </c>
      <c r="L177" s="514">
        <f t="shared" si="11"/>
        <v>10</v>
      </c>
      <c r="M177" s="497"/>
    </row>
    <row r="178" spans="1:13" ht="25.5">
      <c r="A178" s="497">
        <v>169</v>
      </c>
      <c r="B178" s="516" t="s">
        <v>788</v>
      </c>
      <c r="C178" s="517" t="s">
        <v>726</v>
      </c>
      <c r="D178" s="500" t="s">
        <v>753</v>
      </c>
      <c r="E178" s="501">
        <v>415093320</v>
      </c>
      <c r="F178" s="501" t="s">
        <v>728</v>
      </c>
      <c r="G178" s="500" t="s">
        <v>729</v>
      </c>
      <c r="H178" s="509">
        <v>100</v>
      </c>
      <c r="I178" s="503" t="s">
        <v>856</v>
      </c>
      <c r="J178" s="502" t="s">
        <v>731</v>
      </c>
      <c r="K178" s="513">
        <v>0.05</v>
      </c>
      <c r="L178" s="514">
        <f t="shared" si="11"/>
        <v>5</v>
      </c>
      <c r="M178" s="497"/>
    </row>
    <row r="179" spans="1:13" ht="25.5">
      <c r="A179" s="497">
        <v>170</v>
      </c>
      <c r="B179" s="516" t="s">
        <v>788</v>
      </c>
      <c r="C179" s="517" t="s">
        <v>726</v>
      </c>
      <c r="D179" s="500" t="s">
        <v>753</v>
      </c>
      <c r="E179" s="501">
        <v>415093320</v>
      </c>
      <c r="F179" s="501" t="s">
        <v>728</v>
      </c>
      <c r="G179" s="500" t="s">
        <v>729</v>
      </c>
      <c r="H179" s="509">
        <v>200</v>
      </c>
      <c r="I179" s="503" t="s">
        <v>857</v>
      </c>
      <c r="J179" s="502" t="s">
        <v>731</v>
      </c>
      <c r="K179" s="513">
        <v>0.05</v>
      </c>
      <c r="L179" s="514">
        <f t="shared" si="11"/>
        <v>10</v>
      </c>
      <c r="M179" s="497"/>
    </row>
    <row r="180" spans="1:13" ht="25.5">
      <c r="A180" s="497">
        <v>171</v>
      </c>
      <c r="B180" s="516" t="s">
        <v>788</v>
      </c>
      <c r="C180" s="517" t="s">
        <v>726</v>
      </c>
      <c r="D180" s="500" t="s">
        <v>753</v>
      </c>
      <c r="E180" s="501">
        <v>415093320</v>
      </c>
      <c r="F180" s="501" t="s">
        <v>728</v>
      </c>
      <c r="G180" s="500" t="s">
        <v>729</v>
      </c>
      <c r="H180" s="509">
        <v>100</v>
      </c>
      <c r="I180" s="503" t="s">
        <v>858</v>
      </c>
      <c r="J180" s="502" t="s">
        <v>731</v>
      </c>
      <c r="K180" s="513">
        <v>0.08</v>
      </c>
      <c r="L180" s="514">
        <f t="shared" si="11"/>
        <v>8</v>
      </c>
      <c r="M180" s="497"/>
    </row>
    <row r="181" spans="1:13" ht="25.5">
      <c r="A181" s="497">
        <v>172</v>
      </c>
      <c r="B181" s="516" t="s">
        <v>788</v>
      </c>
      <c r="C181" s="517" t="s">
        <v>726</v>
      </c>
      <c r="D181" s="500" t="s">
        <v>753</v>
      </c>
      <c r="E181" s="501">
        <v>415093320</v>
      </c>
      <c r="F181" s="501" t="s">
        <v>728</v>
      </c>
      <c r="G181" s="500" t="s">
        <v>729</v>
      </c>
      <c r="H181" s="509">
        <v>150</v>
      </c>
      <c r="I181" s="503" t="s">
        <v>859</v>
      </c>
      <c r="J181" s="502" t="s">
        <v>731</v>
      </c>
      <c r="K181" s="513">
        <v>0.05</v>
      </c>
      <c r="L181" s="514">
        <f t="shared" si="11"/>
        <v>7.5</v>
      </c>
      <c r="M181" s="497"/>
    </row>
    <row r="182" spans="1:13" ht="25.5">
      <c r="A182" s="497">
        <v>173</v>
      </c>
      <c r="B182" s="516" t="s">
        <v>788</v>
      </c>
      <c r="C182" s="517" t="s">
        <v>726</v>
      </c>
      <c r="D182" s="500" t="s">
        <v>753</v>
      </c>
      <c r="E182" s="501">
        <v>415093320</v>
      </c>
      <c r="F182" s="501" t="s">
        <v>728</v>
      </c>
      <c r="G182" s="500" t="s">
        <v>729</v>
      </c>
      <c r="H182" s="509">
        <v>100</v>
      </c>
      <c r="I182" s="503" t="s">
        <v>860</v>
      </c>
      <c r="J182" s="502" t="s">
        <v>731</v>
      </c>
      <c r="K182" s="513">
        <v>0.05</v>
      </c>
      <c r="L182" s="514">
        <f t="shared" si="11"/>
        <v>5</v>
      </c>
      <c r="M182" s="497"/>
    </row>
    <row r="183" spans="1:13" ht="25.5">
      <c r="A183" s="497">
        <v>174</v>
      </c>
      <c r="B183" s="516" t="s">
        <v>788</v>
      </c>
      <c r="C183" s="517" t="s">
        <v>726</v>
      </c>
      <c r="D183" s="500" t="s">
        <v>753</v>
      </c>
      <c r="E183" s="501">
        <v>415093320</v>
      </c>
      <c r="F183" s="501" t="s">
        <v>728</v>
      </c>
      <c r="G183" s="500" t="s">
        <v>729</v>
      </c>
      <c r="H183" s="509">
        <v>100</v>
      </c>
      <c r="I183" s="503" t="s">
        <v>861</v>
      </c>
      <c r="J183" s="502" t="s">
        <v>731</v>
      </c>
      <c r="K183" s="513">
        <v>0.05</v>
      </c>
      <c r="L183" s="514">
        <f t="shared" si="11"/>
        <v>5</v>
      </c>
      <c r="M183" s="497"/>
    </row>
    <row r="184" spans="1:13" ht="25.5">
      <c r="A184" s="497">
        <v>175</v>
      </c>
      <c r="B184" s="516" t="s">
        <v>788</v>
      </c>
      <c r="C184" s="517" t="s">
        <v>726</v>
      </c>
      <c r="D184" s="500" t="s">
        <v>753</v>
      </c>
      <c r="E184" s="501">
        <v>415093320</v>
      </c>
      <c r="F184" s="501" t="s">
        <v>728</v>
      </c>
      <c r="G184" s="500" t="s">
        <v>729</v>
      </c>
      <c r="H184" s="509">
        <v>100</v>
      </c>
      <c r="I184" s="503" t="s">
        <v>862</v>
      </c>
      <c r="J184" s="502" t="s">
        <v>731</v>
      </c>
      <c r="K184" s="513">
        <v>0.05</v>
      </c>
      <c r="L184" s="514">
        <f t="shared" si="11"/>
        <v>5</v>
      </c>
      <c r="M184" s="497"/>
    </row>
    <row r="185" spans="1:13" ht="25.5">
      <c r="A185" s="497">
        <v>176</v>
      </c>
      <c r="B185" s="516" t="s">
        <v>788</v>
      </c>
      <c r="C185" s="517" t="s">
        <v>726</v>
      </c>
      <c r="D185" s="500" t="s">
        <v>753</v>
      </c>
      <c r="E185" s="501">
        <v>415093320</v>
      </c>
      <c r="F185" s="501" t="s">
        <v>728</v>
      </c>
      <c r="G185" s="500" t="s">
        <v>729</v>
      </c>
      <c r="H185" s="509">
        <v>100</v>
      </c>
      <c r="I185" s="503" t="s">
        <v>573</v>
      </c>
      <c r="J185" s="502" t="s">
        <v>731</v>
      </c>
      <c r="K185" s="513">
        <v>0.05</v>
      </c>
      <c r="L185" s="514">
        <f t="shared" si="11"/>
        <v>5</v>
      </c>
      <c r="M185" s="497"/>
    </row>
    <row r="186" spans="1:13" ht="25.5">
      <c r="A186" s="497">
        <v>177</v>
      </c>
      <c r="B186" s="516" t="s">
        <v>788</v>
      </c>
      <c r="C186" s="517" t="s">
        <v>726</v>
      </c>
      <c r="D186" s="500" t="s">
        <v>753</v>
      </c>
      <c r="E186" s="501">
        <v>415093320</v>
      </c>
      <c r="F186" s="501" t="s">
        <v>728</v>
      </c>
      <c r="G186" s="500" t="s">
        <v>729</v>
      </c>
      <c r="H186" s="509">
        <v>100</v>
      </c>
      <c r="I186" s="503" t="s">
        <v>863</v>
      </c>
      <c r="J186" s="502" t="s">
        <v>731</v>
      </c>
      <c r="K186" s="513">
        <v>0.05</v>
      </c>
      <c r="L186" s="514">
        <f t="shared" si="11"/>
        <v>5</v>
      </c>
      <c r="M186" s="497"/>
    </row>
    <row r="187" spans="1:13" ht="25.5">
      <c r="A187" s="497">
        <v>178</v>
      </c>
      <c r="B187" s="516" t="s">
        <v>788</v>
      </c>
      <c r="C187" s="517" t="s">
        <v>726</v>
      </c>
      <c r="D187" s="500" t="s">
        <v>753</v>
      </c>
      <c r="E187" s="501">
        <v>415093320</v>
      </c>
      <c r="F187" s="501" t="s">
        <v>728</v>
      </c>
      <c r="G187" s="500" t="s">
        <v>729</v>
      </c>
      <c r="H187" s="509">
        <v>200</v>
      </c>
      <c r="I187" s="503" t="s">
        <v>747</v>
      </c>
      <c r="J187" s="502" t="s">
        <v>731</v>
      </c>
      <c r="K187" s="513">
        <v>0.05</v>
      </c>
      <c r="L187" s="514">
        <f t="shared" si="11"/>
        <v>10</v>
      </c>
      <c r="M187" s="497"/>
    </row>
    <row r="188" spans="1:13" ht="25.5">
      <c r="A188" s="497">
        <v>179</v>
      </c>
      <c r="B188" s="516" t="s">
        <v>788</v>
      </c>
      <c r="C188" s="517" t="s">
        <v>726</v>
      </c>
      <c r="D188" s="500" t="s">
        <v>753</v>
      </c>
      <c r="E188" s="501">
        <v>415093320</v>
      </c>
      <c r="F188" s="501" t="s">
        <v>728</v>
      </c>
      <c r="G188" s="500" t="s">
        <v>729</v>
      </c>
      <c r="H188" s="509">
        <v>100</v>
      </c>
      <c r="I188" s="503" t="s">
        <v>864</v>
      </c>
      <c r="J188" s="502" t="s">
        <v>731</v>
      </c>
      <c r="K188" s="513">
        <v>0.05</v>
      </c>
      <c r="L188" s="514">
        <f t="shared" si="11"/>
        <v>5</v>
      </c>
      <c r="M188" s="497"/>
    </row>
    <row r="189" spans="1:13" ht="25.5">
      <c r="A189" s="497">
        <v>180</v>
      </c>
      <c r="B189" s="516" t="s">
        <v>788</v>
      </c>
      <c r="C189" s="517" t="s">
        <v>726</v>
      </c>
      <c r="D189" s="500" t="s">
        <v>753</v>
      </c>
      <c r="E189" s="501">
        <v>415093320</v>
      </c>
      <c r="F189" s="501" t="s">
        <v>728</v>
      </c>
      <c r="G189" s="500" t="s">
        <v>729</v>
      </c>
      <c r="H189" s="509">
        <v>100</v>
      </c>
      <c r="I189" s="503" t="s">
        <v>865</v>
      </c>
      <c r="J189" s="502" t="s">
        <v>731</v>
      </c>
      <c r="K189" s="513">
        <v>0.05</v>
      </c>
      <c r="L189" s="514">
        <f t="shared" si="11"/>
        <v>5</v>
      </c>
      <c r="M189" s="497"/>
    </row>
    <row r="190" spans="1:13" ht="25.5">
      <c r="A190" s="497">
        <v>181</v>
      </c>
      <c r="B190" s="516" t="s">
        <v>788</v>
      </c>
      <c r="C190" s="517" t="s">
        <v>726</v>
      </c>
      <c r="D190" s="500" t="s">
        <v>753</v>
      </c>
      <c r="E190" s="501">
        <v>415093320</v>
      </c>
      <c r="F190" s="501" t="s">
        <v>728</v>
      </c>
      <c r="G190" s="500" t="s">
        <v>729</v>
      </c>
      <c r="H190" s="509">
        <v>100</v>
      </c>
      <c r="I190" s="503" t="s">
        <v>866</v>
      </c>
      <c r="J190" s="502" t="s">
        <v>731</v>
      </c>
      <c r="K190" s="513">
        <v>0.05</v>
      </c>
      <c r="L190" s="514">
        <f t="shared" si="11"/>
        <v>5</v>
      </c>
      <c r="M190" s="497"/>
    </row>
    <row r="191" spans="1:13" ht="25.5">
      <c r="A191" s="497">
        <v>182</v>
      </c>
      <c r="B191" s="516" t="s">
        <v>788</v>
      </c>
      <c r="C191" s="517" t="s">
        <v>726</v>
      </c>
      <c r="D191" s="500" t="s">
        <v>753</v>
      </c>
      <c r="E191" s="501">
        <v>415093320</v>
      </c>
      <c r="F191" s="501" t="s">
        <v>728</v>
      </c>
      <c r="G191" s="500" t="s">
        <v>729</v>
      </c>
      <c r="H191" s="509">
        <v>100</v>
      </c>
      <c r="I191" s="503" t="s">
        <v>867</v>
      </c>
      <c r="J191" s="502" t="s">
        <v>731</v>
      </c>
      <c r="K191" s="513">
        <v>0.05</v>
      </c>
      <c r="L191" s="514">
        <f t="shared" si="11"/>
        <v>5</v>
      </c>
      <c r="M191" s="497"/>
    </row>
    <row r="192" spans="1:13" ht="25.5">
      <c r="A192" s="497">
        <v>183</v>
      </c>
      <c r="B192" s="516" t="s">
        <v>788</v>
      </c>
      <c r="C192" s="517" t="s">
        <v>726</v>
      </c>
      <c r="D192" s="500" t="s">
        <v>753</v>
      </c>
      <c r="E192" s="501">
        <v>415093320</v>
      </c>
      <c r="F192" s="501" t="s">
        <v>728</v>
      </c>
      <c r="G192" s="500" t="s">
        <v>729</v>
      </c>
      <c r="H192" s="509">
        <v>100</v>
      </c>
      <c r="I192" s="503" t="s">
        <v>868</v>
      </c>
      <c r="J192" s="502" t="s">
        <v>731</v>
      </c>
      <c r="K192" s="513">
        <v>0.05</v>
      </c>
      <c r="L192" s="514">
        <f t="shared" si="11"/>
        <v>5</v>
      </c>
      <c r="M192" s="497"/>
    </row>
    <row r="193" spans="1:13" ht="25.5">
      <c r="A193" s="497">
        <v>184</v>
      </c>
      <c r="B193" s="516" t="s">
        <v>788</v>
      </c>
      <c r="C193" s="517" t="s">
        <v>726</v>
      </c>
      <c r="D193" s="500" t="s">
        <v>753</v>
      </c>
      <c r="E193" s="501">
        <v>415093320</v>
      </c>
      <c r="F193" s="501" t="s">
        <v>728</v>
      </c>
      <c r="G193" s="500" t="s">
        <v>729</v>
      </c>
      <c r="H193" s="509">
        <v>100</v>
      </c>
      <c r="I193" s="503" t="s">
        <v>869</v>
      </c>
      <c r="J193" s="502" t="s">
        <v>731</v>
      </c>
      <c r="K193" s="513">
        <v>0.05</v>
      </c>
      <c r="L193" s="514">
        <f t="shared" si="11"/>
        <v>5</v>
      </c>
      <c r="M193" s="497"/>
    </row>
    <row r="194" spans="1:13" ht="25.5">
      <c r="A194" s="497">
        <v>185</v>
      </c>
      <c r="B194" s="516" t="s">
        <v>788</v>
      </c>
      <c r="C194" s="517" t="s">
        <v>726</v>
      </c>
      <c r="D194" s="500" t="s">
        <v>753</v>
      </c>
      <c r="E194" s="501">
        <v>415093320</v>
      </c>
      <c r="F194" s="501" t="s">
        <v>728</v>
      </c>
      <c r="G194" s="500" t="s">
        <v>729</v>
      </c>
      <c r="H194" s="509">
        <v>100</v>
      </c>
      <c r="I194" s="503" t="s">
        <v>870</v>
      </c>
      <c r="J194" s="502" t="s">
        <v>731</v>
      </c>
      <c r="K194" s="513">
        <v>0.05</v>
      </c>
      <c r="L194" s="514">
        <f t="shared" si="11"/>
        <v>5</v>
      </c>
      <c r="M194" s="497"/>
    </row>
    <row r="195" spans="1:13" ht="25.5">
      <c r="A195" s="497">
        <v>186</v>
      </c>
      <c r="B195" s="516" t="s">
        <v>788</v>
      </c>
      <c r="C195" s="517" t="s">
        <v>726</v>
      </c>
      <c r="D195" s="500" t="s">
        <v>753</v>
      </c>
      <c r="E195" s="501">
        <v>415093320</v>
      </c>
      <c r="F195" s="501" t="s">
        <v>728</v>
      </c>
      <c r="G195" s="500" t="s">
        <v>729</v>
      </c>
      <c r="H195" s="509">
        <v>100</v>
      </c>
      <c r="I195" s="503" t="s">
        <v>871</v>
      </c>
      <c r="J195" s="502" t="s">
        <v>731</v>
      </c>
      <c r="K195" s="513">
        <v>0.05</v>
      </c>
      <c r="L195" s="514">
        <f t="shared" si="11"/>
        <v>5</v>
      </c>
      <c r="M195" s="497"/>
    </row>
    <row r="196" spans="1:13" ht="25.5">
      <c r="A196" s="497">
        <v>187</v>
      </c>
      <c r="B196" s="516" t="s">
        <v>788</v>
      </c>
      <c r="C196" s="517" t="s">
        <v>726</v>
      </c>
      <c r="D196" s="500" t="s">
        <v>753</v>
      </c>
      <c r="E196" s="501">
        <v>415093320</v>
      </c>
      <c r="F196" s="501" t="s">
        <v>728</v>
      </c>
      <c r="G196" s="500" t="s">
        <v>729</v>
      </c>
      <c r="H196" s="509">
        <v>200</v>
      </c>
      <c r="I196" s="503" t="s">
        <v>872</v>
      </c>
      <c r="J196" s="502" t="s">
        <v>731</v>
      </c>
      <c r="K196" s="513">
        <v>0.05</v>
      </c>
      <c r="L196" s="514">
        <f t="shared" si="11"/>
        <v>10</v>
      </c>
      <c r="M196" s="497"/>
    </row>
    <row r="197" spans="1:13" ht="25.5">
      <c r="A197" s="497">
        <v>188</v>
      </c>
      <c r="B197" s="516" t="s">
        <v>788</v>
      </c>
      <c r="C197" s="517" t="s">
        <v>726</v>
      </c>
      <c r="D197" s="500" t="s">
        <v>753</v>
      </c>
      <c r="E197" s="501">
        <v>415093320</v>
      </c>
      <c r="F197" s="501" t="s">
        <v>728</v>
      </c>
      <c r="G197" s="500" t="s">
        <v>729</v>
      </c>
      <c r="H197" s="509">
        <v>100</v>
      </c>
      <c r="I197" s="503" t="s">
        <v>873</v>
      </c>
      <c r="J197" s="502" t="s">
        <v>731</v>
      </c>
      <c r="K197" s="513">
        <v>0.05</v>
      </c>
      <c r="L197" s="514">
        <f t="shared" si="11"/>
        <v>5</v>
      </c>
      <c r="M197" s="497"/>
    </row>
    <row r="198" spans="1:13" ht="25.5">
      <c r="A198" s="497">
        <v>189</v>
      </c>
      <c r="B198" s="516" t="s">
        <v>788</v>
      </c>
      <c r="C198" s="517" t="s">
        <v>726</v>
      </c>
      <c r="D198" s="500" t="s">
        <v>753</v>
      </c>
      <c r="E198" s="501">
        <v>415093320</v>
      </c>
      <c r="F198" s="501" t="s">
        <v>728</v>
      </c>
      <c r="G198" s="500" t="s">
        <v>729</v>
      </c>
      <c r="H198" s="509">
        <v>100</v>
      </c>
      <c r="I198" s="503" t="s">
        <v>874</v>
      </c>
      <c r="J198" s="502" t="s">
        <v>731</v>
      </c>
      <c r="K198" s="513">
        <v>0.05</v>
      </c>
      <c r="L198" s="514">
        <f t="shared" si="11"/>
        <v>5</v>
      </c>
      <c r="M198" s="497"/>
    </row>
    <row r="199" spans="1:13" ht="25.5">
      <c r="A199" s="497">
        <v>190</v>
      </c>
      <c r="B199" s="516" t="s">
        <v>788</v>
      </c>
      <c r="C199" s="517" t="s">
        <v>726</v>
      </c>
      <c r="D199" s="500" t="s">
        <v>753</v>
      </c>
      <c r="E199" s="501">
        <v>415093320</v>
      </c>
      <c r="F199" s="501" t="s">
        <v>728</v>
      </c>
      <c r="G199" s="500" t="s">
        <v>729</v>
      </c>
      <c r="H199" s="509">
        <v>200</v>
      </c>
      <c r="I199" s="503" t="s">
        <v>875</v>
      </c>
      <c r="J199" s="502" t="s">
        <v>731</v>
      </c>
      <c r="K199" s="513">
        <v>0.05</v>
      </c>
      <c r="L199" s="514">
        <f t="shared" si="11"/>
        <v>10</v>
      </c>
      <c r="M199" s="497"/>
    </row>
    <row r="200" spans="1:13" ht="25.5">
      <c r="A200" s="497">
        <v>191</v>
      </c>
      <c r="B200" s="516" t="s">
        <v>788</v>
      </c>
      <c r="C200" s="517" t="s">
        <v>726</v>
      </c>
      <c r="D200" s="500" t="s">
        <v>753</v>
      </c>
      <c r="E200" s="501">
        <v>415093320</v>
      </c>
      <c r="F200" s="501" t="s">
        <v>728</v>
      </c>
      <c r="G200" s="500" t="s">
        <v>729</v>
      </c>
      <c r="H200" s="509">
        <v>100</v>
      </c>
      <c r="I200" s="503" t="s">
        <v>876</v>
      </c>
      <c r="J200" s="502" t="s">
        <v>731</v>
      </c>
      <c r="K200" s="513">
        <v>0.05</v>
      </c>
      <c r="L200" s="514">
        <f>K200*H200</f>
        <v>5</v>
      </c>
      <c r="M200" s="497"/>
    </row>
    <row r="201" spans="1:13" ht="25.5">
      <c r="A201" s="497">
        <v>192</v>
      </c>
      <c r="B201" s="516" t="s">
        <v>788</v>
      </c>
      <c r="C201" s="517" t="s">
        <v>726</v>
      </c>
      <c r="D201" s="500" t="s">
        <v>753</v>
      </c>
      <c r="E201" s="501">
        <v>415093320</v>
      </c>
      <c r="F201" s="501" t="s">
        <v>728</v>
      </c>
      <c r="G201" s="500" t="s">
        <v>729</v>
      </c>
      <c r="H201" s="509">
        <v>1000</v>
      </c>
      <c r="I201" s="519" t="s">
        <v>877</v>
      </c>
      <c r="J201" s="502" t="s">
        <v>731</v>
      </c>
      <c r="K201" s="513">
        <v>0.05</v>
      </c>
      <c r="L201" s="514">
        <f>K201*H201</f>
        <v>50</v>
      </c>
      <c r="M201" s="497"/>
    </row>
    <row r="202" spans="1:13" ht="25.5">
      <c r="A202" s="497">
        <v>193</v>
      </c>
      <c r="B202" s="516" t="s">
        <v>788</v>
      </c>
      <c r="C202" s="517" t="s">
        <v>726</v>
      </c>
      <c r="D202" s="500" t="s">
        <v>736</v>
      </c>
      <c r="E202" s="501">
        <v>205166210</v>
      </c>
      <c r="F202" s="501" t="s">
        <v>728</v>
      </c>
      <c r="G202" s="500" t="s">
        <v>729</v>
      </c>
      <c r="H202" s="509">
        <v>1.6</v>
      </c>
      <c r="I202" s="503" t="s">
        <v>765</v>
      </c>
      <c r="J202" s="502" t="s">
        <v>734</v>
      </c>
      <c r="K202" s="518">
        <v>16</v>
      </c>
      <c r="L202" s="514">
        <v>26</v>
      </c>
      <c r="M202" s="497"/>
    </row>
    <row r="203" spans="1:13" ht="25.5">
      <c r="A203" s="497">
        <v>194</v>
      </c>
      <c r="B203" s="516" t="s">
        <v>788</v>
      </c>
      <c r="C203" s="517" t="s">
        <v>726</v>
      </c>
      <c r="D203" s="500" t="s">
        <v>878</v>
      </c>
      <c r="E203" s="501">
        <v>405161426</v>
      </c>
      <c r="F203" s="501" t="s">
        <v>728</v>
      </c>
      <c r="G203" s="500" t="s">
        <v>729</v>
      </c>
      <c r="H203" s="506">
        <v>8</v>
      </c>
      <c r="I203" s="520" t="s">
        <v>809</v>
      </c>
      <c r="J203" s="506" t="s">
        <v>734</v>
      </c>
      <c r="K203" s="521">
        <v>28.75</v>
      </c>
      <c r="L203" s="514">
        <f>K203*H203</f>
        <v>230</v>
      </c>
      <c r="M203" s="497"/>
    </row>
    <row r="204" spans="1:13" ht="25.5">
      <c r="A204" s="497">
        <v>195</v>
      </c>
      <c r="B204" s="516" t="s">
        <v>788</v>
      </c>
      <c r="C204" s="517" t="s">
        <v>726</v>
      </c>
      <c r="D204" s="500" t="s">
        <v>878</v>
      </c>
      <c r="E204" s="501">
        <v>405161426</v>
      </c>
      <c r="F204" s="501" t="s">
        <v>728</v>
      </c>
      <c r="G204" s="500" t="s">
        <v>729</v>
      </c>
      <c r="H204" s="506">
        <v>8</v>
      </c>
      <c r="I204" s="520" t="s">
        <v>808</v>
      </c>
      <c r="J204" s="506" t="s">
        <v>734</v>
      </c>
      <c r="K204" s="521">
        <v>28.75</v>
      </c>
      <c r="L204" s="514">
        <f t="shared" ref="L204:L205" si="12">K204*H204</f>
        <v>230</v>
      </c>
      <c r="M204" s="497"/>
    </row>
    <row r="205" spans="1:13" ht="25.5">
      <c r="A205" s="497">
        <v>196</v>
      </c>
      <c r="B205" s="516" t="s">
        <v>788</v>
      </c>
      <c r="C205" s="517" t="s">
        <v>726</v>
      </c>
      <c r="D205" s="500" t="s">
        <v>878</v>
      </c>
      <c r="E205" s="501">
        <v>405161426</v>
      </c>
      <c r="F205" s="501" t="s">
        <v>728</v>
      </c>
      <c r="G205" s="500" t="s">
        <v>729</v>
      </c>
      <c r="H205" s="506">
        <v>8</v>
      </c>
      <c r="I205" s="520" t="s">
        <v>811</v>
      </c>
      <c r="J205" s="506" t="s">
        <v>734</v>
      </c>
      <c r="K205" s="521">
        <v>28.75</v>
      </c>
      <c r="L205" s="514">
        <f t="shared" si="12"/>
        <v>230</v>
      </c>
      <c r="M205" s="497"/>
    </row>
    <row r="206" spans="1:13" ht="25.5">
      <c r="A206" s="497">
        <v>197</v>
      </c>
      <c r="B206" s="516" t="s">
        <v>788</v>
      </c>
      <c r="C206" s="517" t="s">
        <v>726</v>
      </c>
      <c r="D206" s="500" t="s">
        <v>879</v>
      </c>
      <c r="E206" s="501">
        <v>441994585</v>
      </c>
      <c r="F206" s="501" t="s">
        <v>728</v>
      </c>
      <c r="G206" s="500" t="s">
        <v>729</v>
      </c>
      <c r="H206" s="506">
        <v>7600</v>
      </c>
      <c r="I206" s="520" t="s">
        <v>744</v>
      </c>
      <c r="J206" s="506" t="s">
        <v>731</v>
      </c>
      <c r="K206" s="521">
        <v>0.21049999999999999</v>
      </c>
      <c r="L206" s="514">
        <f>K206*H206</f>
        <v>1599.8</v>
      </c>
      <c r="M206" s="497"/>
    </row>
    <row r="207" spans="1:13" ht="38.25">
      <c r="A207" s="497">
        <v>198</v>
      </c>
      <c r="B207" s="516" t="s">
        <v>880</v>
      </c>
      <c r="C207" s="517" t="s">
        <v>726</v>
      </c>
      <c r="D207" s="500" t="s">
        <v>881</v>
      </c>
      <c r="E207" s="501">
        <v>220359733</v>
      </c>
      <c r="F207" s="501" t="s">
        <v>728</v>
      </c>
      <c r="G207" s="500" t="s">
        <v>729</v>
      </c>
      <c r="H207" s="509">
        <v>100</v>
      </c>
      <c r="I207" s="503" t="s">
        <v>766</v>
      </c>
      <c r="J207" s="502" t="s">
        <v>731</v>
      </c>
      <c r="K207" s="513">
        <v>2.5</v>
      </c>
      <c r="L207" s="514">
        <f>K207*H207</f>
        <v>250</v>
      </c>
      <c r="M207" s="497"/>
    </row>
    <row r="208" spans="1:13" ht="38.25">
      <c r="A208" s="497">
        <v>199</v>
      </c>
      <c r="B208" s="516" t="s">
        <v>880</v>
      </c>
      <c r="C208" s="517" t="s">
        <v>882</v>
      </c>
      <c r="D208" s="500" t="s">
        <v>881</v>
      </c>
      <c r="E208" s="501">
        <v>220359733</v>
      </c>
      <c r="F208" s="501" t="s">
        <v>728</v>
      </c>
      <c r="G208" s="500" t="s">
        <v>883</v>
      </c>
      <c r="H208" s="509">
        <v>6</v>
      </c>
      <c r="I208" s="503" t="s">
        <v>766</v>
      </c>
      <c r="J208" s="502" t="s">
        <v>884</v>
      </c>
      <c r="K208" s="522">
        <v>8.3333999999999993</v>
      </c>
      <c r="L208" s="514">
        <v>50</v>
      </c>
      <c r="M208" s="497"/>
    </row>
    <row r="209" spans="1:13" ht="25.5">
      <c r="A209" s="497">
        <v>200</v>
      </c>
      <c r="B209" s="516" t="s">
        <v>885</v>
      </c>
      <c r="C209" s="517" t="s">
        <v>726</v>
      </c>
      <c r="D209" s="500" t="s">
        <v>753</v>
      </c>
      <c r="E209" s="501">
        <v>415093320</v>
      </c>
      <c r="F209" s="501" t="s">
        <v>728</v>
      </c>
      <c r="G209" s="500" t="s">
        <v>729</v>
      </c>
      <c r="H209" s="509">
        <v>400</v>
      </c>
      <c r="I209" s="503" t="s">
        <v>886</v>
      </c>
      <c r="J209" s="502" t="s">
        <v>731</v>
      </c>
      <c r="K209" s="513">
        <v>0.05</v>
      </c>
      <c r="L209" s="514">
        <f>K209*H209</f>
        <v>20</v>
      </c>
      <c r="M209" s="497"/>
    </row>
    <row r="210" spans="1:13" ht="25.5">
      <c r="A210" s="497">
        <v>201</v>
      </c>
      <c r="B210" s="516" t="s">
        <v>885</v>
      </c>
      <c r="C210" s="517" t="s">
        <v>726</v>
      </c>
      <c r="D210" s="500" t="s">
        <v>753</v>
      </c>
      <c r="E210" s="501">
        <v>415093320</v>
      </c>
      <c r="F210" s="501" t="s">
        <v>728</v>
      </c>
      <c r="G210" s="500" t="s">
        <v>729</v>
      </c>
      <c r="H210" s="509">
        <v>400</v>
      </c>
      <c r="I210" s="503" t="s">
        <v>887</v>
      </c>
      <c r="J210" s="502" t="s">
        <v>731</v>
      </c>
      <c r="K210" s="513">
        <v>0.05</v>
      </c>
      <c r="L210" s="514">
        <f t="shared" ref="L210:L237" si="13">K210*H210</f>
        <v>20</v>
      </c>
      <c r="M210" s="497"/>
    </row>
    <row r="211" spans="1:13" ht="25.5">
      <c r="A211" s="497">
        <v>202</v>
      </c>
      <c r="B211" s="516" t="s">
        <v>885</v>
      </c>
      <c r="C211" s="517" t="s">
        <v>726</v>
      </c>
      <c r="D211" s="500" t="s">
        <v>753</v>
      </c>
      <c r="E211" s="501">
        <v>415093320</v>
      </c>
      <c r="F211" s="501" t="s">
        <v>728</v>
      </c>
      <c r="G211" s="500" t="s">
        <v>729</v>
      </c>
      <c r="H211" s="509">
        <v>400</v>
      </c>
      <c r="I211" s="503" t="s">
        <v>888</v>
      </c>
      <c r="J211" s="502" t="s">
        <v>731</v>
      </c>
      <c r="K211" s="513">
        <v>0.05</v>
      </c>
      <c r="L211" s="514">
        <f t="shared" si="13"/>
        <v>20</v>
      </c>
      <c r="M211" s="497"/>
    </row>
    <row r="212" spans="1:13" ht="25.5">
      <c r="A212" s="497">
        <v>203</v>
      </c>
      <c r="B212" s="516" t="s">
        <v>885</v>
      </c>
      <c r="C212" s="517" t="s">
        <v>726</v>
      </c>
      <c r="D212" s="500" t="s">
        <v>753</v>
      </c>
      <c r="E212" s="501">
        <v>415093320</v>
      </c>
      <c r="F212" s="501" t="s">
        <v>728</v>
      </c>
      <c r="G212" s="500" t="s">
        <v>729</v>
      </c>
      <c r="H212" s="509">
        <v>400</v>
      </c>
      <c r="I212" s="503" t="s">
        <v>889</v>
      </c>
      <c r="J212" s="502" t="s">
        <v>731</v>
      </c>
      <c r="K212" s="513">
        <v>0.05</v>
      </c>
      <c r="L212" s="514">
        <f t="shared" si="13"/>
        <v>20</v>
      </c>
      <c r="M212" s="497"/>
    </row>
    <row r="213" spans="1:13" ht="25.5">
      <c r="A213" s="497">
        <v>204</v>
      </c>
      <c r="B213" s="516" t="s">
        <v>885</v>
      </c>
      <c r="C213" s="517" t="s">
        <v>726</v>
      </c>
      <c r="D213" s="500" t="s">
        <v>753</v>
      </c>
      <c r="E213" s="501">
        <v>415093320</v>
      </c>
      <c r="F213" s="501" t="s">
        <v>728</v>
      </c>
      <c r="G213" s="500" t="s">
        <v>729</v>
      </c>
      <c r="H213" s="509">
        <v>400</v>
      </c>
      <c r="I213" s="503" t="s">
        <v>890</v>
      </c>
      <c r="J213" s="502" t="s">
        <v>731</v>
      </c>
      <c r="K213" s="513">
        <v>0.05</v>
      </c>
      <c r="L213" s="514">
        <f t="shared" si="13"/>
        <v>20</v>
      </c>
      <c r="M213" s="497"/>
    </row>
    <row r="214" spans="1:13" ht="25.5">
      <c r="A214" s="497">
        <v>205</v>
      </c>
      <c r="B214" s="516" t="s">
        <v>885</v>
      </c>
      <c r="C214" s="517" t="s">
        <v>726</v>
      </c>
      <c r="D214" s="500" t="s">
        <v>753</v>
      </c>
      <c r="E214" s="501">
        <v>415093320</v>
      </c>
      <c r="F214" s="501" t="s">
        <v>728</v>
      </c>
      <c r="G214" s="500" t="s">
        <v>729</v>
      </c>
      <c r="H214" s="509">
        <v>400</v>
      </c>
      <c r="I214" s="503" t="s">
        <v>891</v>
      </c>
      <c r="J214" s="502" t="s">
        <v>731</v>
      </c>
      <c r="K214" s="513">
        <v>0.05</v>
      </c>
      <c r="L214" s="514">
        <f t="shared" si="13"/>
        <v>20</v>
      </c>
      <c r="M214" s="497"/>
    </row>
    <row r="215" spans="1:13" ht="25.5">
      <c r="A215" s="497">
        <v>206</v>
      </c>
      <c r="B215" s="516" t="s">
        <v>885</v>
      </c>
      <c r="C215" s="517" t="s">
        <v>726</v>
      </c>
      <c r="D215" s="500" t="s">
        <v>753</v>
      </c>
      <c r="E215" s="501">
        <v>415093320</v>
      </c>
      <c r="F215" s="501" t="s">
        <v>728</v>
      </c>
      <c r="G215" s="500" t="s">
        <v>729</v>
      </c>
      <c r="H215" s="509">
        <v>400</v>
      </c>
      <c r="I215" s="503" t="s">
        <v>776</v>
      </c>
      <c r="J215" s="502" t="s">
        <v>731</v>
      </c>
      <c r="K215" s="513">
        <v>0.05</v>
      </c>
      <c r="L215" s="514">
        <f t="shared" si="13"/>
        <v>20</v>
      </c>
      <c r="M215" s="497"/>
    </row>
    <row r="216" spans="1:13" ht="25.5">
      <c r="A216" s="497">
        <v>207</v>
      </c>
      <c r="B216" s="516" t="s">
        <v>885</v>
      </c>
      <c r="C216" s="517" t="s">
        <v>726</v>
      </c>
      <c r="D216" s="500" t="s">
        <v>753</v>
      </c>
      <c r="E216" s="501">
        <v>415093320</v>
      </c>
      <c r="F216" s="501" t="s">
        <v>728</v>
      </c>
      <c r="G216" s="500" t="s">
        <v>729</v>
      </c>
      <c r="H216" s="509">
        <v>400</v>
      </c>
      <c r="I216" s="503" t="s">
        <v>766</v>
      </c>
      <c r="J216" s="502" t="s">
        <v>731</v>
      </c>
      <c r="K216" s="513">
        <v>0.05</v>
      </c>
      <c r="L216" s="514">
        <f t="shared" si="13"/>
        <v>20</v>
      </c>
      <c r="M216" s="497"/>
    </row>
    <row r="217" spans="1:13" ht="25.5">
      <c r="A217" s="497">
        <v>208</v>
      </c>
      <c r="B217" s="516" t="s">
        <v>885</v>
      </c>
      <c r="C217" s="517" t="s">
        <v>726</v>
      </c>
      <c r="D217" s="500" t="s">
        <v>753</v>
      </c>
      <c r="E217" s="501">
        <v>415093320</v>
      </c>
      <c r="F217" s="501" t="s">
        <v>728</v>
      </c>
      <c r="G217" s="500" t="s">
        <v>729</v>
      </c>
      <c r="H217" s="509">
        <v>400</v>
      </c>
      <c r="I217" s="503" t="s">
        <v>892</v>
      </c>
      <c r="J217" s="502" t="s">
        <v>731</v>
      </c>
      <c r="K217" s="513">
        <v>0.05</v>
      </c>
      <c r="L217" s="514">
        <f t="shared" si="13"/>
        <v>20</v>
      </c>
      <c r="M217" s="497"/>
    </row>
    <row r="218" spans="1:13" ht="25.5">
      <c r="A218" s="497">
        <v>209</v>
      </c>
      <c r="B218" s="516" t="s">
        <v>885</v>
      </c>
      <c r="C218" s="517" t="s">
        <v>726</v>
      </c>
      <c r="D218" s="500" t="s">
        <v>753</v>
      </c>
      <c r="E218" s="501">
        <v>415093320</v>
      </c>
      <c r="F218" s="501" t="s">
        <v>728</v>
      </c>
      <c r="G218" s="500" t="s">
        <v>729</v>
      </c>
      <c r="H218" s="509">
        <v>500</v>
      </c>
      <c r="I218" s="503" t="s">
        <v>820</v>
      </c>
      <c r="J218" s="502" t="s">
        <v>731</v>
      </c>
      <c r="K218" s="513">
        <v>1.4999999999999999E-2</v>
      </c>
      <c r="L218" s="514">
        <f t="shared" si="13"/>
        <v>7.5</v>
      </c>
      <c r="M218" s="497"/>
    </row>
    <row r="219" spans="1:13" ht="25.5">
      <c r="A219" s="497">
        <v>210</v>
      </c>
      <c r="B219" s="516" t="s">
        <v>885</v>
      </c>
      <c r="C219" s="517" t="s">
        <v>726</v>
      </c>
      <c r="D219" s="500" t="s">
        <v>753</v>
      </c>
      <c r="E219" s="501">
        <v>415093320</v>
      </c>
      <c r="F219" s="501" t="s">
        <v>728</v>
      </c>
      <c r="G219" s="500" t="s">
        <v>729</v>
      </c>
      <c r="H219" s="509">
        <v>500</v>
      </c>
      <c r="I219" s="503" t="s">
        <v>893</v>
      </c>
      <c r="J219" s="502" t="s">
        <v>731</v>
      </c>
      <c r="K219" s="513">
        <v>1.4999999999999999E-2</v>
      </c>
      <c r="L219" s="514">
        <f t="shared" si="13"/>
        <v>7.5</v>
      </c>
      <c r="M219" s="497"/>
    </row>
    <row r="220" spans="1:13" ht="25.5">
      <c r="A220" s="497">
        <v>211</v>
      </c>
      <c r="B220" s="516" t="s">
        <v>885</v>
      </c>
      <c r="C220" s="517" t="s">
        <v>726</v>
      </c>
      <c r="D220" s="500" t="s">
        <v>753</v>
      </c>
      <c r="E220" s="501">
        <v>415093320</v>
      </c>
      <c r="F220" s="501" t="s">
        <v>728</v>
      </c>
      <c r="G220" s="500" t="s">
        <v>729</v>
      </c>
      <c r="H220" s="509">
        <v>300</v>
      </c>
      <c r="I220" s="503" t="s">
        <v>864</v>
      </c>
      <c r="J220" s="502" t="s">
        <v>731</v>
      </c>
      <c r="K220" s="513">
        <v>1.4999999999999999E-2</v>
      </c>
      <c r="L220" s="514">
        <f t="shared" si="13"/>
        <v>4.5</v>
      </c>
      <c r="M220" s="497"/>
    </row>
    <row r="221" spans="1:13" ht="25.5">
      <c r="A221" s="497">
        <v>212</v>
      </c>
      <c r="B221" s="516" t="s">
        <v>885</v>
      </c>
      <c r="C221" s="517" t="s">
        <v>726</v>
      </c>
      <c r="D221" s="500" t="s">
        <v>753</v>
      </c>
      <c r="E221" s="501">
        <v>415093320</v>
      </c>
      <c r="F221" s="501" t="s">
        <v>728</v>
      </c>
      <c r="G221" s="500" t="s">
        <v>729</v>
      </c>
      <c r="H221" s="509">
        <v>300</v>
      </c>
      <c r="I221" s="503" t="s">
        <v>870</v>
      </c>
      <c r="J221" s="502" t="s">
        <v>731</v>
      </c>
      <c r="K221" s="513">
        <v>1.4999999999999999E-2</v>
      </c>
      <c r="L221" s="514">
        <f t="shared" si="13"/>
        <v>4.5</v>
      </c>
      <c r="M221" s="497"/>
    </row>
    <row r="222" spans="1:13" ht="25.5">
      <c r="A222" s="497">
        <v>213</v>
      </c>
      <c r="B222" s="516" t="s">
        <v>885</v>
      </c>
      <c r="C222" s="517" t="s">
        <v>726</v>
      </c>
      <c r="D222" s="500" t="s">
        <v>753</v>
      </c>
      <c r="E222" s="501">
        <v>415093320</v>
      </c>
      <c r="F222" s="501" t="s">
        <v>728</v>
      </c>
      <c r="G222" s="500" t="s">
        <v>729</v>
      </c>
      <c r="H222" s="509">
        <v>300</v>
      </c>
      <c r="I222" s="503" t="s">
        <v>813</v>
      </c>
      <c r="J222" s="502" t="s">
        <v>731</v>
      </c>
      <c r="K222" s="513">
        <v>1.4999999999999999E-2</v>
      </c>
      <c r="L222" s="514">
        <f t="shared" si="13"/>
        <v>4.5</v>
      </c>
      <c r="M222" s="497"/>
    </row>
    <row r="223" spans="1:13" ht="25.5">
      <c r="A223" s="497">
        <v>214</v>
      </c>
      <c r="B223" s="516" t="s">
        <v>885</v>
      </c>
      <c r="C223" s="517" t="s">
        <v>726</v>
      </c>
      <c r="D223" s="500" t="s">
        <v>753</v>
      </c>
      <c r="E223" s="501">
        <v>415093320</v>
      </c>
      <c r="F223" s="501" t="s">
        <v>728</v>
      </c>
      <c r="G223" s="500" t="s">
        <v>729</v>
      </c>
      <c r="H223" s="509">
        <v>300</v>
      </c>
      <c r="I223" s="503" t="s">
        <v>815</v>
      </c>
      <c r="J223" s="502" t="s">
        <v>731</v>
      </c>
      <c r="K223" s="513">
        <v>1.4999999999999999E-2</v>
      </c>
      <c r="L223" s="514">
        <f t="shared" si="13"/>
        <v>4.5</v>
      </c>
      <c r="M223" s="497"/>
    </row>
    <row r="224" spans="1:13" ht="25.5">
      <c r="A224" s="497">
        <v>215</v>
      </c>
      <c r="B224" s="516" t="s">
        <v>885</v>
      </c>
      <c r="C224" s="517" t="s">
        <v>726</v>
      </c>
      <c r="D224" s="500" t="s">
        <v>753</v>
      </c>
      <c r="E224" s="501">
        <v>415093320</v>
      </c>
      <c r="F224" s="501" t="s">
        <v>728</v>
      </c>
      <c r="G224" s="500" t="s">
        <v>729</v>
      </c>
      <c r="H224" s="509">
        <v>300</v>
      </c>
      <c r="I224" s="503" t="s">
        <v>894</v>
      </c>
      <c r="J224" s="502" t="s">
        <v>731</v>
      </c>
      <c r="K224" s="513">
        <v>1.4999999999999999E-2</v>
      </c>
      <c r="L224" s="514">
        <f t="shared" si="13"/>
        <v>4.5</v>
      </c>
      <c r="M224" s="497"/>
    </row>
    <row r="225" spans="1:13" ht="25.5">
      <c r="A225" s="497">
        <v>216</v>
      </c>
      <c r="B225" s="516" t="s">
        <v>885</v>
      </c>
      <c r="C225" s="517" t="s">
        <v>726</v>
      </c>
      <c r="D225" s="500" t="s">
        <v>753</v>
      </c>
      <c r="E225" s="501">
        <v>415093320</v>
      </c>
      <c r="F225" s="501" t="s">
        <v>728</v>
      </c>
      <c r="G225" s="500" t="s">
        <v>729</v>
      </c>
      <c r="H225" s="509">
        <v>300</v>
      </c>
      <c r="I225" s="503" t="s">
        <v>868</v>
      </c>
      <c r="J225" s="502" t="s">
        <v>731</v>
      </c>
      <c r="K225" s="513">
        <v>1.4999999999999999E-2</v>
      </c>
      <c r="L225" s="514">
        <f t="shared" si="13"/>
        <v>4.5</v>
      </c>
      <c r="M225" s="497"/>
    </row>
    <row r="226" spans="1:13" ht="25.5">
      <c r="A226" s="497">
        <v>217</v>
      </c>
      <c r="B226" s="516" t="s">
        <v>885</v>
      </c>
      <c r="C226" s="517" t="s">
        <v>726</v>
      </c>
      <c r="D226" s="500" t="s">
        <v>753</v>
      </c>
      <c r="E226" s="501">
        <v>415093320</v>
      </c>
      <c r="F226" s="501" t="s">
        <v>728</v>
      </c>
      <c r="G226" s="500" t="s">
        <v>729</v>
      </c>
      <c r="H226" s="509">
        <v>300</v>
      </c>
      <c r="I226" s="503" t="s">
        <v>862</v>
      </c>
      <c r="J226" s="502" t="s">
        <v>731</v>
      </c>
      <c r="K226" s="513">
        <v>1.4999999999999999E-2</v>
      </c>
      <c r="L226" s="514">
        <f t="shared" si="13"/>
        <v>4.5</v>
      </c>
      <c r="M226" s="497"/>
    </row>
    <row r="227" spans="1:13" ht="25.5">
      <c r="A227" s="497">
        <v>218</v>
      </c>
      <c r="B227" s="516" t="s">
        <v>885</v>
      </c>
      <c r="C227" s="517" t="s">
        <v>726</v>
      </c>
      <c r="D227" s="500" t="s">
        <v>753</v>
      </c>
      <c r="E227" s="501">
        <v>415093320</v>
      </c>
      <c r="F227" s="501" t="s">
        <v>728</v>
      </c>
      <c r="G227" s="500" t="s">
        <v>729</v>
      </c>
      <c r="H227" s="509">
        <v>300</v>
      </c>
      <c r="I227" s="503" t="s">
        <v>573</v>
      </c>
      <c r="J227" s="502" t="s">
        <v>731</v>
      </c>
      <c r="K227" s="513">
        <v>1.4999999999999999E-2</v>
      </c>
      <c r="L227" s="514">
        <f t="shared" si="13"/>
        <v>4.5</v>
      </c>
      <c r="M227" s="497"/>
    </row>
    <row r="228" spans="1:13" ht="25.5">
      <c r="A228" s="497">
        <v>219</v>
      </c>
      <c r="B228" s="516" t="s">
        <v>885</v>
      </c>
      <c r="C228" s="517" t="s">
        <v>726</v>
      </c>
      <c r="D228" s="500" t="s">
        <v>753</v>
      </c>
      <c r="E228" s="501">
        <v>415093320</v>
      </c>
      <c r="F228" s="501" t="s">
        <v>728</v>
      </c>
      <c r="G228" s="500" t="s">
        <v>729</v>
      </c>
      <c r="H228" s="509">
        <v>300</v>
      </c>
      <c r="I228" s="503" t="s">
        <v>869</v>
      </c>
      <c r="J228" s="502" t="s">
        <v>731</v>
      </c>
      <c r="K228" s="513">
        <v>1.4999999999999999E-2</v>
      </c>
      <c r="L228" s="514">
        <f t="shared" si="13"/>
        <v>4.5</v>
      </c>
      <c r="M228" s="497"/>
    </row>
    <row r="229" spans="1:13" ht="25.5">
      <c r="A229" s="497">
        <v>220</v>
      </c>
      <c r="B229" s="516" t="s">
        <v>885</v>
      </c>
      <c r="C229" s="517" t="s">
        <v>726</v>
      </c>
      <c r="D229" s="500" t="s">
        <v>753</v>
      </c>
      <c r="E229" s="501">
        <v>415093320</v>
      </c>
      <c r="F229" s="501" t="s">
        <v>728</v>
      </c>
      <c r="G229" s="500" t="s">
        <v>729</v>
      </c>
      <c r="H229" s="509">
        <v>300</v>
      </c>
      <c r="I229" s="503" t="s">
        <v>871</v>
      </c>
      <c r="J229" s="502" t="s">
        <v>731</v>
      </c>
      <c r="K229" s="513">
        <v>1.4999999999999999E-2</v>
      </c>
      <c r="L229" s="514">
        <f t="shared" si="13"/>
        <v>4.5</v>
      </c>
      <c r="M229" s="497"/>
    </row>
    <row r="230" spans="1:13" ht="25.5">
      <c r="A230" s="497">
        <v>221</v>
      </c>
      <c r="B230" s="516" t="s">
        <v>885</v>
      </c>
      <c r="C230" s="517" t="s">
        <v>726</v>
      </c>
      <c r="D230" s="500" t="s">
        <v>753</v>
      </c>
      <c r="E230" s="501">
        <v>415093320</v>
      </c>
      <c r="F230" s="501" t="s">
        <v>728</v>
      </c>
      <c r="G230" s="500" t="s">
        <v>729</v>
      </c>
      <c r="H230" s="509">
        <v>300</v>
      </c>
      <c r="I230" s="503" t="s">
        <v>865</v>
      </c>
      <c r="J230" s="502" t="s">
        <v>731</v>
      </c>
      <c r="K230" s="513">
        <v>1.4999999999999999E-2</v>
      </c>
      <c r="L230" s="514">
        <f t="shared" si="13"/>
        <v>4.5</v>
      </c>
      <c r="M230" s="497"/>
    </row>
    <row r="231" spans="1:13" ht="25.5">
      <c r="A231" s="497">
        <v>222</v>
      </c>
      <c r="B231" s="516" t="s">
        <v>885</v>
      </c>
      <c r="C231" s="517" t="s">
        <v>726</v>
      </c>
      <c r="D231" s="500" t="s">
        <v>753</v>
      </c>
      <c r="E231" s="501">
        <v>415093320</v>
      </c>
      <c r="F231" s="501" t="s">
        <v>728</v>
      </c>
      <c r="G231" s="500" t="s">
        <v>729</v>
      </c>
      <c r="H231" s="509">
        <v>300</v>
      </c>
      <c r="I231" s="503" t="s">
        <v>867</v>
      </c>
      <c r="J231" s="502" t="s">
        <v>731</v>
      </c>
      <c r="K231" s="513">
        <v>1.4999999999999999E-2</v>
      </c>
      <c r="L231" s="514">
        <f t="shared" si="13"/>
        <v>4.5</v>
      </c>
      <c r="M231" s="497"/>
    </row>
    <row r="232" spans="1:13" ht="25.5">
      <c r="A232" s="497">
        <v>223</v>
      </c>
      <c r="B232" s="516" t="s">
        <v>885</v>
      </c>
      <c r="C232" s="517" t="s">
        <v>726</v>
      </c>
      <c r="D232" s="500" t="s">
        <v>753</v>
      </c>
      <c r="E232" s="501">
        <v>415093320</v>
      </c>
      <c r="F232" s="501" t="s">
        <v>728</v>
      </c>
      <c r="G232" s="500" t="s">
        <v>729</v>
      </c>
      <c r="H232" s="509">
        <v>300</v>
      </c>
      <c r="I232" s="503" t="s">
        <v>892</v>
      </c>
      <c r="J232" s="502" t="s">
        <v>731</v>
      </c>
      <c r="K232" s="513">
        <v>1.4999999999999999E-2</v>
      </c>
      <c r="L232" s="514">
        <f t="shared" si="13"/>
        <v>4.5</v>
      </c>
      <c r="M232" s="497"/>
    </row>
    <row r="233" spans="1:13" ht="25.5">
      <c r="A233" s="497">
        <v>224</v>
      </c>
      <c r="B233" s="516" t="s">
        <v>885</v>
      </c>
      <c r="C233" s="517" t="s">
        <v>726</v>
      </c>
      <c r="D233" s="500" t="s">
        <v>753</v>
      </c>
      <c r="E233" s="501">
        <v>415093320</v>
      </c>
      <c r="F233" s="501" t="s">
        <v>728</v>
      </c>
      <c r="G233" s="500" t="s">
        <v>729</v>
      </c>
      <c r="H233" s="509">
        <v>300</v>
      </c>
      <c r="I233" s="503" t="s">
        <v>863</v>
      </c>
      <c r="J233" s="502" t="s">
        <v>731</v>
      </c>
      <c r="K233" s="513">
        <v>1.4999999999999999E-2</v>
      </c>
      <c r="L233" s="514">
        <f t="shared" si="13"/>
        <v>4.5</v>
      </c>
      <c r="M233" s="497"/>
    </row>
    <row r="234" spans="1:13" ht="25.5">
      <c r="A234" s="497">
        <v>225</v>
      </c>
      <c r="B234" s="516" t="s">
        <v>885</v>
      </c>
      <c r="C234" s="517" t="s">
        <v>726</v>
      </c>
      <c r="D234" s="500" t="s">
        <v>753</v>
      </c>
      <c r="E234" s="501">
        <v>415093320</v>
      </c>
      <c r="F234" s="501" t="s">
        <v>728</v>
      </c>
      <c r="G234" s="500" t="s">
        <v>729</v>
      </c>
      <c r="H234" s="509">
        <v>300</v>
      </c>
      <c r="I234" s="503" t="s">
        <v>834</v>
      </c>
      <c r="J234" s="502" t="s">
        <v>731</v>
      </c>
      <c r="K234" s="513">
        <v>1.4999999999999999E-2</v>
      </c>
      <c r="L234" s="514">
        <f t="shared" si="13"/>
        <v>4.5</v>
      </c>
      <c r="M234" s="497"/>
    </row>
    <row r="235" spans="1:13" ht="25.5">
      <c r="A235" s="497">
        <v>226</v>
      </c>
      <c r="B235" s="516" t="s">
        <v>885</v>
      </c>
      <c r="C235" s="517" t="s">
        <v>726</v>
      </c>
      <c r="D235" s="500" t="s">
        <v>753</v>
      </c>
      <c r="E235" s="501">
        <v>415093320</v>
      </c>
      <c r="F235" s="501" t="s">
        <v>728</v>
      </c>
      <c r="G235" s="500" t="s">
        <v>729</v>
      </c>
      <c r="H235" s="509">
        <v>300</v>
      </c>
      <c r="I235" s="503" t="s">
        <v>895</v>
      </c>
      <c r="J235" s="502" t="s">
        <v>731</v>
      </c>
      <c r="K235" s="513">
        <v>1.4999999999999999E-2</v>
      </c>
      <c r="L235" s="514">
        <f t="shared" si="13"/>
        <v>4.5</v>
      </c>
      <c r="M235" s="497"/>
    </row>
    <row r="236" spans="1:13" ht="25.5">
      <c r="A236" s="497">
        <v>227</v>
      </c>
      <c r="B236" s="516" t="s">
        <v>885</v>
      </c>
      <c r="C236" s="517" t="s">
        <v>726</v>
      </c>
      <c r="D236" s="500" t="s">
        <v>753</v>
      </c>
      <c r="E236" s="501">
        <v>415093320</v>
      </c>
      <c r="F236" s="501" t="s">
        <v>728</v>
      </c>
      <c r="G236" s="500" t="s">
        <v>729</v>
      </c>
      <c r="H236" s="509">
        <v>200</v>
      </c>
      <c r="I236" s="503" t="s">
        <v>853</v>
      </c>
      <c r="J236" s="502" t="s">
        <v>731</v>
      </c>
      <c r="K236" s="513">
        <v>1.4999999999999999E-2</v>
      </c>
      <c r="L236" s="514">
        <f t="shared" si="13"/>
        <v>3</v>
      </c>
      <c r="M236" s="497"/>
    </row>
    <row r="237" spans="1:13" ht="25.5">
      <c r="A237" s="497">
        <v>228</v>
      </c>
      <c r="B237" s="516" t="s">
        <v>885</v>
      </c>
      <c r="C237" s="517" t="s">
        <v>726</v>
      </c>
      <c r="D237" s="500" t="s">
        <v>753</v>
      </c>
      <c r="E237" s="501">
        <v>415093320</v>
      </c>
      <c r="F237" s="501" t="s">
        <v>728</v>
      </c>
      <c r="G237" s="500" t="s">
        <v>729</v>
      </c>
      <c r="H237" s="509">
        <v>200</v>
      </c>
      <c r="I237" s="503" t="s">
        <v>896</v>
      </c>
      <c r="J237" s="502" t="s">
        <v>731</v>
      </c>
      <c r="K237" s="513">
        <v>1.4999999999999999E-2</v>
      </c>
      <c r="L237" s="514">
        <f t="shared" si="13"/>
        <v>3</v>
      </c>
      <c r="M237" s="497"/>
    </row>
    <row r="238" spans="1:13" ht="25.5">
      <c r="A238" s="497">
        <v>229</v>
      </c>
      <c r="B238" s="516" t="s">
        <v>885</v>
      </c>
      <c r="C238" s="517" t="s">
        <v>726</v>
      </c>
      <c r="D238" s="500" t="s">
        <v>753</v>
      </c>
      <c r="E238" s="501">
        <v>415093320</v>
      </c>
      <c r="F238" s="501" t="s">
        <v>728</v>
      </c>
      <c r="G238" s="500" t="s">
        <v>729</v>
      </c>
      <c r="H238" s="509">
        <v>500</v>
      </c>
      <c r="I238" s="503" t="s">
        <v>897</v>
      </c>
      <c r="J238" s="502" t="s">
        <v>731</v>
      </c>
      <c r="K238" s="513">
        <v>1.4999999999999999E-2</v>
      </c>
      <c r="L238" s="514">
        <f>K238*H238</f>
        <v>7.5</v>
      </c>
      <c r="M238" s="497"/>
    </row>
    <row r="239" spans="1:13" ht="25.5">
      <c r="A239" s="497">
        <v>230</v>
      </c>
      <c r="B239" s="516" t="s">
        <v>885</v>
      </c>
      <c r="C239" s="517" t="s">
        <v>726</v>
      </c>
      <c r="D239" s="500" t="s">
        <v>753</v>
      </c>
      <c r="E239" s="501">
        <v>415093320</v>
      </c>
      <c r="F239" s="501" t="s">
        <v>728</v>
      </c>
      <c r="G239" s="500" t="s">
        <v>729</v>
      </c>
      <c r="H239" s="509">
        <v>300</v>
      </c>
      <c r="I239" s="503" t="s">
        <v>866</v>
      </c>
      <c r="J239" s="502" t="s">
        <v>731</v>
      </c>
      <c r="K239" s="513">
        <v>1.4999999999999999E-2</v>
      </c>
      <c r="L239" s="514">
        <f t="shared" ref="L239:L302" si="14">K239*H239</f>
        <v>4.5</v>
      </c>
      <c r="M239" s="497"/>
    </row>
    <row r="240" spans="1:13" ht="25.5">
      <c r="A240" s="497">
        <v>231</v>
      </c>
      <c r="B240" s="516" t="s">
        <v>885</v>
      </c>
      <c r="C240" s="517" t="s">
        <v>726</v>
      </c>
      <c r="D240" s="500" t="s">
        <v>753</v>
      </c>
      <c r="E240" s="501">
        <v>415093320</v>
      </c>
      <c r="F240" s="501" t="s">
        <v>728</v>
      </c>
      <c r="G240" s="500" t="s">
        <v>729</v>
      </c>
      <c r="H240" s="509">
        <v>200</v>
      </c>
      <c r="I240" s="503" t="s">
        <v>832</v>
      </c>
      <c r="J240" s="502" t="s">
        <v>731</v>
      </c>
      <c r="K240" s="513">
        <v>1.4999999999999999E-2</v>
      </c>
      <c r="L240" s="514">
        <f t="shared" si="14"/>
        <v>3</v>
      </c>
      <c r="M240" s="497"/>
    </row>
    <row r="241" spans="1:13" ht="25.5">
      <c r="A241" s="497">
        <v>232</v>
      </c>
      <c r="B241" s="516" t="s">
        <v>885</v>
      </c>
      <c r="C241" s="517" t="s">
        <v>726</v>
      </c>
      <c r="D241" s="500" t="s">
        <v>753</v>
      </c>
      <c r="E241" s="501">
        <v>415093320</v>
      </c>
      <c r="F241" s="501" t="s">
        <v>728</v>
      </c>
      <c r="G241" s="500" t="s">
        <v>729</v>
      </c>
      <c r="H241" s="509">
        <v>300</v>
      </c>
      <c r="I241" s="503" t="s">
        <v>898</v>
      </c>
      <c r="J241" s="502" t="s">
        <v>731</v>
      </c>
      <c r="K241" s="513">
        <v>1.4999999999999999E-2</v>
      </c>
      <c r="L241" s="514">
        <f t="shared" si="14"/>
        <v>4.5</v>
      </c>
      <c r="M241" s="497"/>
    </row>
    <row r="242" spans="1:13" ht="25.5">
      <c r="A242" s="497">
        <v>233</v>
      </c>
      <c r="B242" s="516" t="s">
        <v>885</v>
      </c>
      <c r="C242" s="517" t="s">
        <v>726</v>
      </c>
      <c r="D242" s="500" t="s">
        <v>753</v>
      </c>
      <c r="E242" s="501">
        <v>415093320</v>
      </c>
      <c r="F242" s="501" t="s">
        <v>728</v>
      </c>
      <c r="G242" s="500" t="s">
        <v>729</v>
      </c>
      <c r="H242" s="509">
        <v>200</v>
      </c>
      <c r="I242" s="503" t="s">
        <v>836</v>
      </c>
      <c r="J242" s="502" t="s">
        <v>731</v>
      </c>
      <c r="K242" s="513">
        <v>1.4999999999999999E-2</v>
      </c>
      <c r="L242" s="514">
        <f t="shared" si="14"/>
        <v>3</v>
      </c>
      <c r="M242" s="497"/>
    </row>
    <row r="243" spans="1:13" ht="25.5">
      <c r="A243" s="497">
        <v>234</v>
      </c>
      <c r="B243" s="516" t="s">
        <v>885</v>
      </c>
      <c r="C243" s="517" t="s">
        <v>726</v>
      </c>
      <c r="D243" s="500" t="s">
        <v>753</v>
      </c>
      <c r="E243" s="501">
        <v>415093320</v>
      </c>
      <c r="F243" s="501" t="s">
        <v>728</v>
      </c>
      <c r="G243" s="500" t="s">
        <v>729</v>
      </c>
      <c r="H243" s="509">
        <v>200</v>
      </c>
      <c r="I243" s="503" t="s">
        <v>899</v>
      </c>
      <c r="J243" s="502" t="s">
        <v>731</v>
      </c>
      <c r="K243" s="513">
        <v>1.4999999999999999E-2</v>
      </c>
      <c r="L243" s="514">
        <f t="shared" si="14"/>
        <v>3</v>
      </c>
      <c r="M243" s="497"/>
    </row>
    <row r="244" spans="1:13" ht="25.5">
      <c r="A244" s="497">
        <v>235</v>
      </c>
      <c r="B244" s="516" t="s">
        <v>885</v>
      </c>
      <c r="C244" s="517" t="s">
        <v>726</v>
      </c>
      <c r="D244" s="500" t="s">
        <v>753</v>
      </c>
      <c r="E244" s="501">
        <v>415093320</v>
      </c>
      <c r="F244" s="501" t="s">
        <v>728</v>
      </c>
      <c r="G244" s="500" t="s">
        <v>729</v>
      </c>
      <c r="H244" s="509">
        <v>250</v>
      </c>
      <c r="I244" s="503" t="s">
        <v>874</v>
      </c>
      <c r="J244" s="502" t="s">
        <v>731</v>
      </c>
      <c r="K244" s="513">
        <v>1.4999999999999999E-2</v>
      </c>
      <c r="L244" s="514">
        <f t="shared" si="14"/>
        <v>3.75</v>
      </c>
      <c r="M244" s="497"/>
    </row>
    <row r="245" spans="1:13" ht="25.5">
      <c r="A245" s="497">
        <v>236</v>
      </c>
      <c r="B245" s="516" t="s">
        <v>885</v>
      </c>
      <c r="C245" s="517" t="s">
        <v>726</v>
      </c>
      <c r="D245" s="500" t="s">
        <v>753</v>
      </c>
      <c r="E245" s="501">
        <v>415093320</v>
      </c>
      <c r="F245" s="501" t="s">
        <v>728</v>
      </c>
      <c r="G245" s="500" t="s">
        <v>729</v>
      </c>
      <c r="H245" s="509">
        <v>250</v>
      </c>
      <c r="I245" s="503" t="s">
        <v>873</v>
      </c>
      <c r="J245" s="502" t="s">
        <v>731</v>
      </c>
      <c r="K245" s="513">
        <v>1.4999999999999999E-2</v>
      </c>
      <c r="L245" s="514">
        <f t="shared" si="14"/>
        <v>3.75</v>
      </c>
      <c r="M245" s="497"/>
    </row>
    <row r="246" spans="1:13" ht="25.5">
      <c r="A246" s="497">
        <v>237</v>
      </c>
      <c r="B246" s="516" t="s">
        <v>885</v>
      </c>
      <c r="C246" s="517" t="s">
        <v>726</v>
      </c>
      <c r="D246" s="500" t="s">
        <v>753</v>
      </c>
      <c r="E246" s="501">
        <v>415093320</v>
      </c>
      <c r="F246" s="501" t="s">
        <v>728</v>
      </c>
      <c r="G246" s="500" t="s">
        <v>729</v>
      </c>
      <c r="H246" s="509">
        <v>250</v>
      </c>
      <c r="I246" s="503" t="s">
        <v>900</v>
      </c>
      <c r="J246" s="502" t="s">
        <v>731</v>
      </c>
      <c r="K246" s="513">
        <v>1.4999999999999999E-2</v>
      </c>
      <c r="L246" s="514">
        <f t="shared" si="14"/>
        <v>3.75</v>
      </c>
      <c r="M246" s="497"/>
    </row>
    <row r="247" spans="1:13" ht="25.5">
      <c r="A247" s="497">
        <v>238</v>
      </c>
      <c r="B247" s="516" t="s">
        <v>885</v>
      </c>
      <c r="C247" s="517" t="s">
        <v>726</v>
      </c>
      <c r="D247" s="500" t="s">
        <v>753</v>
      </c>
      <c r="E247" s="501">
        <v>415093320</v>
      </c>
      <c r="F247" s="501" t="s">
        <v>728</v>
      </c>
      <c r="G247" s="500" t="s">
        <v>729</v>
      </c>
      <c r="H247" s="509">
        <v>250</v>
      </c>
      <c r="I247" s="503" t="s">
        <v>844</v>
      </c>
      <c r="J247" s="502" t="s">
        <v>731</v>
      </c>
      <c r="K247" s="513">
        <v>1.4999999999999999E-2</v>
      </c>
      <c r="L247" s="514">
        <f t="shared" si="14"/>
        <v>3.75</v>
      </c>
      <c r="M247" s="497"/>
    </row>
    <row r="248" spans="1:13" ht="25.5">
      <c r="A248" s="497">
        <v>239</v>
      </c>
      <c r="B248" s="516" t="s">
        <v>885</v>
      </c>
      <c r="C248" s="517" t="s">
        <v>726</v>
      </c>
      <c r="D248" s="500" t="s">
        <v>753</v>
      </c>
      <c r="E248" s="501">
        <v>415093320</v>
      </c>
      <c r="F248" s="501" t="s">
        <v>728</v>
      </c>
      <c r="G248" s="500" t="s">
        <v>729</v>
      </c>
      <c r="H248" s="509">
        <v>250</v>
      </c>
      <c r="I248" s="503" t="s">
        <v>849</v>
      </c>
      <c r="J248" s="502" t="s">
        <v>731</v>
      </c>
      <c r="K248" s="513">
        <v>1.4999999999999999E-2</v>
      </c>
      <c r="L248" s="514">
        <f t="shared" si="14"/>
        <v>3.75</v>
      </c>
      <c r="M248" s="497"/>
    </row>
    <row r="249" spans="1:13" ht="25.5">
      <c r="A249" s="497">
        <v>240</v>
      </c>
      <c r="B249" s="516" t="s">
        <v>885</v>
      </c>
      <c r="C249" s="517" t="s">
        <v>726</v>
      </c>
      <c r="D249" s="500" t="s">
        <v>753</v>
      </c>
      <c r="E249" s="501">
        <v>415093320</v>
      </c>
      <c r="F249" s="501" t="s">
        <v>728</v>
      </c>
      <c r="G249" s="500" t="s">
        <v>729</v>
      </c>
      <c r="H249" s="509">
        <v>200</v>
      </c>
      <c r="I249" s="503" t="s">
        <v>810</v>
      </c>
      <c r="J249" s="502" t="s">
        <v>731</v>
      </c>
      <c r="K249" s="513">
        <v>1.4999999999999999E-2</v>
      </c>
      <c r="L249" s="514">
        <f t="shared" si="14"/>
        <v>3</v>
      </c>
      <c r="M249" s="497"/>
    </row>
    <row r="250" spans="1:13" ht="25.5">
      <c r="A250" s="497">
        <v>241</v>
      </c>
      <c r="B250" s="516" t="s">
        <v>885</v>
      </c>
      <c r="C250" s="517" t="s">
        <v>726</v>
      </c>
      <c r="D250" s="500" t="s">
        <v>753</v>
      </c>
      <c r="E250" s="501">
        <v>415093320</v>
      </c>
      <c r="F250" s="501" t="s">
        <v>728</v>
      </c>
      <c r="G250" s="500" t="s">
        <v>729</v>
      </c>
      <c r="H250" s="509">
        <v>250</v>
      </c>
      <c r="I250" s="503" t="s">
        <v>841</v>
      </c>
      <c r="J250" s="502" t="s">
        <v>731</v>
      </c>
      <c r="K250" s="513">
        <v>1.4999999999999999E-2</v>
      </c>
      <c r="L250" s="514">
        <f t="shared" si="14"/>
        <v>3.75</v>
      </c>
      <c r="M250" s="497"/>
    </row>
    <row r="251" spans="1:13" ht="25.5">
      <c r="A251" s="497">
        <v>242</v>
      </c>
      <c r="B251" s="516" t="s">
        <v>885</v>
      </c>
      <c r="C251" s="517" t="s">
        <v>726</v>
      </c>
      <c r="D251" s="500" t="s">
        <v>753</v>
      </c>
      <c r="E251" s="501">
        <v>415093320</v>
      </c>
      <c r="F251" s="501" t="s">
        <v>728</v>
      </c>
      <c r="G251" s="500" t="s">
        <v>729</v>
      </c>
      <c r="H251" s="509">
        <v>300</v>
      </c>
      <c r="I251" s="503" t="s">
        <v>802</v>
      </c>
      <c r="J251" s="502" t="s">
        <v>731</v>
      </c>
      <c r="K251" s="513">
        <v>1.4999999999999999E-2</v>
      </c>
      <c r="L251" s="514">
        <f t="shared" si="14"/>
        <v>4.5</v>
      </c>
      <c r="M251" s="497"/>
    </row>
    <row r="252" spans="1:13" ht="25.5">
      <c r="A252" s="497">
        <v>243</v>
      </c>
      <c r="B252" s="516" t="s">
        <v>885</v>
      </c>
      <c r="C252" s="517" t="s">
        <v>726</v>
      </c>
      <c r="D252" s="500" t="s">
        <v>753</v>
      </c>
      <c r="E252" s="501">
        <v>415093320</v>
      </c>
      <c r="F252" s="501" t="s">
        <v>728</v>
      </c>
      <c r="G252" s="500" t="s">
        <v>729</v>
      </c>
      <c r="H252" s="509">
        <v>300</v>
      </c>
      <c r="I252" s="503" t="s">
        <v>804</v>
      </c>
      <c r="J252" s="502" t="s">
        <v>731</v>
      </c>
      <c r="K252" s="513">
        <v>1.4999999999999999E-2</v>
      </c>
      <c r="L252" s="514">
        <f t="shared" si="14"/>
        <v>4.5</v>
      </c>
      <c r="M252" s="497"/>
    </row>
    <row r="253" spans="1:13" ht="25.5">
      <c r="A253" s="497">
        <v>244</v>
      </c>
      <c r="B253" s="516" t="s">
        <v>885</v>
      </c>
      <c r="C253" s="517" t="s">
        <v>726</v>
      </c>
      <c r="D253" s="500" t="s">
        <v>753</v>
      </c>
      <c r="E253" s="501">
        <v>415093320</v>
      </c>
      <c r="F253" s="501" t="s">
        <v>728</v>
      </c>
      <c r="G253" s="500" t="s">
        <v>729</v>
      </c>
      <c r="H253" s="509">
        <v>300</v>
      </c>
      <c r="I253" s="503" t="s">
        <v>887</v>
      </c>
      <c r="J253" s="502" t="s">
        <v>731</v>
      </c>
      <c r="K253" s="513">
        <v>1.4999999999999999E-2</v>
      </c>
      <c r="L253" s="514">
        <f t="shared" si="14"/>
        <v>4.5</v>
      </c>
      <c r="M253" s="497"/>
    </row>
    <row r="254" spans="1:13" ht="25.5">
      <c r="A254" s="497">
        <v>245</v>
      </c>
      <c r="B254" s="516" t="s">
        <v>885</v>
      </c>
      <c r="C254" s="517" t="s">
        <v>726</v>
      </c>
      <c r="D254" s="500" t="s">
        <v>753</v>
      </c>
      <c r="E254" s="501">
        <v>415093320</v>
      </c>
      <c r="F254" s="501" t="s">
        <v>728</v>
      </c>
      <c r="G254" s="500" t="s">
        <v>729</v>
      </c>
      <c r="H254" s="509">
        <v>300</v>
      </c>
      <c r="I254" s="503" t="s">
        <v>830</v>
      </c>
      <c r="J254" s="502" t="s">
        <v>731</v>
      </c>
      <c r="K254" s="513">
        <v>1.4999999999999999E-2</v>
      </c>
      <c r="L254" s="514">
        <f t="shared" si="14"/>
        <v>4.5</v>
      </c>
      <c r="M254" s="497"/>
    </row>
    <row r="255" spans="1:13" ht="25.5">
      <c r="A255" s="497">
        <v>246</v>
      </c>
      <c r="B255" s="516" t="s">
        <v>885</v>
      </c>
      <c r="C255" s="517" t="s">
        <v>726</v>
      </c>
      <c r="D255" s="500" t="s">
        <v>753</v>
      </c>
      <c r="E255" s="501">
        <v>415093320</v>
      </c>
      <c r="F255" s="501" t="s">
        <v>728</v>
      </c>
      <c r="G255" s="500" t="s">
        <v>729</v>
      </c>
      <c r="H255" s="509">
        <v>300</v>
      </c>
      <c r="I255" s="503" t="s">
        <v>888</v>
      </c>
      <c r="J255" s="502" t="s">
        <v>731</v>
      </c>
      <c r="K255" s="513">
        <v>1.4999999999999999E-2</v>
      </c>
      <c r="L255" s="514">
        <f t="shared" si="14"/>
        <v>4.5</v>
      </c>
      <c r="M255" s="497"/>
    </row>
    <row r="256" spans="1:13" ht="25.5">
      <c r="A256" s="497">
        <v>247</v>
      </c>
      <c r="B256" s="516" t="s">
        <v>885</v>
      </c>
      <c r="C256" s="517" t="s">
        <v>726</v>
      </c>
      <c r="D256" s="500" t="s">
        <v>753</v>
      </c>
      <c r="E256" s="501">
        <v>415093320</v>
      </c>
      <c r="F256" s="501" t="s">
        <v>728</v>
      </c>
      <c r="G256" s="500" t="s">
        <v>729</v>
      </c>
      <c r="H256" s="509">
        <v>300</v>
      </c>
      <c r="I256" s="503" t="s">
        <v>842</v>
      </c>
      <c r="J256" s="502" t="s">
        <v>731</v>
      </c>
      <c r="K256" s="513">
        <v>1.4999999999999999E-2</v>
      </c>
      <c r="L256" s="514">
        <f t="shared" si="14"/>
        <v>4.5</v>
      </c>
      <c r="M256" s="497"/>
    </row>
    <row r="257" spans="1:13" ht="25.5">
      <c r="A257" s="497">
        <v>248</v>
      </c>
      <c r="B257" s="516" t="s">
        <v>885</v>
      </c>
      <c r="C257" s="517" t="s">
        <v>726</v>
      </c>
      <c r="D257" s="500" t="s">
        <v>753</v>
      </c>
      <c r="E257" s="501">
        <v>415093320</v>
      </c>
      <c r="F257" s="501" t="s">
        <v>728</v>
      </c>
      <c r="G257" s="500" t="s">
        <v>729</v>
      </c>
      <c r="H257" s="509">
        <v>300</v>
      </c>
      <c r="I257" s="503" t="s">
        <v>857</v>
      </c>
      <c r="J257" s="502" t="s">
        <v>731</v>
      </c>
      <c r="K257" s="513">
        <v>1.4999999999999999E-2</v>
      </c>
      <c r="L257" s="514">
        <f t="shared" si="14"/>
        <v>4.5</v>
      </c>
      <c r="M257" s="497"/>
    </row>
    <row r="258" spans="1:13" ht="25.5">
      <c r="A258" s="497">
        <v>249</v>
      </c>
      <c r="B258" s="516" t="s">
        <v>885</v>
      </c>
      <c r="C258" s="517" t="s">
        <v>726</v>
      </c>
      <c r="D258" s="500" t="s">
        <v>753</v>
      </c>
      <c r="E258" s="501">
        <v>415093320</v>
      </c>
      <c r="F258" s="501" t="s">
        <v>728</v>
      </c>
      <c r="G258" s="500" t="s">
        <v>729</v>
      </c>
      <c r="H258" s="509">
        <v>250</v>
      </c>
      <c r="I258" s="503" t="s">
        <v>843</v>
      </c>
      <c r="J258" s="502" t="s">
        <v>731</v>
      </c>
      <c r="K258" s="513">
        <v>1.4999999999999999E-2</v>
      </c>
      <c r="L258" s="514">
        <f t="shared" si="14"/>
        <v>3.75</v>
      </c>
      <c r="M258" s="497"/>
    </row>
    <row r="259" spans="1:13" ht="25.5">
      <c r="A259" s="497">
        <v>250</v>
      </c>
      <c r="B259" s="516" t="s">
        <v>885</v>
      </c>
      <c r="C259" s="517" t="s">
        <v>726</v>
      </c>
      <c r="D259" s="500" t="s">
        <v>753</v>
      </c>
      <c r="E259" s="501">
        <v>415093320</v>
      </c>
      <c r="F259" s="501" t="s">
        <v>728</v>
      </c>
      <c r="G259" s="500" t="s">
        <v>729</v>
      </c>
      <c r="H259" s="509">
        <v>250</v>
      </c>
      <c r="I259" s="503" t="s">
        <v>801</v>
      </c>
      <c r="J259" s="502" t="s">
        <v>731</v>
      </c>
      <c r="K259" s="513">
        <v>1.4999999999999999E-2</v>
      </c>
      <c r="L259" s="514">
        <f t="shared" si="14"/>
        <v>3.75</v>
      </c>
      <c r="M259" s="497"/>
    </row>
    <row r="260" spans="1:13" ht="25.5">
      <c r="A260" s="497">
        <v>251</v>
      </c>
      <c r="B260" s="516" t="s">
        <v>885</v>
      </c>
      <c r="C260" s="517" t="s">
        <v>726</v>
      </c>
      <c r="D260" s="500" t="s">
        <v>753</v>
      </c>
      <c r="E260" s="501">
        <v>415093320</v>
      </c>
      <c r="F260" s="501" t="s">
        <v>728</v>
      </c>
      <c r="G260" s="500" t="s">
        <v>729</v>
      </c>
      <c r="H260" s="509">
        <v>500</v>
      </c>
      <c r="I260" s="503" t="s">
        <v>850</v>
      </c>
      <c r="J260" s="502" t="s">
        <v>731</v>
      </c>
      <c r="K260" s="513">
        <v>1.4999999999999999E-2</v>
      </c>
      <c r="L260" s="514">
        <f t="shared" si="14"/>
        <v>7.5</v>
      </c>
      <c r="M260" s="497"/>
    </row>
    <row r="261" spans="1:13" ht="25.5">
      <c r="A261" s="497">
        <v>252</v>
      </c>
      <c r="B261" s="516" t="s">
        <v>885</v>
      </c>
      <c r="C261" s="517" t="s">
        <v>726</v>
      </c>
      <c r="D261" s="500" t="s">
        <v>753</v>
      </c>
      <c r="E261" s="501">
        <v>415093320</v>
      </c>
      <c r="F261" s="501" t="s">
        <v>728</v>
      </c>
      <c r="G261" s="500" t="s">
        <v>729</v>
      </c>
      <c r="H261" s="509">
        <v>500</v>
      </c>
      <c r="I261" s="503" t="s">
        <v>803</v>
      </c>
      <c r="J261" s="502" t="s">
        <v>731</v>
      </c>
      <c r="K261" s="513">
        <v>1.4999999999999999E-2</v>
      </c>
      <c r="L261" s="514">
        <f t="shared" si="14"/>
        <v>7.5</v>
      </c>
      <c r="M261" s="497"/>
    </row>
    <row r="262" spans="1:13" ht="25.5">
      <c r="A262" s="497">
        <v>253</v>
      </c>
      <c r="B262" s="516" t="s">
        <v>885</v>
      </c>
      <c r="C262" s="517" t="s">
        <v>726</v>
      </c>
      <c r="D262" s="500" t="s">
        <v>753</v>
      </c>
      <c r="E262" s="501">
        <v>415093320</v>
      </c>
      <c r="F262" s="501" t="s">
        <v>728</v>
      </c>
      <c r="G262" s="500" t="s">
        <v>729</v>
      </c>
      <c r="H262" s="509">
        <v>300</v>
      </c>
      <c r="I262" s="503" t="s">
        <v>818</v>
      </c>
      <c r="J262" s="502" t="s">
        <v>731</v>
      </c>
      <c r="K262" s="513">
        <v>1.4999999999999999E-2</v>
      </c>
      <c r="L262" s="514">
        <f t="shared" si="14"/>
        <v>4.5</v>
      </c>
      <c r="M262" s="497"/>
    </row>
    <row r="263" spans="1:13" ht="25.5">
      <c r="A263" s="497">
        <v>254</v>
      </c>
      <c r="B263" s="516" t="s">
        <v>885</v>
      </c>
      <c r="C263" s="517" t="s">
        <v>726</v>
      </c>
      <c r="D263" s="500" t="s">
        <v>753</v>
      </c>
      <c r="E263" s="501">
        <v>415093320</v>
      </c>
      <c r="F263" s="501" t="s">
        <v>728</v>
      </c>
      <c r="G263" s="500" t="s">
        <v>729</v>
      </c>
      <c r="H263" s="509">
        <v>350</v>
      </c>
      <c r="I263" s="503" t="s">
        <v>875</v>
      </c>
      <c r="J263" s="502" t="s">
        <v>731</v>
      </c>
      <c r="K263" s="513">
        <v>1.4999999999999999E-2</v>
      </c>
      <c r="L263" s="514">
        <f t="shared" si="14"/>
        <v>5.25</v>
      </c>
      <c r="M263" s="497"/>
    </row>
    <row r="264" spans="1:13" ht="25.5">
      <c r="A264" s="497">
        <v>255</v>
      </c>
      <c r="B264" s="516" t="s">
        <v>885</v>
      </c>
      <c r="C264" s="517" t="s">
        <v>726</v>
      </c>
      <c r="D264" s="500" t="s">
        <v>753</v>
      </c>
      <c r="E264" s="501">
        <v>415093320</v>
      </c>
      <c r="F264" s="501" t="s">
        <v>728</v>
      </c>
      <c r="G264" s="500" t="s">
        <v>729</v>
      </c>
      <c r="H264" s="509">
        <v>200</v>
      </c>
      <c r="I264" s="503" t="s">
        <v>847</v>
      </c>
      <c r="J264" s="502" t="s">
        <v>731</v>
      </c>
      <c r="K264" s="513">
        <v>1.4999999999999999E-2</v>
      </c>
      <c r="L264" s="514">
        <f t="shared" si="14"/>
        <v>3</v>
      </c>
      <c r="M264" s="497"/>
    </row>
    <row r="265" spans="1:13" ht="25.5">
      <c r="A265" s="497">
        <v>256</v>
      </c>
      <c r="B265" s="516" t="s">
        <v>885</v>
      </c>
      <c r="C265" s="517" t="s">
        <v>726</v>
      </c>
      <c r="D265" s="500" t="s">
        <v>753</v>
      </c>
      <c r="E265" s="501">
        <v>415093320</v>
      </c>
      <c r="F265" s="501" t="s">
        <v>728</v>
      </c>
      <c r="G265" s="500" t="s">
        <v>729</v>
      </c>
      <c r="H265" s="509">
        <v>300</v>
      </c>
      <c r="I265" s="503" t="s">
        <v>747</v>
      </c>
      <c r="J265" s="502" t="s">
        <v>731</v>
      </c>
      <c r="K265" s="513">
        <v>1.4999999999999999E-2</v>
      </c>
      <c r="L265" s="514">
        <f t="shared" si="14"/>
        <v>4.5</v>
      </c>
      <c r="M265" s="497"/>
    </row>
    <row r="266" spans="1:13" ht="25.5">
      <c r="A266" s="497">
        <v>257</v>
      </c>
      <c r="B266" s="516" t="s">
        <v>885</v>
      </c>
      <c r="C266" s="517" t="s">
        <v>726</v>
      </c>
      <c r="D266" s="500" t="s">
        <v>753</v>
      </c>
      <c r="E266" s="501">
        <v>415093320</v>
      </c>
      <c r="F266" s="501" t="s">
        <v>728</v>
      </c>
      <c r="G266" s="500" t="s">
        <v>729</v>
      </c>
      <c r="H266" s="509">
        <v>500</v>
      </c>
      <c r="I266" s="503" t="s">
        <v>796</v>
      </c>
      <c r="J266" s="502" t="s">
        <v>731</v>
      </c>
      <c r="K266" s="513">
        <v>1.4999999999999999E-2</v>
      </c>
      <c r="L266" s="514">
        <f t="shared" si="14"/>
        <v>7.5</v>
      </c>
      <c r="M266" s="497"/>
    </row>
    <row r="267" spans="1:13" ht="25.5">
      <c r="A267" s="497">
        <v>258</v>
      </c>
      <c r="B267" s="516" t="s">
        <v>885</v>
      </c>
      <c r="C267" s="517" t="s">
        <v>726</v>
      </c>
      <c r="D267" s="500" t="s">
        <v>753</v>
      </c>
      <c r="E267" s="501">
        <v>415093320</v>
      </c>
      <c r="F267" s="501" t="s">
        <v>728</v>
      </c>
      <c r="G267" s="500" t="s">
        <v>729</v>
      </c>
      <c r="H267" s="509">
        <v>500</v>
      </c>
      <c r="I267" s="503" t="s">
        <v>822</v>
      </c>
      <c r="J267" s="502" t="s">
        <v>731</v>
      </c>
      <c r="K267" s="513">
        <v>1.4999999999999999E-2</v>
      </c>
      <c r="L267" s="514">
        <f t="shared" si="14"/>
        <v>7.5</v>
      </c>
      <c r="M267" s="497"/>
    </row>
    <row r="268" spans="1:13" ht="25.5">
      <c r="A268" s="497">
        <v>259</v>
      </c>
      <c r="B268" s="516" t="s">
        <v>885</v>
      </c>
      <c r="C268" s="517" t="s">
        <v>726</v>
      </c>
      <c r="D268" s="500" t="s">
        <v>753</v>
      </c>
      <c r="E268" s="501">
        <v>415093320</v>
      </c>
      <c r="F268" s="501" t="s">
        <v>728</v>
      </c>
      <c r="G268" s="500" t="s">
        <v>729</v>
      </c>
      <c r="H268" s="509">
        <v>1000</v>
      </c>
      <c r="I268" s="503" t="s">
        <v>826</v>
      </c>
      <c r="J268" s="502" t="s">
        <v>731</v>
      </c>
      <c r="K268" s="513">
        <v>1.4999999999999999E-2</v>
      </c>
      <c r="L268" s="514">
        <f t="shared" si="14"/>
        <v>15</v>
      </c>
      <c r="M268" s="497"/>
    </row>
    <row r="269" spans="1:13" ht="25.5">
      <c r="A269" s="497">
        <v>260</v>
      </c>
      <c r="B269" s="516" t="s">
        <v>885</v>
      </c>
      <c r="C269" s="517" t="s">
        <v>726</v>
      </c>
      <c r="D269" s="500" t="s">
        <v>753</v>
      </c>
      <c r="E269" s="501">
        <v>415093320</v>
      </c>
      <c r="F269" s="501" t="s">
        <v>728</v>
      </c>
      <c r="G269" s="500" t="s">
        <v>729</v>
      </c>
      <c r="H269" s="509">
        <v>1000</v>
      </c>
      <c r="I269" s="503" t="s">
        <v>828</v>
      </c>
      <c r="J269" s="502" t="s">
        <v>731</v>
      </c>
      <c r="K269" s="513">
        <v>1.4999999999999999E-2</v>
      </c>
      <c r="L269" s="514">
        <f t="shared" si="14"/>
        <v>15</v>
      </c>
      <c r="M269" s="497"/>
    </row>
    <row r="270" spans="1:13" ht="25.5">
      <c r="A270" s="497">
        <v>261</v>
      </c>
      <c r="B270" s="516" t="s">
        <v>885</v>
      </c>
      <c r="C270" s="517" t="s">
        <v>726</v>
      </c>
      <c r="D270" s="500" t="s">
        <v>753</v>
      </c>
      <c r="E270" s="501">
        <v>415093320</v>
      </c>
      <c r="F270" s="501" t="s">
        <v>728</v>
      </c>
      <c r="G270" s="500" t="s">
        <v>729</v>
      </c>
      <c r="H270" s="509">
        <v>1000</v>
      </c>
      <c r="I270" s="503" t="s">
        <v>752</v>
      </c>
      <c r="J270" s="502" t="s">
        <v>731</v>
      </c>
      <c r="K270" s="513">
        <v>1.4999999999999999E-2</v>
      </c>
      <c r="L270" s="514">
        <f t="shared" si="14"/>
        <v>15</v>
      </c>
      <c r="M270" s="497"/>
    </row>
    <row r="271" spans="1:13" ht="25.5">
      <c r="A271" s="497">
        <v>262</v>
      </c>
      <c r="B271" s="516" t="s">
        <v>885</v>
      </c>
      <c r="C271" s="517" t="s">
        <v>726</v>
      </c>
      <c r="D271" s="500" t="s">
        <v>753</v>
      </c>
      <c r="E271" s="501">
        <v>415093320</v>
      </c>
      <c r="F271" s="501" t="s">
        <v>728</v>
      </c>
      <c r="G271" s="500" t="s">
        <v>729</v>
      </c>
      <c r="H271" s="509">
        <v>1000</v>
      </c>
      <c r="I271" s="503" t="s">
        <v>798</v>
      </c>
      <c r="J271" s="502" t="s">
        <v>731</v>
      </c>
      <c r="K271" s="513">
        <v>1.4999999999999999E-2</v>
      </c>
      <c r="L271" s="514">
        <f t="shared" si="14"/>
        <v>15</v>
      </c>
      <c r="M271" s="497"/>
    </row>
    <row r="272" spans="1:13" ht="25.5">
      <c r="A272" s="497">
        <v>263</v>
      </c>
      <c r="B272" s="516" t="s">
        <v>885</v>
      </c>
      <c r="C272" s="517" t="s">
        <v>726</v>
      </c>
      <c r="D272" s="500" t="s">
        <v>753</v>
      </c>
      <c r="E272" s="501">
        <v>415093320</v>
      </c>
      <c r="F272" s="501" t="s">
        <v>728</v>
      </c>
      <c r="G272" s="500" t="s">
        <v>729</v>
      </c>
      <c r="H272" s="509">
        <v>1000</v>
      </c>
      <c r="I272" s="503" t="s">
        <v>819</v>
      </c>
      <c r="J272" s="502" t="s">
        <v>731</v>
      </c>
      <c r="K272" s="513">
        <v>1.4999999999999999E-2</v>
      </c>
      <c r="L272" s="514">
        <f t="shared" si="14"/>
        <v>15</v>
      </c>
      <c r="M272" s="497"/>
    </row>
    <row r="273" spans="1:13" ht="25.5">
      <c r="A273" s="497">
        <v>264</v>
      </c>
      <c r="B273" s="516" t="s">
        <v>885</v>
      </c>
      <c r="C273" s="517" t="s">
        <v>726</v>
      </c>
      <c r="D273" s="500" t="s">
        <v>753</v>
      </c>
      <c r="E273" s="501">
        <v>415093320</v>
      </c>
      <c r="F273" s="501" t="s">
        <v>728</v>
      </c>
      <c r="G273" s="500" t="s">
        <v>729</v>
      </c>
      <c r="H273" s="509">
        <v>1000</v>
      </c>
      <c r="I273" s="503" t="s">
        <v>845</v>
      </c>
      <c r="J273" s="502" t="s">
        <v>731</v>
      </c>
      <c r="K273" s="513">
        <v>1.4999999999999999E-2</v>
      </c>
      <c r="L273" s="514">
        <f t="shared" si="14"/>
        <v>15</v>
      </c>
      <c r="M273" s="497"/>
    </row>
    <row r="274" spans="1:13" ht="25.5">
      <c r="A274" s="497">
        <v>265</v>
      </c>
      <c r="B274" s="516" t="s">
        <v>885</v>
      </c>
      <c r="C274" s="517" t="s">
        <v>726</v>
      </c>
      <c r="D274" s="500" t="s">
        <v>753</v>
      </c>
      <c r="E274" s="501">
        <v>415093320</v>
      </c>
      <c r="F274" s="501" t="s">
        <v>728</v>
      </c>
      <c r="G274" s="500" t="s">
        <v>729</v>
      </c>
      <c r="H274" s="509">
        <v>300</v>
      </c>
      <c r="I274" s="503" t="s">
        <v>891</v>
      </c>
      <c r="J274" s="502" t="s">
        <v>731</v>
      </c>
      <c r="K274" s="513">
        <v>1.4999999999999999E-2</v>
      </c>
      <c r="L274" s="514">
        <f t="shared" si="14"/>
        <v>4.5</v>
      </c>
      <c r="M274" s="497"/>
    </row>
    <row r="275" spans="1:13" ht="25.5">
      <c r="A275" s="497">
        <v>266</v>
      </c>
      <c r="B275" s="516" t="s">
        <v>885</v>
      </c>
      <c r="C275" s="517" t="s">
        <v>726</v>
      </c>
      <c r="D275" s="500" t="s">
        <v>753</v>
      </c>
      <c r="E275" s="501">
        <v>415093320</v>
      </c>
      <c r="F275" s="501" t="s">
        <v>728</v>
      </c>
      <c r="G275" s="500" t="s">
        <v>729</v>
      </c>
      <c r="H275" s="509">
        <v>300</v>
      </c>
      <c r="I275" s="503" t="s">
        <v>807</v>
      </c>
      <c r="J275" s="502" t="s">
        <v>731</v>
      </c>
      <c r="K275" s="513">
        <v>1.4999999999999999E-2</v>
      </c>
      <c r="L275" s="514">
        <f t="shared" si="14"/>
        <v>4.5</v>
      </c>
      <c r="M275" s="497"/>
    </row>
    <row r="276" spans="1:13" ht="25.5">
      <c r="A276" s="497">
        <v>267</v>
      </c>
      <c r="B276" s="516" t="s">
        <v>885</v>
      </c>
      <c r="C276" s="517" t="s">
        <v>726</v>
      </c>
      <c r="D276" s="500" t="s">
        <v>753</v>
      </c>
      <c r="E276" s="501">
        <v>415093320</v>
      </c>
      <c r="F276" s="501" t="s">
        <v>728</v>
      </c>
      <c r="G276" s="500" t="s">
        <v>729</v>
      </c>
      <c r="H276" s="509">
        <v>300</v>
      </c>
      <c r="I276" s="503" t="s">
        <v>812</v>
      </c>
      <c r="J276" s="502" t="s">
        <v>731</v>
      </c>
      <c r="K276" s="513">
        <v>1.4999999999999999E-2</v>
      </c>
      <c r="L276" s="514">
        <f t="shared" si="14"/>
        <v>4.5</v>
      </c>
      <c r="M276" s="497"/>
    </row>
    <row r="277" spans="1:13" ht="25.5">
      <c r="A277" s="497">
        <v>268</v>
      </c>
      <c r="B277" s="516" t="s">
        <v>885</v>
      </c>
      <c r="C277" s="517" t="s">
        <v>726</v>
      </c>
      <c r="D277" s="500" t="s">
        <v>753</v>
      </c>
      <c r="E277" s="501">
        <v>415093320</v>
      </c>
      <c r="F277" s="501" t="s">
        <v>728</v>
      </c>
      <c r="G277" s="500" t="s">
        <v>729</v>
      </c>
      <c r="H277" s="509">
        <v>500</v>
      </c>
      <c r="I277" s="503" t="s">
        <v>809</v>
      </c>
      <c r="J277" s="502" t="s">
        <v>731</v>
      </c>
      <c r="K277" s="513">
        <v>1.4999999999999999E-2</v>
      </c>
      <c r="L277" s="514">
        <f t="shared" si="14"/>
        <v>7.5</v>
      </c>
      <c r="M277" s="497"/>
    </row>
    <row r="278" spans="1:13" ht="25.5">
      <c r="A278" s="497">
        <v>269</v>
      </c>
      <c r="B278" s="516" t="s">
        <v>885</v>
      </c>
      <c r="C278" s="517" t="s">
        <v>726</v>
      </c>
      <c r="D278" s="500" t="s">
        <v>753</v>
      </c>
      <c r="E278" s="501">
        <v>415093320</v>
      </c>
      <c r="F278" s="501" t="s">
        <v>728</v>
      </c>
      <c r="G278" s="500" t="s">
        <v>729</v>
      </c>
      <c r="H278" s="509">
        <v>500</v>
      </c>
      <c r="I278" s="503" t="s">
        <v>811</v>
      </c>
      <c r="J278" s="502" t="s">
        <v>731</v>
      </c>
      <c r="K278" s="513">
        <v>1.4999999999999999E-2</v>
      </c>
      <c r="L278" s="514">
        <f t="shared" si="14"/>
        <v>7.5</v>
      </c>
      <c r="M278" s="497"/>
    </row>
    <row r="279" spans="1:13" ht="25.5">
      <c r="A279" s="497">
        <v>270</v>
      </c>
      <c r="B279" s="516" t="s">
        <v>885</v>
      </c>
      <c r="C279" s="517" t="s">
        <v>726</v>
      </c>
      <c r="D279" s="500" t="s">
        <v>753</v>
      </c>
      <c r="E279" s="501">
        <v>415093320</v>
      </c>
      <c r="F279" s="501" t="s">
        <v>728</v>
      </c>
      <c r="G279" s="500" t="s">
        <v>729</v>
      </c>
      <c r="H279" s="509">
        <v>500</v>
      </c>
      <c r="I279" s="503" t="s">
        <v>854</v>
      </c>
      <c r="J279" s="502" t="s">
        <v>731</v>
      </c>
      <c r="K279" s="513">
        <v>1.4999999999999999E-2</v>
      </c>
      <c r="L279" s="514">
        <f t="shared" si="14"/>
        <v>7.5</v>
      </c>
      <c r="M279" s="497"/>
    </row>
    <row r="280" spans="1:13" ht="25.5">
      <c r="A280" s="497">
        <v>271</v>
      </c>
      <c r="B280" s="516" t="s">
        <v>885</v>
      </c>
      <c r="C280" s="517" t="s">
        <v>726</v>
      </c>
      <c r="D280" s="500" t="s">
        <v>753</v>
      </c>
      <c r="E280" s="501">
        <v>415093320</v>
      </c>
      <c r="F280" s="501" t="s">
        <v>728</v>
      </c>
      <c r="G280" s="500" t="s">
        <v>729</v>
      </c>
      <c r="H280" s="509">
        <v>250</v>
      </c>
      <c r="I280" s="503" t="s">
        <v>889</v>
      </c>
      <c r="J280" s="502" t="s">
        <v>731</v>
      </c>
      <c r="K280" s="513">
        <v>1.4999999999999999E-2</v>
      </c>
      <c r="L280" s="514">
        <f t="shared" si="14"/>
        <v>3.75</v>
      </c>
      <c r="M280" s="497"/>
    </row>
    <row r="281" spans="1:13" ht="25.5">
      <c r="A281" s="497">
        <v>272</v>
      </c>
      <c r="B281" s="516" t="s">
        <v>885</v>
      </c>
      <c r="C281" s="517" t="s">
        <v>726</v>
      </c>
      <c r="D281" s="500" t="s">
        <v>753</v>
      </c>
      <c r="E281" s="501">
        <v>415093320</v>
      </c>
      <c r="F281" s="501" t="s">
        <v>728</v>
      </c>
      <c r="G281" s="500" t="s">
        <v>729</v>
      </c>
      <c r="H281" s="509">
        <v>250</v>
      </c>
      <c r="I281" s="503" t="s">
        <v>872</v>
      </c>
      <c r="J281" s="502" t="s">
        <v>731</v>
      </c>
      <c r="K281" s="513">
        <v>1.4999999999999999E-2</v>
      </c>
      <c r="L281" s="514">
        <f t="shared" si="14"/>
        <v>3.75</v>
      </c>
      <c r="M281" s="497"/>
    </row>
    <row r="282" spans="1:13" ht="25.5">
      <c r="A282" s="497">
        <v>273</v>
      </c>
      <c r="B282" s="516" t="s">
        <v>885</v>
      </c>
      <c r="C282" s="517" t="s">
        <v>726</v>
      </c>
      <c r="D282" s="500" t="s">
        <v>753</v>
      </c>
      <c r="E282" s="501">
        <v>415093320</v>
      </c>
      <c r="F282" s="501" t="s">
        <v>728</v>
      </c>
      <c r="G282" s="500" t="s">
        <v>729</v>
      </c>
      <c r="H282" s="509">
        <v>300</v>
      </c>
      <c r="I282" s="503" t="s">
        <v>795</v>
      </c>
      <c r="J282" s="502" t="s">
        <v>731</v>
      </c>
      <c r="K282" s="513">
        <v>1.4999999999999999E-2</v>
      </c>
      <c r="L282" s="514">
        <f t="shared" si="14"/>
        <v>4.5</v>
      </c>
      <c r="M282" s="497"/>
    </row>
    <row r="283" spans="1:13" ht="25.5">
      <c r="A283" s="497">
        <v>274</v>
      </c>
      <c r="B283" s="516" t="s">
        <v>885</v>
      </c>
      <c r="C283" s="517" t="s">
        <v>726</v>
      </c>
      <c r="D283" s="500" t="s">
        <v>753</v>
      </c>
      <c r="E283" s="501">
        <v>415093320</v>
      </c>
      <c r="F283" s="501" t="s">
        <v>728</v>
      </c>
      <c r="G283" s="500" t="s">
        <v>729</v>
      </c>
      <c r="H283" s="509">
        <v>200</v>
      </c>
      <c r="I283" s="503" t="s">
        <v>901</v>
      </c>
      <c r="J283" s="502" t="s">
        <v>731</v>
      </c>
      <c r="K283" s="513">
        <v>1.4999999999999999E-2</v>
      </c>
      <c r="L283" s="514">
        <f t="shared" si="14"/>
        <v>3</v>
      </c>
      <c r="M283" s="497"/>
    </row>
    <row r="284" spans="1:13" ht="25.5">
      <c r="A284" s="497">
        <v>275</v>
      </c>
      <c r="B284" s="516" t="s">
        <v>885</v>
      </c>
      <c r="C284" s="517" t="s">
        <v>726</v>
      </c>
      <c r="D284" s="500" t="s">
        <v>753</v>
      </c>
      <c r="E284" s="501">
        <v>415093320</v>
      </c>
      <c r="F284" s="501" t="s">
        <v>728</v>
      </c>
      <c r="G284" s="500" t="s">
        <v>729</v>
      </c>
      <c r="H284" s="509">
        <v>400</v>
      </c>
      <c r="I284" s="503" t="s">
        <v>902</v>
      </c>
      <c r="J284" s="502" t="s">
        <v>731</v>
      </c>
      <c r="K284" s="513">
        <v>1.4999999999999999E-2</v>
      </c>
      <c r="L284" s="514">
        <f t="shared" si="14"/>
        <v>6</v>
      </c>
      <c r="M284" s="497"/>
    </row>
    <row r="285" spans="1:13" ht="25.5">
      <c r="A285" s="497">
        <v>276</v>
      </c>
      <c r="B285" s="516" t="s">
        <v>885</v>
      </c>
      <c r="C285" s="517" t="s">
        <v>726</v>
      </c>
      <c r="D285" s="500" t="s">
        <v>753</v>
      </c>
      <c r="E285" s="501">
        <v>415093320</v>
      </c>
      <c r="F285" s="501" t="s">
        <v>728</v>
      </c>
      <c r="G285" s="500" t="s">
        <v>729</v>
      </c>
      <c r="H285" s="509">
        <v>400</v>
      </c>
      <c r="I285" s="503" t="s">
        <v>837</v>
      </c>
      <c r="J285" s="502" t="s">
        <v>731</v>
      </c>
      <c r="K285" s="513">
        <v>1.4999999999999999E-2</v>
      </c>
      <c r="L285" s="514">
        <f t="shared" si="14"/>
        <v>6</v>
      </c>
      <c r="M285" s="497"/>
    </row>
    <row r="286" spans="1:13" ht="25.5">
      <c r="A286" s="497">
        <v>277</v>
      </c>
      <c r="B286" s="516" t="s">
        <v>885</v>
      </c>
      <c r="C286" s="517" t="s">
        <v>726</v>
      </c>
      <c r="D286" s="500" t="s">
        <v>753</v>
      </c>
      <c r="E286" s="501">
        <v>415093320</v>
      </c>
      <c r="F286" s="501" t="s">
        <v>728</v>
      </c>
      <c r="G286" s="500" t="s">
        <v>729</v>
      </c>
      <c r="H286" s="509">
        <v>400</v>
      </c>
      <c r="I286" s="503" t="s">
        <v>903</v>
      </c>
      <c r="J286" s="502" t="s">
        <v>731</v>
      </c>
      <c r="K286" s="513">
        <v>1.4999999999999999E-2</v>
      </c>
      <c r="L286" s="514">
        <f t="shared" si="14"/>
        <v>6</v>
      </c>
      <c r="M286" s="497"/>
    </row>
    <row r="287" spans="1:13" ht="25.5">
      <c r="A287" s="497">
        <v>278</v>
      </c>
      <c r="B287" s="516" t="s">
        <v>885</v>
      </c>
      <c r="C287" s="517" t="s">
        <v>726</v>
      </c>
      <c r="D287" s="500" t="s">
        <v>753</v>
      </c>
      <c r="E287" s="501">
        <v>415093320</v>
      </c>
      <c r="F287" s="501" t="s">
        <v>728</v>
      </c>
      <c r="G287" s="500" t="s">
        <v>729</v>
      </c>
      <c r="H287" s="509">
        <v>300</v>
      </c>
      <c r="I287" s="503" t="s">
        <v>904</v>
      </c>
      <c r="J287" s="502" t="s">
        <v>731</v>
      </c>
      <c r="K287" s="513">
        <v>1.4999999999999999E-2</v>
      </c>
      <c r="L287" s="514">
        <f t="shared" si="14"/>
        <v>4.5</v>
      </c>
      <c r="M287" s="497"/>
    </row>
    <row r="288" spans="1:13" ht="25.5">
      <c r="A288" s="497">
        <v>279</v>
      </c>
      <c r="B288" s="516" t="s">
        <v>885</v>
      </c>
      <c r="C288" s="517" t="s">
        <v>726</v>
      </c>
      <c r="D288" s="500" t="s">
        <v>753</v>
      </c>
      <c r="E288" s="501">
        <v>415093320</v>
      </c>
      <c r="F288" s="501" t="s">
        <v>728</v>
      </c>
      <c r="G288" s="500" t="s">
        <v>729</v>
      </c>
      <c r="H288" s="509">
        <v>300</v>
      </c>
      <c r="I288" s="503" t="s">
        <v>833</v>
      </c>
      <c r="J288" s="502" t="s">
        <v>731</v>
      </c>
      <c r="K288" s="513">
        <v>1.4999999999999999E-2</v>
      </c>
      <c r="L288" s="514">
        <f t="shared" si="14"/>
        <v>4.5</v>
      </c>
      <c r="M288" s="497"/>
    </row>
    <row r="289" spans="1:13" ht="25.5">
      <c r="A289" s="497">
        <v>280</v>
      </c>
      <c r="B289" s="516" t="s">
        <v>885</v>
      </c>
      <c r="C289" s="517" t="s">
        <v>726</v>
      </c>
      <c r="D289" s="500" t="s">
        <v>753</v>
      </c>
      <c r="E289" s="501">
        <v>415093320</v>
      </c>
      <c r="F289" s="501" t="s">
        <v>728</v>
      </c>
      <c r="G289" s="500" t="s">
        <v>729</v>
      </c>
      <c r="H289" s="509">
        <v>500</v>
      </c>
      <c r="I289" s="503" t="s">
        <v>839</v>
      </c>
      <c r="J289" s="502" t="s">
        <v>731</v>
      </c>
      <c r="K289" s="513">
        <v>1.4999999999999999E-2</v>
      </c>
      <c r="L289" s="514">
        <f t="shared" si="14"/>
        <v>7.5</v>
      </c>
      <c r="M289" s="497"/>
    </row>
    <row r="290" spans="1:13" ht="25.5">
      <c r="A290" s="497">
        <v>281</v>
      </c>
      <c r="B290" s="516" t="s">
        <v>885</v>
      </c>
      <c r="C290" s="517" t="s">
        <v>726</v>
      </c>
      <c r="D290" s="500" t="s">
        <v>753</v>
      </c>
      <c r="E290" s="501">
        <v>415093320</v>
      </c>
      <c r="F290" s="501" t="s">
        <v>728</v>
      </c>
      <c r="G290" s="500" t="s">
        <v>729</v>
      </c>
      <c r="H290" s="509">
        <v>700</v>
      </c>
      <c r="I290" s="503" t="s">
        <v>851</v>
      </c>
      <c r="J290" s="502" t="s">
        <v>731</v>
      </c>
      <c r="K290" s="513">
        <v>1.4999999999999999E-2</v>
      </c>
      <c r="L290" s="514">
        <f t="shared" si="14"/>
        <v>10.5</v>
      </c>
      <c r="M290" s="497"/>
    </row>
    <row r="291" spans="1:13" ht="25.5">
      <c r="A291" s="497">
        <v>282</v>
      </c>
      <c r="B291" s="516" t="s">
        <v>885</v>
      </c>
      <c r="C291" s="517" t="s">
        <v>726</v>
      </c>
      <c r="D291" s="500" t="s">
        <v>753</v>
      </c>
      <c r="E291" s="501">
        <v>415093320</v>
      </c>
      <c r="F291" s="501" t="s">
        <v>728</v>
      </c>
      <c r="G291" s="500" t="s">
        <v>729</v>
      </c>
      <c r="H291" s="509">
        <v>700</v>
      </c>
      <c r="I291" s="503" t="s">
        <v>856</v>
      </c>
      <c r="J291" s="502" t="s">
        <v>731</v>
      </c>
      <c r="K291" s="513">
        <v>1.4999999999999999E-2</v>
      </c>
      <c r="L291" s="514">
        <f t="shared" si="14"/>
        <v>10.5</v>
      </c>
      <c r="M291" s="497"/>
    </row>
    <row r="292" spans="1:13" ht="25.5">
      <c r="A292" s="497">
        <v>283</v>
      </c>
      <c r="B292" s="516" t="s">
        <v>885</v>
      </c>
      <c r="C292" s="517" t="s">
        <v>726</v>
      </c>
      <c r="D292" s="500" t="s">
        <v>753</v>
      </c>
      <c r="E292" s="501">
        <v>415093320</v>
      </c>
      <c r="F292" s="501" t="s">
        <v>728</v>
      </c>
      <c r="G292" s="500" t="s">
        <v>729</v>
      </c>
      <c r="H292" s="509">
        <v>700</v>
      </c>
      <c r="I292" s="503" t="s">
        <v>852</v>
      </c>
      <c r="J292" s="502" t="s">
        <v>731</v>
      </c>
      <c r="K292" s="513">
        <v>1.4999999999999999E-2</v>
      </c>
      <c r="L292" s="514">
        <f t="shared" si="14"/>
        <v>10.5</v>
      </c>
      <c r="M292" s="497"/>
    </row>
    <row r="293" spans="1:13" ht="25.5">
      <c r="A293" s="497">
        <v>284</v>
      </c>
      <c r="B293" s="516" t="s">
        <v>885</v>
      </c>
      <c r="C293" s="517" t="s">
        <v>726</v>
      </c>
      <c r="D293" s="500" t="s">
        <v>753</v>
      </c>
      <c r="E293" s="501">
        <v>415093320</v>
      </c>
      <c r="F293" s="501" t="s">
        <v>728</v>
      </c>
      <c r="G293" s="500" t="s">
        <v>729</v>
      </c>
      <c r="H293" s="509">
        <v>700</v>
      </c>
      <c r="I293" s="503" t="s">
        <v>861</v>
      </c>
      <c r="J293" s="502" t="s">
        <v>731</v>
      </c>
      <c r="K293" s="513">
        <v>1.4999999999999999E-2</v>
      </c>
      <c r="L293" s="514">
        <f t="shared" si="14"/>
        <v>10.5</v>
      </c>
      <c r="M293" s="510"/>
    </row>
    <row r="294" spans="1:13" ht="25.5">
      <c r="A294" s="497">
        <v>285</v>
      </c>
      <c r="B294" s="516" t="s">
        <v>885</v>
      </c>
      <c r="C294" s="517" t="s">
        <v>726</v>
      </c>
      <c r="D294" s="500" t="s">
        <v>753</v>
      </c>
      <c r="E294" s="501">
        <v>415093320</v>
      </c>
      <c r="F294" s="501" t="s">
        <v>728</v>
      </c>
      <c r="G294" s="500" t="s">
        <v>729</v>
      </c>
      <c r="H294" s="509">
        <v>700</v>
      </c>
      <c r="I294" s="503" t="s">
        <v>905</v>
      </c>
      <c r="J294" s="502" t="s">
        <v>731</v>
      </c>
      <c r="K294" s="513">
        <v>1.4999999999999999E-2</v>
      </c>
      <c r="L294" s="514">
        <f t="shared" si="14"/>
        <v>10.5</v>
      </c>
      <c r="M294" s="510"/>
    </row>
    <row r="295" spans="1:13" ht="25.5">
      <c r="A295" s="497">
        <v>286</v>
      </c>
      <c r="B295" s="516" t="s">
        <v>885</v>
      </c>
      <c r="C295" s="517" t="s">
        <v>726</v>
      </c>
      <c r="D295" s="500" t="s">
        <v>753</v>
      </c>
      <c r="E295" s="501">
        <v>415093320</v>
      </c>
      <c r="F295" s="501" t="s">
        <v>728</v>
      </c>
      <c r="G295" s="500" t="s">
        <v>729</v>
      </c>
      <c r="H295" s="509">
        <v>700</v>
      </c>
      <c r="I295" s="503" t="s">
        <v>906</v>
      </c>
      <c r="J295" s="502" t="s">
        <v>731</v>
      </c>
      <c r="K295" s="513">
        <v>1.4999999999999999E-2</v>
      </c>
      <c r="L295" s="514">
        <f t="shared" si="14"/>
        <v>10.5</v>
      </c>
      <c r="M295" s="510"/>
    </row>
    <row r="296" spans="1:13" ht="25.5">
      <c r="A296" s="497">
        <v>287</v>
      </c>
      <c r="B296" s="516" t="s">
        <v>885</v>
      </c>
      <c r="C296" s="517" t="s">
        <v>726</v>
      </c>
      <c r="D296" s="500" t="s">
        <v>753</v>
      </c>
      <c r="E296" s="501">
        <v>415093320</v>
      </c>
      <c r="F296" s="501" t="s">
        <v>728</v>
      </c>
      <c r="G296" s="500" t="s">
        <v>729</v>
      </c>
      <c r="H296" s="509">
        <v>300</v>
      </c>
      <c r="I296" s="503" t="s">
        <v>808</v>
      </c>
      <c r="J296" s="502" t="s">
        <v>731</v>
      </c>
      <c r="K296" s="513">
        <v>1.4999999999999999E-2</v>
      </c>
      <c r="L296" s="514">
        <f t="shared" si="14"/>
        <v>4.5</v>
      </c>
      <c r="M296" s="510"/>
    </row>
    <row r="297" spans="1:13" ht="25.5">
      <c r="A297" s="497">
        <v>288</v>
      </c>
      <c r="B297" s="516" t="s">
        <v>885</v>
      </c>
      <c r="C297" s="517" t="s">
        <v>726</v>
      </c>
      <c r="D297" s="500" t="s">
        <v>753</v>
      </c>
      <c r="E297" s="501">
        <v>415093320</v>
      </c>
      <c r="F297" s="501" t="s">
        <v>728</v>
      </c>
      <c r="G297" s="500" t="s">
        <v>729</v>
      </c>
      <c r="H297" s="509">
        <v>300</v>
      </c>
      <c r="I297" s="503" t="s">
        <v>824</v>
      </c>
      <c r="J297" s="502" t="s">
        <v>731</v>
      </c>
      <c r="K297" s="513">
        <v>1.4999999999999999E-2</v>
      </c>
      <c r="L297" s="514">
        <f t="shared" si="14"/>
        <v>4.5</v>
      </c>
      <c r="M297" s="510"/>
    </row>
    <row r="298" spans="1:13" ht="25.5">
      <c r="A298" s="497">
        <v>289</v>
      </c>
      <c r="B298" s="516" t="s">
        <v>885</v>
      </c>
      <c r="C298" s="517" t="s">
        <v>726</v>
      </c>
      <c r="D298" s="500" t="s">
        <v>753</v>
      </c>
      <c r="E298" s="501">
        <v>415093320</v>
      </c>
      <c r="F298" s="501" t="s">
        <v>728</v>
      </c>
      <c r="G298" s="500" t="s">
        <v>729</v>
      </c>
      <c r="H298" s="509">
        <v>500</v>
      </c>
      <c r="I298" s="503" t="s">
        <v>848</v>
      </c>
      <c r="J298" s="502" t="s">
        <v>731</v>
      </c>
      <c r="K298" s="513">
        <v>1.4999999999999999E-2</v>
      </c>
      <c r="L298" s="514">
        <f t="shared" si="14"/>
        <v>7.5</v>
      </c>
      <c r="M298" s="510"/>
    </row>
    <row r="299" spans="1:13" ht="25.5">
      <c r="A299" s="497">
        <v>290</v>
      </c>
      <c r="B299" s="516" t="s">
        <v>885</v>
      </c>
      <c r="C299" s="517" t="s">
        <v>726</v>
      </c>
      <c r="D299" s="500" t="s">
        <v>753</v>
      </c>
      <c r="E299" s="501">
        <v>415093320</v>
      </c>
      <c r="F299" s="501" t="s">
        <v>728</v>
      </c>
      <c r="G299" s="500" t="s">
        <v>729</v>
      </c>
      <c r="H299" s="509">
        <v>500</v>
      </c>
      <c r="I299" s="503" t="s">
        <v>827</v>
      </c>
      <c r="J299" s="502" t="s">
        <v>731</v>
      </c>
      <c r="K299" s="513">
        <v>1.4999999999999999E-2</v>
      </c>
      <c r="L299" s="514">
        <f t="shared" si="14"/>
        <v>7.5</v>
      </c>
      <c r="M299" s="510"/>
    </row>
    <row r="300" spans="1:13" ht="25.5">
      <c r="A300" s="497">
        <v>291</v>
      </c>
      <c r="B300" s="516" t="s">
        <v>885</v>
      </c>
      <c r="C300" s="517" t="s">
        <v>726</v>
      </c>
      <c r="D300" s="500" t="s">
        <v>753</v>
      </c>
      <c r="E300" s="501">
        <v>415093320</v>
      </c>
      <c r="F300" s="501" t="s">
        <v>728</v>
      </c>
      <c r="G300" s="500" t="s">
        <v>729</v>
      </c>
      <c r="H300" s="509">
        <v>5000</v>
      </c>
      <c r="I300" s="503" t="s">
        <v>751</v>
      </c>
      <c r="J300" s="502" t="s">
        <v>731</v>
      </c>
      <c r="K300" s="513">
        <v>1.4999999999999999E-2</v>
      </c>
      <c r="L300" s="514">
        <f t="shared" si="14"/>
        <v>75</v>
      </c>
      <c r="M300" s="510"/>
    </row>
    <row r="301" spans="1:13" ht="25.5">
      <c r="A301" s="497">
        <v>292</v>
      </c>
      <c r="B301" s="516" t="s">
        <v>885</v>
      </c>
      <c r="C301" s="517" t="s">
        <v>726</v>
      </c>
      <c r="D301" s="500" t="s">
        <v>753</v>
      </c>
      <c r="E301" s="501">
        <v>415093320</v>
      </c>
      <c r="F301" s="501" t="s">
        <v>728</v>
      </c>
      <c r="G301" s="500" t="s">
        <v>729</v>
      </c>
      <c r="H301" s="509">
        <v>5000</v>
      </c>
      <c r="I301" s="503" t="s">
        <v>746</v>
      </c>
      <c r="J301" s="502" t="s">
        <v>731</v>
      </c>
      <c r="K301" s="513">
        <v>1.4999999999999999E-2</v>
      </c>
      <c r="L301" s="514">
        <f t="shared" si="14"/>
        <v>75</v>
      </c>
      <c r="M301" s="510"/>
    </row>
    <row r="302" spans="1:13" ht="51">
      <c r="A302" s="497">
        <v>293</v>
      </c>
      <c r="B302" s="516" t="s">
        <v>885</v>
      </c>
      <c r="C302" s="517" t="s">
        <v>726</v>
      </c>
      <c r="D302" s="500" t="s">
        <v>753</v>
      </c>
      <c r="E302" s="501">
        <v>415093320</v>
      </c>
      <c r="F302" s="501" t="s">
        <v>728</v>
      </c>
      <c r="G302" s="500" t="s">
        <v>729</v>
      </c>
      <c r="H302" s="509">
        <v>14540</v>
      </c>
      <c r="I302" s="503" t="s">
        <v>754</v>
      </c>
      <c r="J302" s="502" t="s">
        <v>731</v>
      </c>
      <c r="K302" s="513">
        <v>0.05</v>
      </c>
      <c r="L302" s="514">
        <f t="shared" si="14"/>
        <v>727</v>
      </c>
      <c r="M302" s="510"/>
    </row>
    <row r="303" spans="1:13" ht="60">
      <c r="A303" s="497">
        <v>294</v>
      </c>
      <c r="B303" s="516" t="s">
        <v>885</v>
      </c>
      <c r="C303" s="517" t="s">
        <v>726</v>
      </c>
      <c r="D303" s="500" t="s">
        <v>753</v>
      </c>
      <c r="E303" s="501">
        <v>415093320</v>
      </c>
      <c r="F303" s="501" t="s">
        <v>728</v>
      </c>
      <c r="G303" s="500" t="s">
        <v>729</v>
      </c>
      <c r="H303" s="509">
        <v>8000</v>
      </c>
      <c r="I303" s="519" t="s">
        <v>907</v>
      </c>
      <c r="J303" s="502" t="s">
        <v>731</v>
      </c>
      <c r="K303" s="513">
        <v>0.05</v>
      </c>
      <c r="L303" s="514">
        <f>K303*H303</f>
        <v>400</v>
      </c>
      <c r="M303" s="510"/>
    </row>
    <row r="304" spans="1:13" ht="25.5">
      <c r="A304" s="497">
        <v>295</v>
      </c>
      <c r="B304" s="516" t="s">
        <v>880</v>
      </c>
      <c r="C304" s="517" t="s">
        <v>726</v>
      </c>
      <c r="D304" s="500" t="s">
        <v>736</v>
      </c>
      <c r="E304" s="501">
        <v>205166210</v>
      </c>
      <c r="F304" s="501" t="s">
        <v>728</v>
      </c>
      <c r="G304" s="500" t="s">
        <v>729</v>
      </c>
      <c r="H304" s="509">
        <v>18</v>
      </c>
      <c r="I304" s="503" t="s">
        <v>746</v>
      </c>
      <c r="J304" s="502" t="s">
        <v>734</v>
      </c>
      <c r="K304" s="518">
        <v>16</v>
      </c>
      <c r="L304" s="514">
        <v>288</v>
      </c>
      <c r="M304" s="510"/>
    </row>
    <row r="305" spans="1:13" ht="38.25">
      <c r="A305" s="497">
        <v>296</v>
      </c>
      <c r="B305" s="516" t="s">
        <v>908</v>
      </c>
      <c r="C305" s="517" t="s">
        <v>726</v>
      </c>
      <c r="D305" s="500" t="s">
        <v>756</v>
      </c>
      <c r="E305" s="501">
        <v>212899434</v>
      </c>
      <c r="F305" s="501" t="s">
        <v>728</v>
      </c>
      <c r="G305" s="500" t="s">
        <v>729</v>
      </c>
      <c r="H305" s="509">
        <v>2000</v>
      </c>
      <c r="I305" s="503" t="s">
        <v>909</v>
      </c>
      <c r="J305" s="502" t="s">
        <v>731</v>
      </c>
      <c r="K305" s="515">
        <v>0.32500000000000001</v>
      </c>
      <c r="L305" s="514">
        <f>K305*H305</f>
        <v>650</v>
      </c>
      <c r="M305" s="510"/>
    </row>
    <row r="306" spans="1:13" ht="38.25">
      <c r="A306" s="497">
        <v>297</v>
      </c>
      <c r="B306" s="516" t="s">
        <v>910</v>
      </c>
      <c r="C306" s="512" t="s">
        <v>911</v>
      </c>
      <c r="D306" s="523" t="s">
        <v>912</v>
      </c>
      <c r="E306" s="524" t="s">
        <v>913</v>
      </c>
      <c r="F306" s="501" t="s">
        <v>728</v>
      </c>
      <c r="G306" s="500" t="s">
        <v>729</v>
      </c>
      <c r="H306" s="525" t="s">
        <v>914</v>
      </c>
      <c r="I306" s="526" t="s">
        <v>739</v>
      </c>
      <c r="J306" s="527" t="s">
        <v>915</v>
      </c>
      <c r="K306" s="528">
        <v>750</v>
      </c>
      <c r="L306" s="529">
        <v>750</v>
      </c>
      <c r="M306" s="509"/>
    </row>
    <row r="307" spans="1:13" ht="38.25">
      <c r="A307" s="497">
        <v>298</v>
      </c>
      <c r="B307" s="516" t="s">
        <v>916</v>
      </c>
      <c r="C307" s="512" t="s">
        <v>917</v>
      </c>
      <c r="D307" s="523" t="s">
        <v>912</v>
      </c>
      <c r="E307" s="524" t="s">
        <v>913</v>
      </c>
      <c r="F307" s="501" t="s">
        <v>728</v>
      </c>
      <c r="G307" s="500" t="s">
        <v>729</v>
      </c>
      <c r="H307" s="525">
        <v>5</v>
      </c>
      <c r="I307" s="526" t="s">
        <v>739</v>
      </c>
      <c r="J307" s="527" t="s">
        <v>918</v>
      </c>
      <c r="K307" s="528">
        <v>100</v>
      </c>
      <c r="L307" s="529">
        <v>500</v>
      </c>
      <c r="M307" s="510"/>
    </row>
    <row r="308" spans="1:13" ht="15">
      <c r="A308" s="67"/>
      <c r="B308" s="302"/>
      <c r="C308" s="269"/>
      <c r="D308" s="56"/>
      <c r="E308" s="56"/>
      <c r="F308" s="56"/>
      <c r="G308" s="56"/>
      <c r="H308" s="56"/>
      <c r="I308" s="56"/>
      <c r="J308" s="56"/>
      <c r="K308" s="4"/>
      <c r="L308" s="4"/>
      <c r="M308" s="56"/>
    </row>
    <row r="309" spans="1:13" ht="15">
      <c r="A309" s="56" t="s">
        <v>271</v>
      </c>
      <c r="B309" s="303"/>
      <c r="C309" s="269"/>
      <c r="D309" s="56"/>
      <c r="E309" s="56"/>
      <c r="F309" s="56"/>
      <c r="G309" s="56"/>
      <c r="H309" s="56"/>
      <c r="I309" s="56"/>
      <c r="J309" s="56"/>
      <c r="K309" s="4"/>
      <c r="L309" s="4"/>
      <c r="M309" s="56"/>
    </row>
    <row r="310" spans="1:13" ht="15">
      <c r="A310" s="56"/>
      <c r="B310" s="303"/>
      <c r="C310" s="269"/>
      <c r="D310" s="68"/>
      <c r="E310" s="68"/>
      <c r="F310" s="68"/>
      <c r="G310" s="68"/>
      <c r="H310" s="56"/>
      <c r="I310" s="56"/>
      <c r="J310" s="56"/>
      <c r="K310" s="56" t="s">
        <v>452</v>
      </c>
      <c r="L310" s="55">
        <f>SUM(L10:L309)</f>
        <v>15999.3</v>
      </c>
      <c r="M310" s="56"/>
    </row>
    <row r="311" spans="1:13" ht="15">
      <c r="A311" s="176"/>
      <c r="B311" s="176"/>
      <c r="C311" s="176"/>
      <c r="D311" s="176"/>
      <c r="E311" s="176"/>
      <c r="F311" s="176"/>
      <c r="G311" s="176"/>
      <c r="H311" s="176"/>
      <c r="I311" s="176"/>
      <c r="J311" s="176"/>
      <c r="K311" s="176"/>
      <c r="L311" s="147"/>
    </row>
    <row r="312" spans="1:13" ht="15">
      <c r="A312" s="177" t="s">
        <v>453</v>
      </c>
      <c r="B312" s="177"/>
      <c r="C312" s="177"/>
      <c r="D312" s="176"/>
      <c r="E312" s="176"/>
      <c r="F312" s="176"/>
      <c r="G312" s="176"/>
      <c r="H312" s="176"/>
      <c r="I312" s="176"/>
      <c r="J312" s="176"/>
      <c r="K312" s="176"/>
      <c r="L312" s="147"/>
    </row>
    <row r="313" spans="1:13" ht="15">
      <c r="A313" s="177" t="s">
        <v>454</v>
      </c>
      <c r="B313" s="177"/>
      <c r="C313" s="177"/>
      <c r="D313" s="176"/>
      <c r="E313" s="176"/>
      <c r="F313" s="176"/>
      <c r="G313" s="176"/>
      <c r="H313" s="176"/>
      <c r="I313" s="176"/>
      <c r="J313" s="176"/>
      <c r="K313" s="176"/>
      <c r="L313" s="147"/>
    </row>
    <row r="314" spans="1:13" ht="15">
      <c r="A314" s="164" t="s">
        <v>455</v>
      </c>
      <c r="B314" s="164"/>
      <c r="C314" s="177"/>
      <c r="D314" s="147"/>
      <c r="E314" s="147"/>
      <c r="F314" s="147"/>
      <c r="G314" s="147"/>
      <c r="H314" s="147"/>
      <c r="I314" s="147"/>
      <c r="J314" s="147"/>
      <c r="K314" s="147"/>
      <c r="L314" s="147"/>
    </row>
    <row r="315" spans="1:13" ht="15">
      <c r="A315" s="164" t="s">
        <v>456</v>
      </c>
      <c r="B315" s="164"/>
      <c r="C315" s="177"/>
      <c r="D315" s="147"/>
      <c r="E315" s="147"/>
      <c r="F315" s="147"/>
      <c r="G315" s="147"/>
      <c r="H315" s="147"/>
      <c r="I315" s="147"/>
      <c r="J315" s="147"/>
      <c r="K315" s="147"/>
      <c r="L315" s="147"/>
    </row>
    <row r="316" spans="1:13" ht="15" customHeight="1">
      <c r="A316" s="730" t="s">
        <v>473</v>
      </c>
      <c r="B316" s="730"/>
      <c r="C316" s="730"/>
      <c r="D316" s="730"/>
      <c r="E316" s="730"/>
      <c r="F316" s="730"/>
      <c r="G316" s="730"/>
      <c r="H316" s="730"/>
      <c r="I316" s="730"/>
      <c r="J316" s="730"/>
      <c r="K316" s="730"/>
      <c r="L316" s="730"/>
    </row>
    <row r="317" spans="1:13" ht="15" customHeight="1">
      <c r="A317" s="730"/>
      <c r="B317" s="730"/>
      <c r="C317" s="730"/>
      <c r="D317" s="730"/>
      <c r="E317" s="730"/>
      <c r="F317" s="730"/>
      <c r="G317" s="730"/>
      <c r="H317" s="730"/>
      <c r="I317" s="730"/>
      <c r="J317" s="730"/>
      <c r="K317" s="730"/>
      <c r="L317" s="730"/>
    </row>
    <row r="318" spans="1:13" ht="12.75" customHeight="1">
      <c r="A318" s="293"/>
      <c r="B318" s="293"/>
      <c r="C318" s="293"/>
      <c r="D318" s="293"/>
      <c r="E318" s="293"/>
      <c r="F318" s="293"/>
      <c r="G318" s="293"/>
      <c r="H318" s="293"/>
      <c r="I318" s="293"/>
      <c r="J318" s="293"/>
      <c r="K318" s="293"/>
      <c r="L318" s="293"/>
    </row>
    <row r="319" spans="1:13" ht="15">
      <c r="A319" s="726" t="s">
        <v>107</v>
      </c>
      <c r="B319" s="726"/>
      <c r="C319" s="726"/>
      <c r="D319" s="270"/>
      <c r="E319" s="271"/>
      <c r="F319" s="271"/>
      <c r="G319" s="270"/>
      <c r="H319" s="270"/>
      <c r="I319" s="270"/>
      <c r="J319" s="270"/>
      <c r="K319" s="270"/>
      <c r="L319" s="147"/>
    </row>
    <row r="320" spans="1:13" ht="15">
      <c r="A320" s="270"/>
      <c r="B320" s="270"/>
      <c r="C320" s="271"/>
      <c r="D320" s="270"/>
      <c r="E320" s="271"/>
      <c r="F320" s="271"/>
      <c r="G320" s="270"/>
      <c r="H320" s="270"/>
      <c r="I320" s="270"/>
      <c r="J320" s="270"/>
      <c r="K320" s="272"/>
      <c r="L320" s="147"/>
    </row>
    <row r="321" spans="1:12" ht="15" customHeight="1">
      <c r="A321" s="270"/>
      <c r="B321" s="270"/>
      <c r="C321" s="271"/>
      <c r="D321" s="727" t="s">
        <v>263</v>
      </c>
      <c r="E321" s="727"/>
      <c r="F321" s="273"/>
      <c r="G321" s="274"/>
      <c r="H321" s="728" t="s">
        <v>457</v>
      </c>
      <c r="I321" s="728"/>
      <c r="J321" s="728"/>
      <c r="K321" s="275"/>
      <c r="L321" s="147"/>
    </row>
    <row r="322" spans="1:12" ht="15">
      <c r="A322" s="270"/>
      <c r="B322" s="270"/>
      <c r="C322" s="271"/>
      <c r="D322" s="270"/>
      <c r="E322" s="271"/>
      <c r="F322" s="271"/>
      <c r="G322" s="270"/>
      <c r="H322" s="729"/>
      <c r="I322" s="729"/>
      <c r="J322" s="729"/>
      <c r="K322" s="275"/>
      <c r="L322" s="147"/>
    </row>
    <row r="323" spans="1:12" ht="15">
      <c r="A323" s="270"/>
      <c r="B323" s="270"/>
      <c r="C323" s="271"/>
      <c r="D323" s="724" t="s">
        <v>139</v>
      </c>
      <c r="E323" s="724"/>
      <c r="F323" s="273"/>
      <c r="G323" s="274"/>
      <c r="H323" s="270"/>
      <c r="I323" s="270"/>
      <c r="J323" s="270"/>
      <c r="K323" s="270"/>
      <c r="L323" s="147"/>
    </row>
  </sheetData>
  <mergeCells count="7">
    <mergeCell ref="D323:E323"/>
    <mergeCell ref="A2:E2"/>
    <mergeCell ref="L3:M3"/>
    <mergeCell ref="A319:C319"/>
    <mergeCell ref="D321:E321"/>
    <mergeCell ref="H321:J322"/>
    <mergeCell ref="A316:L317"/>
  </mergeCells>
  <dataValidations count="1">
    <dataValidation type="list" allowBlank="1" showInputMessage="1" showErrorMessage="1" sqref="C10:C31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L43" sqref="L4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46" t="s">
        <v>420</v>
      </c>
      <c r="B1" s="48"/>
      <c r="C1" s="732" t="s">
        <v>109</v>
      </c>
      <c r="D1" s="732"/>
    </row>
    <row r="2" spans="1:5">
      <c r="A2" s="46" t="s">
        <v>421</v>
      </c>
      <c r="B2" s="48"/>
      <c r="C2" s="718" t="str">
        <f>'ფორმა N1'!K2</f>
        <v>01.01.2017-12.31.2017</v>
      </c>
      <c r="D2" s="719"/>
    </row>
    <row r="3" spans="1:5">
      <c r="A3" s="48" t="s">
        <v>140</v>
      </c>
      <c r="B3" s="48"/>
      <c r="C3" s="47"/>
      <c r="D3" s="47"/>
    </row>
    <row r="4" spans="1:5">
      <c r="A4" s="46"/>
      <c r="B4" s="48"/>
      <c r="C4" s="47"/>
      <c r="D4" s="47"/>
    </row>
    <row r="5" spans="1:5">
      <c r="A5" s="49" t="str">
        <f>'ფორმა N2'!A4</f>
        <v>ანგარიშვალდებული პირის დასახელება:</v>
      </c>
      <c r="B5" s="49"/>
      <c r="C5" s="49"/>
      <c r="D5" s="48"/>
      <c r="E5" s="5"/>
    </row>
    <row r="6" spans="1:5">
      <c r="A6" s="85" t="str">
        <f>'ფორმა N1'!A5</f>
        <v>მოქალაქეთა  პოლიტიკური გაერთიანება "ეროვნული ფორუმი"</v>
      </c>
      <c r="B6" s="86"/>
      <c r="C6" s="86"/>
      <c r="D6" s="33"/>
      <c r="E6" s="5"/>
    </row>
    <row r="7" spans="1:5">
      <c r="A7" s="49"/>
      <c r="B7" s="49"/>
      <c r="C7" s="49"/>
      <c r="D7" s="48"/>
      <c r="E7" s="5"/>
    </row>
    <row r="8" spans="1:5" s="6" customFormat="1">
      <c r="A8" s="69"/>
      <c r="B8" s="69"/>
      <c r="C8" s="50"/>
      <c r="D8" s="50"/>
    </row>
    <row r="9" spans="1:5" s="6" customFormat="1" ht="30">
      <c r="A9" s="75" t="s">
        <v>64</v>
      </c>
      <c r="B9" s="51" t="s">
        <v>11</v>
      </c>
      <c r="C9" s="51" t="s">
        <v>10</v>
      </c>
      <c r="D9" s="51" t="s">
        <v>9</v>
      </c>
    </row>
    <row r="10" spans="1:5" s="7" customFormat="1">
      <c r="A10" s="12">
        <v>1</v>
      </c>
      <c r="B10" s="12" t="s">
        <v>108</v>
      </c>
      <c r="C10" s="54">
        <f>SUM(C11,C14,C17,C20:C22)</f>
        <v>40207</v>
      </c>
      <c r="D10" s="54">
        <f>SUM(D11,D14,D17,D20:D22)</f>
        <v>40387</v>
      </c>
    </row>
    <row r="11" spans="1:5" s="8" customFormat="1" ht="18">
      <c r="A11" s="13">
        <v>1.1000000000000001</v>
      </c>
      <c r="B11" s="13" t="s">
        <v>68</v>
      </c>
      <c r="C11" s="54">
        <f>SUM(C12:C13)</f>
        <v>0</v>
      </c>
      <c r="D11" s="54">
        <f>SUM(D12:D13)</f>
        <v>0</v>
      </c>
    </row>
    <row r="12" spans="1:5" s="8" customFormat="1" ht="18">
      <c r="A12" s="14" t="s">
        <v>30</v>
      </c>
      <c r="B12" s="14" t="s">
        <v>70</v>
      </c>
      <c r="C12" s="28"/>
      <c r="D12" s="29"/>
    </row>
    <row r="13" spans="1:5" s="8" customFormat="1" ht="18">
      <c r="A13" s="14" t="s">
        <v>31</v>
      </c>
      <c r="B13" s="14" t="s">
        <v>71</v>
      </c>
      <c r="C13" s="28"/>
      <c r="D13" s="29"/>
    </row>
    <row r="14" spans="1:5" s="3" customFormat="1">
      <c r="A14" s="13">
        <v>1.2</v>
      </c>
      <c r="B14" s="13" t="s">
        <v>69</v>
      </c>
      <c r="C14" s="54">
        <f>SUM(C15:C16)</f>
        <v>15950</v>
      </c>
      <c r="D14" s="54">
        <f>SUM(D15:D16)</f>
        <v>15950</v>
      </c>
    </row>
    <row r="15" spans="1:5">
      <c r="A15" s="14" t="s">
        <v>32</v>
      </c>
      <c r="B15" s="14" t="s">
        <v>72</v>
      </c>
      <c r="C15" s="28">
        <v>15950</v>
      </c>
      <c r="D15" s="29">
        <v>15950</v>
      </c>
    </row>
    <row r="16" spans="1:5">
      <c r="A16" s="14" t="s">
        <v>33</v>
      </c>
      <c r="B16" s="14" t="s">
        <v>73</v>
      </c>
      <c r="C16" s="28"/>
      <c r="D16" s="29"/>
    </row>
    <row r="17" spans="1:9">
      <c r="A17" s="13">
        <v>1.3</v>
      </c>
      <c r="B17" s="13" t="s">
        <v>74</v>
      </c>
      <c r="C17" s="54">
        <f>SUM(C18:C19)</f>
        <v>24257</v>
      </c>
      <c r="D17" s="54">
        <f>SUM(D18:D19)</f>
        <v>24437</v>
      </c>
    </row>
    <row r="18" spans="1:9">
      <c r="A18" s="14" t="s">
        <v>50</v>
      </c>
      <c r="B18" s="14" t="s">
        <v>75</v>
      </c>
      <c r="C18" s="28">
        <f>21495+2505+70+187</f>
        <v>24257</v>
      </c>
      <c r="D18" s="29">
        <f>21495+2685+70+187</f>
        <v>24437</v>
      </c>
    </row>
    <row r="19" spans="1:9">
      <c r="A19" s="14" t="s">
        <v>51</v>
      </c>
      <c r="B19" s="14" t="s">
        <v>76</v>
      </c>
      <c r="C19" s="28"/>
      <c r="D19" s="29"/>
    </row>
    <row r="20" spans="1:9">
      <c r="A20" s="13">
        <v>1.4</v>
      </c>
      <c r="B20" s="13" t="s">
        <v>77</v>
      </c>
      <c r="C20" s="28"/>
      <c r="D20" s="29"/>
    </row>
    <row r="21" spans="1:9">
      <c r="A21" s="13">
        <v>1.5</v>
      </c>
      <c r="B21" s="13" t="s">
        <v>78</v>
      </c>
      <c r="C21" s="28"/>
      <c r="D21" s="29"/>
    </row>
    <row r="22" spans="1:9">
      <c r="A22" s="13">
        <v>1.6</v>
      </c>
      <c r="B22" s="13" t="s">
        <v>8</v>
      </c>
      <c r="C22" s="28"/>
      <c r="D22" s="29"/>
    </row>
    <row r="25" spans="1:9" s="18" customFormat="1" ht="12.75"/>
    <row r="26" spans="1:9">
      <c r="A26" s="41" t="s">
        <v>107</v>
      </c>
      <c r="E26" s="5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41" t="s">
        <v>266</v>
      </c>
      <c r="D29" s="11"/>
      <c r="E29"/>
      <c r="F29"/>
      <c r="G29"/>
      <c r="H29"/>
      <c r="I29"/>
    </row>
    <row r="30" spans="1:9">
      <c r="A30"/>
      <c r="B30" s="2" t="s">
        <v>265</v>
      </c>
      <c r="D30" s="11"/>
      <c r="E30"/>
      <c r="F30"/>
      <c r="G30"/>
      <c r="H30"/>
      <c r="I30"/>
    </row>
    <row r="31" spans="1:9" customFormat="1" ht="12.75">
      <c r="B31" s="38" t="s">
        <v>139</v>
      </c>
    </row>
    <row r="32" spans="1:9" s="18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M32" sqref="M3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6" t="s">
        <v>422</v>
      </c>
      <c r="B1" s="49"/>
      <c r="C1" s="720" t="s">
        <v>109</v>
      </c>
      <c r="D1" s="720"/>
      <c r="E1" s="60"/>
    </row>
    <row r="2" spans="1:5" s="6" customFormat="1">
      <c r="A2" s="46" t="s">
        <v>419</v>
      </c>
      <c r="B2" s="49"/>
      <c r="C2" s="718" t="str">
        <f>'ფორმა N1'!K2</f>
        <v>01.01.2017-12.31.2017</v>
      </c>
      <c r="D2" s="718"/>
      <c r="E2" s="60"/>
    </row>
    <row r="3" spans="1:5" s="6" customFormat="1">
      <c r="A3" s="48" t="s">
        <v>140</v>
      </c>
      <c r="B3" s="46"/>
      <c r="C3" s="123"/>
      <c r="D3" s="123"/>
      <c r="E3" s="60"/>
    </row>
    <row r="4" spans="1:5" s="6" customFormat="1">
      <c r="A4" s="48"/>
      <c r="B4" s="48"/>
      <c r="C4" s="123"/>
      <c r="D4" s="123"/>
      <c r="E4" s="60"/>
    </row>
    <row r="5" spans="1:5">
      <c r="A5" s="49" t="str">
        <f>'ფორმა N2'!A4</f>
        <v>ანგარიშვალდებული პირის დასახელება:</v>
      </c>
      <c r="B5" s="49"/>
      <c r="C5" s="48"/>
      <c r="D5" s="48"/>
      <c r="E5" s="61"/>
    </row>
    <row r="6" spans="1:5">
      <c r="A6" s="347" t="str">
        <f>'ფორმა N1'!A5</f>
        <v>მოქალაქეთა  პოლიტიკური გაერთიანება "ეროვნული ფორუმი"</v>
      </c>
      <c r="B6" s="52"/>
      <c r="C6" s="53"/>
      <c r="D6" s="53"/>
      <c r="E6" s="61"/>
    </row>
    <row r="7" spans="1:5">
      <c r="A7" s="49"/>
      <c r="B7" s="49"/>
      <c r="C7" s="48"/>
      <c r="D7" s="48"/>
      <c r="E7" s="61"/>
    </row>
    <row r="8" spans="1:5" s="6" customFormat="1">
      <c r="A8" s="122"/>
      <c r="B8" s="122"/>
      <c r="C8" s="50"/>
      <c r="D8" s="50"/>
      <c r="E8" s="60"/>
    </row>
    <row r="9" spans="1:5" s="6" customFormat="1" ht="30">
      <c r="A9" s="58" t="s">
        <v>64</v>
      </c>
      <c r="B9" s="58" t="s">
        <v>319</v>
      </c>
      <c r="C9" s="51" t="s">
        <v>10</v>
      </c>
      <c r="D9" s="51" t="s">
        <v>9</v>
      </c>
      <c r="E9" s="60"/>
    </row>
    <row r="10" spans="1:5" s="8" customFormat="1" ht="18">
      <c r="A10" s="67" t="s">
        <v>292</v>
      </c>
      <c r="B10" s="67"/>
      <c r="C10" s="4"/>
      <c r="D10" s="4"/>
      <c r="E10" s="62"/>
    </row>
    <row r="11" spans="1:5" s="9" customFormat="1">
      <c r="A11" s="67" t="s">
        <v>293</v>
      </c>
      <c r="B11" s="67"/>
      <c r="C11" s="4"/>
      <c r="D11" s="4"/>
      <c r="E11" s="63"/>
    </row>
    <row r="12" spans="1:5" s="9" customFormat="1">
      <c r="A12" s="67" t="s">
        <v>294</v>
      </c>
      <c r="B12" s="56"/>
      <c r="C12" s="4"/>
      <c r="D12" s="4"/>
      <c r="E12" s="63"/>
    </row>
    <row r="13" spans="1:5" s="9" customFormat="1">
      <c r="A13" s="56" t="s">
        <v>273</v>
      </c>
      <c r="B13" s="56"/>
      <c r="C13" s="4"/>
      <c r="D13" s="4"/>
      <c r="E13" s="63"/>
    </row>
    <row r="14" spans="1:5" s="9" customFormat="1">
      <c r="A14" s="56" t="s">
        <v>273</v>
      </c>
      <c r="B14" s="56"/>
      <c r="C14" s="4"/>
      <c r="D14" s="4"/>
      <c r="E14" s="63"/>
    </row>
    <row r="15" spans="1:5" s="9" customFormat="1">
      <c r="A15" s="56" t="s">
        <v>273</v>
      </c>
      <c r="B15" s="56"/>
      <c r="C15" s="4"/>
      <c r="D15" s="4"/>
      <c r="E15" s="63"/>
    </row>
    <row r="16" spans="1:5" s="9" customFormat="1">
      <c r="A16" s="56" t="s">
        <v>273</v>
      </c>
      <c r="B16" s="56"/>
      <c r="C16" s="4"/>
      <c r="D16" s="4"/>
      <c r="E16" s="63"/>
    </row>
    <row r="17" spans="1:9">
      <c r="A17" s="68"/>
      <c r="B17" s="68" t="s">
        <v>321</v>
      </c>
      <c r="C17" s="55">
        <f>SUM(C10:C16)</f>
        <v>0</v>
      </c>
      <c r="D17" s="55">
        <f>SUM(D10:D16)</f>
        <v>0</v>
      </c>
      <c r="E17" s="65"/>
    </row>
    <row r="18" spans="1:9">
      <c r="A18" s="30"/>
      <c r="B18" s="30"/>
    </row>
    <row r="19" spans="1:9">
      <c r="A19" s="2" t="s">
        <v>382</v>
      </c>
      <c r="E19" s="5"/>
    </row>
    <row r="20" spans="1:9">
      <c r="A20" s="2" t="s">
        <v>384</v>
      </c>
    </row>
    <row r="21" spans="1:9">
      <c r="A21" s="164"/>
    </row>
    <row r="22" spans="1:9">
      <c r="A22" s="164" t="s">
        <v>383</v>
      </c>
    </row>
    <row r="23" spans="1:9" s="18" customFormat="1" ht="12.75"/>
    <row r="24" spans="1:9">
      <c r="A24" s="41" t="s">
        <v>107</v>
      </c>
      <c r="E24" s="5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41"/>
      <c r="B27" s="41" t="s">
        <v>410</v>
      </c>
      <c r="D27" s="11"/>
      <c r="E27"/>
      <c r="F27"/>
      <c r="G27"/>
      <c r="H27"/>
      <c r="I27"/>
    </row>
    <row r="28" spans="1:9">
      <c r="B28" s="2" t="s">
        <v>411</v>
      </c>
      <c r="D28" s="11"/>
      <c r="E28"/>
      <c r="F28"/>
      <c r="G28"/>
      <c r="H28"/>
      <c r="I28"/>
    </row>
    <row r="29" spans="1:9" customFormat="1" ht="12.75">
      <c r="A29" s="38"/>
      <c r="B29" s="38" t="s">
        <v>139</v>
      </c>
    </row>
    <row r="30" spans="1:9" s="18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8" zoomScale="80" zoomScaleNormal="100" zoomScaleSheetLayoutView="80" workbookViewId="0">
      <selection activeCell="M56" sqref="M56"/>
    </sheetView>
  </sheetViews>
  <sheetFormatPr defaultRowHeight="15"/>
  <cols>
    <col min="1" max="1" width="12.85546875" style="24" customWidth="1"/>
    <col min="2" max="2" width="65.5703125" style="23" customWidth="1"/>
    <col min="3" max="4" width="14.85546875" style="2" customWidth="1"/>
    <col min="5" max="5" width="0.85546875" style="2" customWidth="1"/>
    <col min="6" max="6" width="9.140625" style="2"/>
    <col min="7" max="7" width="11.140625" style="2" customWidth="1"/>
    <col min="8" max="8" width="9.140625" style="2"/>
    <col min="9" max="9" width="15.28515625" style="2" customWidth="1"/>
    <col min="10" max="10" width="10.85546875" style="2" bestFit="1" customWidth="1"/>
    <col min="11" max="11" width="9.140625" style="2"/>
    <col min="12" max="12" width="11.85546875" style="2" customWidth="1"/>
    <col min="13" max="13" width="15.42578125" style="2" customWidth="1"/>
    <col min="14" max="14" width="11.42578125" style="2" customWidth="1"/>
    <col min="15" max="16384" width="9.140625" style="2"/>
  </cols>
  <sheetData>
    <row r="1" spans="1:5">
      <c r="A1" s="46" t="s">
        <v>224</v>
      </c>
      <c r="B1" s="87"/>
      <c r="C1" s="733" t="s">
        <v>198</v>
      </c>
      <c r="D1" s="733"/>
      <c r="E1" s="74"/>
    </row>
    <row r="2" spans="1:5">
      <c r="A2" s="48" t="s">
        <v>140</v>
      </c>
      <c r="B2" s="87"/>
      <c r="C2" s="709" t="str">
        <f>'ფორმა N1'!K2</f>
        <v>01.01.2017-12.31.2017</v>
      </c>
      <c r="D2" s="709"/>
      <c r="E2" s="74"/>
    </row>
    <row r="3" spans="1:5">
      <c r="A3" s="84"/>
      <c r="B3" s="87"/>
      <c r="C3" s="49"/>
      <c r="D3" s="49"/>
      <c r="E3" s="74"/>
    </row>
    <row r="4" spans="1:5">
      <c r="A4" s="48" t="str">
        <f>'ფორმა N2'!A4</f>
        <v>ანგარიშვალდებული პირის დასახელება:</v>
      </c>
      <c r="B4" s="48"/>
      <c r="C4" s="48"/>
      <c r="D4" s="48"/>
      <c r="E4" s="76"/>
    </row>
    <row r="5" spans="1:5">
      <c r="A5" s="85" t="str">
        <f>'ფორმა N1'!A5</f>
        <v>მოქალაქეთა  პოლიტიკური გაერთიანება "ეროვნული ფორუმი"</v>
      </c>
      <c r="B5" s="86"/>
      <c r="C5" s="86"/>
      <c r="D5" s="33"/>
      <c r="E5" s="76"/>
    </row>
    <row r="6" spans="1:5">
      <c r="A6" s="49"/>
      <c r="B6" s="48"/>
      <c r="C6" s="48"/>
      <c r="D6" s="48"/>
      <c r="E6" s="76"/>
    </row>
    <row r="7" spans="1:5">
      <c r="A7" s="83"/>
      <c r="B7" s="88"/>
      <c r="C7" s="89"/>
      <c r="D7" s="89"/>
      <c r="E7" s="74"/>
    </row>
    <row r="8" spans="1:5" ht="45">
      <c r="A8" s="90" t="s">
        <v>113</v>
      </c>
      <c r="B8" s="90" t="s">
        <v>190</v>
      </c>
      <c r="C8" s="90" t="s">
        <v>298</v>
      </c>
      <c r="D8" s="90" t="s">
        <v>252</v>
      </c>
      <c r="E8" s="74"/>
    </row>
    <row r="9" spans="1:5">
      <c r="A9" s="31"/>
      <c r="B9" s="32"/>
      <c r="C9" s="118"/>
      <c r="D9" s="118"/>
      <c r="E9" s="74"/>
    </row>
    <row r="10" spans="1:5">
      <c r="A10" s="617" t="s">
        <v>191</v>
      </c>
      <c r="B10" s="618"/>
      <c r="C10" s="619">
        <f>SUM(C11,C34)</f>
        <v>5541.93</v>
      </c>
      <c r="D10" s="619">
        <f>SUM(D11,D34)</f>
        <v>3715.5699999999997</v>
      </c>
      <c r="E10" s="74"/>
    </row>
    <row r="11" spans="1:5">
      <c r="A11" s="620" t="s">
        <v>192</v>
      </c>
      <c r="B11" s="621"/>
      <c r="C11" s="419">
        <f>SUM(C12:C32)</f>
        <v>1651.7999999999997</v>
      </c>
      <c r="D11" s="419">
        <f>SUM(D12:D32)</f>
        <v>584.17999999999995</v>
      </c>
      <c r="E11" s="74"/>
    </row>
    <row r="12" spans="1:5">
      <c r="A12" s="622">
        <v>1110</v>
      </c>
      <c r="B12" s="623" t="s">
        <v>142</v>
      </c>
      <c r="C12" s="422">
        <v>940.65</v>
      </c>
      <c r="D12" s="422">
        <v>241.35</v>
      </c>
      <c r="E12" s="74"/>
    </row>
    <row r="13" spans="1:5">
      <c r="A13" s="622">
        <v>1120</v>
      </c>
      <c r="B13" s="623" t="s">
        <v>143</v>
      </c>
      <c r="C13" s="422"/>
      <c r="D13" s="422"/>
      <c r="E13" s="74"/>
    </row>
    <row r="14" spans="1:5">
      <c r="A14" s="622">
        <v>1211</v>
      </c>
      <c r="B14" s="623" t="s">
        <v>144</v>
      </c>
      <c r="C14" s="422">
        <v>147.72</v>
      </c>
      <c r="D14" s="422">
        <v>20.18</v>
      </c>
      <c r="E14" s="74"/>
    </row>
    <row r="15" spans="1:5">
      <c r="A15" s="622">
        <v>1212</v>
      </c>
      <c r="B15" s="623" t="s">
        <v>145</v>
      </c>
      <c r="C15" s="422"/>
      <c r="D15" s="422"/>
      <c r="E15" s="74"/>
    </row>
    <row r="16" spans="1:5">
      <c r="A16" s="622">
        <v>1213</v>
      </c>
      <c r="B16" s="623" t="s">
        <v>146</v>
      </c>
      <c r="C16" s="422"/>
      <c r="D16" s="422"/>
      <c r="E16" s="74"/>
    </row>
    <row r="17" spans="1:5">
      <c r="A17" s="622">
        <v>1214</v>
      </c>
      <c r="B17" s="623" t="s">
        <v>147</v>
      </c>
      <c r="C17" s="422"/>
      <c r="D17" s="422"/>
      <c r="E17" s="74"/>
    </row>
    <row r="18" spans="1:5">
      <c r="A18" s="622">
        <v>1215</v>
      </c>
      <c r="B18" s="623" t="s">
        <v>148</v>
      </c>
      <c r="C18" s="422"/>
      <c r="D18" s="422"/>
      <c r="E18" s="74"/>
    </row>
    <row r="19" spans="1:5">
      <c r="A19" s="622">
        <v>1300</v>
      </c>
      <c r="B19" s="623" t="s">
        <v>149</v>
      </c>
      <c r="C19" s="422"/>
      <c r="D19" s="422"/>
      <c r="E19" s="74"/>
    </row>
    <row r="20" spans="1:5">
      <c r="A20" s="622">
        <v>1410</v>
      </c>
      <c r="B20" s="623" t="s">
        <v>150</v>
      </c>
      <c r="C20" s="422"/>
      <c r="D20" s="422"/>
      <c r="E20" s="74"/>
    </row>
    <row r="21" spans="1:5">
      <c r="A21" s="622">
        <v>1421</v>
      </c>
      <c r="B21" s="623" t="s">
        <v>151</v>
      </c>
      <c r="C21" s="422"/>
      <c r="D21" s="422"/>
      <c r="E21" s="74"/>
    </row>
    <row r="22" spans="1:5">
      <c r="A22" s="622">
        <v>1422</v>
      </c>
      <c r="B22" s="623" t="s">
        <v>152</v>
      </c>
      <c r="C22" s="422"/>
      <c r="D22" s="422"/>
      <c r="E22" s="74"/>
    </row>
    <row r="23" spans="1:5">
      <c r="A23" s="622">
        <v>1423</v>
      </c>
      <c r="B23" s="623" t="s">
        <v>153</v>
      </c>
      <c r="C23" s="422"/>
      <c r="D23" s="422"/>
      <c r="E23" s="74"/>
    </row>
    <row r="24" spans="1:5">
      <c r="A24" s="622">
        <v>1431</v>
      </c>
      <c r="B24" s="623" t="s">
        <v>154</v>
      </c>
      <c r="C24" s="422"/>
      <c r="D24" s="422"/>
      <c r="E24" s="74"/>
    </row>
    <row r="25" spans="1:5">
      <c r="A25" s="622">
        <v>1432</v>
      </c>
      <c r="B25" s="623" t="s">
        <v>155</v>
      </c>
      <c r="C25" s="422"/>
      <c r="D25" s="422"/>
      <c r="E25" s="74"/>
    </row>
    <row r="26" spans="1:5">
      <c r="A26" s="622">
        <v>1433</v>
      </c>
      <c r="B26" s="623" t="s">
        <v>156</v>
      </c>
      <c r="C26" s="422">
        <v>563.42999999999995</v>
      </c>
      <c r="D26" s="422">
        <v>322.64999999999998</v>
      </c>
      <c r="E26" s="74"/>
    </row>
    <row r="27" spans="1:5">
      <c r="A27" s="622">
        <v>1441</v>
      </c>
      <c r="B27" s="623" t="s">
        <v>157</v>
      </c>
      <c r="C27" s="422"/>
      <c r="D27" s="422">
        <v>0</v>
      </c>
      <c r="E27" s="74"/>
    </row>
    <row r="28" spans="1:5">
      <c r="A28" s="622">
        <v>1442</v>
      </c>
      <c r="B28" s="623" t="s">
        <v>158</v>
      </c>
      <c r="C28" s="422"/>
      <c r="D28" s="422">
        <v>0</v>
      </c>
      <c r="E28" s="74"/>
    </row>
    <row r="29" spans="1:5">
      <c r="A29" s="622">
        <v>1443</v>
      </c>
      <c r="B29" s="623" t="s">
        <v>159</v>
      </c>
      <c r="C29" s="422"/>
      <c r="D29" s="422"/>
      <c r="E29" s="74"/>
    </row>
    <row r="30" spans="1:5">
      <c r="A30" s="622">
        <v>1444</v>
      </c>
      <c r="B30" s="623" t="s">
        <v>160</v>
      </c>
      <c r="C30" s="422"/>
      <c r="D30" s="422"/>
      <c r="E30" s="74"/>
    </row>
    <row r="31" spans="1:5">
      <c r="A31" s="622">
        <v>1445</v>
      </c>
      <c r="B31" s="623" t="s">
        <v>161</v>
      </c>
      <c r="C31" s="422"/>
      <c r="D31" s="422"/>
      <c r="E31" s="74"/>
    </row>
    <row r="32" spans="1:5">
      <c r="A32" s="622">
        <v>1446</v>
      </c>
      <c r="B32" s="623" t="s">
        <v>162</v>
      </c>
      <c r="C32" s="422"/>
      <c r="D32" s="422">
        <v>0</v>
      </c>
      <c r="E32" s="74"/>
    </row>
    <row r="33" spans="1:9">
      <c r="A33" s="25"/>
      <c r="C33" s="616"/>
      <c r="D33" s="616"/>
      <c r="E33" s="74"/>
    </row>
    <row r="34" spans="1:9">
      <c r="A34" s="624" t="s">
        <v>193</v>
      </c>
      <c r="B34" s="623"/>
      <c r="C34" s="419">
        <f>SUM(C35:C42)</f>
        <v>3890.13</v>
      </c>
      <c r="D34" s="419">
        <f>SUM(D35:D42)</f>
        <v>3131.39</v>
      </c>
      <c r="E34" s="74"/>
    </row>
    <row r="35" spans="1:9">
      <c r="A35" s="622">
        <v>2110</v>
      </c>
      <c r="B35" s="623" t="s">
        <v>100</v>
      </c>
      <c r="C35" s="422"/>
      <c r="D35" s="422"/>
      <c r="E35" s="74"/>
    </row>
    <row r="36" spans="1:9">
      <c r="A36" s="622">
        <v>2120</v>
      </c>
      <c r="B36" s="623" t="s">
        <v>163</v>
      </c>
      <c r="C36" s="422">
        <v>3503.83</v>
      </c>
      <c r="D36" s="422">
        <v>2803.04</v>
      </c>
      <c r="E36" s="74"/>
    </row>
    <row r="37" spans="1:9">
      <c r="A37" s="622">
        <v>2130</v>
      </c>
      <c r="B37" s="623" t="s">
        <v>101</v>
      </c>
      <c r="C37" s="422">
        <v>386.3</v>
      </c>
      <c r="D37" s="422">
        <v>328.35</v>
      </c>
      <c r="E37" s="74"/>
    </row>
    <row r="38" spans="1:9">
      <c r="A38" s="622">
        <v>2140</v>
      </c>
      <c r="B38" s="623" t="s">
        <v>386</v>
      </c>
      <c r="C38" s="422"/>
      <c r="D38" s="422"/>
      <c r="E38" s="74"/>
    </row>
    <row r="39" spans="1:9">
      <c r="A39" s="622">
        <v>2150</v>
      </c>
      <c r="B39" s="623" t="s">
        <v>389</v>
      </c>
      <c r="C39" s="422"/>
      <c r="D39" s="422"/>
      <c r="E39" s="74"/>
    </row>
    <row r="40" spans="1:9">
      <c r="A40" s="622">
        <v>2220</v>
      </c>
      <c r="B40" s="623" t="s">
        <v>102</v>
      </c>
      <c r="C40" s="422">
        <v>0</v>
      </c>
      <c r="D40" s="422">
        <v>0</v>
      </c>
      <c r="E40" s="74"/>
    </row>
    <row r="41" spans="1:9">
      <c r="A41" s="622">
        <v>2300</v>
      </c>
      <c r="B41" s="623" t="s">
        <v>164</v>
      </c>
      <c r="C41" s="422"/>
      <c r="D41" s="422"/>
      <c r="E41" s="74"/>
    </row>
    <row r="42" spans="1:9">
      <c r="A42" s="622">
        <v>2400</v>
      </c>
      <c r="B42" s="623" t="s">
        <v>165</v>
      </c>
      <c r="C42" s="422"/>
      <c r="D42" s="422"/>
      <c r="E42" s="74"/>
    </row>
    <row r="43" spans="1:9">
      <c r="A43" s="26"/>
      <c r="C43" s="616"/>
      <c r="D43" s="616"/>
      <c r="E43" s="74"/>
    </row>
    <row r="44" spans="1:9">
      <c r="A44" s="625" t="s">
        <v>197</v>
      </c>
      <c r="B44" s="623"/>
      <c r="C44" s="419">
        <f>SUM(C45,C64)</f>
        <v>5541.929999999993</v>
      </c>
      <c r="D44" s="419">
        <f>SUM(D45,D64)</f>
        <v>3715.570000000007</v>
      </c>
      <c r="E44" s="74"/>
    </row>
    <row r="45" spans="1:9">
      <c r="A45" s="624" t="s">
        <v>194</v>
      </c>
      <c r="B45" s="623"/>
      <c r="C45" s="419">
        <f>SUM(C46:C61)</f>
        <v>151193.87</v>
      </c>
      <c r="D45" s="419">
        <f>SUM(D46:D61)</f>
        <v>152680.87</v>
      </c>
      <c r="E45" s="74"/>
    </row>
    <row r="46" spans="1:9">
      <c r="A46" s="622">
        <v>3100</v>
      </c>
      <c r="B46" s="623" t="s">
        <v>166</v>
      </c>
      <c r="C46" s="422"/>
      <c r="D46" s="422">
        <v>1428</v>
      </c>
      <c r="E46" s="74"/>
    </row>
    <row r="47" spans="1:9">
      <c r="A47" s="622">
        <v>3210</v>
      </c>
      <c r="B47" s="623" t="s">
        <v>167</v>
      </c>
      <c r="C47" s="422">
        <f>149477.87+1375+250+91</f>
        <v>151193.87</v>
      </c>
      <c r="D47" s="422">
        <f>'ფორმა N 9.7'!I28-1428</f>
        <v>151252.87</v>
      </c>
      <c r="E47" s="74"/>
      <c r="I47" s="616"/>
    </row>
    <row r="48" spans="1:9">
      <c r="A48" s="622">
        <v>3221</v>
      </c>
      <c r="B48" s="623" t="s">
        <v>168</v>
      </c>
      <c r="C48" s="422"/>
      <c r="D48" s="422"/>
      <c r="E48" s="74"/>
    </row>
    <row r="49" spans="1:5">
      <c r="A49" s="622">
        <v>3222</v>
      </c>
      <c r="B49" s="623" t="s">
        <v>169</v>
      </c>
      <c r="C49" s="422"/>
      <c r="D49" s="422"/>
      <c r="E49" s="74"/>
    </row>
    <row r="50" spans="1:5">
      <c r="A50" s="622">
        <v>3223</v>
      </c>
      <c r="B50" s="623" t="s">
        <v>170</v>
      </c>
      <c r="C50" s="422"/>
      <c r="D50" s="422"/>
      <c r="E50" s="74"/>
    </row>
    <row r="51" spans="1:5">
      <c r="A51" s="622">
        <v>3224</v>
      </c>
      <c r="B51" s="623" t="s">
        <v>171</v>
      </c>
      <c r="C51" s="422"/>
      <c r="D51" s="422"/>
      <c r="E51" s="74"/>
    </row>
    <row r="52" spans="1:5">
      <c r="A52" s="622">
        <v>3231</v>
      </c>
      <c r="B52" s="623" t="s">
        <v>172</v>
      </c>
      <c r="C52" s="422"/>
      <c r="D52" s="422"/>
      <c r="E52" s="74"/>
    </row>
    <row r="53" spans="1:5">
      <c r="A53" s="622">
        <v>3232</v>
      </c>
      <c r="B53" s="623" t="s">
        <v>173</v>
      </c>
      <c r="C53" s="422"/>
      <c r="D53" s="422"/>
      <c r="E53" s="74"/>
    </row>
    <row r="54" spans="1:5">
      <c r="A54" s="622">
        <v>3234</v>
      </c>
      <c r="B54" s="623" t="s">
        <v>174</v>
      </c>
      <c r="C54" s="422"/>
      <c r="D54" s="422"/>
      <c r="E54" s="74"/>
    </row>
    <row r="55" spans="1:5" ht="30">
      <c r="A55" s="622">
        <v>3236</v>
      </c>
      <c r="B55" s="623" t="s">
        <v>189</v>
      </c>
      <c r="C55" s="422"/>
      <c r="D55" s="422"/>
      <c r="E55" s="74"/>
    </row>
    <row r="56" spans="1:5" ht="45">
      <c r="A56" s="622">
        <v>3237</v>
      </c>
      <c r="B56" s="623" t="s">
        <v>175</v>
      </c>
      <c r="C56" s="422"/>
      <c r="D56" s="422"/>
      <c r="E56" s="74"/>
    </row>
    <row r="57" spans="1:5">
      <c r="A57" s="622">
        <v>3241</v>
      </c>
      <c r="B57" s="623" t="s">
        <v>176</v>
      </c>
      <c r="C57" s="422"/>
      <c r="D57" s="422"/>
      <c r="E57" s="74"/>
    </row>
    <row r="58" spans="1:5">
      <c r="A58" s="622">
        <v>3242</v>
      </c>
      <c r="B58" s="623" t="s">
        <v>177</v>
      </c>
      <c r="C58" s="422"/>
      <c r="D58" s="422"/>
      <c r="E58" s="74"/>
    </row>
    <row r="59" spans="1:5">
      <c r="A59" s="622">
        <v>3243</v>
      </c>
      <c r="B59" s="623" t="s">
        <v>178</v>
      </c>
      <c r="C59" s="422"/>
      <c r="D59" s="422"/>
      <c r="E59" s="74"/>
    </row>
    <row r="60" spans="1:5">
      <c r="A60" s="622">
        <v>3245</v>
      </c>
      <c r="B60" s="623" t="s">
        <v>179</v>
      </c>
      <c r="C60" s="422"/>
      <c r="D60" s="422"/>
      <c r="E60" s="74"/>
    </row>
    <row r="61" spans="1:5">
      <c r="A61" s="622">
        <v>3246</v>
      </c>
      <c r="B61" s="623" t="s">
        <v>180</v>
      </c>
      <c r="C61" s="422"/>
      <c r="D61" s="422"/>
      <c r="E61" s="74"/>
    </row>
    <row r="62" spans="1:5">
      <c r="A62" s="26"/>
      <c r="C62" s="616"/>
      <c r="D62" s="616"/>
      <c r="E62" s="74"/>
    </row>
    <row r="63" spans="1:5">
      <c r="A63" s="27"/>
      <c r="C63" s="616"/>
      <c r="D63" s="616"/>
      <c r="E63" s="74"/>
    </row>
    <row r="64" spans="1:5">
      <c r="A64" s="624" t="s">
        <v>195</v>
      </c>
      <c r="B64" s="623"/>
      <c r="C64" s="419">
        <f>SUM(C65:C67)</f>
        <v>-145651.94</v>
      </c>
      <c r="D64" s="419">
        <f>SUM(D65:D67)</f>
        <v>-148965.29999999999</v>
      </c>
      <c r="E64" s="74"/>
    </row>
    <row r="65" spans="1:5">
      <c r="A65" s="622">
        <v>5100</v>
      </c>
      <c r="B65" s="623" t="s">
        <v>250</v>
      </c>
      <c r="C65" s="422"/>
      <c r="D65" s="422"/>
      <c r="E65" s="74"/>
    </row>
    <row r="66" spans="1:5">
      <c r="A66" s="622">
        <v>5220</v>
      </c>
      <c r="B66" s="623" t="s">
        <v>398</v>
      </c>
      <c r="C66" s="422"/>
      <c r="D66" s="422"/>
      <c r="E66" s="74"/>
    </row>
    <row r="67" spans="1:5">
      <c r="A67" s="622">
        <v>5230</v>
      </c>
      <c r="B67" s="623" t="s">
        <v>399</v>
      </c>
      <c r="C67" s="422">
        <f>-145651.94</f>
        <v>-145651.94</v>
      </c>
      <c r="D67" s="422">
        <f>-147537.3-1428</f>
        <v>-148965.29999999999</v>
      </c>
      <c r="E67" s="74"/>
    </row>
    <row r="68" spans="1:5">
      <c r="A68" s="26"/>
      <c r="C68" s="616"/>
      <c r="D68" s="616"/>
      <c r="E68" s="74"/>
    </row>
    <row r="69" spans="1:5">
      <c r="A69" s="2"/>
      <c r="C69" s="616"/>
      <c r="D69" s="616"/>
      <c r="E69" s="74"/>
    </row>
    <row r="70" spans="1:5">
      <c r="A70" s="625" t="s">
        <v>196</v>
      </c>
      <c r="B70" s="623"/>
      <c r="C70" s="422"/>
      <c r="D70" s="422"/>
      <c r="E70" s="74"/>
    </row>
    <row r="71" spans="1:5" ht="30">
      <c r="A71" s="622">
        <v>1</v>
      </c>
      <c r="B71" s="623" t="s">
        <v>181</v>
      </c>
      <c r="C71" s="422"/>
      <c r="D71" s="422"/>
      <c r="E71" s="74"/>
    </row>
    <row r="72" spans="1:5">
      <c r="A72" s="622">
        <v>2</v>
      </c>
      <c r="B72" s="623" t="s">
        <v>182</v>
      </c>
      <c r="C72" s="422"/>
      <c r="D72" s="422"/>
      <c r="E72" s="74"/>
    </row>
    <row r="73" spans="1:5">
      <c r="A73" s="622">
        <v>3</v>
      </c>
      <c r="B73" s="623" t="s">
        <v>183</v>
      </c>
      <c r="C73" s="422"/>
      <c r="D73" s="422"/>
      <c r="E73" s="74"/>
    </row>
    <row r="74" spans="1:5">
      <c r="A74" s="622">
        <v>4</v>
      </c>
      <c r="B74" s="623" t="s">
        <v>353</v>
      </c>
      <c r="C74" s="422"/>
      <c r="D74" s="422"/>
      <c r="E74" s="74"/>
    </row>
    <row r="75" spans="1:5">
      <c r="A75" s="622">
        <v>5</v>
      </c>
      <c r="B75" s="623" t="s">
        <v>184</v>
      </c>
      <c r="C75" s="422"/>
      <c r="D75" s="422"/>
      <c r="E75" s="74"/>
    </row>
    <row r="76" spans="1:5">
      <c r="A76" s="622">
        <v>6</v>
      </c>
      <c r="B76" s="623" t="s">
        <v>185</v>
      </c>
      <c r="C76" s="422"/>
      <c r="D76" s="422"/>
      <c r="E76" s="74"/>
    </row>
    <row r="77" spans="1:5">
      <c r="A77" s="622">
        <v>7</v>
      </c>
      <c r="B77" s="623" t="s">
        <v>186</v>
      </c>
      <c r="C77" s="626"/>
      <c r="D77" s="626"/>
      <c r="E77" s="74"/>
    </row>
    <row r="78" spans="1:5">
      <c r="A78" s="622">
        <v>8</v>
      </c>
      <c r="B78" s="623" t="s">
        <v>187</v>
      </c>
      <c r="C78" s="626"/>
      <c r="D78" s="626"/>
      <c r="E78" s="74"/>
    </row>
    <row r="79" spans="1:5">
      <c r="A79" s="622">
        <v>9</v>
      </c>
      <c r="B79" s="623" t="s">
        <v>188</v>
      </c>
      <c r="C79" s="626"/>
      <c r="D79" s="626"/>
      <c r="E79" s="74"/>
    </row>
    <row r="83" spans="1:9">
      <c r="A83" s="2"/>
      <c r="B83" s="2"/>
    </row>
    <row r="84" spans="1:9">
      <c r="A84" s="41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1"/>
      <c r="E86"/>
      <c r="F86"/>
      <c r="G86"/>
      <c r="H86"/>
      <c r="I86"/>
    </row>
    <row r="87" spans="1:9">
      <c r="A87"/>
      <c r="B87" s="41" t="s">
        <v>410</v>
      </c>
      <c r="D87" s="11"/>
      <c r="E87"/>
      <c r="F87"/>
      <c r="G87"/>
      <c r="H87"/>
      <c r="I87"/>
    </row>
    <row r="88" spans="1:9">
      <c r="A88"/>
      <c r="B88" s="2" t="s">
        <v>411</v>
      </c>
      <c r="D88" s="11"/>
      <c r="E88"/>
      <c r="F88"/>
      <c r="G88"/>
      <c r="H88"/>
      <c r="I88"/>
    </row>
    <row r="89" spans="1:9" customFormat="1" ht="12.75">
      <c r="B89" s="3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O22" sqref="O2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46" t="s">
        <v>416</v>
      </c>
      <c r="B1" s="48"/>
      <c r="C1" s="48"/>
      <c r="D1" s="48"/>
      <c r="E1" s="48"/>
      <c r="F1" s="48"/>
      <c r="G1" s="48"/>
      <c r="H1" s="48"/>
      <c r="I1" s="720" t="s">
        <v>109</v>
      </c>
      <c r="J1" s="720"/>
      <c r="K1" s="74"/>
    </row>
    <row r="2" spans="1:11">
      <c r="A2" s="48" t="s">
        <v>140</v>
      </c>
      <c r="B2" s="48"/>
      <c r="C2" s="48"/>
      <c r="D2" s="48"/>
      <c r="E2" s="48"/>
      <c r="F2" s="48"/>
      <c r="G2" s="48"/>
      <c r="H2" s="48"/>
      <c r="I2" s="718" t="str">
        <f>'ფორმა N1'!K2</f>
        <v>01.01.2017-12.31.2017</v>
      </c>
      <c r="J2" s="719"/>
      <c r="K2" s="74"/>
    </row>
    <row r="3" spans="1:11">
      <c r="A3" s="48"/>
      <c r="B3" s="48"/>
      <c r="C3" s="48"/>
      <c r="D3" s="48"/>
      <c r="E3" s="48"/>
      <c r="F3" s="48"/>
      <c r="G3" s="48"/>
      <c r="H3" s="48"/>
      <c r="I3" s="47"/>
      <c r="J3" s="47"/>
      <c r="K3" s="74"/>
    </row>
    <row r="4" spans="1:11">
      <c r="A4" s="48" t="str">
        <f>'ფორმა N2'!A4</f>
        <v>ანგარიშვალდებული პირის დასახელება:</v>
      </c>
      <c r="B4" s="48"/>
      <c r="C4" s="48"/>
      <c r="D4" s="48"/>
      <c r="E4" s="48"/>
      <c r="F4" s="91"/>
      <c r="G4" s="48"/>
      <c r="H4" s="48"/>
      <c r="I4" s="48"/>
      <c r="J4" s="48"/>
      <c r="K4" s="74"/>
    </row>
    <row r="5" spans="1:11">
      <c r="A5" s="170" t="str">
        <f>'ფორმა N1'!A5</f>
        <v>მოქალაქეთა  პოლიტიკური გაერთიანება "ეროვნული ფორუმი"</v>
      </c>
      <c r="B5" s="289"/>
      <c r="C5" s="289"/>
      <c r="D5" s="289"/>
      <c r="E5" s="289"/>
      <c r="F5" s="290"/>
      <c r="G5" s="289"/>
      <c r="H5" s="289"/>
      <c r="I5" s="289"/>
      <c r="J5" s="289"/>
      <c r="K5" s="74"/>
    </row>
    <row r="6" spans="1:11">
      <c r="A6" s="49"/>
      <c r="B6" s="49"/>
      <c r="C6" s="48"/>
      <c r="D6" s="48"/>
      <c r="E6" s="48"/>
      <c r="F6" s="91"/>
      <c r="G6" s="48"/>
      <c r="H6" s="48"/>
      <c r="I6" s="48"/>
      <c r="J6" s="48"/>
      <c r="K6" s="74"/>
    </row>
    <row r="7" spans="1:11">
      <c r="A7" s="92"/>
      <c r="B7" s="89"/>
      <c r="C7" s="89"/>
      <c r="D7" s="89"/>
      <c r="E7" s="89"/>
      <c r="F7" s="89"/>
      <c r="G7" s="89"/>
      <c r="H7" s="89"/>
      <c r="I7" s="89"/>
      <c r="J7" s="89"/>
      <c r="K7" s="74"/>
    </row>
    <row r="8" spans="1:11" s="22" customFormat="1" ht="45">
      <c r="A8" s="94" t="s">
        <v>64</v>
      </c>
      <c r="B8" s="94" t="s">
        <v>111</v>
      </c>
      <c r="C8" s="95" t="s">
        <v>113</v>
      </c>
      <c r="D8" s="95" t="s">
        <v>270</v>
      </c>
      <c r="E8" s="95" t="s">
        <v>112</v>
      </c>
      <c r="F8" s="93" t="s">
        <v>251</v>
      </c>
      <c r="G8" s="93" t="s">
        <v>289</v>
      </c>
      <c r="H8" s="93" t="s">
        <v>290</v>
      </c>
      <c r="I8" s="93" t="s">
        <v>252</v>
      </c>
      <c r="J8" s="96" t="s">
        <v>114</v>
      </c>
      <c r="K8" s="74"/>
    </row>
    <row r="9" spans="1:11" s="22" customFormat="1">
      <c r="A9" s="120">
        <v>1</v>
      </c>
      <c r="B9" s="120">
        <v>2</v>
      </c>
      <c r="C9" s="121">
        <v>3</v>
      </c>
      <c r="D9" s="121">
        <v>4</v>
      </c>
      <c r="E9" s="121">
        <v>5</v>
      </c>
      <c r="F9" s="121">
        <v>6</v>
      </c>
      <c r="G9" s="121">
        <v>7</v>
      </c>
      <c r="H9" s="121">
        <v>8</v>
      </c>
      <c r="I9" s="121">
        <v>9</v>
      </c>
      <c r="J9" s="121">
        <v>10</v>
      </c>
      <c r="K9" s="74"/>
    </row>
    <row r="10" spans="1:11" s="22" customFormat="1" ht="30">
      <c r="A10" s="119">
        <v>1</v>
      </c>
      <c r="B10" s="606" t="s">
        <v>514</v>
      </c>
      <c r="C10" s="607" t="s">
        <v>1207</v>
      </c>
      <c r="D10" s="608" t="s">
        <v>221</v>
      </c>
      <c r="E10" s="609" t="s">
        <v>1208</v>
      </c>
      <c r="F10" s="610">
        <v>147.72</v>
      </c>
      <c r="G10" s="610">
        <v>690270.4</v>
      </c>
      <c r="H10" s="610">
        <v>690397.94</v>
      </c>
      <c r="I10" s="610">
        <f>F10+G10-H10</f>
        <v>20.180000000051223</v>
      </c>
      <c r="J10" s="611"/>
      <c r="K10" s="74"/>
    </row>
    <row r="11" spans="1:11">
      <c r="A11" s="73"/>
      <c r="B11" s="73"/>
      <c r="C11" s="73"/>
      <c r="D11" s="73"/>
      <c r="E11" s="73"/>
      <c r="F11" s="73"/>
      <c r="G11" s="73"/>
      <c r="H11" s="73"/>
      <c r="I11" s="73"/>
      <c r="J11" s="73"/>
    </row>
    <row r="12" spans="1:11">
      <c r="A12" s="73"/>
      <c r="B12" s="73"/>
      <c r="C12" s="73"/>
      <c r="D12" s="73"/>
      <c r="E12" s="73"/>
      <c r="F12" s="73"/>
      <c r="G12" s="73"/>
      <c r="H12" s="73"/>
      <c r="I12" s="73"/>
      <c r="J12" s="73"/>
    </row>
    <row r="13" spans="1:11">
      <c r="A13" s="73"/>
      <c r="B13" s="73"/>
      <c r="C13" s="73"/>
      <c r="D13" s="73"/>
      <c r="E13" s="73"/>
      <c r="F13" s="73"/>
      <c r="G13" s="73"/>
      <c r="H13" s="73"/>
      <c r="I13" s="73"/>
      <c r="J13" s="73"/>
    </row>
    <row r="14" spans="1:11">
      <c r="A14" s="73"/>
      <c r="B14" s="73"/>
      <c r="C14" s="73"/>
      <c r="D14" s="73"/>
      <c r="E14" s="73"/>
      <c r="F14" s="73"/>
      <c r="G14" s="73"/>
      <c r="H14" s="73"/>
      <c r="I14" s="73"/>
      <c r="J14" s="73"/>
    </row>
    <row r="15" spans="1:11">
      <c r="A15" s="73"/>
      <c r="B15" s="180" t="s">
        <v>107</v>
      </c>
      <c r="C15" s="73"/>
      <c r="D15" s="73"/>
      <c r="E15" s="73"/>
      <c r="F15" s="181"/>
      <c r="G15" s="73"/>
      <c r="H15" s="73"/>
      <c r="I15" s="73"/>
      <c r="J15" s="73"/>
    </row>
    <row r="16" spans="1:11">
      <c r="A16" s="73"/>
      <c r="B16" s="73"/>
      <c r="C16" s="73"/>
      <c r="D16" s="73"/>
      <c r="E16" s="73"/>
      <c r="F16" s="70"/>
      <c r="G16" s="70"/>
      <c r="H16" s="70"/>
      <c r="I16" s="70"/>
      <c r="J16" s="70"/>
    </row>
    <row r="17" spans="1:10">
      <c r="A17" s="73"/>
      <c r="B17" s="73"/>
      <c r="C17" s="201"/>
      <c r="D17" s="73"/>
      <c r="E17" s="73"/>
      <c r="F17" s="201"/>
      <c r="G17" s="202"/>
      <c r="H17" s="202"/>
      <c r="I17" s="70"/>
      <c r="J17" s="70"/>
    </row>
    <row r="18" spans="1:10">
      <c r="A18" s="70"/>
      <c r="B18" s="73"/>
      <c r="C18" s="182" t="s">
        <v>263</v>
      </c>
      <c r="D18" s="182"/>
      <c r="E18" s="73"/>
      <c r="F18" s="73" t="s">
        <v>268</v>
      </c>
      <c r="G18" s="70"/>
      <c r="H18" s="70"/>
      <c r="I18" s="70"/>
      <c r="J18" s="70"/>
    </row>
    <row r="19" spans="1:10">
      <c r="A19" s="70"/>
      <c r="B19" s="73"/>
      <c r="C19" s="183" t="s">
        <v>139</v>
      </c>
      <c r="D19" s="73"/>
      <c r="E19" s="73"/>
      <c r="F19" s="73" t="s">
        <v>264</v>
      </c>
      <c r="G19" s="70"/>
      <c r="H19" s="70"/>
      <c r="I19" s="70"/>
      <c r="J19" s="70"/>
    </row>
    <row r="20" spans="1:10" customFormat="1">
      <c r="A20" s="70"/>
      <c r="B20" s="73"/>
      <c r="C20" s="73"/>
      <c r="D20" s="183"/>
      <c r="E20" s="70"/>
      <c r="F20" s="70"/>
      <c r="G20" s="70"/>
      <c r="H20" s="70"/>
      <c r="I20" s="70"/>
      <c r="J20" s="70"/>
    </row>
    <row r="21" spans="1:10" customFormat="1" ht="12.75">
      <c r="A21" s="70"/>
      <c r="B21" s="70"/>
      <c r="C21" s="70"/>
      <c r="D21" s="70"/>
      <c r="E21" s="70"/>
      <c r="F21" s="70"/>
      <c r="G21" s="70"/>
      <c r="H21" s="70"/>
      <c r="I21" s="70"/>
      <c r="J21" s="7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B1" zoomScale="80" zoomScaleNormal="100" zoomScaleSheetLayoutView="80" workbookViewId="0">
      <selection activeCell="K22" sqref="K2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46" t="s">
        <v>296</v>
      </c>
      <c r="B1" s="48"/>
      <c r="C1" s="720" t="s">
        <v>109</v>
      </c>
      <c r="D1" s="720"/>
      <c r="E1" s="76"/>
    </row>
    <row r="2" spans="1:7">
      <c r="A2" s="48" t="s">
        <v>140</v>
      </c>
      <c r="B2" s="48"/>
      <c r="C2" s="718" t="str">
        <f>'ფორმა N1'!K2</f>
        <v>01.01.2017-12.31.2017</v>
      </c>
      <c r="D2" s="719"/>
      <c r="E2" s="76"/>
    </row>
    <row r="3" spans="1:7">
      <c r="A3" s="46"/>
      <c r="B3" s="48"/>
      <c r="C3" s="47"/>
      <c r="D3" s="47"/>
      <c r="E3" s="76"/>
    </row>
    <row r="4" spans="1:7">
      <c r="A4" s="49" t="s">
        <v>269</v>
      </c>
      <c r="B4" s="71"/>
      <c r="C4" s="72"/>
      <c r="D4" s="48"/>
      <c r="E4" s="76"/>
    </row>
    <row r="5" spans="1:7">
      <c r="A5" s="186" t="str">
        <f>'ფორმა N1'!A5</f>
        <v>მოქალაქეთა  პოლიტიკური გაერთიანება "ეროვნული ფორუმი"</v>
      </c>
      <c r="B5" s="11"/>
      <c r="C5" s="11"/>
      <c r="E5" s="76"/>
    </row>
    <row r="6" spans="1:7">
      <c r="A6" s="73"/>
      <c r="B6" s="73"/>
      <c r="C6" s="73"/>
      <c r="D6" s="74"/>
      <c r="E6" s="76"/>
    </row>
    <row r="7" spans="1:7">
      <c r="A7" s="48"/>
      <c r="B7" s="48"/>
      <c r="C7" s="48"/>
      <c r="D7" s="48"/>
      <c r="E7" s="76"/>
    </row>
    <row r="8" spans="1:7" s="6" customFormat="1" ht="39" customHeight="1">
      <c r="A8" s="75" t="s">
        <v>64</v>
      </c>
      <c r="B8" s="51" t="s">
        <v>244</v>
      </c>
      <c r="C8" s="51" t="s">
        <v>66</v>
      </c>
      <c r="D8" s="51" t="s">
        <v>67</v>
      </c>
      <c r="E8" s="76"/>
    </row>
    <row r="9" spans="1:7" s="7" customFormat="1" ht="16.5" customHeight="1">
      <c r="A9" s="187">
        <v>1</v>
      </c>
      <c r="B9" s="418" t="s">
        <v>65</v>
      </c>
      <c r="C9" s="419">
        <f>SUM(C10,C26)+G9</f>
        <v>203026.4</v>
      </c>
      <c r="D9" s="419">
        <f>SUM(D10,D26)</f>
        <v>203026.4</v>
      </c>
      <c r="E9" s="76"/>
    </row>
    <row r="10" spans="1:7" s="7" customFormat="1" ht="16.5" customHeight="1">
      <c r="A10" s="56">
        <v>1.1000000000000001</v>
      </c>
      <c r="B10" s="420" t="s">
        <v>80</v>
      </c>
      <c r="C10" s="419">
        <f>SUM(C11,C12,C16,C19,C25)</f>
        <v>203026.4</v>
      </c>
      <c r="D10" s="419">
        <f>SUM(D11,D12,D16,D19,D25)</f>
        <v>203026.4</v>
      </c>
      <c r="E10" s="76"/>
    </row>
    <row r="11" spans="1:7" s="8" customFormat="1" ht="16.5" customHeight="1">
      <c r="A11" s="57" t="s">
        <v>30</v>
      </c>
      <c r="B11" s="421" t="s">
        <v>79</v>
      </c>
      <c r="C11" s="422"/>
      <c r="D11" s="422"/>
      <c r="E11" s="76"/>
    </row>
    <row r="12" spans="1:7" s="9" customFormat="1" ht="16.5" customHeight="1">
      <c r="A12" s="57" t="s">
        <v>31</v>
      </c>
      <c r="B12" s="421" t="s">
        <v>302</v>
      </c>
      <c r="C12" s="423">
        <f>SUM(C13:C15)</f>
        <v>12435</v>
      </c>
      <c r="D12" s="423">
        <f>SUM(D13:D15)</f>
        <v>12435</v>
      </c>
      <c r="E12" s="76"/>
      <c r="G12" s="40"/>
    </row>
    <row r="13" spans="1:7" s="3" customFormat="1" ht="16.5" customHeight="1">
      <c r="A13" s="66" t="s">
        <v>81</v>
      </c>
      <c r="B13" s="424" t="s">
        <v>305</v>
      </c>
      <c r="C13" s="422">
        <v>12435</v>
      </c>
      <c r="D13" s="422">
        <v>12435</v>
      </c>
      <c r="E13" s="76"/>
      <c r="G13" s="40"/>
    </row>
    <row r="14" spans="1:7" s="3" customFormat="1" ht="16.5" customHeight="1">
      <c r="A14" s="66" t="s">
        <v>466</v>
      </c>
      <c r="B14" s="424" t="s">
        <v>465</v>
      </c>
      <c r="C14" s="422">
        <v>0</v>
      </c>
      <c r="D14" s="422">
        <v>0</v>
      </c>
      <c r="E14" s="76"/>
      <c r="G14" s="40"/>
    </row>
    <row r="15" spans="1:7" s="3" customFormat="1" ht="16.5" customHeight="1">
      <c r="A15" s="66" t="s">
        <v>467</v>
      </c>
      <c r="B15" s="424" t="s">
        <v>97</v>
      </c>
      <c r="C15" s="422"/>
      <c r="D15" s="422"/>
      <c r="E15" s="76"/>
      <c r="G15" s="40"/>
    </row>
    <row r="16" spans="1:7" s="3" customFormat="1" ht="16.5" customHeight="1">
      <c r="A16" s="57" t="s">
        <v>82</v>
      </c>
      <c r="B16" s="421" t="s">
        <v>83</v>
      </c>
      <c r="C16" s="423">
        <f>SUM(C17:C18)</f>
        <v>190505</v>
      </c>
      <c r="D16" s="423">
        <f>SUM(D17:D18)</f>
        <v>190505</v>
      </c>
      <c r="E16" s="76"/>
      <c r="G16" s="40"/>
    </row>
    <row r="17" spans="1:7" s="3" customFormat="1" ht="16.5" customHeight="1">
      <c r="A17" s="66" t="s">
        <v>84</v>
      </c>
      <c r="B17" s="424" t="s">
        <v>86</v>
      </c>
      <c r="C17" s="422">
        <f>157712-5800</f>
        <v>151912</v>
      </c>
      <c r="D17" s="422">
        <f>157712-5800</f>
        <v>151912</v>
      </c>
      <c r="E17" s="76"/>
      <c r="G17" s="40"/>
    </row>
    <row r="18" spans="1:7" s="3" customFormat="1" ht="30">
      <c r="A18" s="66" t="s">
        <v>85</v>
      </c>
      <c r="B18" s="424" t="s">
        <v>110</v>
      </c>
      <c r="C18" s="422">
        <f>41858-3265</f>
        <v>38593</v>
      </c>
      <c r="D18" s="422">
        <f>41858-3265</f>
        <v>38593</v>
      </c>
      <c r="E18" s="76"/>
      <c r="G18" s="40"/>
    </row>
    <row r="19" spans="1:7" s="3" customFormat="1" ht="16.5" customHeight="1">
      <c r="A19" s="57" t="s">
        <v>87</v>
      </c>
      <c r="B19" s="421" t="s">
        <v>391</v>
      </c>
      <c r="C19" s="423">
        <f>SUM(C20:C23)</f>
        <v>86.4</v>
      </c>
      <c r="D19" s="423">
        <f>SUM(D20:D23)</f>
        <v>86.4</v>
      </c>
      <c r="E19" s="76"/>
      <c r="G19" s="40"/>
    </row>
    <row r="20" spans="1:7" s="3" customFormat="1" ht="16.5" customHeight="1">
      <c r="A20" s="66" t="s">
        <v>88</v>
      </c>
      <c r="B20" s="424" t="s">
        <v>89</v>
      </c>
      <c r="C20" s="422"/>
      <c r="D20" s="422"/>
      <c r="E20" s="76"/>
      <c r="G20" s="40"/>
    </row>
    <row r="21" spans="1:7" s="3" customFormat="1" ht="30">
      <c r="A21" s="66" t="s">
        <v>92</v>
      </c>
      <c r="B21" s="424" t="s">
        <v>90</v>
      </c>
      <c r="C21" s="422"/>
      <c r="D21" s="422"/>
      <c r="E21" s="76"/>
      <c r="G21" s="40"/>
    </row>
    <row r="22" spans="1:7" s="3" customFormat="1" ht="16.5" customHeight="1">
      <c r="A22" s="66" t="s">
        <v>93</v>
      </c>
      <c r="B22" s="424" t="s">
        <v>91</v>
      </c>
      <c r="C22" s="422"/>
      <c r="D22" s="422"/>
      <c r="E22" s="76"/>
      <c r="G22" s="40"/>
    </row>
    <row r="23" spans="1:7" s="3" customFormat="1" ht="16.5" customHeight="1">
      <c r="A23" s="66" t="s">
        <v>94</v>
      </c>
      <c r="B23" s="424" t="s">
        <v>408</v>
      </c>
      <c r="C23" s="422">
        <v>86.4</v>
      </c>
      <c r="D23" s="422">
        <v>86.4</v>
      </c>
      <c r="E23" s="76"/>
    </row>
    <row r="24" spans="1:7" s="3" customFormat="1" ht="16.5" customHeight="1">
      <c r="A24" s="57" t="s">
        <v>95</v>
      </c>
      <c r="B24" s="421" t="s">
        <v>409</v>
      </c>
      <c r="C24" s="425"/>
      <c r="D24" s="422"/>
      <c r="E24" s="76"/>
    </row>
    <row r="25" spans="1:7" s="3" customFormat="1">
      <c r="A25" s="57" t="s">
        <v>246</v>
      </c>
      <c r="B25" s="421" t="s">
        <v>415</v>
      </c>
      <c r="C25" s="422"/>
      <c r="D25" s="422"/>
      <c r="E25" s="76"/>
    </row>
    <row r="26" spans="1:7" ht="16.5" customHeight="1">
      <c r="A26" s="56">
        <v>1.2</v>
      </c>
      <c r="B26" s="420" t="s">
        <v>96</v>
      </c>
      <c r="C26" s="419">
        <f>SUM(C27,C31,C35)</f>
        <v>0</v>
      </c>
      <c r="D26" s="419">
        <f>SUM(D27,D31,D35)</f>
        <v>0</v>
      </c>
      <c r="E26" s="76"/>
    </row>
    <row r="27" spans="1:7" ht="16.5" customHeight="1">
      <c r="A27" s="57" t="s">
        <v>32</v>
      </c>
      <c r="B27" s="421" t="s">
        <v>305</v>
      </c>
      <c r="C27" s="423">
        <f>SUM(C28:C30)</f>
        <v>0</v>
      </c>
      <c r="D27" s="423">
        <f>SUM(D28:D30)</f>
        <v>0</v>
      </c>
      <c r="E27" s="76"/>
    </row>
    <row r="28" spans="1:7">
      <c r="A28" s="189" t="s">
        <v>98</v>
      </c>
      <c r="B28" s="426" t="s">
        <v>303</v>
      </c>
      <c r="C28" s="422"/>
      <c r="D28" s="422"/>
      <c r="E28" s="76"/>
    </row>
    <row r="29" spans="1:7">
      <c r="A29" s="189" t="s">
        <v>99</v>
      </c>
      <c r="B29" s="426" t="s">
        <v>306</v>
      </c>
      <c r="C29" s="422"/>
      <c r="D29" s="422"/>
      <c r="E29" s="76"/>
    </row>
    <row r="30" spans="1:7">
      <c r="A30" s="189" t="s">
        <v>417</v>
      </c>
      <c r="B30" s="426" t="s">
        <v>304</v>
      </c>
      <c r="C30" s="422"/>
      <c r="D30" s="422"/>
      <c r="E30" s="76"/>
    </row>
    <row r="31" spans="1:7">
      <c r="A31" s="57" t="s">
        <v>33</v>
      </c>
      <c r="B31" s="421" t="s">
        <v>465</v>
      </c>
      <c r="C31" s="423">
        <f>SUM(C32:C34)</f>
        <v>0</v>
      </c>
      <c r="D31" s="423">
        <f>SUM(D32:D34)</f>
        <v>0</v>
      </c>
      <c r="E31" s="76"/>
    </row>
    <row r="32" spans="1:7">
      <c r="A32" s="189" t="s">
        <v>12</v>
      </c>
      <c r="B32" s="426" t="s">
        <v>468</v>
      </c>
      <c r="C32" s="422"/>
      <c r="D32" s="422"/>
      <c r="E32" s="76"/>
    </row>
    <row r="33" spans="1:9">
      <c r="A33" s="189" t="s">
        <v>13</v>
      </c>
      <c r="B33" s="426" t="s">
        <v>469</v>
      </c>
      <c r="C33" s="422"/>
      <c r="D33" s="422"/>
      <c r="E33" s="76"/>
    </row>
    <row r="34" spans="1:9">
      <c r="A34" s="189" t="s">
        <v>276</v>
      </c>
      <c r="B34" s="426" t="s">
        <v>470</v>
      </c>
      <c r="C34" s="422"/>
      <c r="D34" s="422"/>
      <c r="E34" s="76"/>
    </row>
    <row r="35" spans="1:9">
      <c r="A35" s="57" t="s">
        <v>34</v>
      </c>
      <c r="B35" s="427" t="s">
        <v>414</v>
      </c>
      <c r="C35" s="422"/>
      <c r="D35" s="422"/>
      <c r="E35" s="76"/>
    </row>
    <row r="36" spans="1:9">
      <c r="D36" s="22"/>
      <c r="E36" s="77"/>
      <c r="F36" s="22"/>
    </row>
    <row r="37" spans="1:9">
      <c r="A37" s="1"/>
      <c r="D37" s="22"/>
      <c r="E37" s="77"/>
      <c r="F37" s="22"/>
    </row>
    <row r="38" spans="1:9">
      <c r="D38" s="22"/>
      <c r="E38" s="77"/>
      <c r="F38" s="22"/>
    </row>
    <row r="39" spans="1:9">
      <c r="D39" s="22"/>
      <c r="E39" s="77"/>
      <c r="F39" s="22"/>
    </row>
    <row r="40" spans="1:9">
      <c r="A40" s="41" t="s">
        <v>107</v>
      </c>
      <c r="D40" s="22"/>
      <c r="E40" s="77"/>
      <c r="F40" s="22"/>
    </row>
    <row r="41" spans="1:9">
      <c r="D41" s="22"/>
      <c r="E41" s="78"/>
      <c r="F41" s="78"/>
      <c r="G41"/>
      <c r="H41"/>
      <c r="I41"/>
    </row>
    <row r="42" spans="1:9">
      <c r="D42" s="79"/>
      <c r="E42" s="78"/>
      <c r="F42" s="78"/>
      <c r="G42"/>
      <c r="H42"/>
      <c r="I42"/>
    </row>
    <row r="43" spans="1:9">
      <c r="A43"/>
      <c r="B43" s="41" t="s">
        <v>266</v>
      </c>
      <c r="D43" s="79"/>
      <c r="E43" s="78"/>
      <c r="F43" s="78"/>
      <c r="G43"/>
      <c r="H43"/>
      <c r="I43"/>
    </row>
    <row r="44" spans="1:9">
      <c r="A44"/>
      <c r="B44" s="2" t="s">
        <v>265</v>
      </c>
      <c r="D44" s="79"/>
      <c r="E44" s="78"/>
      <c r="F44" s="78"/>
      <c r="G44"/>
      <c r="H44"/>
      <c r="I44"/>
    </row>
    <row r="45" spans="1:9" customFormat="1" ht="12.75">
      <c r="B45" s="38" t="s">
        <v>139</v>
      </c>
      <c r="D45" s="78"/>
      <c r="E45" s="78"/>
      <c r="F45" s="78"/>
    </row>
    <row r="46" spans="1:9">
      <c r="D46" s="22"/>
      <c r="E46" s="77"/>
      <c r="F46" s="22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9"/>
  <sheetViews>
    <sheetView view="pageBreakPreview" topLeftCell="A268" zoomScale="80" zoomScaleNormal="100" zoomScaleSheetLayoutView="80" workbookViewId="0">
      <selection activeCell="F153" sqref="F153"/>
    </sheetView>
  </sheetViews>
  <sheetFormatPr defaultRowHeight="15"/>
  <cols>
    <col min="1" max="1" width="12" style="147" customWidth="1"/>
    <col min="2" max="2" width="13.28515625" style="147" customWidth="1"/>
    <col min="3" max="3" width="21.42578125" style="147" customWidth="1"/>
    <col min="4" max="4" width="17.85546875" style="147" customWidth="1"/>
    <col min="5" max="5" width="12.7109375" style="147" customWidth="1"/>
    <col min="6" max="6" width="36.85546875" style="147" customWidth="1"/>
    <col min="7" max="7" width="22.28515625" style="147" customWidth="1"/>
    <col min="8" max="8" width="0.5703125" style="147" customWidth="1"/>
    <col min="9" max="16384" width="9.140625" style="147"/>
  </cols>
  <sheetData>
    <row r="1" spans="1:8">
      <c r="A1" s="46" t="s">
        <v>356</v>
      </c>
      <c r="B1" s="48"/>
      <c r="C1" s="48"/>
      <c r="D1" s="48"/>
      <c r="E1" s="48"/>
      <c r="F1" s="48"/>
      <c r="G1" s="126" t="s">
        <v>109</v>
      </c>
      <c r="H1" s="127"/>
    </row>
    <row r="2" spans="1:8">
      <c r="A2" s="48" t="s">
        <v>140</v>
      </c>
      <c r="B2" s="48"/>
      <c r="C2" s="48"/>
      <c r="D2" s="48"/>
      <c r="E2" s="48"/>
      <c r="F2" s="48"/>
      <c r="G2" s="128" t="str">
        <f>'ფორმა N1'!K2</f>
        <v>01.01.2017-12.31.2017</v>
      </c>
      <c r="H2" s="127"/>
    </row>
    <row r="3" spans="1:8">
      <c r="A3" s="48"/>
      <c r="B3" s="48"/>
      <c r="C3" s="48"/>
      <c r="D3" s="48"/>
      <c r="E3" s="48"/>
      <c r="F3" s="48"/>
      <c r="G3" s="71"/>
      <c r="H3" s="127"/>
    </row>
    <row r="4" spans="1:8">
      <c r="A4" s="49" t="str">
        <f>'[3]ფორმა N2'!A4</f>
        <v>ანგარიშვალდებული პირის დასახელება:</v>
      </c>
      <c r="B4" s="48"/>
      <c r="C4" s="48"/>
      <c r="D4" s="48"/>
      <c r="E4" s="48"/>
      <c r="F4" s="48"/>
      <c r="G4" s="48"/>
      <c r="H4" s="73"/>
    </row>
    <row r="5" spans="1:8">
      <c r="A5" s="170" t="str">
        <f>'ფორმა N1'!A5</f>
        <v>მოქალაქეთა  პოლიტიკური გაერთიანება "ეროვნული ფორუმი"</v>
      </c>
      <c r="B5" s="170"/>
      <c r="C5" s="170"/>
      <c r="D5" s="170"/>
      <c r="E5" s="170"/>
      <c r="F5" s="170"/>
      <c r="G5" s="170"/>
      <c r="H5" s="73"/>
    </row>
    <row r="6" spans="1:8">
      <c r="A6" s="49"/>
      <c r="B6" s="48"/>
      <c r="C6" s="48"/>
      <c r="D6" s="48"/>
      <c r="E6" s="48"/>
      <c r="F6" s="48"/>
      <c r="G6" s="48"/>
      <c r="H6" s="73"/>
    </row>
    <row r="7" spans="1:8">
      <c r="A7" s="48"/>
      <c r="B7" s="48"/>
      <c r="C7" s="48"/>
      <c r="D7" s="48"/>
      <c r="E7" s="48"/>
      <c r="F7" s="48"/>
      <c r="G7" s="48"/>
      <c r="H7" s="74"/>
    </row>
    <row r="8" spans="1:8" ht="45.75" customHeight="1">
      <c r="A8" s="129" t="s">
        <v>307</v>
      </c>
      <c r="B8" s="129" t="s">
        <v>141</v>
      </c>
      <c r="C8" s="130" t="s">
        <v>354</v>
      </c>
      <c r="D8" s="130" t="s">
        <v>355</v>
      </c>
      <c r="E8" s="130" t="s">
        <v>270</v>
      </c>
      <c r="F8" s="129" t="s">
        <v>312</v>
      </c>
      <c r="G8" s="130" t="s">
        <v>308</v>
      </c>
      <c r="H8" s="74"/>
    </row>
    <row r="9" spans="1:8">
      <c r="A9" s="131" t="s">
        <v>309</v>
      </c>
      <c r="B9" s="132"/>
      <c r="C9" s="133"/>
      <c r="D9" s="134"/>
      <c r="E9" s="134"/>
      <c r="F9" s="134"/>
      <c r="G9" s="135">
        <v>940.65</v>
      </c>
      <c r="H9" s="74"/>
    </row>
    <row r="10" spans="1:8" ht="15.75">
      <c r="A10" s="132">
        <v>1</v>
      </c>
      <c r="B10" s="117" t="s">
        <v>1080</v>
      </c>
      <c r="C10" s="136">
        <v>1680</v>
      </c>
      <c r="D10" s="137"/>
      <c r="E10" s="563" t="s">
        <v>221</v>
      </c>
      <c r="F10" s="564" t="s">
        <v>1083</v>
      </c>
      <c r="G10" s="138">
        <f>IF(ISBLANK(B10),"",G9+C10-D10)</f>
        <v>2620.65</v>
      </c>
      <c r="H10" s="74"/>
    </row>
    <row r="11" spans="1:8" ht="15.75">
      <c r="A11" s="132">
        <v>2</v>
      </c>
      <c r="B11" s="117" t="s">
        <v>1082</v>
      </c>
      <c r="C11" s="136"/>
      <c r="D11" s="137">
        <v>480</v>
      </c>
      <c r="E11" s="563" t="s">
        <v>221</v>
      </c>
      <c r="F11" s="564" t="s">
        <v>334</v>
      </c>
      <c r="G11" s="138">
        <f t="shared" ref="G11:G29" si="0">IF(ISBLANK(B11),"",G10+C11-D11)</f>
        <v>2140.65</v>
      </c>
      <c r="H11" s="74"/>
    </row>
    <row r="12" spans="1:8" ht="15.75">
      <c r="A12" s="132">
        <v>3</v>
      </c>
      <c r="B12" s="117" t="s">
        <v>1082</v>
      </c>
      <c r="C12" s="136"/>
      <c r="D12" s="137">
        <v>480</v>
      </c>
      <c r="E12" s="563" t="s">
        <v>221</v>
      </c>
      <c r="F12" s="564" t="s">
        <v>334</v>
      </c>
      <c r="G12" s="138">
        <f t="shared" si="0"/>
        <v>1660.65</v>
      </c>
      <c r="H12" s="74"/>
    </row>
    <row r="13" spans="1:8" ht="15.75">
      <c r="A13" s="132">
        <v>4</v>
      </c>
      <c r="B13" s="117" t="s">
        <v>1082</v>
      </c>
      <c r="C13" s="136"/>
      <c r="D13" s="137">
        <v>480</v>
      </c>
      <c r="E13" s="563" t="s">
        <v>221</v>
      </c>
      <c r="F13" s="564" t="s">
        <v>334</v>
      </c>
      <c r="G13" s="138">
        <f t="shared" si="0"/>
        <v>1180.6500000000001</v>
      </c>
      <c r="H13" s="74"/>
    </row>
    <row r="14" spans="1:8" ht="15.75">
      <c r="A14" s="132">
        <v>5</v>
      </c>
      <c r="B14" s="117" t="s">
        <v>1082</v>
      </c>
      <c r="C14" s="136"/>
      <c r="D14" s="137">
        <v>240</v>
      </c>
      <c r="E14" s="563" t="s">
        <v>221</v>
      </c>
      <c r="F14" s="564" t="s">
        <v>334</v>
      </c>
      <c r="G14" s="138">
        <f t="shared" si="0"/>
        <v>940.65000000000009</v>
      </c>
      <c r="H14" s="74"/>
    </row>
    <row r="15" spans="1:8" ht="15.75">
      <c r="A15" s="132">
        <v>6</v>
      </c>
      <c r="B15" s="117" t="s">
        <v>1081</v>
      </c>
      <c r="C15" s="136">
        <v>1000</v>
      </c>
      <c r="D15" s="137"/>
      <c r="E15" s="563" t="s">
        <v>221</v>
      </c>
      <c r="F15" s="564" t="s">
        <v>1083</v>
      </c>
      <c r="G15" s="138">
        <f t="shared" si="0"/>
        <v>1940.65</v>
      </c>
      <c r="H15" s="74"/>
    </row>
    <row r="16" spans="1:8" ht="15.75">
      <c r="A16" s="132">
        <v>7</v>
      </c>
      <c r="B16" s="117" t="s">
        <v>1084</v>
      </c>
      <c r="C16" s="136">
        <v>2205</v>
      </c>
      <c r="D16" s="137"/>
      <c r="E16" s="563" t="s">
        <v>221</v>
      </c>
      <c r="F16" s="564" t="s">
        <v>1083</v>
      </c>
      <c r="G16" s="138">
        <f t="shared" si="0"/>
        <v>4145.6499999999996</v>
      </c>
      <c r="H16" s="74"/>
    </row>
    <row r="17" spans="1:8" ht="15.75">
      <c r="A17" s="132">
        <v>8</v>
      </c>
      <c r="B17" s="117" t="s">
        <v>1085</v>
      </c>
      <c r="C17" s="136"/>
      <c r="D17" s="137">
        <v>2205</v>
      </c>
      <c r="E17" s="563" t="s">
        <v>221</v>
      </c>
      <c r="F17" s="564" t="s">
        <v>493</v>
      </c>
      <c r="G17" s="138">
        <f t="shared" si="0"/>
        <v>1940.6499999999996</v>
      </c>
      <c r="H17" s="74"/>
    </row>
    <row r="18" spans="1:8" ht="15.75">
      <c r="A18" s="132">
        <v>9</v>
      </c>
      <c r="B18" s="117" t="s">
        <v>1086</v>
      </c>
      <c r="C18" s="136">
        <v>1190</v>
      </c>
      <c r="D18" s="137"/>
      <c r="E18" s="563" t="s">
        <v>221</v>
      </c>
      <c r="F18" s="564" t="s">
        <v>1083</v>
      </c>
      <c r="G18" s="138">
        <f t="shared" si="0"/>
        <v>3130.6499999999996</v>
      </c>
      <c r="H18" s="74"/>
    </row>
    <row r="19" spans="1:8" ht="15.75">
      <c r="A19" s="132">
        <v>10</v>
      </c>
      <c r="B19" s="117" t="s">
        <v>1086</v>
      </c>
      <c r="C19" s="136">
        <v>960</v>
      </c>
      <c r="D19" s="137"/>
      <c r="E19" s="563" t="s">
        <v>221</v>
      </c>
      <c r="F19" s="564" t="s">
        <v>1083</v>
      </c>
      <c r="G19" s="138">
        <f t="shared" si="0"/>
        <v>4090.6499999999996</v>
      </c>
      <c r="H19" s="74"/>
    </row>
    <row r="20" spans="1:8" ht="15.75">
      <c r="A20" s="132">
        <v>11</v>
      </c>
      <c r="B20" s="117" t="s">
        <v>1086</v>
      </c>
      <c r="C20" s="136"/>
      <c r="D20" s="137">
        <v>560</v>
      </c>
      <c r="E20" s="563" t="s">
        <v>221</v>
      </c>
      <c r="F20" s="564" t="s">
        <v>493</v>
      </c>
      <c r="G20" s="138">
        <f t="shared" si="0"/>
        <v>3530.6499999999996</v>
      </c>
      <c r="H20" s="74"/>
    </row>
    <row r="21" spans="1:8" ht="15.75">
      <c r="A21" s="132">
        <v>12</v>
      </c>
      <c r="B21" s="117" t="s">
        <v>1088</v>
      </c>
      <c r="C21" s="136"/>
      <c r="D21" s="137">
        <v>122</v>
      </c>
      <c r="E21" s="563" t="s">
        <v>221</v>
      </c>
      <c r="F21" s="564" t="s">
        <v>1089</v>
      </c>
      <c r="G21" s="138">
        <f t="shared" si="0"/>
        <v>3408.6499999999996</v>
      </c>
      <c r="H21" s="74"/>
    </row>
    <row r="22" spans="1:8" ht="15.75">
      <c r="A22" s="132">
        <v>13</v>
      </c>
      <c r="B22" s="117" t="s">
        <v>1088</v>
      </c>
      <c r="C22" s="136"/>
      <c r="D22" s="137">
        <v>480</v>
      </c>
      <c r="E22" s="563" t="s">
        <v>221</v>
      </c>
      <c r="F22" s="564" t="s">
        <v>334</v>
      </c>
      <c r="G22" s="138">
        <f t="shared" si="0"/>
        <v>2928.6499999999996</v>
      </c>
      <c r="H22" s="74"/>
    </row>
    <row r="23" spans="1:8" ht="15.75">
      <c r="A23" s="132">
        <v>14</v>
      </c>
      <c r="B23" s="117" t="s">
        <v>1088</v>
      </c>
      <c r="C23" s="136"/>
      <c r="D23" s="137">
        <v>480</v>
      </c>
      <c r="E23" s="563" t="s">
        <v>221</v>
      </c>
      <c r="F23" s="564" t="s">
        <v>334</v>
      </c>
      <c r="G23" s="138">
        <f t="shared" si="0"/>
        <v>2448.6499999999996</v>
      </c>
      <c r="H23" s="74"/>
    </row>
    <row r="24" spans="1:8" ht="15.75">
      <c r="A24" s="132">
        <v>15</v>
      </c>
      <c r="B24" s="117" t="s">
        <v>1087</v>
      </c>
      <c r="C24" s="136"/>
      <c r="D24" s="137">
        <v>630</v>
      </c>
      <c r="E24" s="563" t="s">
        <v>221</v>
      </c>
      <c r="F24" s="564" t="s">
        <v>493</v>
      </c>
      <c r="G24" s="138">
        <f t="shared" si="0"/>
        <v>1818.6499999999996</v>
      </c>
      <c r="H24" s="74"/>
    </row>
    <row r="25" spans="1:8" ht="15.75">
      <c r="A25" s="132">
        <v>16</v>
      </c>
      <c r="B25" s="117" t="s">
        <v>1090</v>
      </c>
      <c r="C25" s="136">
        <v>1480</v>
      </c>
      <c r="D25" s="137"/>
      <c r="E25" s="563" t="s">
        <v>221</v>
      </c>
      <c r="F25" s="564" t="s">
        <v>1083</v>
      </c>
      <c r="G25" s="138">
        <f t="shared" si="0"/>
        <v>3298.6499999999996</v>
      </c>
      <c r="H25" s="74"/>
    </row>
    <row r="26" spans="1:8" ht="15.75">
      <c r="A26" s="132">
        <v>17</v>
      </c>
      <c r="B26" s="117" t="s">
        <v>1091</v>
      </c>
      <c r="C26" s="136"/>
      <c r="D26" s="137">
        <v>480</v>
      </c>
      <c r="E26" s="563" t="s">
        <v>221</v>
      </c>
      <c r="F26" s="564" t="s">
        <v>334</v>
      </c>
      <c r="G26" s="138">
        <f t="shared" si="0"/>
        <v>2818.6499999999996</v>
      </c>
      <c r="H26" s="74"/>
    </row>
    <row r="27" spans="1:8" ht="15.75">
      <c r="A27" s="132">
        <v>18</v>
      </c>
      <c r="B27" s="117" t="s">
        <v>1092</v>
      </c>
      <c r="C27" s="136">
        <v>3450</v>
      </c>
      <c r="D27" s="137"/>
      <c r="E27" s="563" t="s">
        <v>221</v>
      </c>
      <c r="F27" s="564" t="s">
        <v>1083</v>
      </c>
      <c r="G27" s="138">
        <f t="shared" si="0"/>
        <v>6268.65</v>
      </c>
      <c r="H27" s="74"/>
    </row>
    <row r="28" spans="1:8" ht="15.75">
      <c r="A28" s="132">
        <v>19</v>
      </c>
      <c r="B28" s="117" t="s">
        <v>1092</v>
      </c>
      <c r="C28" s="136"/>
      <c r="D28" s="137">
        <v>480</v>
      </c>
      <c r="E28" s="563" t="s">
        <v>221</v>
      </c>
      <c r="F28" s="564" t="s">
        <v>334</v>
      </c>
      <c r="G28" s="138">
        <f t="shared" si="0"/>
        <v>5788.65</v>
      </c>
      <c r="H28" s="74"/>
    </row>
    <row r="29" spans="1:8" ht="15.75">
      <c r="A29" s="132">
        <v>20</v>
      </c>
      <c r="B29" s="117" t="s">
        <v>1092</v>
      </c>
      <c r="C29" s="136"/>
      <c r="D29" s="137">
        <v>300</v>
      </c>
      <c r="E29" s="563" t="s">
        <v>221</v>
      </c>
      <c r="F29" s="564" t="s">
        <v>334</v>
      </c>
      <c r="G29" s="138">
        <f t="shared" si="0"/>
        <v>5488.65</v>
      </c>
      <c r="H29" s="74"/>
    </row>
    <row r="30" spans="1:8" ht="15.75">
      <c r="A30" s="132">
        <v>21</v>
      </c>
      <c r="B30" s="117" t="s">
        <v>1092</v>
      </c>
      <c r="C30" s="136"/>
      <c r="D30" s="137">
        <v>480</v>
      </c>
      <c r="E30" s="563" t="s">
        <v>221</v>
      </c>
      <c r="F30" s="564" t="s">
        <v>334</v>
      </c>
      <c r="G30" s="138">
        <f t="shared" ref="G30:G93" si="1">IF(ISBLANK(B30),"",G29+C30-D30)</f>
        <v>5008.6499999999996</v>
      </c>
      <c r="H30" s="74"/>
    </row>
    <row r="31" spans="1:8" ht="15.75">
      <c r="A31" s="132">
        <v>22</v>
      </c>
      <c r="B31" s="117" t="s">
        <v>1093</v>
      </c>
      <c r="C31" s="136"/>
      <c r="D31" s="137">
        <v>560</v>
      </c>
      <c r="E31" s="563" t="s">
        <v>221</v>
      </c>
      <c r="F31" s="564" t="s">
        <v>493</v>
      </c>
      <c r="G31" s="138">
        <f t="shared" si="1"/>
        <v>4448.6499999999996</v>
      </c>
      <c r="H31" s="74"/>
    </row>
    <row r="32" spans="1:8" ht="15.75">
      <c r="A32" s="132">
        <v>23</v>
      </c>
      <c r="B32" s="117" t="s">
        <v>1093</v>
      </c>
      <c r="C32" s="136"/>
      <c r="D32" s="137">
        <v>630</v>
      </c>
      <c r="E32" s="563" t="s">
        <v>221</v>
      </c>
      <c r="F32" s="564" t="s">
        <v>493</v>
      </c>
      <c r="G32" s="138">
        <f t="shared" si="1"/>
        <v>3818.6499999999996</v>
      </c>
      <c r="H32" s="74"/>
    </row>
    <row r="33" spans="1:8" ht="15.75">
      <c r="A33" s="132">
        <v>24</v>
      </c>
      <c r="B33" s="117" t="s">
        <v>1093</v>
      </c>
      <c r="C33" s="136"/>
      <c r="D33" s="137">
        <v>500</v>
      </c>
      <c r="E33" s="563" t="s">
        <v>221</v>
      </c>
      <c r="F33" s="564" t="s">
        <v>334</v>
      </c>
      <c r="G33" s="138">
        <f t="shared" si="1"/>
        <v>3318.6499999999996</v>
      </c>
      <c r="H33" s="74"/>
    </row>
    <row r="34" spans="1:8" ht="15.75">
      <c r="A34" s="132">
        <v>25</v>
      </c>
      <c r="B34" s="117" t="s">
        <v>1093</v>
      </c>
      <c r="C34" s="136"/>
      <c r="D34" s="137">
        <v>500</v>
      </c>
      <c r="E34" s="563" t="s">
        <v>221</v>
      </c>
      <c r="F34" s="564" t="s">
        <v>334</v>
      </c>
      <c r="G34" s="138">
        <f t="shared" si="1"/>
        <v>2818.6499999999996</v>
      </c>
      <c r="H34" s="74"/>
    </row>
    <row r="35" spans="1:8" ht="15.75">
      <c r="A35" s="132">
        <v>26</v>
      </c>
      <c r="B35" s="117" t="s">
        <v>1094</v>
      </c>
      <c r="C35" s="136">
        <v>2000</v>
      </c>
      <c r="D35" s="137"/>
      <c r="E35" s="563" t="s">
        <v>221</v>
      </c>
      <c r="F35" s="564" t="s">
        <v>1083</v>
      </c>
      <c r="G35" s="138">
        <f t="shared" si="1"/>
        <v>4818.6499999999996</v>
      </c>
      <c r="H35" s="74"/>
    </row>
    <row r="36" spans="1:8" ht="15.75">
      <c r="A36" s="132">
        <v>27</v>
      </c>
      <c r="B36" s="117" t="s">
        <v>1095</v>
      </c>
      <c r="C36" s="136">
        <v>480</v>
      </c>
      <c r="D36" s="137"/>
      <c r="E36" s="563" t="s">
        <v>221</v>
      </c>
      <c r="F36" s="564" t="s">
        <v>1083</v>
      </c>
      <c r="G36" s="138">
        <f t="shared" si="1"/>
        <v>5298.65</v>
      </c>
      <c r="H36" s="74"/>
    </row>
    <row r="37" spans="1:8" ht="15.75">
      <c r="A37" s="132">
        <v>28</v>
      </c>
      <c r="B37" s="117" t="s">
        <v>1096</v>
      </c>
      <c r="C37" s="136"/>
      <c r="D37" s="137">
        <v>480</v>
      </c>
      <c r="E37" s="563" t="s">
        <v>221</v>
      </c>
      <c r="F37" s="564" t="s">
        <v>334</v>
      </c>
      <c r="G37" s="138">
        <f t="shared" si="1"/>
        <v>4818.6499999999996</v>
      </c>
      <c r="H37" s="74"/>
    </row>
    <row r="38" spans="1:8" ht="15.75">
      <c r="A38" s="132">
        <v>29</v>
      </c>
      <c r="B38" s="117" t="s">
        <v>1097</v>
      </c>
      <c r="C38" s="136"/>
      <c r="D38" s="137">
        <v>500</v>
      </c>
      <c r="E38" s="563" t="s">
        <v>221</v>
      </c>
      <c r="F38" s="564" t="s">
        <v>334</v>
      </c>
      <c r="G38" s="138">
        <f t="shared" si="1"/>
        <v>4318.6499999999996</v>
      </c>
      <c r="H38" s="74"/>
    </row>
    <row r="39" spans="1:8" ht="15.75">
      <c r="A39" s="132">
        <v>30</v>
      </c>
      <c r="B39" s="117" t="s">
        <v>1097</v>
      </c>
      <c r="C39" s="136"/>
      <c r="D39" s="137">
        <v>500</v>
      </c>
      <c r="E39" s="563" t="s">
        <v>221</v>
      </c>
      <c r="F39" s="564" t="s">
        <v>334</v>
      </c>
      <c r="G39" s="138">
        <f t="shared" si="1"/>
        <v>3818.6499999999996</v>
      </c>
      <c r="H39" s="74"/>
    </row>
    <row r="40" spans="1:8" ht="15.75">
      <c r="A40" s="132">
        <v>31</v>
      </c>
      <c r="B40" s="117" t="s">
        <v>1097</v>
      </c>
      <c r="C40" s="136"/>
      <c r="D40" s="137">
        <v>500</v>
      </c>
      <c r="E40" s="563" t="s">
        <v>221</v>
      </c>
      <c r="F40" s="564" t="s">
        <v>334</v>
      </c>
      <c r="G40" s="138">
        <f t="shared" si="1"/>
        <v>3318.6499999999996</v>
      </c>
      <c r="H40" s="74"/>
    </row>
    <row r="41" spans="1:8" ht="15.75">
      <c r="A41" s="132">
        <v>32</v>
      </c>
      <c r="B41" s="117" t="s">
        <v>1097</v>
      </c>
      <c r="C41" s="136"/>
      <c r="D41" s="137">
        <v>500</v>
      </c>
      <c r="E41" s="563" t="s">
        <v>221</v>
      </c>
      <c r="F41" s="564" t="s">
        <v>334</v>
      </c>
      <c r="G41" s="138">
        <f t="shared" si="1"/>
        <v>2818.6499999999996</v>
      </c>
      <c r="H41" s="74"/>
    </row>
    <row r="42" spans="1:8" ht="15.75">
      <c r="A42" s="132">
        <v>33</v>
      </c>
      <c r="B42" s="117" t="s">
        <v>1097</v>
      </c>
      <c r="C42" s="136">
        <v>3200</v>
      </c>
      <c r="D42" s="137"/>
      <c r="E42" s="563" t="s">
        <v>221</v>
      </c>
      <c r="F42" s="564" t="s">
        <v>1083</v>
      </c>
      <c r="G42" s="138">
        <f t="shared" si="1"/>
        <v>6018.65</v>
      </c>
      <c r="H42" s="74"/>
    </row>
    <row r="43" spans="1:8" ht="15.75">
      <c r="A43" s="132">
        <v>34</v>
      </c>
      <c r="B43" s="117" t="s">
        <v>1097</v>
      </c>
      <c r="C43" s="136"/>
      <c r="D43" s="137">
        <v>480</v>
      </c>
      <c r="E43" s="563" t="s">
        <v>221</v>
      </c>
      <c r="F43" s="564" t="s">
        <v>334</v>
      </c>
      <c r="G43" s="138">
        <f t="shared" si="1"/>
        <v>5538.65</v>
      </c>
      <c r="H43" s="74"/>
    </row>
    <row r="44" spans="1:8" ht="15.75">
      <c r="A44" s="132">
        <v>35</v>
      </c>
      <c r="B44" s="117" t="s">
        <v>1097</v>
      </c>
      <c r="C44" s="136"/>
      <c r="D44" s="137">
        <v>480</v>
      </c>
      <c r="E44" s="563" t="s">
        <v>221</v>
      </c>
      <c r="F44" s="564" t="s">
        <v>334</v>
      </c>
      <c r="G44" s="138">
        <f t="shared" si="1"/>
        <v>5058.6499999999996</v>
      </c>
      <c r="H44" s="74"/>
    </row>
    <row r="45" spans="1:8" ht="15.75">
      <c r="A45" s="132">
        <v>36</v>
      </c>
      <c r="B45" s="117" t="s">
        <v>1098</v>
      </c>
      <c r="C45" s="136"/>
      <c r="D45" s="137">
        <v>560</v>
      </c>
      <c r="E45" s="563" t="s">
        <v>221</v>
      </c>
      <c r="F45" s="564" t="s">
        <v>493</v>
      </c>
      <c r="G45" s="138">
        <f t="shared" si="1"/>
        <v>4498.6499999999996</v>
      </c>
      <c r="H45" s="74"/>
    </row>
    <row r="46" spans="1:8" ht="15.75">
      <c r="A46" s="132">
        <v>37</v>
      </c>
      <c r="B46" s="117" t="s">
        <v>1098</v>
      </c>
      <c r="C46" s="136"/>
      <c r="D46" s="137">
        <v>1050</v>
      </c>
      <c r="E46" s="563" t="s">
        <v>221</v>
      </c>
      <c r="F46" s="564" t="s">
        <v>493</v>
      </c>
      <c r="G46" s="138">
        <f t="shared" si="1"/>
        <v>3448.6499999999996</v>
      </c>
      <c r="H46" s="74"/>
    </row>
    <row r="47" spans="1:8" ht="15.75">
      <c r="A47" s="132">
        <v>38</v>
      </c>
      <c r="B47" s="117" t="s">
        <v>1099</v>
      </c>
      <c r="C47" s="136"/>
      <c r="D47" s="137">
        <v>630</v>
      </c>
      <c r="E47" s="563" t="s">
        <v>221</v>
      </c>
      <c r="F47" s="564" t="s">
        <v>493</v>
      </c>
      <c r="G47" s="138">
        <f t="shared" si="1"/>
        <v>2818.6499999999996</v>
      </c>
      <c r="H47" s="74"/>
    </row>
    <row r="48" spans="1:8" ht="15.75">
      <c r="A48" s="132">
        <v>39</v>
      </c>
      <c r="B48" s="117" t="s">
        <v>1100</v>
      </c>
      <c r="C48" s="136">
        <v>3060</v>
      </c>
      <c r="D48" s="137"/>
      <c r="E48" s="563" t="s">
        <v>221</v>
      </c>
      <c r="F48" s="564" t="s">
        <v>1083</v>
      </c>
      <c r="G48" s="138">
        <f t="shared" si="1"/>
        <v>5878.65</v>
      </c>
      <c r="H48" s="74"/>
    </row>
    <row r="49" spans="1:8" ht="15.75">
      <c r="A49" s="132">
        <v>40</v>
      </c>
      <c r="B49" s="117" t="s">
        <v>1100</v>
      </c>
      <c r="C49" s="136"/>
      <c r="D49" s="137">
        <v>500</v>
      </c>
      <c r="E49" s="563" t="s">
        <v>221</v>
      </c>
      <c r="F49" s="564" t="s">
        <v>334</v>
      </c>
      <c r="G49" s="138">
        <f t="shared" si="1"/>
        <v>5378.65</v>
      </c>
      <c r="H49" s="74"/>
    </row>
    <row r="50" spans="1:8" ht="15.75">
      <c r="A50" s="132">
        <v>41</v>
      </c>
      <c r="B50" s="117" t="s">
        <v>1100</v>
      </c>
      <c r="C50" s="136"/>
      <c r="D50" s="137">
        <v>500</v>
      </c>
      <c r="E50" s="563" t="s">
        <v>221</v>
      </c>
      <c r="F50" s="564" t="s">
        <v>334</v>
      </c>
      <c r="G50" s="138">
        <f t="shared" si="1"/>
        <v>4878.6499999999996</v>
      </c>
      <c r="H50" s="74"/>
    </row>
    <row r="51" spans="1:8" ht="15.75">
      <c r="A51" s="132">
        <v>42</v>
      </c>
      <c r="B51" s="117" t="s">
        <v>1100</v>
      </c>
      <c r="C51" s="136"/>
      <c r="D51" s="137">
        <v>500</v>
      </c>
      <c r="E51" s="563" t="s">
        <v>221</v>
      </c>
      <c r="F51" s="564" t="s">
        <v>334</v>
      </c>
      <c r="G51" s="138">
        <f t="shared" si="1"/>
        <v>4378.6499999999996</v>
      </c>
      <c r="H51" s="74"/>
    </row>
    <row r="52" spans="1:8" ht="15.75">
      <c r="A52" s="132">
        <v>43</v>
      </c>
      <c r="B52" s="117" t="s">
        <v>1101</v>
      </c>
      <c r="C52" s="136"/>
      <c r="D52" s="137">
        <v>560</v>
      </c>
      <c r="E52" s="563" t="s">
        <v>221</v>
      </c>
      <c r="F52" s="564" t="s">
        <v>493</v>
      </c>
      <c r="G52" s="138">
        <f t="shared" si="1"/>
        <v>3818.6499999999996</v>
      </c>
      <c r="H52" s="74"/>
    </row>
    <row r="53" spans="1:8" ht="15.75">
      <c r="A53" s="132">
        <v>44</v>
      </c>
      <c r="B53" s="117" t="s">
        <v>1101</v>
      </c>
      <c r="C53" s="136">
        <v>480</v>
      </c>
      <c r="D53" s="137"/>
      <c r="E53" s="563" t="s">
        <v>221</v>
      </c>
      <c r="F53" s="564" t="s">
        <v>1083</v>
      </c>
      <c r="G53" s="138">
        <f t="shared" si="1"/>
        <v>4298.6499999999996</v>
      </c>
      <c r="H53" s="74"/>
    </row>
    <row r="54" spans="1:8" ht="15.75">
      <c r="A54" s="132">
        <v>45</v>
      </c>
      <c r="B54" s="117" t="s">
        <v>1102</v>
      </c>
      <c r="C54" s="136">
        <v>480</v>
      </c>
      <c r="D54" s="137"/>
      <c r="E54" s="563" t="s">
        <v>221</v>
      </c>
      <c r="F54" s="564" t="s">
        <v>1083</v>
      </c>
      <c r="G54" s="138">
        <f t="shared" si="1"/>
        <v>4778.6499999999996</v>
      </c>
      <c r="H54" s="74"/>
    </row>
    <row r="55" spans="1:8" ht="15.75">
      <c r="A55" s="132">
        <v>46</v>
      </c>
      <c r="B55" s="117" t="s">
        <v>1103</v>
      </c>
      <c r="C55" s="136">
        <v>3200</v>
      </c>
      <c r="D55" s="137"/>
      <c r="E55" s="563" t="s">
        <v>221</v>
      </c>
      <c r="F55" s="564" t="s">
        <v>1083</v>
      </c>
      <c r="G55" s="138">
        <f t="shared" si="1"/>
        <v>7978.65</v>
      </c>
      <c r="H55" s="74"/>
    </row>
    <row r="56" spans="1:8" ht="15.75">
      <c r="A56" s="132">
        <v>47</v>
      </c>
      <c r="B56" s="117" t="s">
        <v>1103</v>
      </c>
      <c r="C56" s="136"/>
      <c r="D56" s="137">
        <v>1260</v>
      </c>
      <c r="E56" s="563" t="s">
        <v>221</v>
      </c>
      <c r="F56" s="564" t="s">
        <v>493</v>
      </c>
      <c r="G56" s="138">
        <f t="shared" si="1"/>
        <v>6718.65</v>
      </c>
      <c r="H56" s="74"/>
    </row>
    <row r="57" spans="1:8" ht="15.75">
      <c r="A57" s="132">
        <v>48</v>
      </c>
      <c r="B57" s="117" t="s">
        <v>1104</v>
      </c>
      <c r="C57" s="136"/>
      <c r="D57" s="137">
        <v>480</v>
      </c>
      <c r="E57" s="563" t="s">
        <v>221</v>
      </c>
      <c r="F57" s="564" t="s">
        <v>334</v>
      </c>
      <c r="G57" s="138">
        <f t="shared" si="1"/>
        <v>6238.65</v>
      </c>
      <c r="H57" s="74"/>
    </row>
    <row r="58" spans="1:8" ht="15.75">
      <c r="A58" s="132">
        <v>49</v>
      </c>
      <c r="B58" s="117" t="s">
        <v>1104</v>
      </c>
      <c r="C58" s="136"/>
      <c r="D58" s="137">
        <v>480</v>
      </c>
      <c r="E58" s="563" t="s">
        <v>221</v>
      </c>
      <c r="F58" s="564" t="s">
        <v>334</v>
      </c>
      <c r="G58" s="138">
        <f t="shared" si="1"/>
        <v>5758.65</v>
      </c>
      <c r="H58" s="74"/>
    </row>
    <row r="59" spans="1:8" ht="15.75">
      <c r="A59" s="132">
        <v>50</v>
      </c>
      <c r="B59" s="117" t="s">
        <v>758</v>
      </c>
      <c r="C59" s="136">
        <v>960</v>
      </c>
      <c r="D59" s="137"/>
      <c r="E59" s="563" t="s">
        <v>221</v>
      </c>
      <c r="F59" s="564" t="s">
        <v>1083</v>
      </c>
      <c r="G59" s="138">
        <f t="shared" si="1"/>
        <v>6718.65</v>
      </c>
      <c r="H59" s="74"/>
    </row>
    <row r="60" spans="1:8" ht="15.75">
      <c r="A60" s="132">
        <v>51</v>
      </c>
      <c r="B60" s="117" t="s">
        <v>1105</v>
      </c>
      <c r="C60" s="136">
        <v>3830</v>
      </c>
      <c r="D60" s="137"/>
      <c r="E60" s="563" t="s">
        <v>221</v>
      </c>
      <c r="F60" s="564" t="s">
        <v>1083</v>
      </c>
      <c r="G60" s="138">
        <f t="shared" si="1"/>
        <v>10548.65</v>
      </c>
      <c r="H60" s="74"/>
    </row>
    <row r="61" spans="1:8" ht="15.75">
      <c r="A61" s="132">
        <v>52</v>
      </c>
      <c r="B61" s="117" t="s">
        <v>1106</v>
      </c>
      <c r="C61" s="136"/>
      <c r="D61" s="137">
        <v>500</v>
      </c>
      <c r="E61" s="563" t="s">
        <v>221</v>
      </c>
      <c r="F61" s="564" t="s">
        <v>334</v>
      </c>
      <c r="G61" s="138">
        <f t="shared" si="1"/>
        <v>10048.65</v>
      </c>
      <c r="H61" s="74"/>
    </row>
    <row r="62" spans="1:8" ht="15.75">
      <c r="A62" s="132">
        <v>53</v>
      </c>
      <c r="B62" s="117" t="s">
        <v>1106</v>
      </c>
      <c r="C62" s="136"/>
      <c r="D62" s="137">
        <v>500</v>
      </c>
      <c r="E62" s="563" t="s">
        <v>221</v>
      </c>
      <c r="F62" s="564" t="s">
        <v>334</v>
      </c>
      <c r="G62" s="138">
        <f t="shared" si="1"/>
        <v>9548.65</v>
      </c>
      <c r="H62" s="74"/>
    </row>
    <row r="63" spans="1:8" ht="15.75">
      <c r="A63" s="132">
        <v>54</v>
      </c>
      <c r="B63" s="117" t="s">
        <v>1106</v>
      </c>
      <c r="C63" s="136"/>
      <c r="D63" s="137">
        <v>500</v>
      </c>
      <c r="E63" s="563" t="s">
        <v>221</v>
      </c>
      <c r="F63" s="564" t="s">
        <v>334</v>
      </c>
      <c r="G63" s="138">
        <f t="shared" si="1"/>
        <v>9048.65</v>
      </c>
      <c r="H63" s="74"/>
    </row>
    <row r="64" spans="1:8" ht="15.75">
      <c r="A64" s="132">
        <v>55</v>
      </c>
      <c r="B64" s="117" t="s">
        <v>1106</v>
      </c>
      <c r="C64" s="136"/>
      <c r="D64" s="137">
        <v>480</v>
      </c>
      <c r="E64" s="563" t="s">
        <v>221</v>
      </c>
      <c r="F64" s="564" t="s">
        <v>334</v>
      </c>
      <c r="G64" s="138">
        <f t="shared" si="1"/>
        <v>8568.65</v>
      </c>
      <c r="H64" s="74"/>
    </row>
    <row r="65" spans="1:8" ht="15.75">
      <c r="A65" s="132">
        <v>56</v>
      </c>
      <c r="B65" s="117" t="s">
        <v>1106</v>
      </c>
      <c r="C65" s="136"/>
      <c r="D65" s="137">
        <v>480</v>
      </c>
      <c r="E65" s="563" t="s">
        <v>221</v>
      </c>
      <c r="F65" s="564" t="s">
        <v>334</v>
      </c>
      <c r="G65" s="138">
        <f t="shared" si="1"/>
        <v>8088.65</v>
      </c>
      <c r="H65" s="74"/>
    </row>
    <row r="66" spans="1:8" ht="15.75">
      <c r="A66" s="132">
        <v>57</v>
      </c>
      <c r="B66" s="117" t="s">
        <v>1106</v>
      </c>
      <c r="C66" s="136"/>
      <c r="D66" s="137">
        <v>480</v>
      </c>
      <c r="E66" s="563" t="s">
        <v>221</v>
      </c>
      <c r="F66" s="564" t="s">
        <v>334</v>
      </c>
      <c r="G66" s="138">
        <f t="shared" si="1"/>
        <v>7608.65</v>
      </c>
      <c r="H66" s="74"/>
    </row>
    <row r="67" spans="1:8" ht="15.75">
      <c r="A67" s="132">
        <v>58</v>
      </c>
      <c r="B67" s="117" t="s">
        <v>1106</v>
      </c>
      <c r="C67" s="136"/>
      <c r="D67" s="137">
        <v>480</v>
      </c>
      <c r="E67" s="563" t="s">
        <v>221</v>
      </c>
      <c r="F67" s="564" t="s">
        <v>334</v>
      </c>
      <c r="G67" s="138">
        <f t="shared" si="1"/>
        <v>7128.65</v>
      </c>
      <c r="H67" s="74"/>
    </row>
    <row r="68" spans="1:8" ht="15.75">
      <c r="A68" s="132">
        <v>59</v>
      </c>
      <c r="B68" s="117" t="s">
        <v>1106</v>
      </c>
      <c r="C68" s="136"/>
      <c r="D68" s="137">
        <v>480</v>
      </c>
      <c r="E68" s="563" t="s">
        <v>221</v>
      </c>
      <c r="F68" s="564" t="s">
        <v>334</v>
      </c>
      <c r="G68" s="138">
        <f t="shared" si="1"/>
        <v>6648.65</v>
      </c>
      <c r="H68" s="74"/>
    </row>
    <row r="69" spans="1:8" ht="15.75">
      <c r="A69" s="132">
        <v>60</v>
      </c>
      <c r="B69" s="117" t="s">
        <v>1106</v>
      </c>
      <c r="C69" s="136"/>
      <c r="D69" s="137">
        <v>300</v>
      </c>
      <c r="E69" s="563" t="s">
        <v>221</v>
      </c>
      <c r="F69" s="564" t="s">
        <v>334</v>
      </c>
      <c r="G69" s="138">
        <f t="shared" si="1"/>
        <v>6348.65</v>
      </c>
      <c r="H69" s="74"/>
    </row>
    <row r="70" spans="1:8" ht="15.75">
      <c r="A70" s="132">
        <v>61</v>
      </c>
      <c r="B70" s="117" t="s">
        <v>1106</v>
      </c>
      <c r="C70" s="136"/>
      <c r="D70" s="137">
        <v>280</v>
      </c>
      <c r="E70" s="563" t="s">
        <v>221</v>
      </c>
      <c r="F70" s="564" t="s">
        <v>493</v>
      </c>
      <c r="G70" s="138">
        <f t="shared" si="1"/>
        <v>6068.65</v>
      </c>
      <c r="H70" s="74"/>
    </row>
    <row r="71" spans="1:8" ht="15.75">
      <c r="A71" s="132">
        <v>62</v>
      </c>
      <c r="B71" s="117" t="s">
        <v>1106</v>
      </c>
      <c r="C71" s="136"/>
      <c r="D71" s="137">
        <v>800</v>
      </c>
      <c r="E71" s="563" t="s">
        <v>221</v>
      </c>
      <c r="F71" s="137" t="s">
        <v>1107</v>
      </c>
      <c r="G71" s="138">
        <f t="shared" si="1"/>
        <v>5268.65</v>
      </c>
      <c r="H71" s="74"/>
    </row>
    <row r="72" spans="1:8" ht="15.75">
      <c r="A72" s="132">
        <v>63</v>
      </c>
      <c r="B72" s="117" t="s">
        <v>1108</v>
      </c>
      <c r="C72" s="136"/>
      <c r="D72" s="137">
        <v>1470</v>
      </c>
      <c r="E72" s="563" t="s">
        <v>221</v>
      </c>
      <c r="F72" s="564" t="s">
        <v>493</v>
      </c>
      <c r="G72" s="138">
        <f t="shared" si="1"/>
        <v>3798.6499999999996</v>
      </c>
      <c r="H72" s="74"/>
    </row>
    <row r="73" spans="1:8" ht="15.75">
      <c r="A73" s="132">
        <v>64</v>
      </c>
      <c r="B73" s="117" t="s">
        <v>1109</v>
      </c>
      <c r="C73" s="136"/>
      <c r="D73" s="137">
        <v>53.3</v>
      </c>
      <c r="E73" s="563" t="s">
        <v>221</v>
      </c>
      <c r="F73" s="564" t="s">
        <v>1089</v>
      </c>
      <c r="G73" s="138">
        <f t="shared" si="1"/>
        <v>3745.3499999999995</v>
      </c>
      <c r="H73" s="74"/>
    </row>
    <row r="74" spans="1:8" ht="15.75">
      <c r="A74" s="132">
        <v>65</v>
      </c>
      <c r="B74" s="117" t="s">
        <v>1110</v>
      </c>
      <c r="C74" s="136"/>
      <c r="D74" s="137">
        <v>85</v>
      </c>
      <c r="E74" s="563" t="s">
        <v>221</v>
      </c>
      <c r="F74" s="564" t="s">
        <v>1089</v>
      </c>
      <c r="G74" s="138">
        <f t="shared" si="1"/>
        <v>3660.3499999999995</v>
      </c>
      <c r="H74" s="74"/>
    </row>
    <row r="75" spans="1:8" ht="15.75">
      <c r="A75" s="132">
        <v>66</v>
      </c>
      <c r="B75" s="117" t="s">
        <v>1111</v>
      </c>
      <c r="C75" s="136">
        <v>2000</v>
      </c>
      <c r="D75" s="137"/>
      <c r="E75" s="563" t="s">
        <v>221</v>
      </c>
      <c r="F75" s="564" t="s">
        <v>1083</v>
      </c>
      <c r="G75" s="138">
        <f t="shared" si="1"/>
        <v>5660.3499999999995</v>
      </c>
      <c r="H75" s="74"/>
    </row>
    <row r="76" spans="1:8" ht="15.75">
      <c r="A76" s="132">
        <v>67</v>
      </c>
      <c r="B76" s="117" t="s">
        <v>1112</v>
      </c>
      <c r="C76" s="136"/>
      <c r="D76" s="137">
        <v>1440</v>
      </c>
      <c r="E76" s="563" t="s">
        <v>221</v>
      </c>
      <c r="F76" s="564" t="s">
        <v>493</v>
      </c>
      <c r="G76" s="138">
        <f t="shared" si="1"/>
        <v>4220.3499999999995</v>
      </c>
      <c r="H76" s="74"/>
    </row>
    <row r="77" spans="1:8" ht="15.75">
      <c r="A77" s="132">
        <v>68</v>
      </c>
      <c r="B77" s="117" t="s">
        <v>1112</v>
      </c>
      <c r="C77" s="136"/>
      <c r="D77" s="137">
        <v>560</v>
      </c>
      <c r="E77" s="563" t="s">
        <v>221</v>
      </c>
      <c r="F77" s="564" t="s">
        <v>493</v>
      </c>
      <c r="G77" s="138">
        <f t="shared" si="1"/>
        <v>3660.3499999999995</v>
      </c>
      <c r="H77" s="74"/>
    </row>
    <row r="78" spans="1:8" ht="15.75">
      <c r="A78" s="132">
        <v>69</v>
      </c>
      <c r="B78" s="117" t="s">
        <v>1113</v>
      </c>
      <c r="C78" s="136">
        <v>1000</v>
      </c>
      <c r="D78" s="137"/>
      <c r="E78" s="563" t="s">
        <v>221</v>
      </c>
      <c r="F78" s="564" t="s">
        <v>1083</v>
      </c>
      <c r="G78" s="138">
        <f t="shared" si="1"/>
        <v>4660.3499999999995</v>
      </c>
      <c r="H78" s="74"/>
    </row>
    <row r="79" spans="1:8" ht="15.75">
      <c r="A79" s="132">
        <v>70</v>
      </c>
      <c r="B79" s="117" t="s">
        <v>1114</v>
      </c>
      <c r="C79" s="136">
        <v>480</v>
      </c>
      <c r="D79" s="137"/>
      <c r="E79" s="563" t="s">
        <v>221</v>
      </c>
      <c r="F79" s="564" t="s">
        <v>1083</v>
      </c>
      <c r="G79" s="138">
        <f t="shared" si="1"/>
        <v>5140.3499999999995</v>
      </c>
      <c r="H79" s="74"/>
    </row>
    <row r="80" spans="1:8" ht="15.75">
      <c r="A80" s="132">
        <v>71</v>
      </c>
      <c r="B80" s="117" t="s">
        <v>1115</v>
      </c>
      <c r="C80" s="136">
        <v>240</v>
      </c>
      <c r="D80" s="137"/>
      <c r="E80" s="563" t="s">
        <v>221</v>
      </c>
      <c r="F80" s="564" t="s">
        <v>1083</v>
      </c>
      <c r="G80" s="138">
        <f t="shared" si="1"/>
        <v>5380.3499999999995</v>
      </c>
      <c r="H80" s="74"/>
    </row>
    <row r="81" spans="1:8" ht="15.75">
      <c r="A81" s="132">
        <v>72</v>
      </c>
      <c r="B81" s="117" t="s">
        <v>1115</v>
      </c>
      <c r="C81" s="136"/>
      <c r="D81" s="137">
        <v>240</v>
      </c>
      <c r="E81" s="563" t="s">
        <v>221</v>
      </c>
      <c r="F81" s="564" t="s">
        <v>493</v>
      </c>
      <c r="G81" s="138">
        <f t="shared" si="1"/>
        <v>5140.3499999999995</v>
      </c>
      <c r="H81" s="74"/>
    </row>
    <row r="82" spans="1:8" ht="15.75">
      <c r="A82" s="132">
        <v>73</v>
      </c>
      <c r="B82" s="117" t="s">
        <v>1116</v>
      </c>
      <c r="C82" s="136"/>
      <c r="D82" s="137">
        <v>70</v>
      </c>
      <c r="E82" s="563" t="s">
        <v>221</v>
      </c>
      <c r="F82" s="564" t="s">
        <v>1089</v>
      </c>
      <c r="G82" s="138">
        <f t="shared" si="1"/>
        <v>5070.3499999999995</v>
      </c>
      <c r="H82" s="74"/>
    </row>
    <row r="83" spans="1:8" ht="15.75">
      <c r="A83" s="132">
        <v>74</v>
      </c>
      <c r="B83" s="117" t="s">
        <v>1117</v>
      </c>
      <c r="C83" s="136"/>
      <c r="D83" s="137">
        <v>480</v>
      </c>
      <c r="E83" s="563" t="s">
        <v>221</v>
      </c>
      <c r="F83" s="564" t="s">
        <v>334</v>
      </c>
      <c r="G83" s="138">
        <f t="shared" si="1"/>
        <v>4590.3499999999995</v>
      </c>
      <c r="H83" s="74"/>
    </row>
    <row r="84" spans="1:8" ht="15.75">
      <c r="A84" s="132">
        <v>75</v>
      </c>
      <c r="B84" s="117" t="s">
        <v>1117</v>
      </c>
      <c r="C84" s="136"/>
      <c r="D84" s="137">
        <v>480</v>
      </c>
      <c r="E84" s="563" t="s">
        <v>221</v>
      </c>
      <c r="F84" s="564" t="s">
        <v>334</v>
      </c>
      <c r="G84" s="138">
        <f t="shared" si="1"/>
        <v>4110.3499999999995</v>
      </c>
      <c r="H84" s="74"/>
    </row>
    <row r="85" spans="1:8" ht="15.75">
      <c r="A85" s="132">
        <v>76</v>
      </c>
      <c r="B85" s="117" t="s">
        <v>1117</v>
      </c>
      <c r="C85" s="136">
        <v>3560</v>
      </c>
      <c r="D85" s="137"/>
      <c r="E85" s="563" t="s">
        <v>221</v>
      </c>
      <c r="F85" s="564" t="s">
        <v>1083</v>
      </c>
      <c r="G85" s="138">
        <f t="shared" si="1"/>
        <v>7670.3499999999995</v>
      </c>
      <c r="H85" s="74"/>
    </row>
    <row r="86" spans="1:8" ht="15.75">
      <c r="A86" s="132">
        <v>77</v>
      </c>
      <c r="B86" s="117" t="s">
        <v>1117</v>
      </c>
      <c r="C86" s="136"/>
      <c r="D86" s="137">
        <v>122</v>
      </c>
      <c r="E86" s="563" t="s">
        <v>221</v>
      </c>
      <c r="F86" s="564" t="s">
        <v>1089</v>
      </c>
      <c r="G86" s="138">
        <f t="shared" si="1"/>
        <v>7548.3499999999995</v>
      </c>
      <c r="H86" s="74"/>
    </row>
    <row r="87" spans="1:8" ht="15.75">
      <c r="A87" s="132">
        <v>78</v>
      </c>
      <c r="B87" s="117" t="s">
        <v>1118</v>
      </c>
      <c r="C87" s="136"/>
      <c r="D87" s="137">
        <v>560</v>
      </c>
      <c r="E87" s="563" t="s">
        <v>221</v>
      </c>
      <c r="F87" s="564" t="s">
        <v>493</v>
      </c>
      <c r="G87" s="138">
        <f t="shared" si="1"/>
        <v>6988.3499999999995</v>
      </c>
      <c r="H87" s="74"/>
    </row>
    <row r="88" spans="1:8" ht="15.75">
      <c r="A88" s="132">
        <v>79</v>
      </c>
      <c r="B88" s="117" t="s">
        <v>1118</v>
      </c>
      <c r="C88" s="136"/>
      <c r="D88" s="137">
        <v>1260</v>
      </c>
      <c r="E88" s="563" t="s">
        <v>221</v>
      </c>
      <c r="F88" s="564" t="s">
        <v>493</v>
      </c>
      <c r="G88" s="138">
        <f t="shared" si="1"/>
        <v>5728.3499999999995</v>
      </c>
      <c r="H88" s="74"/>
    </row>
    <row r="89" spans="1:8" ht="15.75">
      <c r="A89" s="132">
        <v>80</v>
      </c>
      <c r="B89" s="117" t="s">
        <v>1119</v>
      </c>
      <c r="C89" s="136"/>
      <c r="D89" s="137">
        <v>84</v>
      </c>
      <c r="E89" s="563" t="s">
        <v>221</v>
      </c>
      <c r="F89" s="564" t="s">
        <v>1089</v>
      </c>
      <c r="G89" s="138">
        <f t="shared" si="1"/>
        <v>5644.3499999999995</v>
      </c>
      <c r="H89" s="74"/>
    </row>
    <row r="90" spans="1:8" ht="15.75">
      <c r="A90" s="132">
        <v>81</v>
      </c>
      <c r="B90" s="117" t="s">
        <v>1120</v>
      </c>
      <c r="C90" s="136">
        <v>960</v>
      </c>
      <c r="D90" s="137"/>
      <c r="E90" s="563" t="s">
        <v>221</v>
      </c>
      <c r="F90" s="564" t="s">
        <v>1083</v>
      </c>
      <c r="G90" s="138">
        <f t="shared" si="1"/>
        <v>6604.3499999999995</v>
      </c>
      <c r="H90" s="74"/>
    </row>
    <row r="91" spans="1:8" ht="15.75">
      <c r="A91" s="132">
        <v>82</v>
      </c>
      <c r="B91" s="117" t="s">
        <v>1121</v>
      </c>
      <c r="C91" s="136">
        <v>1440</v>
      </c>
      <c r="D91" s="137"/>
      <c r="E91" s="563" t="s">
        <v>221</v>
      </c>
      <c r="F91" s="564" t="s">
        <v>1083</v>
      </c>
      <c r="G91" s="138">
        <f t="shared" si="1"/>
        <v>8044.3499999999995</v>
      </c>
      <c r="H91" s="74"/>
    </row>
    <row r="92" spans="1:8" ht="15.75">
      <c r="A92" s="132">
        <v>83</v>
      </c>
      <c r="B92" s="117" t="s">
        <v>1122</v>
      </c>
      <c r="C92" s="136"/>
      <c r="D92" s="137">
        <v>420</v>
      </c>
      <c r="E92" s="563" t="s">
        <v>221</v>
      </c>
      <c r="F92" s="564" t="s">
        <v>493</v>
      </c>
      <c r="G92" s="138">
        <f t="shared" si="1"/>
        <v>7624.3499999999995</v>
      </c>
      <c r="H92" s="74"/>
    </row>
    <row r="93" spans="1:8" ht="15.75">
      <c r="A93" s="132">
        <v>84</v>
      </c>
      <c r="B93" s="117" t="s">
        <v>1123</v>
      </c>
      <c r="C93" s="136">
        <v>420</v>
      </c>
      <c r="D93" s="137"/>
      <c r="E93" s="563" t="s">
        <v>221</v>
      </c>
      <c r="F93" s="564" t="s">
        <v>1083</v>
      </c>
      <c r="G93" s="138">
        <f t="shared" si="1"/>
        <v>8044.3499999999995</v>
      </c>
      <c r="H93" s="74"/>
    </row>
    <row r="94" spans="1:8" ht="15.75">
      <c r="A94" s="132">
        <v>85</v>
      </c>
      <c r="B94" s="117" t="s">
        <v>1124</v>
      </c>
      <c r="C94" s="136"/>
      <c r="D94" s="137">
        <v>480</v>
      </c>
      <c r="E94" s="563" t="s">
        <v>221</v>
      </c>
      <c r="F94" s="564" t="s">
        <v>334</v>
      </c>
      <c r="G94" s="138">
        <f t="shared" ref="G94:G157" si="2">IF(ISBLANK(B94),"",G93+C94-D94)</f>
        <v>7564.3499999999995</v>
      </c>
      <c r="H94" s="74"/>
    </row>
    <row r="95" spans="1:8" ht="15.75">
      <c r="A95" s="132">
        <v>86</v>
      </c>
      <c r="B95" s="117" t="s">
        <v>1124</v>
      </c>
      <c r="C95" s="136"/>
      <c r="D95" s="137">
        <v>480</v>
      </c>
      <c r="E95" s="563" t="s">
        <v>221</v>
      </c>
      <c r="F95" s="564" t="s">
        <v>334</v>
      </c>
      <c r="G95" s="138">
        <f t="shared" si="2"/>
        <v>7084.3499999999995</v>
      </c>
      <c r="H95" s="74"/>
    </row>
    <row r="96" spans="1:8" ht="15.75">
      <c r="A96" s="132">
        <v>87</v>
      </c>
      <c r="B96" s="117" t="s">
        <v>1124</v>
      </c>
      <c r="C96" s="136"/>
      <c r="D96" s="137">
        <v>420</v>
      </c>
      <c r="E96" s="563" t="s">
        <v>221</v>
      </c>
      <c r="F96" s="564" t="s">
        <v>334</v>
      </c>
      <c r="G96" s="138">
        <f t="shared" si="2"/>
        <v>6664.3499999999995</v>
      </c>
      <c r="H96" s="74"/>
    </row>
    <row r="97" spans="1:8" ht="15.75">
      <c r="A97" s="132">
        <v>88</v>
      </c>
      <c r="B97" s="117" t="s">
        <v>1124</v>
      </c>
      <c r="C97" s="136"/>
      <c r="D97" s="137">
        <v>420</v>
      </c>
      <c r="E97" s="563" t="s">
        <v>221</v>
      </c>
      <c r="F97" s="564" t="s">
        <v>334</v>
      </c>
      <c r="G97" s="138">
        <f t="shared" si="2"/>
        <v>6244.3499999999995</v>
      </c>
      <c r="H97" s="74"/>
    </row>
    <row r="98" spans="1:8" ht="15.75">
      <c r="A98" s="132">
        <v>89</v>
      </c>
      <c r="B98" s="117" t="s">
        <v>1124</v>
      </c>
      <c r="C98" s="136"/>
      <c r="D98" s="137">
        <v>420</v>
      </c>
      <c r="E98" s="563" t="s">
        <v>221</v>
      </c>
      <c r="F98" s="564" t="s">
        <v>334</v>
      </c>
      <c r="G98" s="138">
        <f t="shared" si="2"/>
        <v>5824.3499999999995</v>
      </c>
      <c r="H98" s="74"/>
    </row>
    <row r="99" spans="1:8" ht="15.75">
      <c r="A99" s="132">
        <v>90</v>
      </c>
      <c r="B99" s="117" t="s">
        <v>1124</v>
      </c>
      <c r="C99" s="136">
        <v>5500</v>
      </c>
      <c r="D99" s="137"/>
      <c r="E99" s="563" t="s">
        <v>221</v>
      </c>
      <c r="F99" s="564" t="s">
        <v>1083</v>
      </c>
      <c r="G99" s="138">
        <f t="shared" si="2"/>
        <v>11324.349999999999</v>
      </c>
      <c r="H99" s="74"/>
    </row>
    <row r="100" spans="1:8" ht="15.75">
      <c r="A100" s="132">
        <v>91</v>
      </c>
      <c r="B100" s="117" t="s">
        <v>1124</v>
      </c>
      <c r="C100" s="136"/>
      <c r="D100" s="137">
        <v>480</v>
      </c>
      <c r="E100" s="563" t="s">
        <v>221</v>
      </c>
      <c r="F100" s="564" t="s">
        <v>334</v>
      </c>
      <c r="G100" s="138">
        <f t="shared" si="2"/>
        <v>10844.349999999999</v>
      </c>
      <c r="H100" s="74"/>
    </row>
    <row r="101" spans="1:8" ht="15.75">
      <c r="A101" s="132">
        <v>92</v>
      </c>
      <c r="B101" s="117" t="s">
        <v>1124</v>
      </c>
      <c r="C101" s="136"/>
      <c r="D101" s="137">
        <v>480</v>
      </c>
      <c r="E101" s="563" t="s">
        <v>221</v>
      </c>
      <c r="F101" s="564" t="s">
        <v>334</v>
      </c>
      <c r="G101" s="138">
        <f t="shared" si="2"/>
        <v>10364.349999999999</v>
      </c>
      <c r="H101" s="74"/>
    </row>
    <row r="102" spans="1:8" ht="15.75">
      <c r="A102" s="132">
        <v>93</v>
      </c>
      <c r="B102" s="117" t="s">
        <v>1124</v>
      </c>
      <c r="C102" s="136"/>
      <c r="D102" s="137">
        <v>480</v>
      </c>
      <c r="E102" s="563" t="s">
        <v>221</v>
      </c>
      <c r="F102" s="564" t="s">
        <v>334</v>
      </c>
      <c r="G102" s="138">
        <f t="shared" si="2"/>
        <v>9884.3499999999985</v>
      </c>
      <c r="H102" s="74"/>
    </row>
    <row r="103" spans="1:8" ht="15.75">
      <c r="A103" s="132">
        <v>94</v>
      </c>
      <c r="B103" s="117" t="s">
        <v>1124</v>
      </c>
      <c r="C103" s="136"/>
      <c r="D103" s="137">
        <v>1365</v>
      </c>
      <c r="E103" s="563" t="s">
        <v>221</v>
      </c>
      <c r="F103" s="564" t="s">
        <v>493</v>
      </c>
      <c r="G103" s="138">
        <f t="shared" si="2"/>
        <v>8519.3499999999985</v>
      </c>
      <c r="H103" s="74"/>
    </row>
    <row r="104" spans="1:8" ht="15.75">
      <c r="A104" s="132">
        <v>95</v>
      </c>
      <c r="B104" s="117" t="s">
        <v>1125</v>
      </c>
      <c r="C104" s="136"/>
      <c r="D104" s="137">
        <v>150</v>
      </c>
      <c r="E104" s="563" t="s">
        <v>221</v>
      </c>
      <c r="F104" s="564" t="s">
        <v>1089</v>
      </c>
      <c r="G104" s="138">
        <f t="shared" si="2"/>
        <v>8369.3499999999985</v>
      </c>
      <c r="H104" s="74"/>
    </row>
    <row r="105" spans="1:8" ht="15.75">
      <c r="A105" s="132">
        <v>96</v>
      </c>
      <c r="B105" s="117" t="s">
        <v>1126</v>
      </c>
      <c r="C105" s="136"/>
      <c r="D105" s="137">
        <v>1155</v>
      </c>
      <c r="E105" s="563" t="s">
        <v>221</v>
      </c>
      <c r="F105" s="564" t="s">
        <v>493</v>
      </c>
      <c r="G105" s="138">
        <f t="shared" si="2"/>
        <v>7214.3499999999985</v>
      </c>
      <c r="H105" s="74"/>
    </row>
    <row r="106" spans="1:8" ht="15.75">
      <c r="A106" s="132">
        <v>97</v>
      </c>
      <c r="B106" s="117" t="s">
        <v>1127</v>
      </c>
      <c r="C106" s="136"/>
      <c r="D106" s="137">
        <v>1020</v>
      </c>
      <c r="E106" s="563" t="s">
        <v>221</v>
      </c>
      <c r="F106" s="564" t="s">
        <v>493</v>
      </c>
      <c r="G106" s="138">
        <f t="shared" si="2"/>
        <v>6194.3499999999985</v>
      </c>
      <c r="H106" s="74"/>
    </row>
    <row r="107" spans="1:8" ht="15.75">
      <c r="A107" s="132">
        <v>98</v>
      </c>
      <c r="B107" s="117" t="s">
        <v>1128</v>
      </c>
      <c r="C107" s="136"/>
      <c r="D107" s="137">
        <v>500</v>
      </c>
      <c r="E107" s="563" t="s">
        <v>221</v>
      </c>
      <c r="F107" s="564" t="s">
        <v>334</v>
      </c>
      <c r="G107" s="138">
        <f t="shared" si="2"/>
        <v>5694.3499999999985</v>
      </c>
      <c r="H107" s="74"/>
    </row>
    <row r="108" spans="1:8" ht="15.75">
      <c r="A108" s="132">
        <v>99</v>
      </c>
      <c r="B108" s="117" t="s">
        <v>1128</v>
      </c>
      <c r="C108" s="136"/>
      <c r="D108" s="137">
        <v>500</v>
      </c>
      <c r="E108" s="563" t="s">
        <v>221</v>
      </c>
      <c r="F108" s="564" t="s">
        <v>334</v>
      </c>
      <c r="G108" s="138">
        <f t="shared" si="2"/>
        <v>5194.3499999999985</v>
      </c>
      <c r="H108" s="74"/>
    </row>
    <row r="109" spans="1:8" ht="15.75">
      <c r="A109" s="132">
        <v>100</v>
      </c>
      <c r="B109" s="117" t="s">
        <v>1128</v>
      </c>
      <c r="C109" s="136"/>
      <c r="D109" s="137">
        <v>500</v>
      </c>
      <c r="E109" s="563" t="s">
        <v>221</v>
      </c>
      <c r="F109" s="564" t="s">
        <v>334</v>
      </c>
      <c r="G109" s="138">
        <f t="shared" si="2"/>
        <v>4694.3499999999985</v>
      </c>
      <c r="H109" s="74"/>
    </row>
    <row r="110" spans="1:8" ht="15.75">
      <c r="A110" s="132">
        <v>101</v>
      </c>
      <c r="B110" s="117" t="s">
        <v>1128</v>
      </c>
      <c r="C110" s="136"/>
      <c r="D110" s="137">
        <v>500</v>
      </c>
      <c r="E110" s="563" t="s">
        <v>221</v>
      </c>
      <c r="F110" s="564" t="s">
        <v>334</v>
      </c>
      <c r="G110" s="138">
        <f t="shared" si="2"/>
        <v>4194.3499999999985</v>
      </c>
      <c r="H110" s="74"/>
    </row>
    <row r="111" spans="1:8" ht="15.75">
      <c r="A111" s="132">
        <v>102</v>
      </c>
      <c r="B111" s="117" t="s">
        <v>1128</v>
      </c>
      <c r="C111" s="136">
        <v>4655</v>
      </c>
      <c r="D111" s="137"/>
      <c r="E111" s="563" t="s">
        <v>221</v>
      </c>
      <c r="F111" s="564" t="s">
        <v>1083</v>
      </c>
      <c r="G111" s="138">
        <f t="shared" si="2"/>
        <v>8849.3499999999985</v>
      </c>
      <c r="H111" s="74"/>
    </row>
    <row r="112" spans="1:8" ht="15.75">
      <c r="A112" s="132">
        <v>103</v>
      </c>
      <c r="B112" s="117" t="s">
        <v>1128</v>
      </c>
      <c r="C112" s="136"/>
      <c r="D112" s="137">
        <v>120</v>
      </c>
      <c r="E112" s="563" t="s">
        <v>221</v>
      </c>
      <c r="F112" s="564" t="s">
        <v>493</v>
      </c>
      <c r="G112" s="138">
        <f t="shared" si="2"/>
        <v>8729.3499999999985</v>
      </c>
      <c r="H112" s="74"/>
    </row>
    <row r="113" spans="1:8" ht="15.75">
      <c r="A113" s="132">
        <v>104</v>
      </c>
      <c r="B113" s="117" t="s">
        <v>1129</v>
      </c>
      <c r="C113" s="136"/>
      <c r="D113" s="137">
        <v>480</v>
      </c>
      <c r="E113" s="563" t="s">
        <v>221</v>
      </c>
      <c r="F113" s="564" t="s">
        <v>334</v>
      </c>
      <c r="G113" s="138">
        <f t="shared" si="2"/>
        <v>8249.3499999999985</v>
      </c>
      <c r="H113" s="74"/>
    </row>
    <row r="114" spans="1:8" ht="15.75">
      <c r="A114" s="132">
        <v>105</v>
      </c>
      <c r="B114" s="117" t="s">
        <v>1129</v>
      </c>
      <c r="C114" s="136"/>
      <c r="D114" s="137">
        <v>480</v>
      </c>
      <c r="E114" s="563" t="s">
        <v>221</v>
      </c>
      <c r="F114" s="564" t="s">
        <v>334</v>
      </c>
      <c r="G114" s="138">
        <f t="shared" si="2"/>
        <v>7769.3499999999985</v>
      </c>
      <c r="H114" s="74"/>
    </row>
    <row r="115" spans="1:8" ht="15.75">
      <c r="A115" s="132">
        <v>106</v>
      </c>
      <c r="B115" s="117" t="s">
        <v>1129</v>
      </c>
      <c r="C115" s="136"/>
      <c r="D115" s="137">
        <v>60</v>
      </c>
      <c r="E115" s="563" t="s">
        <v>221</v>
      </c>
      <c r="F115" s="564" t="s">
        <v>493</v>
      </c>
      <c r="G115" s="138">
        <f t="shared" si="2"/>
        <v>7709.3499999999985</v>
      </c>
      <c r="H115" s="74"/>
    </row>
    <row r="116" spans="1:8" ht="15.75">
      <c r="A116" s="132">
        <v>107</v>
      </c>
      <c r="B116" s="117" t="s">
        <v>1130</v>
      </c>
      <c r="C116" s="136"/>
      <c r="D116" s="137">
        <v>1575</v>
      </c>
      <c r="E116" s="563" t="s">
        <v>221</v>
      </c>
      <c r="F116" s="564" t="s">
        <v>493</v>
      </c>
      <c r="G116" s="138">
        <f t="shared" si="2"/>
        <v>6134.3499999999985</v>
      </c>
      <c r="H116" s="74"/>
    </row>
    <row r="117" spans="1:8" ht="15.75">
      <c r="A117" s="132">
        <v>108</v>
      </c>
      <c r="B117" s="117" t="s">
        <v>1131</v>
      </c>
      <c r="C117" s="136">
        <v>1000</v>
      </c>
      <c r="D117" s="137"/>
      <c r="E117" s="563" t="s">
        <v>221</v>
      </c>
      <c r="F117" s="564" t="s">
        <v>1083</v>
      </c>
      <c r="G117" s="138">
        <f t="shared" si="2"/>
        <v>7134.3499999999985</v>
      </c>
      <c r="H117" s="74"/>
    </row>
    <row r="118" spans="1:8" ht="15.75">
      <c r="A118" s="132">
        <v>109</v>
      </c>
      <c r="B118" s="117" t="s">
        <v>1132</v>
      </c>
      <c r="C118" s="136"/>
      <c r="D118" s="137">
        <v>500</v>
      </c>
      <c r="E118" s="563" t="s">
        <v>221</v>
      </c>
      <c r="F118" s="564" t="s">
        <v>334</v>
      </c>
      <c r="G118" s="138">
        <f t="shared" si="2"/>
        <v>6634.3499999999985</v>
      </c>
      <c r="H118" s="74"/>
    </row>
    <row r="119" spans="1:8" ht="15.75">
      <c r="A119" s="132">
        <v>110</v>
      </c>
      <c r="B119" s="117" t="s">
        <v>1132</v>
      </c>
      <c r="C119" s="136"/>
      <c r="D119" s="137">
        <v>500</v>
      </c>
      <c r="E119" s="563" t="s">
        <v>221</v>
      </c>
      <c r="F119" s="564" t="s">
        <v>334</v>
      </c>
      <c r="G119" s="138">
        <f t="shared" si="2"/>
        <v>6134.3499999999985</v>
      </c>
      <c r="H119" s="74"/>
    </row>
    <row r="120" spans="1:8" ht="15.75">
      <c r="A120" s="132">
        <v>111</v>
      </c>
      <c r="B120" s="117" t="s">
        <v>1132</v>
      </c>
      <c r="C120" s="136"/>
      <c r="D120" s="137">
        <v>500</v>
      </c>
      <c r="E120" s="563" t="s">
        <v>221</v>
      </c>
      <c r="F120" s="564" t="s">
        <v>334</v>
      </c>
      <c r="G120" s="138">
        <f t="shared" si="2"/>
        <v>5634.3499999999985</v>
      </c>
      <c r="H120" s="74"/>
    </row>
    <row r="121" spans="1:8" ht="15.75">
      <c r="A121" s="132">
        <v>112</v>
      </c>
      <c r="B121" s="117" t="s">
        <v>1132</v>
      </c>
      <c r="C121" s="136"/>
      <c r="D121" s="137">
        <v>500</v>
      </c>
      <c r="E121" s="563" t="s">
        <v>221</v>
      </c>
      <c r="F121" s="564" t="s">
        <v>334</v>
      </c>
      <c r="G121" s="138">
        <f t="shared" si="2"/>
        <v>5134.3499999999985</v>
      </c>
      <c r="H121" s="74"/>
    </row>
    <row r="122" spans="1:8" ht="15.75">
      <c r="A122" s="132">
        <v>113</v>
      </c>
      <c r="B122" s="117" t="s">
        <v>1132</v>
      </c>
      <c r="C122" s="136">
        <v>1120</v>
      </c>
      <c r="D122" s="137"/>
      <c r="E122" s="563" t="s">
        <v>221</v>
      </c>
      <c r="F122" s="564" t="s">
        <v>1083</v>
      </c>
      <c r="G122" s="138">
        <f t="shared" si="2"/>
        <v>6254.3499999999985</v>
      </c>
      <c r="H122" s="74"/>
    </row>
    <row r="123" spans="1:8" ht="15.75">
      <c r="A123" s="132">
        <v>114</v>
      </c>
      <c r="B123" s="117" t="s">
        <v>1132</v>
      </c>
      <c r="C123" s="136"/>
      <c r="D123" s="137">
        <v>500</v>
      </c>
      <c r="E123" s="563" t="s">
        <v>221</v>
      </c>
      <c r="F123" s="564" t="s">
        <v>334</v>
      </c>
      <c r="G123" s="138">
        <f t="shared" si="2"/>
        <v>5754.3499999999985</v>
      </c>
      <c r="H123" s="74"/>
    </row>
    <row r="124" spans="1:8" ht="15.75">
      <c r="A124" s="132">
        <v>115</v>
      </c>
      <c r="B124" s="117" t="s">
        <v>1132</v>
      </c>
      <c r="C124" s="136"/>
      <c r="D124" s="137">
        <v>500</v>
      </c>
      <c r="E124" s="563" t="s">
        <v>221</v>
      </c>
      <c r="F124" s="564" t="s">
        <v>334</v>
      </c>
      <c r="G124" s="138">
        <f t="shared" si="2"/>
        <v>5254.3499999999985</v>
      </c>
      <c r="H124" s="74"/>
    </row>
    <row r="125" spans="1:8" ht="15.75">
      <c r="A125" s="132">
        <v>116</v>
      </c>
      <c r="B125" s="117" t="s">
        <v>1133</v>
      </c>
      <c r="C125" s="136"/>
      <c r="D125" s="137">
        <v>630</v>
      </c>
      <c r="E125" s="563" t="s">
        <v>221</v>
      </c>
      <c r="F125" s="564" t="s">
        <v>493</v>
      </c>
      <c r="G125" s="138">
        <f t="shared" si="2"/>
        <v>4624.3499999999985</v>
      </c>
      <c r="H125" s="74"/>
    </row>
    <row r="126" spans="1:8" ht="15.75">
      <c r="A126" s="132">
        <v>117</v>
      </c>
      <c r="B126" s="117" t="s">
        <v>1133</v>
      </c>
      <c r="C126" s="136"/>
      <c r="D126" s="137">
        <v>500</v>
      </c>
      <c r="E126" s="563" t="s">
        <v>221</v>
      </c>
      <c r="F126" s="564" t="s">
        <v>334</v>
      </c>
      <c r="G126" s="138">
        <f t="shared" si="2"/>
        <v>4124.3499999999985</v>
      </c>
      <c r="H126" s="74"/>
    </row>
    <row r="127" spans="1:8" ht="15.75">
      <c r="A127" s="132">
        <v>118</v>
      </c>
      <c r="B127" s="117" t="s">
        <v>1134</v>
      </c>
      <c r="C127" s="136">
        <v>1920</v>
      </c>
      <c r="D127" s="137"/>
      <c r="E127" s="563" t="s">
        <v>221</v>
      </c>
      <c r="F127" s="564" t="s">
        <v>1083</v>
      </c>
      <c r="G127" s="138">
        <f t="shared" si="2"/>
        <v>6044.3499999999985</v>
      </c>
      <c r="H127" s="74"/>
    </row>
    <row r="128" spans="1:8" ht="15.75">
      <c r="A128" s="132">
        <v>119</v>
      </c>
      <c r="B128" s="117" t="s">
        <v>1135</v>
      </c>
      <c r="C128" s="136"/>
      <c r="D128" s="137">
        <v>480</v>
      </c>
      <c r="E128" s="563" t="s">
        <v>221</v>
      </c>
      <c r="F128" s="564" t="s">
        <v>334</v>
      </c>
      <c r="G128" s="138">
        <f t="shared" si="2"/>
        <v>5564.3499999999985</v>
      </c>
      <c r="H128" s="74"/>
    </row>
    <row r="129" spans="1:8" ht="15.75">
      <c r="A129" s="132">
        <v>120</v>
      </c>
      <c r="B129" s="117" t="s">
        <v>1135</v>
      </c>
      <c r="C129" s="136"/>
      <c r="D129" s="137">
        <v>480</v>
      </c>
      <c r="E129" s="563" t="s">
        <v>221</v>
      </c>
      <c r="F129" s="564" t="s">
        <v>334</v>
      </c>
      <c r="G129" s="138">
        <f t="shared" si="2"/>
        <v>5084.3499999999985</v>
      </c>
      <c r="H129" s="74"/>
    </row>
    <row r="130" spans="1:8" ht="15.75">
      <c r="A130" s="132">
        <v>121</v>
      </c>
      <c r="B130" s="117" t="s">
        <v>1135</v>
      </c>
      <c r="C130" s="136"/>
      <c r="D130" s="137">
        <v>480</v>
      </c>
      <c r="E130" s="563" t="s">
        <v>221</v>
      </c>
      <c r="F130" s="564" t="s">
        <v>334</v>
      </c>
      <c r="G130" s="138">
        <f t="shared" si="2"/>
        <v>4604.3499999999985</v>
      </c>
      <c r="H130" s="74"/>
    </row>
    <row r="131" spans="1:8" ht="15.75">
      <c r="A131" s="132">
        <v>122</v>
      </c>
      <c r="B131" s="117" t="s">
        <v>1135</v>
      </c>
      <c r="C131" s="136"/>
      <c r="D131" s="137">
        <v>480</v>
      </c>
      <c r="E131" s="563" t="s">
        <v>221</v>
      </c>
      <c r="F131" s="564" t="s">
        <v>334</v>
      </c>
      <c r="G131" s="138">
        <f t="shared" si="2"/>
        <v>4124.3499999999985</v>
      </c>
      <c r="H131" s="74"/>
    </row>
    <row r="132" spans="1:8" ht="15.75">
      <c r="A132" s="132">
        <v>123</v>
      </c>
      <c r="B132" s="117" t="s">
        <v>1135</v>
      </c>
      <c r="C132" s="136"/>
      <c r="D132" s="137">
        <v>159</v>
      </c>
      <c r="E132" s="563" t="s">
        <v>221</v>
      </c>
      <c r="F132" s="564" t="s">
        <v>1089</v>
      </c>
      <c r="G132" s="138">
        <f t="shared" si="2"/>
        <v>3965.3499999999985</v>
      </c>
      <c r="H132" s="74"/>
    </row>
    <row r="133" spans="1:8" ht="15.75">
      <c r="A133" s="132">
        <v>124</v>
      </c>
      <c r="B133" s="117" t="s">
        <v>1135</v>
      </c>
      <c r="C133" s="136"/>
      <c r="D133" s="137">
        <v>39</v>
      </c>
      <c r="E133" s="563" t="s">
        <v>221</v>
      </c>
      <c r="F133" s="564" t="s">
        <v>1089</v>
      </c>
      <c r="G133" s="138">
        <f t="shared" si="2"/>
        <v>3926.3499999999985</v>
      </c>
      <c r="H133" s="74"/>
    </row>
    <row r="134" spans="1:8" ht="15.75">
      <c r="A134" s="132">
        <v>125</v>
      </c>
      <c r="B134" s="117" t="s">
        <v>1136</v>
      </c>
      <c r="C134" s="136"/>
      <c r="D134" s="137">
        <v>75</v>
      </c>
      <c r="E134" s="563" t="s">
        <v>221</v>
      </c>
      <c r="F134" s="564" t="s">
        <v>1089</v>
      </c>
      <c r="G134" s="138">
        <f t="shared" si="2"/>
        <v>3851.3499999999985</v>
      </c>
      <c r="H134" s="74"/>
    </row>
    <row r="135" spans="1:8" ht="15.75">
      <c r="A135" s="132">
        <v>126</v>
      </c>
      <c r="B135" s="117" t="s">
        <v>1137</v>
      </c>
      <c r="C135" s="136"/>
      <c r="D135" s="137">
        <v>148</v>
      </c>
      <c r="E135" s="563" t="s">
        <v>221</v>
      </c>
      <c r="F135" s="564" t="s">
        <v>1089</v>
      </c>
      <c r="G135" s="138">
        <f t="shared" si="2"/>
        <v>3703.3499999999985</v>
      </c>
      <c r="H135" s="74"/>
    </row>
    <row r="136" spans="1:8" ht="30">
      <c r="A136" s="132">
        <v>127</v>
      </c>
      <c r="B136" s="117" t="s">
        <v>1138</v>
      </c>
      <c r="C136" s="136">
        <v>-1000</v>
      </c>
      <c r="D136" s="137"/>
      <c r="E136" s="563" t="s">
        <v>221</v>
      </c>
      <c r="F136" s="137" t="s">
        <v>1146</v>
      </c>
      <c r="G136" s="138">
        <f t="shared" si="2"/>
        <v>2703.3499999999985</v>
      </c>
      <c r="H136" s="74"/>
    </row>
    <row r="137" spans="1:8" ht="30">
      <c r="A137" s="132">
        <v>128</v>
      </c>
      <c r="B137" s="117" t="s">
        <v>1139</v>
      </c>
      <c r="C137" s="136">
        <v>-1000</v>
      </c>
      <c r="D137" s="137"/>
      <c r="E137" s="563" t="s">
        <v>221</v>
      </c>
      <c r="F137" s="137" t="s">
        <v>1146</v>
      </c>
      <c r="G137" s="138">
        <f t="shared" si="2"/>
        <v>1703.3499999999985</v>
      </c>
      <c r="H137" s="74"/>
    </row>
    <row r="138" spans="1:8" ht="15.75">
      <c r="A138" s="132">
        <v>129</v>
      </c>
      <c r="B138" s="117" t="s">
        <v>1139</v>
      </c>
      <c r="C138" s="136"/>
      <c r="D138" s="137">
        <v>250</v>
      </c>
      <c r="E138" s="563" t="s">
        <v>221</v>
      </c>
      <c r="F138" s="564" t="s">
        <v>1089</v>
      </c>
      <c r="G138" s="138">
        <f t="shared" si="2"/>
        <v>1453.3499999999985</v>
      </c>
      <c r="H138" s="74"/>
    </row>
    <row r="139" spans="1:8" ht="15.75">
      <c r="A139" s="132">
        <v>130</v>
      </c>
      <c r="B139" s="117" t="s">
        <v>1140</v>
      </c>
      <c r="C139" s="136"/>
      <c r="D139" s="137">
        <v>150</v>
      </c>
      <c r="E139" s="563" t="s">
        <v>221</v>
      </c>
      <c r="F139" s="564" t="s">
        <v>1089</v>
      </c>
      <c r="G139" s="138">
        <f t="shared" si="2"/>
        <v>1303.3499999999985</v>
      </c>
      <c r="H139" s="74"/>
    </row>
    <row r="140" spans="1:8" ht="15.75">
      <c r="A140" s="132">
        <v>131</v>
      </c>
      <c r="B140" s="117" t="s">
        <v>1141</v>
      </c>
      <c r="C140" s="136">
        <v>6000</v>
      </c>
      <c r="D140" s="137"/>
      <c r="E140" s="563" t="s">
        <v>221</v>
      </c>
      <c r="F140" s="564" t="s">
        <v>1083</v>
      </c>
      <c r="G140" s="138">
        <f t="shared" si="2"/>
        <v>7303.3499999999985</v>
      </c>
      <c r="H140" s="74"/>
    </row>
    <row r="141" spans="1:8" ht="15.75">
      <c r="A141" s="132">
        <v>132</v>
      </c>
      <c r="B141" s="117" t="s">
        <v>1141</v>
      </c>
      <c r="C141" s="136"/>
      <c r="D141" s="137">
        <v>480</v>
      </c>
      <c r="E141" s="563" t="s">
        <v>221</v>
      </c>
      <c r="F141" s="564" t="s">
        <v>334</v>
      </c>
      <c r="G141" s="138">
        <f t="shared" si="2"/>
        <v>6823.3499999999985</v>
      </c>
      <c r="H141" s="74"/>
    </row>
    <row r="142" spans="1:8" ht="15.75">
      <c r="A142" s="132">
        <v>133</v>
      </c>
      <c r="B142" s="117" t="s">
        <v>1141</v>
      </c>
      <c r="C142" s="136"/>
      <c r="D142" s="137">
        <v>1680</v>
      </c>
      <c r="E142" s="563" t="s">
        <v>221</v>
      </c>
      <c r="F142" s="564" t="s">
        <v>493</v>
      </c>
      <c r="G142" s="138">
        <f t="shared" si="2"/>
        <v>5143.3499999999985</v>
      </c>
      <c r="H142" s="74"/>
    </row>
    <row r="143" spans="1:8" ht="15.75">
      <c r="A143" s="132">
        <v>134</v>
      </c>
      <c r="B143" s="117" t="s">
        <v>1141</v>
      </c>
      <c r="C143" s="136"/>
      <c r="D143" s="137">
        <v>120</v>
      </c>
      <c r="E143" s="563" t="s">
        <v>221</v>
      </c>
      <c r="F143" s="564" t="s">
        <v>493</v>
      </c>
      <c r="G143" s="138">
        <f t="shared" si="2"/>
        <v>5023.3499999999985</v>
      </c>
      <c r="H143" s="74"/>
    </row>
    <row r="144" spans="1:8" ht="15.75">
      <c r="A144" s="132">
        <v>135</v>
      </c>
      <c r="B144" s="117" t="s">
        <v>1141</v>
      </c>
      <c r="C144" s="136"/>
      <c r="D144" s="137">
        <v>180</v>
      </c>
      <c r="E144" s="563" t="s">
        <v>221</v>
      </c>
      <c r="F144" s="564" t="s">
        <v>493</v>
      </c>
      <c r="G144" s="138">
        <f t="shared" si="2"/>
        <v>4843.3499999999985</v>
      </c>
      <c r="H144" s="74"/>
    </row>
    <row r="145" spans="1:8" ht="15.75">
      <c r="A145" s="132">
        <v>136</v>
      </c>
      <c r="B145" s="117" t="s">
        <v>1141</v>
      </c>
      <c r="C145" s="136"/>
      <c r="D145" s="137">
        <v>2700</v>
      </c>
      <c r="E145" s="563" t="s">
        <v>221</v>
      </c>
      <c r="F145" s="564" t="s">
        <v>493</v>
      </c>
      <c r="G145" s="138">
        <f t="shared" si="2"/>
        <v>2143.3499999999985</v>
      </c>
      <c r="H145" s="74"/>
    </row>
    <row r="146" spans="1:8" ht="15.75">
      <c r="A146" s="132">
        <v>137</v>
      </c>
      <c r="B146" s="117" t="s">
        <v>1142</v>
      </c>
      <c r="C146" s="136"/>
      <c r="D146" s="137">
        <v>875</v>
      </c>
      <c r="E146" s="563" t="s">
        <v>221</v>
      </c>
      <c r="F146" s="564" t="s">
        <v>493</v>
      </c>
      <c r="G146" s="138">
        <f t="shared" si="2"/>
        <v>1268.3499999999985</v>
      </c>
      <c r="H146" s="74"/>
    </row>
    <row r="147" spans="1:8">
      <c r="A147" s="132">
        <v>138</v>
      </c>
      <c r="B147" s="553">
        <v>42969</v>
      </c>
      <c r="C147" s="571">
        <v>1000</v>
      </c>
      <c r="D147" s="571"/>
      <c r="E147" s="563" t="s">
        <v>221</v>
      </c>
      <c r="F147" s="564" t="s">
        <v>1083</v>
      </c>
      <c r="G147" s="138">
        <f t="shared" si="2"/>
        <v>2268.3499999999985</v>
      </c>
      <c r="H147" s="74"/>
    </row>
    <row r="148" spans="1:8">
      <c r="A148" s="132">
        <v>139</v>
      </c>
      <c r="B148" s="553">
        <v>42971</v>
      </c>
      <c r="C148" s="571">
        <v>960</v>
      </c>
      <c r="D148" s="571"/>
      <c r="E148" s="563" t="s">
        <v>221</v>
      </c>
      <c r="F148" s="564" t="s">
        <v>1143</v>
      </c>
      <c r="G148" s="138">
        <f t="shared" si="2"/>
        <v>3228.3499999999985</v>
      </c>
      <c r="H148" s="74"/>
    </row>
    <row r="149" spans="1:8">
      <c r="A149" s="132">
        <v>140</v>
      </c>
      <c r="B149" s="553">
        <v>42973</v>
      </c>
      <c r="C149" s="571"/>
      <c r="D149" s="571">
        <v>150</v>
      </c>
      <c r="E149" s="563" t="s">
        <v>221</v>
      </c>
      <c r="F149" s="564" t="s">
        <v>493</v>
      </c>
      <c r="G149" s="138">
        <f t="shared" si="2"/>
        <v>3078.3499999999985</v>
      </c>
      <c r="H149" s="74"/>
    </row>
    <row r="150" spans="1:8">
      <c r="A150" s="132">
        <v>141</v>
      </c>
      <c r="B150" s="553">
        <v>42976</v>
      </c>
      <c r="C150" s="564"/>
      <c r="D150" s="571">
        <v>500</v>
      </c>
      <c r="E150" s="563" t="s">
        <v>221</v>
      </c>
      <c r="F150" s="564" t="s">
        <v>334</v>
      </c>
      <c r="G150" s="138">
        <f t="shared" si="2"/>
        <v>2578.3499999999985</v>
      </c>
      <c r="H150" s="74"/>
    </row>
    <row r="151" spans="1:8">
      <c r="A151" s="132">
        <v>142</v>
      </c>
      <c r="B151" s="553">
        <v>42976</v>
      </c>
      <c r="C151" s="564"/>
      <c r="D151" s="571">
        <v>375</v>
      </c>
      <c r="E151" s="563" t="s">
        <v>221</v>
      </c>
      <c r="F151" s="564" t="s">
        <v>493</v>
      </c>
      <c r="G151" s="138">
        <f t="shared" si="2"/>
        <v>2203.3499999999985</v>
      </c>
      <c r="H151" s="74"/>
    </row>
    <row r="152" spans="1:8">
      <c r="A152" s="132">
        <v>143</v>
      </c>
      <c r="B152" s="553">
        <v>42977</v>
      </c>
      <c r="C152" s="564"/>
      <c r="D152" s="571">
        <v>150</v>
      </c>
      <c r="E152" s="563" t="s">
        <v>221</v>
      </c>
      <c r="F152" s="564" t="s">
        <v>1089</v>
      </c>
      <c r="G152" s="138">
        <f t="shared" si="2"/>
        <v>2053.3499999999985</v>
      </c>
      <c r="H152" s="74"/>
    </row>
    <row r="153" spans="1:8" ht="30">
      <c r="A153" s="132">
        <v>144</v>
      </c>
      <c r="B153" s="553">
        <v>42978</v>
      </c>
      <c r="C153" s="564">
        <v>-1000</v>
      </c>
      <c r="D153" s="571"/>
      <c r="E153" s="563" t="s">
        <v>221</v>
      </c>
      <c r="F153" s="137" t="s">
        <v>1146</v>
      </c>
      <c r="G153" s="138">
        <f t="shared" si="2"/>
        <v>1053.3499999999985</v>
      </c>
      <c r="H153" s="74"/>
    </row>
    <row r="154" spans="1:8">
      <c r="A154" s="132">
        <v>145</v>
      </c>
      <c r="B154" s="553">
        <v>42989</v>
      </c>
      <c r="C154" s="564">
        <v>2055</v>
      </c>
      <c r="D154" s="571"/>
      <c r="E154" s="563" t="s">
        <v>221</v>
      </c>
      <c r="F154" s="564" t="s">
        <v>1083</v>
      </c>
      <c r="G154" s="138">
        <f t="shared" si="2"/>
        <v>3108.3499999999985</v>
      </c>
      <c r="H154" s="74"/>
    </row>
    <row r="155" spans="1:8">
      <c r="A155" s="132">
        <v>146</v>
      </c>
      <c r="B155" s="553">
        <v>42989</v>
      </c>
      <c r="C155" s="564"/>
      <c r="D155" s="571">
        <v>30</v>
      </c>
      <c r="E155" s="563" t="s">
        <v>221</v>
      </c>
      <c r="F155" s="564" t="s">
        <v>493</v>
      </c>
      <c r="G155" s="138">
        <f t="shared" si="2"/>
        <v>3078.3499999999985</v>
      </c>
      <c r="H155" s="74"/>
    </row>
    <row r="156" spans="1:8">
      <c r="A156" s="132">
        <v>147</v>
      </c>
      <c r="B156" s="553">
        <v>42989</v>
      </c>
      <c r="C156" s="564"/>
      <c r="D156" s="571">
        <v>90</v>
      </c>
      <c r="E156" s="563" t="s">
        <v>221</v>
      </c>
      <c r="F156" s="564" t="s">
        <v>493</v>
      </c>
      <c r="G156" s="138">
        <f t="shared" si="2"/>
        <v>2988.3499999999985</v>
      </c>
      <c r="H156" s="74"/>
    </row>
    <row r="157" spans="1:8">
      <c r="A157" s="132">
        <v>148</v>
      </c>
      <c r="B157" s="553">
        <v>42989</v>
      </c>
      <c r="C157" s="564"/>
      <c r="D157" s="571">
        <v>875</v>
      </c>
      <c r="E157" s="563" t="s">
        <v>221</v>
      </c>
      <c r="F157" s="564" t="s">
        <v>493</v>
      </c>
      <c r="G157" s="138">
        <f t="shared" si="2"/>
        <v>2113.3499999999985</v>
      </c>
      <c r="H157" s="74"/>
    </row>
    <row r="158" spans="1:8">
      <c r="A158" s="132">
        <v>149</v>
      </c>
      <c r="B158" s="553">
        <v>42989</v>
      </c>
      <c r="C158" s="564"/>
      <c r="D158" s="571">
        <v>60</v>
      </c>
      <c r="E158" s="563" t="s">
        <v>221</v>
      </c>
      <c r="F158" s="564" t="s">
        <v>493</v>
      </c>
      <c r="G158" s="138">
        <f t="shared" ref="G158:G221" si="3">IF(ISBLANK(B158),"",G157+C158-D158)</f>
        <v>2053.3499999999985</v>
      </c>
      <c r="H158" s="74"/>
    </row>
    <row r="159" spans="1:8">
      <c r="A159" s="132">
        <v>150</v>
      </c>
      <c r="B159" s="553">
        <v>42993</v>
      </c>
      <c r="C159" s="571"/>
      <c r="D159" s="571">
        <v>480</v>
      </c>
      <c r="E159" s="563" t="s">
        <v>221</v>
      </c>
      <c r="F159" s="564" t="s">
        <v>334</v>
      </c>
      <c r="G159" s="138">
        <f t="shared" si="3"/>
        <v>1573.3499999999985</v>
      </c>
      <c r="H159" s="74"/>
    </row>
    <row r="160" spans="1:8">
      <c r="A160" s="132">
        <v>151</v>
      </c>
      <c r="B160" s="553">
        <v>42993</v>
      </c>
      <c r="C160" s="571"/>
      <c r="D160" s="571">
        <v>480</v>
      </c>
      <c r="E160" s="563" t="s">
        <v>221</v>
      </c>
      <c r="F160" s="564" t="s">
        <v>334</v>
      </c>
      <c r="G160" s="138">
        <f t="shared" si="3"/>
        <v>1093.3499999999985</v>
      </c>
      <c r="H160" s="74"/>
    </row>
    <row r="161" spans="1:8">
      <c r="A161" s="132">
        <v>152</v>
      </c>
      <c r="B161" s="553">
        <v>42993</v>
      </c>
      <c r="C161" s="571">
        <v>5000</v>
      </c>
      <c r="D161" s="571"/>
      <c r="E161" s="563" t="s">
        <v>221</v>
      </c>
      <c r="F161" s="564" t="s">
        <v>1144</v>
      </c>
      <c r="G161" s="138">
        <f t="shared" si="3"/>
        <v>6093.3499999999985</v>
      </c>
      <c r="H161" s="74"/>
    </row>
    <row r="162" spans="1:8">
      <c r="A162" s="132">
        <v>153</v>
      </c>
      <c r="B162" s="553">
        <v>42993</v>
      </c>
      <c r="C162" s="564"/>
      <c r="D162" s="571">
        <v>480</v>
      </c>
      <c r="E162" s="563" t="s">
        <v>221</v>
      </c>
      <c r="F162" s="564" t="s">
        <v>334</v>
      </c>
      <c r="G162" s="138">
        <f t="shared" si="3"/>
        <v>5613.3499999999985</v>
      </c>
      <c r="H162" s="74"/>
    </row>
    <row r="163" spans="1:8">
      <c r="A163" s="132">
        <v>154</v>
      </c>
      <c r="B163" s="553">
        <v>42993</v>
      </c>
      <c r="C163" s="564"/>
      <c r="D163" s="571">
        <v>480</v>
      </c>
      <c r="E163" s="563" t="s">
        <v>221</v>
      </c>
      <c r="F163" s="564" t="s">
        <v>334</v>
      </c>
      <c r="G163" s="138">
        <f t="shared" si="3"/>
        <v>5133.3499999999985</v>
      </c>
      <c r="H163" s="74"/>
    </row>
    <row r="164" spans="1:8">
      <c r="A164" s="132">
        <v>155</v>
      </c>
      <c r="B164" s="553">
        <v>42993</v>
      </c>
      <c r="C164" s="564"/>
      <c r="D164" s="571">
        <v>300</v>
      </c>
      <c r="E164" s="563" t="s">
        <v>221</v>
      </c>
      <c r="F164" s="564" t="s">
        <v>334</v>
      </c>
      <c r="G164" s="138">
        <f t="shared" si="3"/>
        <v>4833.3499999999985</v>
      </c>
      <c r="H164" s="74"/>
    </row>
    <row r="165" spans="1:8">
      <c r="A165" s="132">
        <v>156</v>
      </c>
      <c r="B165" s="553">
        <v>42996</v>
      </c>
      <c r="C165" s="564"/>
      <c r="D165" s="571">
        <v>560</v>
      </c>
      <c r="E165" s="563" t="s">
        <v>221</v>
      </c>
      <c r="F165" s="564" t="s">
        <v>493</v>
      </c>
      <c r="G165" s="138">
        <f t="shared" si="3"/>
        <v>4273.3499999999985</v>
      </c>
      <c r="H165" s="74"/>
    </row>
    <row r="166" spans="1:8">
      <c r="A166" s="132">
        <v>157</v>
      </c>
      <c r="B166" s="553">
        <v>42996</v>
      </c>
      <c r="C166" s="564"/>
      <c r="D166" s="571">
        <v>210</v>
      </c>
      <c r="E166" s="563" t="s">
        <v>221</v>
      </c>
      <c r="F166" s="564" t="s">
        <v>493</v>
      </c>
      <c r="G166" s="138">
        <f t="shared" si="3"/>
        <v>4063.3499999999985</v>
      </c>
      <c r="H166" s="74"/>
    </row>
    <row r="167" spans="1:8">
      <c r="A167" s="132">
        <v>158</v>
      </c>
      <c r="B167" s="553">
        <v>42997</v>
      </c>
      <c r="C167" s="564"/>
      <c r="D167" s="571">
        <v>490</v>
      </c>
      <c r="E167" s="563" t="s">
        <v>221</v>
      </c>
      <c r="F167" s="564" t="s">
        <v>493</v>
      </c>
      <c r="G167" s="138">
        <f t="shared" si="3"/>
        <v>3573.3499999999985</v>
      </c>
      <c r="H167" s="74"/>
    </row>
    <row r="168" spans="1:8">
      <c r="A168" s="132">
        <v>159</v>
      </c>
      <c r="B168" s="553">
        <v>42997</v>
      </c>
      <c r="C168" s="564"/>
      <c r="D168" s="571">
        <v>2475</v>
      </c>
      <c r="E168" s="563" t="s">
        <v>221</v>
      </c>
      <c r="F168" s="564" t="s">
        <v>493</v>
      </c>
      <c r="G168" s="138">
        <f t="shared" si="3"/>
        <v>1098.3499999999985</v>
      </c>
      <c r="H168" s="74"/>
    </row>
    <row r="169" spans="1:8">
      <c r="A169" s="132">
        <v>160</v>
      </c>
      <c r="B169" s="553" t="s">
        <v>1145</v>
      </c>
      <c r="C169" s="564"/>
      <c r="D169" s="571">
        <v>150</v>
      </c>
      <c r="E169" s="563" t="s">
        <v>221</v>
      </c>
      <c r="F169" s="564" t="s">
        <v>1089</v>
      </c>
      <c r="G169" s="138">
        <f t="shared" si="3"/>
        <v>948.34999999999854</v>
      </c>
      <c r="H169" s="74"/>
    </row>
    <row r="170" spans="1:8">
      <c r="A170" s="132">
        <v>161</v>
      </c>
      <c r="B170" s="553">
        <v>43013</v>
      </c>
      <c r="C170" s="571">
        <v>900</v>
      </c>
      <c r="D170" s="571"/>
      <c r="E170" s="563" t="s">
        <v>221</v>
      </c>
      <c r="F170" s="564" t="s">
        <v>1144</v>
      </c>
      <c r="G170" s="138">
        <f t="shared" si="3"/>
        <v>1848.3499999999985</v>
      </c>
      <c r="H170" s="74"/>
    </row>
    <row r="171" spans="1:8">
      <c r="A171" s="132">
        <v>162</v>
      </c>
      <c r="B171" s="553">
        <v>43013</v>
      </c>
      <c r="C171" s="571"/>
      <c r="D171" s="571">
        <v>420</v>
      </c>
      <c r="E171" s="563" t="s">
        <v>221</v>
      </c>
      <c r="F171" s="564" t="s">
        <v>493</v>
      </c>
      <c r="G171" s="138">
        <f t="shared" si="3"/>
        <v>1428.3499999999985</v>
      </c>
      <c r="H171" s="74"/>
    </row>
    <row r="172" spans="1:8">
      <c r="A172" s="132">
        <v>163</v>
      </c>
      <c r="B172" s="553">
        <v>43013</v>
      </c>
      <c r="C172" s="571"/>
      <c r="D172" s="571">
        <v>480</v>
      </c>
      <c r="E172" s="563" t="s">
        <v>221</v>
      </c>
      <c r="F172" s="564" t="s">
        <v>334</v>
      </c>
      <c r="G172" s="138">
        <f t="shared" si="3"/>
        <v>948.34999999999854</v>
      </c>
      <c r="H172" s="74"/>
    </row>
    <row r="173" spans="1:8">
      <c r="A173" s="132">
        <v>164</v>
      </c>
      <c r="B173" s="553">
        <v>43022</v>
      </c>
      <c r="C173" s="564">
        <v>3000</v>
      </c>
      <c r="D173" s="571"/>
      <c r="E173" s="563" t="s">
        <v>221</v>
      </c>
      <c r="F173" s="564" t="s">
        <v>1144</v>
      </c>
      <c r="G173" s="138">
        <f t="shared" si="3"/>
        <v>3948.3499999999985</v>
      </c>
      <c r="H173" s="74"/>
    </row>
    <row r="174" spans="1:8">
      <c r="A174" s="132">
        <v>165</v>
      </c>
      <c r="B174" s="553">
        <v>43024</v>
      </c>
      <c r="C174" s="564"/>
      <c r="D174" s="571">
        <v>315</v>
      </c>
      <c r="E174" s="563" t="s">
        <v>221</v>
      </c>
      <c r="F174" s="564" t="s">
        <v>334</v>
      </c>
      <c r="G174" s="138">
        <f t="shared" si="3"/>
        <v>3633.3499999999985</v>
      </c>
      <c r="H174" s="74"/>
    </row>
    <row r="175" spans="1:8">
      <c r="A175" s="132">
        <v>166</v>
      </c>
      <c r="B175" s="553">
        <v>43024</v>
      </c>
      <c r="C175" s="564"/>
      <c r="D175" s="571">
        <v>480</v>
      </c>
      <c r="E175" s="563" t="s">
        <v>221</v>
      </c>
      <c r="F175" s="564" t="s">
        <v>334</v>
      </c>
      <c r="G175" s="138">
        <f t="shared" si="3"/>
        <v>3153.3499999999985</v>
      </c>
      <c r="H175" s="74"/>
    </row>
    <row r="176" spans="1:8">
      <c r="A176" s="132">
        <v>167</v>
      </c>
      <c r="B176" s="553">
        <v>43024</v>
      </c>
      <c r="C176" s="564"/>
      <c r="D176" s="571">
        <v>200</v>
      </c>
      <c r="E176" s="563" t="s">
        <v>221</v>
      </c>
      <c r="F176" s="564" t="s">
        <v>1089</v>
      </c>
      <c r="G176" s="138">
        <f t="shared" si="3"/>
        <v>2953.3499999999985</v>
      </c>
      <c r="H176" s="74"/>
    </row>
    <row r="177" spans="1:8">
      <c r="A177" s="132">
        <v>168</v>
      </c>
      <c r="B177" s="553">
        <v>43024</v>
      </c>
      <c r="C177" s="564"/>
      <c r="D177" s="571">
        <v>2205</v>
      </c>
      <c r="E177" s="563" t="s">
        <v>221</v>
      </c>
      <c r="F177" s="564" t="s">
        <v>493</v>
      </c>
      <c r="G177" s="138">
        <f t="shared" si="3"/>
        <v>748.34999999999854</v>
      </c>
      <c r="H177" s="74"/>
    </row>
    <row r="178" spans="1:8">
      <c r="A178" s="132">
        <v>169</v>
      </c>
      <c r="B178" s="553">
        <v>43024</v>
      </c>
      <c r="C178" s="564">
        <v>25000</v>
      </c>
      <c r="D178" s="571"/>
      <c r="E178" s="563" t="s">
        <v>221</v>
      </c>
      <c r="F178" s="564" t="s">
        <v>1144</v>
      </c>
      <c r="G178" s="138">
        <f t="shared" si="3"/>
        <v>25748.35</v>
      </c>
      <c r="H178" s="74"/>
    </row>
    <row r="179" spans="1:8">
      <c r="A179" s="132">
        <v>170</v>
      </c>
      <c r="B179" s="553">
        <v>43025</v>
      </c>
      <c r="C179" s="564"/>
      <c r="D179" s="571">
        <v>300</v>
      </c>
      <c r="E179" s="563" t="s">
        <v>221</v>
      </c>
      <c r="F179" s="564" t="s">
        <v>1089</v>
      </c>
      <c r="G179" s="138">
        <f t="shared" si="3"/>
        <v>25448.35</v>
      </c>
      <c r="H179" s="74"/>
    </row>
    <row r="180" spans="1:8">
      <c r="A180" s="132">
        <v>171</v>
      </c>
      <c r="B180" s="553">
        <v>43025</v>
      </c>
      <c r="C180" s="564">
        <v>20000</v>
      </c>
      <c r="D180" s="571"/>
      <c r="E180" s="563" t="s">
        <v>221</v>
      </c>
      <c r="F180" s="564" t="s">
        <v>1144</v>
      </c>
      <c r="G180" s="138">
        <f t="shared" si="3"/>
        <v>45448.35</v>
      </c>
      <c r="H180" s="74"/>
    </row>
    <row r="181" spans="1:8">
      <c r="A181" s="132">
        <v>172</v>
      </c>
      <c r="B181" s="553">
        <v>43026</v>
      </c>
      <c r="C181" s="564">
        <v>25000</v>
      </c>
      <c r="D181" s="571"/>
      <c r="E181" s="563" t="s">
        <v>221</v>
      </c>
      <c r="F181" s="564" t="s">
        <v>1144</v>
      </c>
      <c r="G181" s="138">
        <f t="shared" si="3"/>
        <v>70448.350000000006</v>
      </c>
      <c r="H181" s="74"/>
    </row>
    <row r="182" spans="1:8">
      <c r="A182" s="132">
        <v>173</v>
      </c>
      <c r="B182" s="553">
        <v>43026</v>
      </c>
      <c r="C182" s="564"/>
      <c r="D182" s="571">
        <v>7080</v>
      </c>
      <c r="E182" s="563" t="s">
        <v>221</v>
      </c>
      <c r="F182" s="564" t="s">
        <v>671</v>
      </c>
      <c r="G182" s="138">
        <f t="shared" si="3"/>
        <v>63368.350000000006</v>
      </c>
      <c r="H182" s="74"/>
    </row>
    <row r="183" spans="1:8">
      <c r="A183" s="132">
        <v>174</v>
      </c>
      <c r="B183" s="553">
        <v>43026</v>
      </c>
      <c r="C183" s="564"/>
      <c r="D183" s="571">
        <v>5160</v>
      </c>
      <c r="E183" s="563" t="s">
        <v>221</v>
      </c>
      <c r="F183" s="564" t="s">
        <v>671</v>
      </c>
      <c r="G183" s="138">
        <f t="shared" si="3"/>
        <v>58208.350000000006</v>
      </c>
      <c r="H183" s="74"/>
    </row>
    <row r="184" spans="1:8">
      <c r="A184" s="132">
        <v>175</v>
      </c>
      <c r="B184" s="553">
        <v>43026</v>
      </c>
      <c r="C184" s="564"/>
      <c r="D184" s="571">
        <v>5080</v>
      </c>
      <c r="E184" s="563" t="s">
        <v>221</v>
      </c>
      <c r="F184" s="564" t="s">
        <v>671</v>
      </c>
      <c r="G184" s="138">
        <f t="shared" si="3"/>
        <v>53128.350000000006</v>
      </c>
      <c r="H184" s="74"/>
    </row>
    <row r="185" spans="1:8">
      <c r="A185" s="132">
        <v>176</v>
      </c>
      <c r="B185" s="553">
        <v>43026</v>
      </c>
      <c r="C185" s="564"/>
      <c r="D185" s="571">
        <v>3400</v>
      </c>
      <c r="E185" s="563" t="s">
        <v>221</v>
      </c>
      <c r="F185" s="564" t="s">
        <v>671</v>
      </c>
      <c r="G185" s="138">
        <f t="shared" si="3"/>
        <v>49728.350000000006</v>
      </c>
      <c r="H185" s="74"/>
    </row>
    <row r="186" spans="1:8">
      <c r="A186" s="132">
        <v>177</v>
      </c>
      <c r="B186" s="553">
        <v>43026</v>
      </c>
      <c r="C186" s="564"/>
      <c r="D186" s="571">
        <v>4280</v>
      </c>
      <c r="E186" s="563" t="s">
        <v>221</v>
      </c>
      <c r="F186" s="564" t="s">
        <v>671</v>
      </c>
      <c r="G186" s="138">
        <f t="shared" si="3"/>
        <v>45448.350000000006</v>
      </c>
      <c r="H186" s="74"/>
    </row>
    <row r="187" spans="1:8">
      <c r="A187" s="132">
        <v>178</v>
      </c>
      <c r="B187" s="553">
        <v>43026</v>
      </c>
      <c r="C187" s="564"/>
      <c r="D187" s="571">
        <v>3800</v>
      </c>
      <c r="E187" s="563" t="s">
        <v>221</v>
      </c>
      <c r="F187" s="564" t="s">
        <v>671</v>
      </c>
      <c r="G187" s="138">
        <f t="shared" si="3"/>
        <v>41648.350000000006</v>
      </c>
      <c r="H187" s="74"/>
    </row>
    <row r="188" spans="1:8">
      <c r="A188" s="132">
        <v>179</v>
      </c>
      <c r="B188" s="553">
        <v>43026</v>
      </c>
      <c r="C188" s="564"/>
      <c r="D188" s="571">
        <v>4120</v>
      </c>
      <c r="E188" s="563" t="s">
        <v>221</v>
      </c>
      <c r="F188" s="564" t="s">
        <v>671</v>
      </c>
      <c r="G188" s="138">
        <f t="shared" si="3"/>
        <v>37528.350000000006</v>
      </c>
      <c r="H188" s="74"/>
    </row>
    <row r="189" spans="1:8">
      <c r="A189" s="132">
        <v>180</v>
      </c>
      <c r="B189" s="553">
        <v>43026</v>
      </c>
      <c r="C189" s="564"/>
      <c r="D189" s="571">
        <v>3160</v>
      </c>
      <c r="E189" s="563" t="s">
        <v>221</v>
      </c>
      <c r="F189" s="564" t="s">
        <v>671</v>
      </c>
      <c r="G189" s="138">
        <f t="shared" si="3"/>
        <v>34368.350000000006</v>
      </c>
      <c r="H189" s="74"/>
    </row>
    <row r="190" spans="1:8">
      <c r="A190" s="132">
        <v>181</v>
      </c>
      <c r="B190" s="553">
        <v>43026</v>
      </c>
      <c r="C190" s="564"/>
      <c r="D190" s="571">
        <v>2520</v>
      </c>
      <c r="E190" s="563" t="s">
        <v>221</v>
      </c>
      <c r="F190" s="564" t="s">
        <v>671</v>
      </c>
      <c r="G190" s="138">
        <f t="shared" si="3"/>
        <v>31848.350000000006</v>
      </c>
      <c r="H190" s="74"/>
    </row>
    <row r="191" spans="1:8">
      <c r="A191" s="132">
        <v>182</v>
      </c>
      <c r="B191" s="553">
        <v>43026</v>
      </c>
      <c r="C191" s="564"/>
      <c r="D191" s="571">
        <v>5720</v>
      </c>
      <c r="E191" s="563" t="s">
        <v>221</v>
      </c>
      <c r="F191" s="564" t="s">
        <v>671</v>
      </c>
      <c r="G191" s="138">
        <f t="shared" si="3"/>
        <v>26128.350000000006</v>
      </c>
      <c r="H191" s="74"/>
    </row>
    <row r="192" spans="1:8">
      <c r="A192" s="132">
        <v>183</v>
      </c>
      <c r="B192" s="553">
        <v>43026</v>
      </c>
      <c r="C192" s="564"/>
      <c r="D192" s="571">
        <v>1720</v>
      </c>
      <c r="E192" s="563" t="s">
        <v>221</v>
      </c>
      <c r="F192" s="564" t="s">
        <v>671</v>
      </c>
      <c r="G192" s="138">
        <f t="shared" si="3"/>
        <v>24408.350000000006</v>
      </c>
      <c r="H192" s="74"/>
    </row>
    <row r="193" spans="1:8">
      <c r="A193" s="132">
        <v>184</v>
      </c>
      <c r="B193" s="553">
        <v>43027</v>
      </c>
      <c r="C193" s="564">
        <v>25000</v>
      </c>
      <c r="D193" s="571"/>
      <c r="E193" s="563" t="s">
        <v>221</v>
      </c>
      <c r="F193" s="564" t="s">
        <v>1144</v>
      </c>
      <c r="G193" s="138">
        <f t="shared" si="3"/>
        <v>49408.350000000006</v>
      </c>
      <c r="H193" s="74"/>
    </row>
    <row r="194" spans="1:8">
      <c r="A194" s="132">
        <v>185</v>
      </c>
      <c r="B194" s="553">
        <v>43027</v>
      </c>
      <c r="C194" s="564">
        <v>21040</v>
      </c>
      <c r="D194" s="571"/>
      <c r="E194" s="563" t="s">
        <v>221</v>
      </c>
      <c r="F194" s="564" t="s">
        <v>1144</v>
      </c>
      <c r="G194" s="138">
        <f t="shared" si="3"/>
        <v>70448.350000000006</v>
      </c>
      <c r="H194" s="74"/>
    </row>
    <row r="195" spans="1:8">
      <c r="A195" s="132">
        <v>186</v>
      </c>
      <c r="B195" s="553">
        <v>43027</v>
      </c>
      <c r="C195" s="564"/>
      <c r="D195" s="571">
        <v>2680</v>
      </c>
      <c r="E195" s="563" t="s">
        <v>221</v>
      </c>
      <c r="F195" s="564" t="s">
        <v>671</v>
      </c>
      <c r="G195" s="138">
        <f t="shared" si="3"/>
        <v>67768.350000000006</v>
      </c>
      <c r="H195" s="74"/>
    </row>
    <row r="196" spans="1:8">
      <c r="A196" s="132">
        <v>187</v>
      </c>
      <c r="B196" s="553">
        <v>43027</v>
      </c>
      <c r="C196" s="564"/>
      <c r="D196" s="571">
        <v>1440</v>
      </c>
      <c r="E196" s="563" t="s">
        <v>221</v>
      </c>
      <c r="F196" s="564" t="s">
        <v>671</v>
      </c>
      <c r="G196" s="138">
        <f t="shared" si="3"/>
        <v>66328.350000000006</v>
      </c>
      <c r="H196" s="74"/>
    </row>
    <row r="197" spans="1:8">
      <c r="A197" s="132">
        <v>188</v>
      </c>
      <c r="B197" s="553">
        <v>43027</v>
      </c>
      <c r="C197" s="564"/>
      <c r="D197" s="571">
        <v>4200</v>
      </c>
      <c r="E197" s="563" t="s">
        <v>221</v>
      </c>
      <c r="F197" s="564" t="s">
        <v>671</v>
      </c>
      <c r="G197" s="138">
        <f t="shared" si="3"/>
        <v>62128.350000000006</v>
      </c>
      <c r="H197" s="74"/>
    </row>
    <row r="198" spans="1:8">
      <c r="A198" s="132">
        <v>189</v>
      </c>
      <c r="B198" s="553">
        <v>43027</v>
      </c>
      <c r="C198" s="564"/>
      <c r="D198" s="571">
        <v>2920</v>
      </c>
      <c r="E198" s="563" t="s">
        <v>221</v>
      </c>
      <c r="F198" s="564" t="s">
        <v>671</v>
      </c>
      <c r="G198" s="138">
        <f t="shared" si="3"/>
        <v>59208.350000000006</v>
      </c>
      <c r="H198" s="74"/>
    </row>
    <row r="199" spans="1:8">
      <c r="A199" s="132">
        <v>190</v>
      </c>
      <c r="B199" s="553">
        <v>43027</v>
      </c>
      <c r="C199" s="564"/>
      <c r="D199" s="571">
        <v>3080</v>
      </c>
      <c r="E199" s="563" t="s">
        <v>221</v>
      </c>
      <c r="F199" s="564" t="s">
        <v>671</v>
      </c>
      <c r="G199" s="138">
        <f t="shared" si="3"/>
        <v>56128.350000000006</v>
      </c>
      <c r="H199" s="74"/>
    </row>
    <row r="200" spans="1:8">
      <c r="A200" s="132">
        <v>191</v>
      </c>
      <c r="B200" s="553">
        <v>43027</v>
      </c>
      <c r="C200" s="564"/>
      <c r="D200" s="571">
        <v>2520</v>
      </c>
      <c r="E200" s="563" t="s">
        <v>221</v>
      </c>
      <c r="F200" s="564" t="s">
        <v>671</v>
      </c>
      <c r="G200" s="138">
        <f t="shared" si="3"/>
        <v>53608.350000000006</v>
      </c>
      <c r="H200" s="74"/>
    </row>
    <row r="201" spans="1:8">
      <c r="A201" s="132">
        <v>192</v>
      </c>
      <c r="B201" s="553">
        <v>43027</v>
      </c>
      <c r="C201" s="564"/>
      <c r="D201" s="571">
        <v>2440</v>
      </c>
      <c r="E201" s="563" t="s">
        <v>221</v>
      </c>
      <c r="F201" s="564" t="s">
        <v>671</v>
      </c>
      <c r="G201" s="138">
        <f t="shared" si="3"/>
        <v>51168.350000000006</v>
      </c>
      <c r="H201" s="74"/>
    </row>
    <row r="202" spans="1:8">
      <c r="A202" s="132">
        <v>193</v>
      </c>
      <c r="B202" s="553">
        <v>43027</v>
      </c>
      <c r="C202" s="564"/>
      <c r="D202" s="571">
        <v>1720</v>
      </c>
      <c r="E202" s="563" t="s">
        <v>221</v>
      </c>
      <c r="F202" s="564" t="s">
        <v>671</v>
      </c>
      <c r="G202" s="138">
        <f t="shared" si="3"/>
        <v>49448.350000000006</v>
      </c>
      <c r="H202" s="74"/>
    </row>
    <row r="203" spans="1:8">
      <c r="A203" s="132">
        <v>194</v>
      </c>
      <c r="B203" s="553">
        <v>43027</v>
      </c>
      <c r="C203" s="564"/>
      <c r="D203" s="571">
        <v>3080</v>
      </c>
      <c r="E203" s="563" t="s">
        <v>221</v>
      </c>
      <c r="F203" s="564" t="s">
        <v>671</v>
      </c>
      <c r="G203" s="138">
        <f t="shared" si="3"/>
        <v>46368.350000000006</v>
      </c>
      <c r="H203" s="74"/>
    </row>
    <row r="204" spans="1:8">
      <c r="A204" s="132">
        <v>195</v>
      </c>
      <c r="B204" s="553">
        <v>43027</v>
      </c>
      <c r="C204" s="564"/>
      <c r="D204" s="571">
        <v>3080</v>
      </c>
      <c r="E204" s="563" t="s">
        <v>221</v>
      </c>
      <c r="F204" s="564" t="s">
        <v>671</v>
      </c>
      <c r="G204" s="138">
        <f t="shared" si="3"/>
        <v>43288.350000000006</v>
      </c>
      <c r="H204" s="74"/>
    </row>
    <row r="205" spans="1:8">
      <c r="A205" s="132">
        <v>196</v>
      </c>
      <c r="B205" s="553">
        <v>43027</v>
      </c>
      <c r="C205" s="564"/>
      <c r="D205" s="571">
        <v>5480</v>
      </c>
      <c r="E205" s="563" t="s">
        <v>221</v>
      </c>
      <c r="F205" s="564" t="s">
        <v>671</v>
      </c>
      <c r="G205" s="138">
        <f t="shared" si="3"/>
        <v>37808.350000000006</v>
      </c>
      <c r="H205" s="74"/>
    </row>
    <row r="206" spans="1:8">
      <c r="A206" s="132">
        <v>197</v>
      </c>
      <c r="B206" s="553">
        <v>43027</v>
      </c>
      <c r="C206" s="564"/>
      <c r="D206" s="571">
        <v>2040</v>
      </c>
      <c r="E206" s="563" t="s">
        <v>221</v>
      </c>
      <c r="F206" s="564" t="s">
        <v>671</v>
      </c>
      <c r="G206" s="138">
        <f t="shared" si="3"/>
        <v>35768.350000000006</v>
      </c>
      <c r="H206" s="74"/>
    </row>
    <row r="207" spans="1:8">
      <c r="A207" s="132">
        <v>198</v>
      </c>
      <c r="B207" s="553">
        <v>43027</v>
      </c>
      <c r="C207" s="564"/>
      <c r="D207" s="571">
        <v>3640</v>
      </c>
      <c r="E207" s="563" t="s">
        <v>221</v>
      </c>
      <c r="F207" s="564" t="s">
        <v>671</v>
      </c>
      <c r="G207" s="138">
        <f t="shared" si="3"/>
        <v>32128.350000000006</v>
      </c>
      <c r="H207" s="74"/>
    </row>
    <row r="208" spans="1:8">
      <c r="A208" s="132">
        <v>199</v>
      </c>
      <c r="B208" s="553">
        <v>43027</v>
      </c>
      <c r="C208" s="564"/>
      <c r="D208" s="571">
        <v>1560</v>
      </c>
      <c r="E208" s="563" t="s">
        <v>221</v>
      </c>
      <c r="F208" s="564" t="s">
        <v>671</v>
      </c>
      <c r="G208" s="138">
        <f t="shared" si="3"/>
        <v>30568.350000000006</v>
      </c>
      <c r="H208" s="74"/>
    </row>
    <row r="209" spans="1:8">
      <c r="A209" s="132">
        <v>200</v>
      </c>
      <c r="B209" s="553">
        <v>43027</v>
      </c>
      <c r="C209" s="564"/>
      <c r="D209" s="571">
        <v>3080</v>
      </c>
      <c r="E209" s="563" t="s">
        <v>221</v>
      </c>
      <c r="F209" s="564" t="s">
        <v>671</v>
      </c>
      <c r="G209" s="138">
        <f t="shared" si="3"/>
        <v>27488.350000000006</v>
      </c>
      <c r="H209" s="74"/>
    </row>
    <row r="210" spans="1:8">
      <c r="A210" s="132">
        <v>201</v>
      </c>
      <c r="B210" s="553">
        <v>43027</v>
      </c>
      <c r="C210" s="564"/>
      <c r="D210" s="571">
        <v>1960</v>
      </c>
      <c r="E210" s="563" t="s">
        <v>221</v>
      </c>
      <c r="F210" s="564" t="s">
        <v>671</v>
      </c>
      <c r="G210" s="138">
        <f t="shared" si="3"/>
        <v>25528.350000000006</v>
      </c>
      <c r="H210" s="74"/>
    </row>
    <row r="211" spans="1:8">
      <c r="A211" s="132">
        <v>202</v>
      </c>
      <c r="B211" s="553">
        <v>43027</v>
      </c>
      <c r="C211" s="564"/>
      <c r="D211" s="571">
        <v>3320</v>
      </c>
      <c r="E211" s="563" t="s">
        <v>221</v>
      </c>
      <c r="F211" s="564" t="s">
        <v>671</v>
      </c>
      <c r="G211" s="138">
        <f t="shared" si="3"/>
        <v>22208.350000000006</v>
      </c>
      <c r="H211" s="74"/>
    </row>
    <row r="212" spans="1:8">
      <c r="A212" s="132">
        <v>203</v>
      </c>
      <c r="B212" s="553">
        <v>43027</v>
      </c>
      <c r="C212" s="564"/>
      <c r="D212" s="571">
        <v>4760</v>
      </c>
      <c r="E212" s="563" t="s">
        <v>221</v>
      </c>
      <c r="F212" s="564" t="s">
        <v>671</v>
      </c>
      <c r="G212" s="138">
        <f t="shared" si="3"/>
        <v>17448.350000000006</v>
      </c>
      <c r="H212" s="74"/>
    </row>
    <row r="213" spans="1:8">
      <c r="A213" s="132">
        <v>204</v>
      </c>
      <c r="B213" s="553">
        <v>43027</v>
      </c>
      <c r="C213" s="564"/>
      <c r="D213" s="571">
        <v>3240</v>
      </c>
      <c r="E213" s="563" t="s">
        <v>221</v>
      </c>
      <c r="F213" s="564" t="s">
        <v>671</v>
      </c>
      <c r="G213" s="138">
        <f t="shared" si="3"/>
        <v>14208.350000000006</v>
      </c>
      <c r="H213" s="74"/>
    </row>
    <row r="214" spans="1:8">
      <c r="A214" s="132">
        <v>205</v>
      </c>
      <c r="B214" s="553">
        <v>43027</v>
      </c>
      <c r="C214" s="564"/>
      <c r="D214" s="571">
        <v>1960</v>
      </c>
      <c r="E214" s="563" t="s">
        <v>221</v>
      </c>
      <c r="F214" s="564" t="s">
        <v>671</v>
      </c>
      <c r="G214" s="138">
        <f t="shared" si="3"/>
        <v>12248.350000000006</v>
      </c>
      <c r="H214" s="74"/>
    </row>
    <row r="215" spans="1:8">
      <c r="A215" s="132">
        <v>206</v>
      </c>
      <c r="B215" s="553">
        <v>43027</v>
      </c>
      <c r="C215" s="564"/>
      <c r="D215" s="571">
        <v>2760</v>
      </c>
      <c r="E215" s="563" t="s">
        <v>221</v>
      </c>
      <c r="F215" s="564" t="s">
        <v>671</v>
      </c>
      <c r="G215" s="138">
        <f t="shared" si="3"/>
        <v>9488.3500000000058</v>
      </c>
      <c r="H215" s="74"/>
    </row>
    <row r="216" spans="1:8">
      <c r="A216" s="132">
        <v>207</v>
      </c>
      <c r="B216" s="553">
        <v>43027</v>
      </c>
      <c r="C216" s="564"/>
      <c r="D216" s="571">
        <v>3160</v>
      </c>
      <c r="E216" s="563" t="s">
        <v>221</v>
      </c>
      <c r="F216" s="564" t="s">
        <v>671</v>
      </c>
      <c r="G216" s="138">
        <f t="shared" si="3"/>
        <v>6328.3500000000058</v>
      </c>
      <c r="H216" s="74"/>
    </row>
    <row r="217" spans="1:8">
      <c r="A217" s="132">
        <v>208</v>
      </c>
      <c r="B217" s="553">
        <v>43027</v>
      </c>
      <c r="C217" s="564"/>
      <c r="D217" s="571">
        <v>4680</v>
      </c>
      <c r="E217" s="563" t="s">
        <v>221</v>
      </c>
      <c r="F217" s="564" t="s">
        <v>671</v>
      </c>
      <c r="G217" s="138">
        <f t="shared" si="3"/>
        <v>1648.3500000000058</v>
      </c>
      <c r="H217" s="74"/>
    </row>
    <row r="218" spans="1:8">
      <c r="A218" s="132">
        <v>209</v>
      </c>
      <c r="B218" s="553">
        <v>43028</v>
      </c>
      <c r="C218" s="564">
        <v>25000</v>
      </c>
      <c r="D218" s="571"/>
      <c r="E218" s="563" t="s">
        <v>221</v>
      </c>
      <c r="F218" s="564" t="s">
        <v>1144</v>
      </c>
      <c r="G218" s="138">
        <f t="shared" si="3"/>
        <v>26648.350000000006</v>
      </c>
      <c r="H218" s="74"/>
    </row>
    <row r="219" spans="1:8">
      <c r="A219" s="132">
        <v>210</v>
      </c>
      <c r="B219" s="553">
        <v>43028</v>
      </c>
      <c r="C219" s="564"/>
      <c r="D219" s="571">
        <v>9320</v>
      </c>
      <c r="E219" s="563" t="s">
        <v>221</v>
      </c>
      <c r="F219" s="564" t="s">
        <v>671</v>
      </c>
      <c r="G219" s="138">
        <f t="shared" si="3"/>
        <v>17328.350000000006</v>
      </c>
      <c r="H219" s="74"/>
    </row>
    <row r="220" spans="1:8">
      <c r="A220" s="132">
        <v>211</v>
      </c>
      <c r="B220" s="553">
        <v>43028</v>
      </c>
      <c r="C220" s="564"/>
      <c r="D220" s="571">
        <v>7240</v>
      </c>
      <c r="E220" s="563" t="s">
        <v>221</v>
      </c>
      <c r="F220" s="564" t="s">
        <v>671</v>
      </c>
      <c r="G220" s="138">
        <f t="shared" si="3"/>
        <v>10088.350000000006</v>
      </c>
      <c r="H220" s="74"/>
    </row>
    <row r="221" spans="1:8">
      <c r="A221" s="132">
        <v>212</v>
      </c>
      <c r="B221" s="553">
        <v>43028</v>
      </c>
      <c r="C221" s="564"/>
      <c r="D221" s="571">
        <v>8520</v>
      </c>
      <c r="E221" s="563" t="s">
        <v>221</v>
      </c>
      <c r="F221" s="564" t="s">
        <v>671</v>
      </c>
      <c r="G221" s="138">
        <f t="shared" si="3"/>
        <v>1568.3500000000058</v>
      </c>
      <c r="H221" s="74"/>
    </row>
    <row r="222" spans="1:8">
      <c r="A222" s="132">
        <v>213</v>
      </c>
      <c r="B222" s="553">
        <v>43029</v>
      </c>
      <c r="C222" s="564"/>
      <c r="D222" s="571">
        <v>187</v>
      </c>
      <c r="E222" s="563" t="s">
        <v>221</v>
      </c>
      <c r="F222" s="564" t="s">
        <v>671</v>
      </c>
      <c r="G222" s="138">
        <f t="shared" ref="G222:G283" si="4">IF(ISBLANK(B222),"",G221+C222-D222)</f>
        <v>1381.3500000000058</v>
      </c>
      <c r="H222" s="74"/>
    </row>
    <row r="223" spans="1:8">
      <c r="A223" s="132">
        <v>214</v>
      </c>
      <c r="B223" s="553">
        <v>43031</v>
      </c>
      <c r="C223" s="559">
        <v>40000</v>
      </c>
      <c r="D223" s="579"/>
      <c r="E223" s="563" t="s">
        <v>221</v>
      </c>
      <c r="F223" s="564" t="s">
        <v>1144</v>
      </c>
      <c r="G223" s="138">
        <f t="shared" si="4"/>
        <v>41381.350000000006</v>
      </c>
      <c r="H223" s="74"/>
    </row>
    <row r="224" spans="1:8">
      <c r="A224" s="132">
        <v>215</v>
      </c>
      <c r="B224" s="553">
        <v>43031</v>
      </c>
      <c r="C224" s="559">
        <v>39240</v>
      </c>
      <c r="D224" s="579"/>
      <c r="E224" s="563" t="s">
        <v>221</v>
      </c>
      <c r="F224" s="564" t="s">
        <v>1144</v>
      </c>
      <c r="G224" s="138">
        <f t="shared" si="4"/>
        <v>80621.350000000006</v>
      </c>
      <c r="H224" s="74"/>
    </row>
    <row r="225" spans="1:8">
      <c r="A225" s="132">
        <v>216</v>
      </c>
      <c r="B225" s="553">
        <v>43031</v>
      </c>
      <c r="C225" s="559"/>
      <c r="D225" s="579">
        <v>3160</v>
      </c>
      <c r="E225" s="563" t="s">
        <v>221</v>
      </c>
      <c r="F225" s="564" t="s">
        <v>671</v>
      </c>
      <c r="G225" s="138">
        <f t="shared" si="4"/>
        <v>77461.350000000006</v>
      </c>
      <c r="H225" s="74"/>
    </row>
    <row r="226" spans="1:8">
      <c r="A226" s="132">
        <v>217</v>
      </c>
      <c r="B226" s="553">
        <v>43031</v>
      </c>
      <c r="C226" s="559"/>
      <c r="D226" s="579">
        <v>6360</v>
      </c>
      <c r="E226" s="563" t="s">
        <v>221</v>
      </c>
      <c r="F226" s="564" t="s">
        <v>671</v>
      </c>
      <c r="G226" s="138">
        <f t="shared" si="4"/>
        <v>71101.350000000006</v>
      </c>
      <c r="H226" s="74"/>
    </row>
    <row r="227" spans="1:8">
      <c r="A227" s="132">
        <v>218</v>
      </c>
      <c r="B227" s="553">
        <v>43031</v>
      </c>
      <c r="C227" s="559"/>
      <c r="D227" s="579">
        <v>4880</v>
      </c>
      <c r="E227" s="563" t="s">
        <v>221</v>
      </c>
      <c r="F227" s="564" t="s">
        <v>671</v>
      </c>
      <c r="G227" s="138">
        <f t="shared" si="4"/>
        <v>66221.350000000006</v>
      </c>
      <c r="H227" s="74"/>
    </row>
    <row r="228" spans="1:8">
      <c r="A228" s="132">
        <v>219</v>
      </c>
      <c r="B228" s="553">
        <v>43031</v>
      </c>
      <c r="C228" s="559"/>
      <c r="D228" s="579">
        <v>2440</v>
      </c>
      <c r="E228" s="563" t="s">
        <v>221</v>
      </c>
      <c r="F228" s="564" t="s">
        <v>671</v>
      </c>
      <c r="G228" s="138">
        <f t="shared" si="4"/>
        <v>63781.350000000006</v>
      </c>
      <c r="H228" s="74"/>
    </row>
    <row r="229" spans="1:8">
      <c r="A229" s="132">
        <v>220</v>
      </c>
      <c r="B229" s="553">
        <v>43031</v>
      </c>
      <c r="C229" s="559"/>
      <c r="D229" s="579">
        <v>2680</v>
      </c>
      <c r="E229" s="563" t="s">
        <v>221</v>
      </c>
      <c r="F229" s="564" t="s">
        <v>671</v>
      </c>
      <c r="G229" s="138">
        <f t="shared" si="4"/>
        <v>61101.350000000006</v>
      </c>
      <c r="H229" s="74"/>
    </row>
    <row r="230" spans="1:8">
      <c r="A230" s="132">
        <v>221</v>
      </c>
      <c r="B230" s="553">
        <v>43031</v>
      </c>
      <c r="C230" s="559"/>
      <c r="D230" s="579">
        <v>6360</v>
      </c>
      <c r="E230" s="563" t="s">
        <v>221</v>
      </c>
      <c r="F230" s="564" t="s">
        <v>671</v>
      </c>
      <c r="G230" s="138">
        <f t="shared" si="4"/>
        <v>54741.350000000006</v>
      </c>
      <c r="H230" s="74"/>
    </row>
    <row r="231" spans="1:8">
      <c r="A231" s="132">
        <v>222</v>
      </c>
      <c r="B231" s="553">
        <v>43031</v>
      </c>
      <c r="C231" s="559"/>
      <c r="D231" s="579">
        <v>3580</v>
      </c>
      <c r="E231" s="563" t="s">
        <v>221</v>
      </c>
      <c r="F231" s="564" t="s">
        <v>671</v>
      </c>
      <c r="G231" s="138">
        <f t="shared" si="4"/>
        <v>51161.350000000006</v>
      </c>
      <c r="H231" s="74"/>
    </row>
    <row r="232" spans="1:8">
      <c r="A232" s="132">
        <v>223</v>
      </c>
      <c r="B232" s="553">
        <v>43031</v>
      </c>
      <c r="C232" s="559"/>
      <c r="D232" s="579">
        <v>4440</v>
      </c>
      <c r="E232" s="563" t="s">
        <v>221</v>
      </c>
      <c r="F232" s="564" t="s">
        <v>671</v>
      </c>
      <c r="G232" s="138">
        <f t="shared" si="4"/>
        <v>46721.350000000006</v>
      </c>
      <c r="H232" s="74"/>
    </row>
    <row r="233" spans="1:8">
      <c r="A233" s="132">
        <v>224</v>
      </c>
      <c r="B233" s="553">
        <v>43031</v>
      </c>
      <c r="C233" s="559"/>
      <c r="D233" s="579">
        <v>7880</v>
      </c>
      <c r="E233" s="563" t="s">
        <v>221</v>
      </c>
      <c r="F233" s="564" t="s">
        <v>671</v>
      </c>
      <c r="G233" s="138">
        <f t="shared" si="4"/>
        <v>38841.350000000006</v>
      </c>
      <c r="H233" s="74"/>
    </row>
    <row r="234" spans="1:8">
      <c r="A234" s="132">
        <v>225</v>
      </c>
      <c r="B234" s="553">
        <v>43031</v>
      </c>
      <c r="C234" s="559"/>
      <c r="D234" s="579">
        <v>9080</v>
      </c>
      <c r="E234" s="563" t="s">
        <v>221</v>
      </c>
      <c r="F234" s="564" t="s">
        <v>671</v>
      </c>
      <c r="G234" s="138">
        <f t="shared" si="4"/>
        <v>29761.350000000006</v>
      </c>
      <c r="H234" s="74"/>
    </row>
    <row r="235" spans="1:8">
      <c r="A235" s="132">
        <v>226</v>
      </c>
      <c r="B235" s="553">
        <v>43031</v>
      </c>
      <c r="C235" s="559"/>
      <c r="D235" s="579">
        <v>1960</v>
      </c>
      <c r="E235" s="563" t="s">
        <v>221</v>
      </c>
      <c r="F235" s="564" t="s">
        <v>671</v>
      </c>
      <c r="G235" s="138">
        <f t="shared" si="4"/>
        <v>27801.350000000006</v>
      </c>
      <c r="H235" s="74"/>
    </row>
    <row r="236" spans="1:8">
      <c r="A236" s="132">
        <v>227</v>
      </c>
      <c r="B236" s="553">
        <v>43031</v>
      </c>
      <c r="C236" s="559"/>
      <c r="D236" s="579">
        <v>3400</v>
      </c>
      <c r="E236" s="563" t="s">
        <v>221</v>
      </c>
      <c r="F236" s="564" t="s">
        <v>671</v>
      </c>
      <c r="G236" s="138">
        <f t="shared" si="4"/>
        <v>24401.350000000006</v>
      </c>
      <c r="H236" s="74"/>
    </row>
    <row r="237" spans="1:8">
      <c r="A237" s="132">
        <v>228</v>
      </c>
      <c r="B237" s="553">
        <v>43031</v>
      </c>
      <c r="C237" s="559"/>
      <c r="D237" s="579">
        <v>3080</v>
      </c>
      <c r="E237" s="563" t="s">
        <v>221</v>
      </c>
      <c r="F237" s="564" t="s">
        <v>671</v>
      </c>
      <c r="G237" s="138">
        <f t="shared" si="4"/>
        <v>21321.350000000006</v>
      </c>
      <c r="H237" s="74"/>
    </row>
    <row r="238" spans="1:8">
      <c r="A238" s="132">
        <v>229</v>
      </c>
      <c r="B238" s="553">
        <v>43031</v>
      </c>
      <c r="C238" s="559"/>
      <c r="D238" s="579">
        <v>2440</v>
      </c>
      <c r="E238" s="563" t="s">
        <v>221</v>
      </c>
      <c r="F238" s="564" t="s">
        <v>671</v>
      </c>
      <c r="G238" s="138">
        <f t="shared" si="4"/>
        <v>18881.350000000006</v>
      </c>
      <c r="H238" s="74"/>
    </row>
    <row r="239" spans="1:8">
      <c r="A239" s="132">
        <v>230</v>
      </c>
      <c r="B239" s="553">
        <v>43031</v>
      </c>
      <c r="C239" s="559"/>
      <c r="D239" s="579">
        <v>5080</v>
      </c>
      <c r="E239" s="563" t="s">
        <v>221</v>
      </c>
      <c r="F239" s="564" t="s">
        <v>671</v>
      </c>
      <c r="G239" s="138">
        <f t="shared" si="4"/>
        <v>13801.350000000006</v>
      </c>
      <c r="H239" s="74"/>
    </row>
    <row r="240" spans="1:8">
      <c r="A240" s="132">
        <v>231</v>
      </c>
      <c r="B240" s="553">
        <v>43031</v>
      </c>
      <c r="C240" s="559"/>
      <c r="D240" s="579">
        <v>3240</v>
      </c>
      <c r="E240" s="563" t="s">
        <v>221</v>
      </c>
      <c r="F240" s="564" t="s">
        <v>671</v>
      </c>
      <c r="G240" s="138">
        <f t="shared" si="4"/>
        <v>10561.350000000006</v>
      </c>
      <c r="H240" s="74"/>
    </row>
    <row r="241" spans="1:8">
      <c r="A241" s="132">
        <v>232</v>
      </c>
      <c r="B241" s="553">
        <v>43031</v>
      </c>
      <c r="C241" s="559"/>
      <c r="D241" s="579">
        <v>8680</v>
      </c>
      <c r="E241" s="563" t="s">
        <v>221</v>
      </c>
      <c r="F241" s="564" t="s">
        <v>671</v>
      </c>
      <c r="G241" s="138">
        <f t="shared" si="4"/>
        <v>1881.3500000000058</v>
      </c>
      <c r="H241" s="74"/>
    </row>
    <row r="242" spans="1:8">
      <c r="A242" s="132">
        <v>233</v>
      </c>
      <c r="B242" s="553">
        <v>43031</v>
      </c>
      <c r="C242" s="559"/>
      <c r="D242" s="579">
        <v>480</v>
      </c>
      <c r="E242" s="563" t="s">
        <v>221</v>
      </c>
      <c r="F242" s="564" t="s">
        <v>671</v>
      </c>
      <c r="G242" s="138">
        <f t="shared" si="4"/>
        <v>1401.3500000000058</v>
      </c>
      <c r="H242" s="74"/>
    </row>
    <row r="243" spans="1:8">
      <c r="A243" s="132">
        <v>234</v>
      </c>
      <c r="B243" s="553">
        <v>43032</v>
      </c>
      <c r="C243" s="559">
        <v>30000</v>
      </c>
      <c r="D243" s="579"/>
      <c r="E243" s="563" t="s">
        <v>221</v>
      </c>
      <c r="F243" s="564" t="s">
        <v>1144</v>
      </c>
      <c r="G243" s="138">
        <f t="shared" si="4"/>
        <v>31401.350000000006</v>
      </c>
      <c r="H243" s="74"/>
    </row>
    <row r="244" spans="1:8">
      <c r="A244" s="132">
        <v>235</v>
      </c>
      <c r="B244" s="553">
        <v>43033</v>
      </c>
      <c r="C244" s="559">
        <v>15000</v>
      </c>
      <c r="D244" s="579"/>
      <c r="E244" s="563" t="s">
        <v>221</v>
      </c>
      <c r="F244" s="564" t="s">
        <v>1144</v>
      </c>
      <c r="G244" s="138">
        <f t="shared" si="4"/>
        <v>46401.350000000006</v>
      </c>
      <c r="H244" s="74"/>
    </row>
    <row r="245" spans="1:8">
      <c r="A245" s="132">
        <v>236</v>
      </c>
      <c r="B245" s="553">
        <v>43033</v>
      </c>
      <c r="C245" s="559">
        <v>36085</v>
      </c>
      <c r="D245" s="579"/>
      <c r="E245" s="563" t="s">
        <v>221</v>
      </c>
      <c r="F245" s="564" t="s">
        <v>1144</v>
      </c>
      <c r="G245" s="138">
        <f t="shared" si="4"/>
        <v>82486.350000000006</v>
      </c>
      <c r="H245" s="74"/>
    </row>
    <row r="246" spans="1:8">
      <c r="A246" s="132">
        <v>237</v>
      </c>
      <c r="B246" s="553">
        <v>43033</v>
      </c>
      <c r="C246" s="559"/>
      <c r="D246" s="579">
        <v>7880</v>
      </c>
      <c r="E246" s="563" t="s">
        <v>221</v>
      </c>
      <c r="F246" s="564" t="s">
        <v>671</v>
      </c>
      <c r="G246" s="138">
        <f t="shared" si="4"/>
        <v>74606.350000000006</v>
      </c>
      <c r="H246" s="74"/>
    </row>
    <row r="247" spans="1:8">
      <c r="A247" s="132">
        <v>238</v>
      </c>
      <c r="B247" s="553">
        <v>43033</v>
      </c>
      <c r="C247" s="559"/>
      <c r="D247" s="579">
        <v>2360</v>
      </c>
      <c r="E247" s="563" t="s">
        <v>221</v>
      </c>
      <c r="F247" s="564" t="s">
        <v>671</v>
      </c>
      <c r="G247" s="138">
        <f t="shared" si="4"/>
        <v>72246.350000000006</v>
      </c>
      <c r="H247" s="74"/>
    </row>
    <row r="248" spans="1:8">
      <c r="A248" s="132">
        <v>239</v>
      </c>
      <c r="B248" s="553">
        <v>43033</v>
      </c>
      <c r="C248" s="559"/>
      <c r="D248" s="579">
        <v>2600</v>
      </c>
      <c r="E248" s="563" t="s">
        <v>221</v>
      </c>
      <c r="F248" s="564" t="s">
        <v>671</v>
      </c>
      <c r="G248" s="138">
        <f t="shared" si="4"/>
        <v>69646.350000000006</v>
      </c>
      <c r="H248" s="74"/>
    </row>
    <row r="249" spans="1:8">
      <c r="A249" s="132">
        <v>240</v>
      </c>
      <c r="B249" s="553">
        <v>43033</v>
      </c>
      <c r="C249" s="559"/>
      <c r="D249" s="579">
        <v>5320</v>
      </c>
      <c r="E249" s="563" t="s">
        <v>221</v>
      </c>
      <c r="F249" s="564" t="s">
        <v>671</v>
      </c>
      <c r="G249" s="138">
        <f t="shared" si="4"/>
        <v>64326.350000000006</v>
      </c>
      <c r="H249" s="74"/>
    </row>
    <row r="250" spans="1:8">
      <c r="A250" s="132">
        <v>241</v>
      </c>
      <c r="B250" s="553">
        <v>43033</v>
      </c>
      <c r="C250" s="559"/>
      <c r="D250" s="579">
        <v>4440</v>
      </c>
      <c r="E250" s="563" t="s">
        <v>221</v>
      </c>
      <c r="F250" s="564" t="s">
        <v>671</v>
      </c>
      <c r="G250" s="138">
        <f t="shared" si="4"/>
        <v>59886.350000000006</v>
      </c>
      <c r="H250" s="74"/>
    </row>
    <row r="251" spans="1:8">
      <c r="A251" s="132">
        <v>242</v>
      </c>
      <c r="B251" s="553">
        <v>43033</v>
      </c>
      <c r="C251" s="559"/>
      <c r="D251" s="579">
        <v>10040</v>
      </c>
      <c r="E251" s="563" t="s">
        <v>221</v>
      </c>
      <c r="F251" s="564" t="s">
        <v>671</v>
      </c>
      <c r="G251" s="138">
        <f t="shared" si="4"/>
        <v>49846.350000000006</v>
      </c>
      <c r="H251" s="74"/>
    </row>
    <row r="252" spans="1:8">
      <c r="A252" s="132">
        <v>243</v>
      </c>
      <c r="B252" s="553">
        <v>43033</v>
      </c>
      <c r="C252" s="559"/>
      <c r="D252" s="579">
        <v>3160</v>
      </c>
      <c r="E252" s="563" t="s">
        <v>221</v>
      </c>
      <c r="F252" s="564" t="s">
        <v>671</v>
      </c>
      <c r="G252" s="138">
        <f t="shared" si="4"/>
        <v>46686.350000000006</v>
      </c>
      <c r="H252" s="74"/>
    </row>
    <row r="253" spans="1:8">
      <c r="A253" s="132">
        <v>244</v>
      </c>
      <c r="B253" s="553">
        <v>43033</v>
      </c>
      <c r="C253" s="559"/>
      <c r="D253" s="579">
        <v>1960</v>
      </c>
      <c r="E253" s="563" t="s">
        <v>221</v>
      </c>
      <c r="F253" s="564" t="s">
        <v>671</v>
      </c>
      <c r="G253" s="138">
        <f t="shared" si="4"/>
        <v>44726.350000000006</v>
      </c>
      <c r="H253" s="74"/>
    </row>
    <row r="254" spans="1:8">
      <c r="A254" s="132">
        <v>245</v>
      </c>
      <c r="B254" s="553">
        <v>43033</v>
      </c>
      <c r="C254" s="559"/>
      <c r="D254" s="579">
        <v>3560</v>
      </c>
      <c r="E254" s="563" t="s">
        <v>221</v>
      </c>
      <c r="F254" s="564" t="s">
        <v>671</v>
      </c>
      <c r="G254" s="138">
        <f t="shared" si="4"/>
        <v>41166.350000000006</v>
      </c>
      <c r="H254" s="74"/>
    </row>
    <row r="255" spans="1:8">
      <c r="A255" s="132">
        <v>246</v>
      </c>
      <c r="B255" s="553">
        <v>43033</v>
      </c>
      <c r="C255" s="559"/>
      <c r="D255" s="579">
        <v>4120</v>
      </c>
      <c r="E255" s="563" t="s">
        <v>221</v>
      </c>
      <c r="F255" s="564" t="s">
        <v>671</v>
      </c>
      <c r="G255" s="138">
        <f t="shared" si="4"/>
        <v>37046.350000000006</v>
      </c>
      <c r="H255" s="74"/>
    </row>
    <row r="256" spans="1:8">
      <c r="A256" s="132">
        <v>247</v>
      </c>
      <c r="B256" s="553">
        <v>43033</v>
      </c>
      <c r="C256" s="559"/>
      <c r="D256" s="579">
        <v>4040</v>
      </c>
      <c r="E256" s="563" t="s">
        <v>221</v>
      </c>
      <c r="F256" s="564" t="s">
        <v>671</v>
      </c>
      <c r="G256" s="138">
        <f t="shared" si="4"/>
        <v>33006.350000000006</v>
      </c>
      <c r="H256" s="74"/>
    </row>
    <row r="257" spans="1:8">
      <c r="A257" s="132">
        <v>248</v>
      </c>
      <c r="B257" s="553">
        <v>43033</v>
      </c>
      <c r="C257" s="559"/>
      <c r="D257" s="579">
        <v>3800</v>
      </c>
      <c r="E257" s="563" t="s">
        <v>221</v>
      </c>
      <c r="F257" s="564" t="s">
        <v>671</v>
      </c>
      <c r="G257" s="138">
        <f t="shared" si="4"/>
        <v>29206.350000000006</v>
      </c>
      <c r="H257" s="74"/>
    </row>
    <row r="258" spans="1:8">
      <c r="A258" s="132">
        <v>249</v>
      </c>
      <c r="B258" s="553">
        <v>43033</v>
      </c>
      <c r="C258" s="559"/>
      <c r="D258" s="579">
        <v>4440</v>
      </c>
      <c r="E258" s="563" t="s">
        <v>221</v>
      </c>
      <c r="F258" s="564" t="s">
        <v>671</v>
      </c>
      <c r="G258" s="138">
        <f t="shared" si="4"/>
        <v>24766.350000000006</v>
      </c>
      <c r="H258" s="74"/>
    </row>
    <row r="259" spans="1:8">
      <c r="A259" s="132">
        <v>250</v>
      </c>
      <c r="B259" s="553">
        <v>43033</v>
      </c>
      <c r="C259" s="559"/>
      <c r="D259" s="579">
        <v>2680</v>
      </c>
      <c r="E259" s="563" t="s">
        <v>221</v>
      </c>
      <c r="F259" s="564" t="s">
        <v>671</v>
      </c>
      <c r="G259" s="138">
        <f t="shared" si="4"/>
        <v>22086.350000000006</v>
      </c>
      <c r="H259" s="74"/>
    </row>
    <row r="260" spans="1:8">
      <c r="A260" s="132">
        <v>251</v>
      </c>
      <c r="B260" s="553">
        <v>43033</v>
      </c>
      <c r="C260" s="559"/>
      <c r="D260" s="579">
        <v>2280</v>
      </c>
      <c r="E260" s="563" t="s">
        <v>221</v>
      </c>
      <c r="F260" s="564" t="s">
        <v>671</v>
      </c>
      <c r="G260" s="138">
        <f t="shared" si="4"/>
        <v>19806.350000000006</v>
      </c>
      <c r="H260" s="74"/>
    </row>
    <row r="261" spans="1:8">
      <c r="A261" s="132">
        <v>252</v>
      </c>
      <c r="B261" s="553">
        <v>43033</v>
      </c>
      <c r="C261" s="559"/>
      <c r="D261" s="579">
        <v>4360</v>
      </c>
      <c r="E261" s="563" t="s">
        <v>221</v>
      </c>
      <c r="F261" s="564" t="s">
        <v>671</v>
      </c>
      <c r="G261" s="138">
        <f t="shared" si="4"/>
        <v>15446.350000000006</v>
      </c>
      <c r="H261" s="74"/>
    </row>
    <row r="262" spans="1:8">
      <c r="A262" s="132">
        <v>253</v>
      </c>
      <c r="B262" s="553">
        <v>43033</v>
      </c>
      <c r="C262" s="559"/>
      <c r="D262" s="579">
        <v>4120</v>
      </c>
      <c r="E262" s="563" t="s">
        <v>221</v>
      </c>
      <c r="F262" s="564" t="s">
        <v>671</v>
      </c>
      <c r="G262" s="138">
        <f t="shared" si="4"/>
        <v>11326.350000000006</v>
      </c>
      <c r="H262" s="74"/>
    </row>
    <row r="263" spans="1:8">
      <c r="A263" s="132">
        <v>254</v>
      </c>
      <c r="B263" s="553">
        <v>43033</v>
      </c>
      <c r="C263" s="559"/>
      <c r="D263" s="579">
        <v>2520</v>
      </c>
      <c r="E263" s="563" t="s">
        <v>221</v>
      </c>
      <c r="F263" s="564" t="s">
        <v>671</v>
      </c>
      <c r="G263" s="138">
        <f t="shared" si="4"/>
        <v>8806.3500000000058</v>
      </c>
      <c r="H263" s="74"/>
    </row>
    <row r="264" spans="1:8">
      <c r="A264" s="132">
        <v>255</v>
      </c>
      <c r="B264" s="553">
        <v>43033</v>
      </c>
      <c r="C264" s="559"/>
      <c r="D264" s="579">
        <v>2600</v>
      </c>
      <c r="E264" s="563" t="s">
        <v>221</v>
      </c>
      <c r="F264" s="564" t="s">
        <v>671</v>
      </c>
      <c r="G264" s="138">
        <f t="shared" si="4"/>
        <v>6206.3500000000058</v>
      </c>
      <c r="H264" s="74"/>
    </row>
    <row r="265" spans="1:8">
      <c r="A265" s="132">
        <v>256</v>
      </c>
      <c r="B265" s="553">
        <v>43033</v>
      </c>
      <c r="C265" s="559"/>
      <c r="D265" s="579">
        <v>920</v>
      </c>
      <c r="E265" s="563" t="s">
        <v>221</v>
      </c>
      <c r="F265" s="564" t="s">
        <v>671</v>
      </c>
      <c r="G265" s="138">
        <f t="shared" si="4"/>
        <v>5286.3500000000058</v>
      </c>
      <c r="H265" s="74"/>
    </row>
    <row r="266" spans="1:8">
      <c r="A266" s="132">
        <v>257</v>
      </c>
      <c r="B266" s="553">
        <v>43033</v>
      </c>
      <c r="C266" s="559"/>
      <c r="D266" s="579">
        <v>2680</v>
      </c>
      <c r="E266" s="563" t="s">
        <v>221</v>
      </c>
      <c r="F266" s="564" t="s">
        <v>671</v>
      </c>
      <c r="G266" s="138">
        <f t="shared" si="4"/>
        <v>2606.3500000000058</v>
      </c>
      <c r="H266" s="74"/>
    </row>
    <row r="267" spans="1:8">
      <c r="A267" s="132">
        <v>258</v>
      </c>
      <c r="B267" s="553">
        <v>43033</v>
      </c>
      <c r="C267" s="559"/>
      <c r="D267" s="579">
        <v>80</v>
      </c>
      <c r="E267" s="563" t="s">
        <v>221</v>
      </c>
      <c r="F267" s="564" t="s">
        <v>671</v>
      </c>
      <c r="G267" s="138">
        <f t="shared" si="4"/>
        <v>2526.3500000000058</v>
      </c>
      <c r="H267" s="74"/>
    </row>
    <row r="268" spans="1:8">
      <c r="A268" s="132">
        <v>259</v>
      </c>
      <c r="B268" s="553">
        <v>43033</v>
      </c>
      <c r="C268" s="559"/>
      <c r="D268" s="579">
        <v>315</v>
      </c>
      <c r="E268" s="563" t="s">
        <v>221</v>
      </c>
      <c r="F268" s="564" t="s">
        <v>493</v>
      </c>
      <c r="G268" s="138">
        <f t="shared" si="4"/>
        <v>2211.3500000000058</v>
      </c>
      <c r="H268" s="74"/>
    </row>
    <row r="269" spans="1:8">
      <c r="A269" s="132">
        <v>260</v>
      </c>
      <c r="B269" s="553">
        <v>43033</v>
      </c>
      <c r="C269" s="559"/>
      <c r="D269" s="579">
        <v>420</v>
      </c>
      <c r="E269" s="563" t="s">
        <v>221</v>
      </c>
      <c r="F269" s="564" t="s">
        <v>493</v>
      </c>
      <c r="G269" s="138">
        <f t="shared" si="4"/>
        <v>1791.3500000000058</v>
      </c>
      <c r="H269" s="74"/>
    </row>
    <row r="270" spans="1:8">
      <c r="A270" s="132">
        <v>261</v>
      </c>
      <c r="B270" s="553">
        <v>43033</v>
      </c>
      <c r="C270" s="559"/>
      <c r="D270" s="579">
        <v>70</v>
      </c>
      <c r="E270" s="563" t="s">
        <v>221</v>
      </c>
      <c r="F270" s="564" t="s">
        <v>493</v>
      </c>
      <c r="G270" s="138">
        <f t="shared" si="4"/>
        <v>1721.3500000000058</v>
      </c>
      <c r="H270" s="74"/>
    </row>
    <row r="271" spans="1:8">
      <c r="A271" s="132">
        <v>262</v>
      </c>
      <c r="B271" s="553">
        <v>43033</v>
      </c>
      <c r="C271" s="559"/>
      <c r="D271" s="579">
        <v>280</v>
      </c>
      <c r="E271" s="563" t="s">
        <v>221</v>
      </c>
      <c r="F271" s="564" t="s">
        <v>493</v>
      </c>
      <c r="G271" s="138">
        <f t="shared" si="4"/>
        <v>1441.3500000000058</v>
      </c>
      <c r="H271" s="74"/>
    </row>
    <row r="272" spans="1:8">
      <c r="A272" s="132">
        <v>263</v>
      </c>
      <c r="B272" s="553">
        <v>43055</v>
      </c>
      <c r="C272" s="136">
        <v>360</v>
      </c>
      <c r="D272" s="137"/>
      <c r="E272" s="563" t="s">
        <v>221</v>
      </c>
      <c r="F272" s="564" t="s">
        <v>1144</v>
      </c>
      <c r="G272" s="138">
        <f t="shared" si="4"/>
        <v>1801.3500000000058</v>
      </c>
      <c r="H272" s="74"/>
    </row>
    <row r="273" spans="1:8" ht="30">
      <c r="A273" s="132">
        <v>264</v>
      </c>
      <c r="B273" s="553">
        <v>43055</v>
      </c>
      <c r="C273" s="136">
        <v>-1200</v>
      </c>
      <c r="D273" s="137"/>
      <c r="E273" s="563" t="s">
        <v>221</v>
      </c>
      <c r="F273" s="137" t="s">
        <v>1146</v>
      </c>
      <c r="G273" s="138">
        <f t="shared" si="4"/>
        <v>601.35000000000582</v>
      </c>
      <c r="H273" s="74"/>
    </row>
    <row r="274" spans="1:8">
      <c r="A274" s="132">
        <v>265</v>
      </c>
      <c r="B274" s="553">
        <v>43055</v>
      </c>
      <c r="C274" s="136"/>
      <c r="D274" s="137">
        <v>60</v>
      </c>
      <c r="E274" s="563" t="s">
        <v>221</v>
      </c>
      <c r="F274" s="564" t="s">
        <v>493</v>
      </c>
      <c r="G274" s="138">
        <f t="shared" si="4"/>
        <v>541.35000000000582</v>
      </c>
      <c r="H274" s="74"/>
    </row>
    <row r="275" spans="1:8">
      <c r="A275" s="132">
        <v>266</v>
      </c>
      <c r="B275" s="553">
        <v>43055</v>
      </c>
      <c r="C275" s="136"/>
      <c r="D275" s="137">
        <v>180</v>
      </c>
      <c r="E275" s="563" t="s">
        <v>221</v>
      </c>
      <c r="F275" s="564" t="s">
        <v>493</v>
      </c>
      <c r="G275" s="138">
        <f t="shared" si="4"/>
        <v>361.35000000000582</v>
      </c>
      <c r="H275" s="74"/>
    </row>
    <row r="276" spans="1:8">
      <c r="A276" s="132">
        <v>267</v>
      </c>
      <c r="B276" s="553">
        <v>43055</v>
      </c>
      <c r="C276" s="136"/>
      <c r="D276" s="137">
        <v>120</v>
      </c>
      <c r="E276" s="563" t="s">
        <v>221</v>
      </c>
      <c r="F276" s="564" t="s">
        <v>493</v>
      </c>
      <c r="G276" s="138">
        <f t="shared" si="4"/>
        <v>241.35000000000582</v>
      </c>
      <c r="H276" s="74"/>
    </row>
    <row r="277" spans="1:8">
      <c r="A277" s="132">
        <v>268</v>
      </c>
      <c r="B277" s="553">
        <v>43075</v>
      </c>
      <c r="C277" s="136">
        <v>1050</v>
      </c>
      <c r="D277" s="137"/>
      <c r="E277" s="563" t="s">
        <v>221</v>
      </c>
      <c r="F277" s="564" t="s">
        <v>1144</v>
      </c>
      <c r="G277" s="138">
        <f t="shared" si="4"/>
        <v>1291.3500000000058</v>
      </c>
      <c r="H277" s="74"/>
    </row>
    <row r="278" spans="1:8">
      <c r="A278" s="132">
        <v>269</v>
      </c>
      <c r="B278" s="553">
        <v>43075</v>
      </c>
      <c r="C278" s="136"/>
      <c r="D278" s="137">
        <v>1050</v>
      </c>
      <c r="E278" s="563" t="s">
        <v>221</v>
      </c>
      <c r="F278" s="564" t="s">
        <v>493</v>
      </c>
      <c r="G278" s="138">
        <f t="shared" si="4"/>
        <v>241.35000000000582</v>
      </c>
      <c r="H278" s="74"/>
    </row>
    <row r="279" spans="1:8">
      <c r="A279" s="132">
        <v>270</v>
      </c>
      <c r="B279" s="553">
        <v>43087</v>
      </c>
      <c r="C279" s="136">
        <v>975</v>
      </c>
      <c r="D279" s="137"/>
      <c r="E279" s="563" t="s">
        <v>221</v>
      </c>
      <c r="F279" s="564" t="s">
        <v>1144</v>
      </c>
      <c r="G279" s="138">
        <f t="shared" si="4"/>
        <v>1216.3500000000058</v>
      </c>
      <c r="H279" s="74"/>
    </row>
    <row r="280" spans="1:8">
      <c r="A280" s="132">
        <v>271</v>
      </c>
      <c r="B280" s="553">
        <v>43087</v>
      </c>
      <c r="C280" s="136"/>
      <c r="D280" s="137">
        <v>675</v>
      </c>
      <c r="E280" s="563" t="s">
        <v>221</v>
      </c>
      <c r="F280" s="564" t="s">
        <v>493</v>
      </c>
      <c r="G280" s="138">
        <f t="shared" si="4"/>
        <v>541.35000000000582</v>
      </c>
      <c r="H280" s="74"/>
    </row>
    <row r="281" spans="1:8">
      <c r="A281" s="132">
        <v>272</v>
      </c>
      <c r="B281" s="553">
        <v>43087</v>
      </c>
      <c r="C281" s="136"/>
      <c r="D281" s="137">
        <v>300</v>
      </c>
      <c r="E281" s="563" t="s">
        <v>221</v>
      </c>
      <c r="F281" s="564" t="s">
        <v>493</v>
      </c>
      <c r="G281" s="138">
        <f t="shared" si="4"/>
        <v>241.35000000000582</v>
      </c>
      <c r="H281" s="74"/>
    </row>
    <row r="282" spans="1:8">
      <c r="A282" s="132">
        <v>273</v>
      </c>
      <c r="B282" s="553">
        <v>43098</v>
      </c>
      <c r="C282" s="136">
        <v>300</v>
      </c>
      <c r="D282" s="137"/>
      <c r="E282" s="563" t="s">
        <v>221</v>
      </c>
      <c r="F282" s="564" t="s">
        <v>1144</v>
      </c>
      <c r="G282" s="138">
        <f t="shared" si="4"/>
        <v>541.35000000000582</v>
      </c>
      <c r="H282" s="74"/>
    </row>
    <row r="283" spans="1:8">
      <c r="A283" s="132">
        <v>274</v>
      </c>
      <c r="B283" s="553">
        <v>43098</v>
      </c>
      <c r="C283" s="136"/>
      <c r="D283" s="137">
        <v>300</v>
      </c>
      <c r="E283" s="563" t="s">
        <v>221</v>
      </c>
      <c r="F283" s="564" t="s">
        <v>493</v>
      </c>
      <c r="G283" s="138">
        <f t="shared" si="4"/>
        <v>241.35000000000582</v>
      </c>
      <c r="H283" s="74"/>
    </row>
    <row r="284" spans="1:8" ht="15.75">
      <c r="A284" s="132"/>
      <c r="B284" s="117"/>
      <c r="C284" s="136"/>
      <c r="D284" s="137"/>
      <c r="E284" s="137"/>
      <c r="F284" s="137"/>
      <c r="G284" s="138" t="str">
        <f>IF(ISBLANK(B284),"",#REF!+C284-D284)</f>
        <v/>
      </c>
      <c r="H284" s="74"/>
    </row>
    <row r="285" spans="1:8" ht="15.75">
      <c r="A285" s="132" t="s">
        <v>273</v>
      </c>
      <c r="B285" s="117"/>
      <c r="C285" s="139"/>
      <c r="D285" s="140"/>
      <c r="E285" s="140"/>
      <c r="F285" s="140"/>
      <c r="G285" s="138" t="str">
        <f>IF(ISBLANK(B285),"",#REF!+C285-D285)</f>
        <v/>
      </c>
      <c r="H285" s="74"/>
    </row>
    <row r="286" spans="1:8">
      <c r="A286" s="141" t="s">
        <v>310</v>
      </c>
      <c r="B286" s="142"/>
      <c r="C286" s="143"/>
      <c r="D286" s="144"/>
      <c r="E286" s="144"/>
      <c r="F286" s="145"/>
      <c r="G286" s="146">
        <f>G283</f>
        <v>241.35000000000582</v>
      </c>
      <c r="H286" s="74"/>
    </row>
    <row r="290" spans="1:10">
      <c r="B290" s="149" t="s">
        <v>107</v>
      </c>
      <c r="F290" s="150"/>
    </row>
    <row r="291" spans="1:10">
      <c r="F291" s="148"/>
      <c r="G291" s="148"/>
      <c r="H291" s="148"/>
      <c r="I291" s="148"/>
      <c r="J291" s="148"/>
    </row>
    <row r="292" spans="1:10">
      <c r="C292" s="151"/>
      <c r="F292" s="151"/>
      <c r="G292" s="152"/>
      <c r="H292" s="148"/>
      <c r="I292" s="148"/>
      <c r="J292" s="148"/>
    </row>
    <row r="293" spans="1:10">
      <c r="A293" s="148"/>
      <c r="C293" s="153" t="s">
        <v>263</v>
      </c>
      <c r="F293" s="154" t="s">
        <v>268</v>
      </c>
      <c r="G293" s="152"/>
      <c r="H293" s="148"/>
      <c r="I293" s="148"/>
      <c r="J293" s="148"/>
    </row>
    <row r="294" spans="1:10">
      <c r="A294" s="148"/>
      <c r="C294" s="155" t="s">
        <v>139</v>
      </c>
      <c r="F294" s="147" t="s">
        <v>264</v>
      </c>
      <c r="G294" s="148"/>
      <c r="H294" s="148"/>
      <c r="I294" s="148"/>
      <c r="J294" s="148"/>
    </row>
    <row r="295" spans="1:10" s="148" customFormat="1">
      <c r="B295" s="147"/>
    </row>
    <row r="296" spans="1:10" s="148" customFormat="1" ht="12.75"/>
    <row r="297" spans="1:10" s="148" customFormat="1" ht="12.75"/>
    <row r="298" spans="1:10" s="148" customFormat="1" ht="12.75"/>
    <row r="299" spans="1:10" s="148" customFormat="1" ht="12.75"/>
  </sheetData>
  <dataValidations count="1">
    <dataValidation allowBlank="1" showInputMessage="1" showErrorMessage="1" prompt="თვე/დღე/წელი" sqref="B10:B285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T21" sqref="T21"/>
    </sheetView>
  </sheetViews>
  <sheetFormatPr defaultRowHeight="12.75"/>
  <cols>
    <col min="1" max="1" width="53.5703125" style="20" customWidth="1"/>
    <col min="2" max="2" width="10.7109375" style="20" customWidth="1"/>
    <col min="3" max="3" width="12.42578125" style="20" customWidth="1"/>
    <col min="4" max="4" width="10.42578125" style="20" customWidth="1"/>
    <col min="5" max="5" width="13.140625" style="20" customWidth="1"/>
    <col min="6" max="6" width="10.42578125" style="20" customWidth="1"/>
    <col min="7" max="8" width="10.5703125" style="20" customWidth="1"/>
    <col min="9" max="9" width="9.85546875" style="20" customWidth="1"/>
    <col min="10" max="10" width="12.7109375" style="20" customWidth="1"/>
    <col min="11" max="11" width="0.7109375" style="20" customWidth="1"/>
    <col min="12" max="16384" width="9.140625" style="20"/>
  </cols>
  <sheetData>
    <row r="1" spans="1:12" s="18" customFormat="1" ht="15">
      <c r="A1" s="102" t="s">
        <v>299</v>
      </c>
      <c r="B1" s="103"/>
      <c r="C1" s="103"/>
      <c r="D1" s="103"/>
      <c r="E1" s="103"/>
      <c r="F1" s="50"/>
      <c r="G1" s="50"/>
      <c r="H1" s="50"/>
      <c r="I1" s="732" t="s">
        <v>109</v>
      </c>
      <c r="J1" s="732"/>
      <c r="K1" s="109"/>
    </row>
    <row r="2" spans="1:12" s="18" customFormat="1" ht="15">
      <c r="A2" s="74" t="s">
        <v>140</v>
      </c>
      <c r="B2" s="103"/>
      <c r="C2" s="103"/>
      <c r="D2" s="103"/>
      <c r="E2" s="103"/>
      <c r="F2" s="104"/>
      <c r="G2" s="105"/>
      <c r="H2" s="105"/>
      <c r="I2" s="718" t="str">
        <f>'ფორმა N1'!K2</f>
        <v>01.01.2017-12.31.2017</v>
      </c>
      <c r="J2" s="719"/>
      <c r="K2" s="109"/>
    </row>
    <row r="3" spans="1:12" s="18" customFormat="1" ht="15">
      <c r="A3" s="103"/>
      <c r="B3" s="103"/>
      <c r="C3" s="103"/>
      <c r="D3" s="103"/>
      <c r="E3" s="103"/>
      <c r="F3" s="104"/>
      <c r="G3" s="105"/>
      <c r="H3" s="105"/>
      <c r="I3" s="106"/>
      <c r="J3" s="47"/>
      <c r="K3" s="109"/>
    </row>
    <row r="4" spans="1:12" s="2" customFormat="1" ht="15">
      <c r="A4" s="48" t="str">
        <f>'ფორმა N2'!A4</f>
        <v>ანგარიშვალდებული პირის დასახელება:</v>
      </c>
      <c r="B4" s="48"/>
      <c r="C4" s="48"/>
      <c r="D4" s="48"/>
      <c r="E4" s="48"/>
      <c r="F4" s="49"/>
      <c r="G4" s="49"/>
      <c r="H4" s="49"/>
      <c r="I4" s="91"/>
      <c r="J4" s="48"/>
      <c r="K4" s="74"/>
      <c r="L4" s="18"/>
    </row>
    <row r="5" spans="1:12" s="2" customFormat="1" ht="15">
      <c r="A5" s="85" t="str">
        <f>'ფორმა N1'!A5</f>
        <v>მოქალაქეთა  პოლიტიკური გაერთიანება "ეროვნული ფორუმი"</v>
      </c>
      <c r="B5" s="86"/>
      <c r="C5" s="86"/>
      <c r="D5" s="86"/>
      <c r="E5" s="86"/>
      <c r="F5" s="33"/>
      <c r="G5" s="33"/>
      <c r="H5" s="33"/>
      <c r="I5" s="97"/>
      <c r="J5" s="33"/>
      <c r="K5" s="74"/>
    </row>
    <row r="6" spans="1:12" s="18" customFormat="1" ht="13.5">
      <c r="A6" s="107"/>
      <c r="B6" s="108"/>
      <c r="C6" s="108"/>
      <c r="D6" s="103"/>
      <c r="E6" s="103"/>
      <c r="F6" s="103"/>
      <c r="G6" s="103"/>
      <c r="H6" s="103"/>
      <c r="I6" s="103"/>
      <c r="J6" s="103"/>
      <c r="K6" s="109"/>
    </row>
    <row r="7" spans="1:12" ht="45">
      <c r="A7" s="98"/>
      <c r="B7" s="734" t="s">
        <v>220</v>
      </c>
      <c r="C7" s="734"/>
      <c r="D7" s="734" t="s">
        <v>287</v>
      </c>
      <c r="E7" s="734"/>
      <c r="F7" s="734" t="s">
        <v>288</v>
      </c>
      <c r="G7" s="734"/>
      <c r="H7" s="116" t="s">
        <v>274</v>
      </c>
      <c r="I7" s="734" t="s">
        <v>223</v>
      </c>
      <c r="J7" s="734"/>
      <c r="K7" s="110"/>
    </row>
    <row r="8" spans="1:12" ht="15">
      <c r="A8" s="99" t="s">
        <v>115</v>
      </c>
      <c r="B8" s="100" t="s">
        <v>222</v>
      </c>
      <c r="C8" s="101" t="s">
        <v>221</v>
      </c>
      <c r="D8" s="100" t="s">
        <v>222</v>
      </c>
      <c r="E8" s="101" t="s">
        <v>221</v>
      </c>
      <c r="F8" s="100" t="s">
        <v>222</v>
      </c>
      <c r="G8" s="101" t="s">
        <v>221</v>
      </c>
      <c r="H8" s="101" t="s">
        <v>221</v>
      </c>
      <c r="I8" s="100" t="s">
        <v>222</v>
      </c>
      <c r="J8" s="101" t="s">
        <v>221</v>
      </c>
      <c r="K8" s="110"/>
    </row>
    <row r="9" spans="1:12" ht="15">
      <c r="A9" s="34" t="s">
        <v>116</v>
      </c>
      <c r="B9" s="54">
        <f>SUM(B10,B14,B17)</f>
        <v>11</v>
      </c>
      <c r="C9" s="54">
        <f>SUM(C10,C14,C17)</f>
        <v>3890.13</v>
      </c>
      <c r="D9" s="54">
        <f t="shared" ref="D9:J9" si="0">SUM(D10,D14,D17)</f>
        <v>0</v>
      </c>
      <c r="E9" s="54">
        <f>SUM(E10,E14,E17)</f>
        <v>0</v>
      </c>
      <c r="F9" s="54">
        <f t="shared" si="0"/>
        <v>0</v>
      </c>
      <c r="G9" s="54">
        <f>SUM(G10,G14,G17)</f>
        <v>0</v>
      </c>
      <c r="H9" s="54">
        <f>SUM(H10,H14,H17)</f>
        <v>760.46999999999991</v>
      </c>
      <c r="I9" s="54">
        <f>SUM(I10,I14,I17)</f>
        <v>11</v>
      </c>
      <c r="J9" s="54">
        <f t="shared" si="0"/>
        <v>3131.39</v>
      </c>
      <c r="K9" s="110"/>
    </row>
    <row r="10" spans="1:12" ht="15">
      <c r="A10" s="35" t="s">
        <v>117</v>
      </c>
      <c r="B10" s="580">
        <f>SUM(B11:B13)</f>
        <v>0</v>
      </c>
      <c r="C10" s="580">
        <f>SUM(C11:C13)</f>
        <v>0</v>
      </c>
      <c r="D10" s="580">
        <f t="shared" ref="D10:J10" si="1">SUM(D11:D13)</f>
        <v>0</v>
      </c>
      <c r="E10" s="580">
        <f>SUM(E11:E13)</f>
        <v>0</v>
      </c>
      <c r="F10" s="580">
        <f t="shared" si="1"/>
        <v>0</v>
      </c>
      <c r="G10" s="580">
        <f>SUM(G11:G13)</f>
        <v>0</v>
      </c>
      <c r="H10" s="580">
        <f>SUM(H11:H13)</f>
        <v>0</v>
      </c>
      <c r="I10" s="580">
        <f>SUM(I11:I13)</f>
        <v>0</v>
      </c>
      <c r="J10" s="580">
        <f t="shared" si="1"/>
        <v>0</v>
      </c>
      <c r="K10" s="110"/>
    </row>
    <row r="11" spans="1:12" ht="15">
      <c r="A11" s="35" t="s">
        <v>118</v>
      </c>
      <c r="B11" s="581"/>
      <c r="C11" s="581"/>
      <c r="D11" s="581"/>
      <c r="E11" s="581"/>
      <c r="F11" s="581"/>
      <c r="G11" s="581"/>
      <c r="H11" s="581"/>
      <c r="I11" s="581"/>
      <c r="J11" s="581"/>
      <c r="K11" s="110"/>
    </row>
    <row r="12" spans="1:12" ht="15">
      <c r="A12" s="35" t="s">
        <v>119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110"/>
    </row>
    <row r="13" spans="1:12" ht="15">
      <c r="A13" s="35" t="s">
        <v>120</v>
      </c>
      <c r="B13" s="581"/>
      <c r="C13" s="581"/>
      <c r="D13" s="581"/>
      <c r="E13" s="581"/>
      <c r="F13" s="581"/>
      <c r="G13" s="581"/>
      <c r="H13" s="581"/>
      <c r="I13" s="581"/>
      <c r="J13" s="581"/>
      <c r="K13" s="110"/>
    </row>
    <row r="14" spans="1:12" ht="15">
      <c r="A14" s="35" t="s">
        <v>121</v>
      </c>
      <c r="B14" s="580">
        <f>SUM(B15:B16)</f>
        <v>10</v>
      </c>
      <c r="C14" s="580">
        <f>SUM(C15:C16)</f>
        <v>3503.83</v>
      </c>
      <c r="D14" s="580">
        <f t="shared" ref="D14:J14" si="2">SUM(D15:D16)</f>
        <v>0</v>
      </c>
      <c r="E14" s="580">
        <f>SUM(E15:E16)</f>
        <v>0</v>
      </c>
      <c r="F14" s="580">
        <f t="shared" si="2"/>
        <v>0</v>
      </c>
      <c r="G14" s="580">
        <f>SUM(G15:G16)</f>
        <v>0</v>
      </c>
      <c r="H14" s="580">
        <v>700.79</v>
      </c>
      <c r="I14" s="580">
        <f>SUM(I15:I16)</f>
        <v>10</v>
      </c>
      <c r="J14" s="580">
        <f t="shared" si="2"/>
        <v>2803.04</v>
      </c>
      <c r="K14" s="110"/>
    </row>
    <row r="15" spans="1:12" ht="15">
      <c r="A15" s="35" t="s">
        <v>122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110"/>
    </row>
    <row r="16" spans="1:12" ht="15">
      <c r="A16" s="35" t="s">
        <v>123</v>
      </c>
      <c r="B16" s="581">
        <v>10</v>
      </c>
      <c r="C16" s="581">
        <v>3503.83</v>
      </c>
      <c r="D16" s="581"/>
      <c r="E16" s="581"/>
      <c r="F16" s="581"/>
      <c r="G16" s="581"/>
      <c r="H16" s="581">
        <v>700.79</v>
      </c>
      <c r="I16" s="581">
        <v>10</v>
      </c>
      <c r="J16" s="581">
        <v>2803.04</v>
      </c>
      <c r="K16" s="110"/>
    </row>
    <row r="17" spans="1:11" ht="15">
      <c r="A17" s="35" t="s">
        <v>124</v>
      </c>
      <c r="B17" s="580">
        <f>SUM(B18:B19,B22,B23)</f>
        <v>1</v>
      </c>
      <c r="C17" s="580">
        <f>SUM(C18:C19,C22,C23)</f>
        <v>386.3</v>
      </c>
      <c r="D17" s="580">
        <f t="shared" ref="D17:J17" si="3">SUM(D18:D19,D22,D23)</f>
        <v>0</v>
      </c>
      <c r="E17" s="580">
        <f>SUM(E18:E19,E22,E23)</f>
        <v>0</v>
      </c>
      <c r="F17" s="580">
        <f t="shared" si="3"/>
        <v>0</v>
      </c>
      <c r="G17" s="580">
        <f>SUM(G18:G19,G22,G23)</f>
        <v>0</v>
      </c>
      <c r="H17" s="580">
        <f>SUM(H18:H19,H22,H23)</f>
        <v>59.68</v>
      </c>
      <c r="I17" s="580">
        <f>SUM(I18:I19,I22,I23)</f>
        <v>1</v>
      </c>
      <c r="J17" s="580">
        <f t="shared" si="3"/>
        <v>328.35</v>
      </c>
      <c r="K17" s="110"/>
    </row>
    <row r="18" spans="1:11" ht="15">
      <c r="A18" s="35" t="s">
        <v>125</v>
      </c>
      <c r="B18" s="581"/>
      <c r="C18" s="581"/>
      <c r="D18" s="581"/>
      <c r="E18" s="581"/>
      <c r="F18" s="581"/>
      <c r="G18" s="581"/>
      <c r="H18" s="581"/>
      <c r="I18" s="581"/>
      <c r="J18" s="581"/>
      <c r="K18" s="110"/>
    </row>
    <row r="19" spans="1:11" ht="15">
      <c r="A19" s="35" t="s">
        <v>126</v>
      </c>
      <c r="B19" s="580">
        <f>SUM(B20:B21)</f>
        <v>1</v>
      </c>
      <c r="C19" s="580">
        <f>SUM(C20:C21)</f>
        <v>386.3</v>
      </c>
      <c r="D19" s="580">
        <f t="shared" ref="D19:J19" si="4">SUM(D20:D21)</f>
        <v>0</v>
      </c>
      <c r="E19" s="580">
        <f>SUM(E20:E21)</f>
        <v>0</v>
      </c>
      <c r="F19" s="580">
        <f t="shared" si="4"/>
        <v>0</v>
      </c>
      <c r="G19" s="580">
        <f>SUM(G20:G21)</f>
        <v>0</v>
      </c>
      <c r="H19" s="580">
        <f>SUM(H20:H21)</f>
        <v>59.68</v>
      </c>
      <c r="I19" s="580">
        <f>SUM(I20:I21)</f>
        <v>1</v>
      </c>
      <c r="J19" s="580">
        <f t="shared" si="4"/>
        <v>328.35</v>
      </c>
      <c r="K19" s="110"/>
    </row>
    <row r="20" spans="1:11" ht="15">
      <c r="A20" s="35" t="s">
        <v>127</v>
      </c>
      <c r="B20" s="581"/>
      <c r="C20" s="581"/>
      <c r="D20" s="581"/>
      <c r="E20" s="581"/>
      <c r="F20" s="581"/>
      <c r="G20" s="581"/>
      <c r="H20" s="581"/>
      <c r="I20" s="581"/>
      <c r="J20" s="581"/>
      <c r="K20" s="110"/>
    </row>
    <row r="21" spans="1:11" ht="15">
      <c r="A21" s="35" t="s">
        <v>128</v>
      </c>
      <c r="B21" s="581">
        <v>1</v>
      </c>
      <c r="C21" s="581">
        <v>386.3</v>
      </c>
      <c r="D21" s="581"/>
      <c r="E21" s="581"/>
      <c r="F21" s="581"/>
      <c r="G21" s="581"/>
      <c r="H21" s="581">
        <v>59.68</v>
      </c>
      <c r="I21" s="581">
        <v>1</v>
      </c>
      <c r="J21" s="581">
        <v>328.35</v>
      </c>
      <c r="K21" s="110"/>
    </row>
    <row r="22" spans="1:11" ht="15">
      <c r="A22" s="35" t="s">
        <v>129</v>
      </c>
      <c r="B22" s="582"/>
      <c r="C22" s="582"/>
      <c r="D22" s="582"/>
      <c r="E22" s="582"/>
      <c r="F22" s="581"/>
      <c r="G22" s="581"/>
      <c r="H22" s="581"/>
      <c r="I22" s="581"/>
      <c r="J22" s="581"/>
      <c r="K22" s="110"/>
    </row>
    <row r="23" spans="1:11" ht="15">
      <c r="A23" s="35" t="s">
        <v>130</v>
      </c>
      <c r="B23" s="582"/>
      <c r="C23" s="582"/>
      <c r="D23" s="582"/>
      <c r="E23" s="582"/>
      <c r="F23" s="581"/>
      <c r="G23" s="581"/>
      <c r="H23" s="581"/>
      <c r="I23" s="581"/>
      <c r="J23" s="581"/>
      <c r="K23" s="110"/>
    </row>
    <row r="24" spans="1:11" ht="15">
      <c r="A24" s="34" t="s">
        <v>131</v>
      </c>
      <c r="B24" s="583">
        <f t="shared" ref="B24:J24" si="5">SUM(B25:B32)</f>
        <v>0</v>
      </c>
      <c r="C24" s="583">
        <f t="shared" si="5"/>
        <v>0</v>
      </c>
      <c r="D24" s="583">
        <f t="shared" si="5"/>
        <v>12300</v>
      </c>
      <c r="E24" s="583">
        <f t="shared" si="5"/>
        <v>28054.5</v>
      </c>
      <c r="F24" s="54">
        <f t="shared" si="5"/>
        <v>12300</v>
      </c>
      <c r="G24" s="54">
        <f t="shared" si="5"/>
        <v>28054.5</v>
      </c>
      <c r="H24" s="54">
        <f t="shared" si="5"/>
        <v>0</v>
      </c>
      <c r="I24" s="54">
        <f t="shared" si="5"/>
        <v>0</v>
      </c>
      <c r="J24" s="54">
        <f t="shared" si="5"/>
        <v>0</v>
      </c>
      <c r="K24" s="110"/>
    </row>
    <row r="25" spans="1:11" ht="15">
      <c r="A25" s="35" t="s">
        <v>253</v>
      </c>
      <c r="B25" s="582"/>
      <c r="C25" s="582"/>
      <c r="D25" s="582">
        <v>0</v>
      </c>
      <c r="E25" s="582">
        <v>0</v>
      </c>
      <c r="F25" s="581">
        <v>0</v>
      </c>
      <c r="G25" s="581">
        <v>0</v>
      </c>
      <c r="H25" s="581"/>
      <c r="I25" s="581"/>
      <c r="J25" s="581"/>
      <c r="K25" s="110"/>
    </row>
    <row r="26" spans="1:11" ht="15">
      <c r="A26" s="35" t="s">
        <v>254</v>
      </c>
      <c r="B26" s="582"/>
      <c r="C26" s="582"/>
      <c r="D26" s="582"/>
      <c r="E26" s="582"/>
      <c r="F26" s="581"/>
      <c r="G26" s="581"/>
      <c r="H26" s="581"/>
      <c r="I26" s="581"/>
      <c r="J26" s="581"/>
      <c r="K26" s="110"/>
    </row>
    <row r="27" spans="1:11" ht="15">
      <c r="A27" s="35" t="s">
        <v>255</v>
      </c>
      <c r="B27" s="582"/>
      <c r="C27" s="582"/>
      <c r="D27" s="582"/>
      <c r="E27" s="582"/>
      <c r="F27" s="581"/>
      <c r="G27" s="581"/>
      <c r="H27" s="581"/>
      <c r="I27" s="581"/>
      <c r="J27" s="581"/>
      <c r="K27" s="110"/>
    </row>
    <row r="28" spans="1:11" ht="15">
      <c r="A28" s="35" t="s">
        <v>256</v>
      </c>
      <c r="B28" s="582"/>
      <c r="C28" s="582"/>
      <c r="D28" s="582"/>
      <c r="E28" s="582"/>
      <c r="F28" s="581"/>
      <c r="G28" s="581"/>
      <c r="H28" s="581"/>
      <c r="I28" s="581"/>
      <c r="J28" s="581"/>
      <c r="K28" s="110"/>
    </row>
    <row r="29" spans="1:11" ht="15">
      <c r="A29" s="35" t="s">
        <v>257</v>
      </c>
      <c r="B29" s="584"/>
      <c r="C29" s="584"/>
      <c r="D29" s="584"/>
      <c r="E29" s="584"/>
      <c r="F29" s="585"/>
      <c r="G29" s="585"/>
      <c r="H29" s="585"/>
      <c r="I29" s="581"/>
      <c r="J29" s="581"/>
      <c r="K29" s="110"/>
    </row>
    <row r="30" spans="1:11" ht="15">
      <c r="A30" s="35" t="s">
        <v>258</v>
      </c>
      <c r="B30" s="584"/>
      <c r="C30" s="584"/>
      <c r="D30" s="584"/>
      <c r="E30" s="584"/>
      <c r="F30" s="585"/>
      <c r="G30" s="585"/>
      <c r="H30" s="585"/>
      <c r="I30" s="581"/>
      <c r="J30" s="581"/>
      <c r="K30" s="110"/>
    </row>
    <row r="31" spans="1:11" ht="15">
      <c r="A31" s="35" t="s">
        <v>259</v>
      </c>
      <c r="B31" s="584">
        <v>0</v>
      </c>
      <c r="C31" s="584">
        <v>0</v>
      </c>
      <c r="D31" s="584">
        <v>100</v>
      </c>
      <c r="E31" s="584">
        <v>548</v>
      </c>
      <c r="F31" s="585">
        <v>100</v>
      </c>
      <c r="G31" s="585">
        <v>548</v>
      </c>
      <c r="H31" s="584">
        <v>0</v>
      </c>
      <c r="I31" s="582">
        <v>0</v>
      </c>
      <c r="J31" s="582">
        <v>0</v>
      </c>
      <c r="K31" s="110"/>
    </row>
    <row r="32" spans="1:11" ht="15">
      <c r="A32" s="34" t="s">
        <v>132</v>
      </c>
      <c r="B32" s="584">
        <v>0</v>
      </c>
      <c r="C32" s="584">
        <v>0</v>
      </c>
      <c r="D32" s="584">
        <v>12200</v>
      </c>
      <c r="E32" s="584">
        <v>27506.5</v>
      </c>
      <c r="F32" s="585">
        <v>12200</v>
      </c>
      <c r="G32" s="585">
        <v>27506.5</v>
      </c>
      <c r="H32" s="584">
        <v>0</v>
      </c>
      <c r="I32" s="582">
        <v>0</v>
      </c>
      <c r="J32" s="582">
        <v>0</v>
      </c>
      <c r="K32" s="110"/>
    </row>
    <row r="33" spans="1:11" ht="15">
      <c r="A33" s="35" t="s">
        <v>260</v>
      </c>
      <c r="B33" s="582"/>
      <c r="C33" s="582"/>
      <c r="D33" s="583">
        <f t="shared" ref="D33:J33" si="6">SUM(D34:D36)</f>
        <v>0</v>
      </c>
      <c r="E33" s="583">
        <f>SUM(E34:E36)</f>
        <v>0</v>
      </c>
      <c r="F33" s="54">
        <f t="shared" si="6"/>
        <v>0</v>
      </c>
      <c r="G33" s="54">
        <f>SUM(G34:G36)</f>
        <v>0</v>
      </c>
      <c r="H33" s="54">
        <f>SUM(H34:H36)</f>
        <v>0</v>
      </c>
      <c r="I33" s="54">
        <f>SUM(I34:I36)</f>
        <v>0</v>
      </c>
      <c r="J33" s="54">
        <f t="shared" si="6"/>
        <v>0</v>
      </c>
      <c r="K33" s="110"/>
    </row>
    <row r="34" spans="1:11" ht="15">
      <c r="A34" s="35" t="s">
        <v>261</v>
      </c>
      <c r="B34" s="54">
        <f t="shared" ref="B34:C34" si="7">SUM(B35:B37,B40)</f>
        <v>0</v>
      </c>
      <c r="C34" s="54">
        <f t="shared" si="7"/>
        <v>0</v>
      </c>
      <c r="D34" s="581"/>
      <c r="E34" s="581"/>
      <c r="F34" s="581"/>
      <c r="G34" s="581"/>
      <c r="H34" s="581"/>
      <c r="I34" s="581"/>
      <c r="J34" s="581"/>
      <c r="K34" s="110"/>
    </row>
    <row r="35" spans="1:11" ht="15">
      <c r="A35" s="35" t="s">
        <v>262</v>
      </c>
      <c r="B35" s="581"/>
      <c r="C35" s="581"/>
      <c r="D35" s="581"/>
      <c r="E35" s="581"/>
      <c r="F35" s="581"/>
      <c r="G35" s="581"/>
      <c r="H35" s="581"/>
      <c r="I35" s="581"/>
      <c r="J35" s="581"/>
      <c r="K35" s="110"/>
    </row>
    <row r="36" spans="1:11" ht="15">
      <c r="A36" s="34" t="s">
        <v>133</v>
      </c>
      <c r="B36" s="581"/>
      <c r="C36" s="581"/>
      <c r="D36" s="581"/>
      <c r="E36" s="581"/>
      <c r="F36" s="581"/>
      <c r="G36" s="581"/>
      <c r="H36" s="581"/>
      <c r="I36" s="581"/>
      <c r="J36" s="581"/>
      <c r="K36" s="110"/>
    </row>
    <row r="37" spans="1:11" ht="15">
      <c r="A37" s="35" t="s">
        <v>134</v>
      </c>
      <c r="B37" s="580">
        <f t="shared" ref="B37:C37" si="8">SUM(B38:B39)</f>
        <v>0</v>
      </c>
      <c r="C37" s="580">
        <f t="shared" si="8"/>
        <v>0</v>
      </c>
      <c r="D37" s="54">
        <f t="shared" ref="D37:J37" si="9">SUM(D38:D40,D43)</f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110"/>
    </row>
    <row r="38" spans="1:11" ht="15">
      <c r="A38" s="35" t="s">
        <v>135</v>
      </c>
      <c r="B38" s="581"/>
      <c r="C38" s="581"/>
      <c r="D38" s="581"/>
      <c r="E38" s="581"/>
      <c r="F38" s="581"/>
      <c r="G38" s="581"/>
      <c r="H38" s="581"/>
      <c r="I38" s="581"/>
      <c r="J38" s="581"/>
      <c r="K38" s="110"/>
    </row>
    <row r="39" spans="1:11" ht="15">
      <c r="A39" s="35" t="s">
        <v>136</v>
      </c>
      <c r="B39" s="581"/>
      <c r="C39" s="581"/>
      <c r="D39" s="581"/>
      <c r="E39" s="581"/>
      <c r="F39" s="581"/>
      <c r="G39" s="581"/>
      <c r="H39" s="581"/>
      <c r="I39" s="581"/>
      <c r="J39" s="581"/>
      <c r="K39" s="110"/>
    </row>
    <row r="40" spans="1:11" ht="30">
      <c r="A40" s="35" t="s">
        <v>400</v>
      </c>
      <c r="B40" s="581"/>
      <c r="C40" s="581"/>
      <c r="D40" s="580">
        <f t="shared" ref="D40:J40" si="10">SUM(D41:D42)</f>
        <v>0</v>
      </c>
      <c r="E40" s="580">
        <f t="shared" si="10"/>
        <v>0</v>
      </c>
      <c r="F40" s="580">
        <f t="shared" si="10"/>
        <v>0</v>
      </c>
      <c r="G40" s="580">
        <f t="shared" si="10"/>
        <v>0</v>
      </c>
      <c r="H40" s="580">
        <f t="shared" si="10"/>
        <v>0</v>
      </c>
      <c r="I40" s="580">
        <f t="shared" si="10"/>
        <v>0</v>
      </c>
      <c r="J40" s="580">
        <f t="shared" si="10"/>
        <v>0</v>
      </c>
      <c r="K40" s="110"/>
    </row>
    <row r="41" spans="1:11" ht="15">
      <c r="A41" s="35" t="s">
        <v>137</v>
      </c>
      <c r="B41" s="581"/>
      <c r="C41" s="581"/>
      <c r="D41" s="581"/>
      <c r="E41" s="581"/>
      <c r="F41" s="581"/>
      <c r="G41" s="581"/>
      <c r="H41" s="581"/>
      <c r="I41" s="581"/>
      <c r="J41" s="581"/>
      <c r="K41" s="110"/>
    </row>
    <row r="42" spans="1:11" ht="15">
      <c r="A42" s="35" t="s">
        <v>138</v>
      </c>
      <c r="B42" s="581"/>
      <c r="C42" s="581"/>
      <c r="D42" s="581"/>
      <c r="E42" s="581"/>
      <c r="F42" s="581"/>
      <c r="G42" s="581"/>
      <c r="H42" s="581"/>
      <c r="I42" s="581"/>
      <c r="J42" s="581"/>
      <c r="K42" s="110"/>
    </row>
    <row r="43" spans="1:11" ht="15">
      <c r="A43" s="19"/>
      <c r="B43" s="581"/>
      <c r="C43" s="581"/>
      <c r="D43" s="581"/>
      <c r="E43" s="581"/>
      <c r="F43" s="581"/>
      <c r="G43" s="581"/>
      <c r="H43" s="581"/>
      <c r="I43" s="581"/>
      <c r="J43" s="581"/>
    </row>
    <row r="44" spans="1:11" s="18" customFormat="1"/>
    <row r="45" spans="1:11" s="18" customFormat="1">
      <c r="A45" s="20"/>
    </row>
    <row r="46" spans="1:11" s="2" customFormat="1" ht="15">
      <c r="A46" s="4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42"/>
      <c r="C48" s="42"/>
      <c r="F48" s="42"/>
      <c r="G48" s="45"/>
      <c r="H48" s="42"/>
      <c r="I48"/>
      <c r="J48"/>
    </row>
    <row r="49" spans="1:10" s="2" customFormat="1" ht="15">
      <c r="B49" s="41" t="s">
        <v>263</v>
      </c>
      <c r="F49" s="11" t="s">
        <v>268</v>
      </c>
      <c r="G49" s="44"/>
      <c r="I49"/>
      <c r="J49"/>
    </row>
    <row r="50" spans="1:10" s="2" customFormat="1" ht="15">
      <c r="B50" s="38" t="s">
        <v>139</v>
      </c>
      <c r="F50" s="2" t="s">
        <v>264</v>
      </c>
      <c r="G50"/>
      <c r="I50"/>
      <c r="J50"/>
    </row>
    <row r="51" spans="1:10" customFormat="1" ht="15">
      <c r="A51" s="2"/>
      <c r="B51" s="20"/>
      <c r="H51" s="20"/>
    </row>
    <row r="52" spans="1:10" s="2" customFormat="1" ht="15">
      <c r="A52" s="10"/>
      <c r="B52" s="10"/>
      <c r="C52" s="10"/>
    </row>
    <row r="53" spans="1:10" ht="15">
      <c r="A53" s="19"/>
      <c r="B53" s="19"/>
      <c r="C53" s="19"/>
      <c r="D53" s="19"/>
      <c r="E53" s="19"/>
      <c r="F53" s="19"/>
      <c r="G53" s="19"/>
      <c r="H53" s="19"/>
      <c r="I53" s="19"/>
      <c r="J53" s="19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46"/>
  <sheetViews>
    <sheetView view="pageBreakPreview" topLeftCell="A7" zoomScale="80" zoomScaleNormal="80" zoomScaleSheetLayoutView="80" workbookViewId="0">
      <selection activeCell="E9" sqref="E9"/>
    </sheetView>
  </sheetViews>
  <sheetFormatPr defaultRowHeight="12.75"/>
  <cols>
    <col min="1" max="1" width="6" style="163" customWidth="1"/>
    <col min="2" max="2" width="21.140625" style="163" customWidth="1"/>
    <col min="3" max="3" width="25.140625" style="163" bestFit="1" customWidth="1"/>
    <col min="4" max="4" width="17.7109375" style="163" customWidth="1"/>
    <col min="5" max="5" width="19.5703125" style="163" customWidth="1"/>
    <col min="6" max="6" width="22" style="163" customWidth="1"/>
    <col min="7" max="7" width="25.28515625" style="163" customWidth="1"/>
    <col min="8" max="8" width="18.28515625" style="163" customWidth="1"/>
    <col min="9" max="9" width="20.5703125" style="163" customWidth="1"/>
    <col min="10" max="16384" width="9.140625" style="163"/>
  </cols>
  <sheetData>
    <row r="1" spans="1:9" ht="15">
      <c r="A1" s="156" t="s">
        <v>489</v>
      </c>
      <c r="B1" s="156"/>
      <c r="C1" s="157"/>
      <c r="D1" s="157"/>
      <c r="E1" s="157"/>
      <c r="F1" s="157"/>
      <c r="G1" s="157"/>
      <c r="H1" s="157"/>
      <c r="I1" s="297" t="s">
        <v>109</v>
      </c>
    </row>
    <row r="2" spans="1:9" ht="15">
      <c r="A2" s="113" t="s">
        <v>140</v>
      </c>
      <c r="B2" s="113"/>
      <c r="C2" s="157"/>
      <c r="D2" s="157"/>
      <c r="E2" s="157"/>
      <c r="F2" s="157"/>
      <c r="G2" s="157"/>
      <c r="H2" s="157"/>
      <c r="I2" s="294" t="str">
        <f>'ფორმა N1'!K2</f>
        <v>01.01.2017-12.31.2017</v>
      </c>
    </row>
    <row r="3" spans="1:9" ht="15">
      <c r="A3" s="157"/>
      <c r="B3" s="157"/>
      <c r="C3" s="157"/>
      <c r="D3" s="157"/>
      <c r="E3" s="157"/>
      <c r="F3" s="157"/>
      <c r="G3" s="157"/>
      <c r="H3" s="157"/>
      <c r="I3" s="106"/>
    </row>
    <row r="4" spans="1:9" ht="15">
      <c r="A4" s="82" t="s">
        <v>269</v>
      </c>
      <c r="B4" s="82"/>
      <c r="C4" s="82"/>
      <c r="D4" s="82"/>
      <c r="E4" s="304"/>
      <c r="F4" s="158"/>
      <c r="G4" s="157"/>
      <c r="H4" s="157"/>
      <c r="I4" s="158"/>
    </row>
    <row r="5" spans="1:9" s="309" customFormat="1" ht="15">
      <c r="A5" s="305" t="str">
        <f>'ფორმა N1'!A5</f>
        <v>მოქალაქეთა  პოლიტიკური გაერთიანება "ეროვნული ფორუმი"</v>
      </c>
      <c r="B5" s="305"/>
      <c r="C5" s="306"/>
      <c r="D5" s="306"/>
      <c r="E5" s="306"/>
      <c r="F5" s="307"/>
      <c r="G5" s="308"/>
      <c r="H5" s="308"/>
      <c r="I5" s="307"/>
    </row>
    <row r="6" spans="1:9" ht="13.5">
      <c r="A6" s="107"/>
      <c r="B6" s="107"/>
      <c r="C6" s="310"/>
      <c r="D6" s="310"/>
      <c r="E6" s="310"/>
      <c r="F6" s="157"/>
      <c r="G6" s="157"/>
      <c r="H6" s="157"/>
      <c r="I6" s="157"/>
    </row>
    <row r="7" spans="1:9" ht="60">
      <c r="A7" s="311" t="s">
        <v>64</v>
      </c>
      <c r="B7" s="311" t="s">
        <v>480</v>
      </c>
      <c r="C7" s="312" t="s">
        <v>481</v>
      </c>
      <c r="D7" s="312" t="s">
        <v>482</v>
      </c>
      <c r="E7" s="312" t="s">
        <v>483</v>
      </c>
      <c r="F7" s="312" t="s">
        <v>365</v>
      </c>
      <c r="G7" s="312" t="s">
        <v>484</v>
      </c>
      <c r="H7" s="312" t="s">
        <v>485</v>
      </c>
      <c r="I7" s="312" t="s">
        <v>486</v>
      </c>
    </row>
    <row r="8" spans="1:9" ht="15">
      <c r="A8" s="311">
        <v>1</v>
      </c>
      <c r="B8" s="311">
        <v>2</v>
      </c>
      <c r="C8" s="311">
        <v>3</v>
      </c>
      <c r="D8" s="312">
        <v>4</v>
      </c>
      <c r="E8" s="311">
        <v>5</v>
      </c>
      <c r="F8" s="312">
        <v>6</v>
      </c>
      <c r="G8" s="311">
        <v>7</v>
      </c>
      <c r="H8" s="312">
        <v>8</v>
      </c>
      <c r="I8" s="312">
        <v>9</v>
      </c>
    </row>
    <row r="9" spans="1:9" ht="30">
      <c r="A9" s="530">
        <v>1</v>
      </c>
      <c r="B9" s="629" t="s">
        <v>919</v>
      </c>
      <c r="C9" s="630" t="s">
        <v>920</v>
      </c>
      <c r="D9" s="631" t="s">
        <v>921</v>
      </c>
      <c r="E9" s="632" t="s">
        <v>1035</v>
      </c>
      <c r="F9" s="629" t="s">
        <v>923</v>
      </c>
      <c r="G9" s="629">
        <v>3112.88</v>
      </c>
      <c r="H9" s="633" t="s">
        <v>924</v>
      </c>
      <c r="I9" s="629" t="s">
        <v>925</v>
      </c>
    </row>
    <row r="10" spans="1:9" ht="30">
      <c r="A10" s="530">
        <v>2</v>
      </c>
      <c r="B10" s="629" t="s">
        <v>919</v>
      </c>
      <c r="C10" s="630" t="s">
        <v>920</v>
      </c>
      <c r="D10" s="631" t="s">
        <v>921</v>
      </c>
      <c r="E10" s="630" t="s">
        <v>922</v>
      </c>
      <c r="F10" s="629" t="s">
        <v>923</v>
      </c>
      <c r="G10" s="629">
        <v>3077.25</v>
      </c>
      <c r="H10" s="633" t="s">
        <v>924</v>
      </c>
      <c r="I10" s="629" t="s">
        <v>925</v>
      </c>
    </row>
    <row r="11" spans="1:9" ht="30">
      <c r="A11" s="530">
        <v>3</v>
      </c>
      <c r="B11" s="629" t="s">
        <v>919</v>
      </c>
      <c r="C11" s="634" t="s">
        <v>926</v>
      </c>
      <c r="D11" s="630" t="s">
        <v>927</v>
      </c>
      <c r="E11" s="630" t="s">
        <v>928</v>
      </c>
      <c r="F11" s="635" t="s">
        <v>929</v>
      </c>
      <c r="G11" s="629">
        <v>173</v>
      </c>
      <c r="H11" s="483">
        <v>227765022</v>
      </c>
      <c r="I11" s="629" t="s">
        <v>930</v>
      </c>
    </row>
    <row r="12" spans="1:9" ht="30">
      <c r="A12" s="530">
        <v>4</v>
      </c>
      <c r="B12" s="629" t="s">
        <v>919</v>
      </c>
      <c r="C12" s="630" t="s">
        <v>931</v>
      </c>
      <c r="D12" s="630" t="s">
        <v>932</v>
      </c>
      <c r="E12" s="630" t="s">
        <v>933</v>
      </c>
      <c r="F12" s="635" t="s">
        <v>934</v>
      </c>
      <c r="G12" s="629">
        <v>375</v>
      </c>
      <c r="H12" s="633" t="s">
        <v>935</v>
      </c>
      <c r="I12" s="629" t="s">
        <v>936</v>
      </c>
    </row>
    <row r="13" spans="1:9" ht="30">
      <c r="A13" s="530">
        <v>5</v>
      </c>
      <c r="B13" s="629" t="s">
        <v>919</v>
      </c>
      <c r="C13" s="630" t="s">
        <v>937</v>
      </c>
      <c r="D13" s="630" t="s">
        <v>938</v>
      </c>
      <c r="E13" s="630" t="s">
        <v>939</v>
      </c>
      <c r="F13" s="629" t="s">
        <v>940</v>
      </c>
      <c r="G13" s="629">
        <v>1250</v>
      </c>
      <c r="H13" s="633" t="s">
        <v>941</v>
      </c>
      <c r="I13" s="629" t="s">
        <v>942</v>
      </c>
    </row>
    <row r="14" spans="1:9" ht="30">
      <c r="A14" s="530">
        <v>6</v>
      </c>
      <c r="B14" s="629" t="s">
        <v>919</v>
      </c>
      <c r="C14" s="630" t="s">
        <v>943</v>
      </c>
      <c r="D14" s="630" t="s">
        <v>944</v>
      </c>
      <c r="E14" s="630" t="s">
        <v>945</v>
      </c>
      <c r="F14" s="629" t="s">
        <v>946</v>
      </c>
      <c r="G14" s="629">
        <v>625</v>
      </c>
      <c r="H14" s="633" t="s">
        <v>947</v>
      </c>
      <c r="I14" s="629" t="s">
        <v>948</v>
      </c>
    </row>
    <row r="15" spans="1:9" ht="30">
      <c r="A15" s="530">
        <v>7</v>
      </c>
      <c r="B15" s="629" t="s">
        <v>919</v>
      </c>
      <c r="C15" s="630" t="s">
        <v>949</v>
      </c>
      <c r="D15" s="630" t="s">
        <v>950</v>
      </c>
      <c r="E15" s="630" t="s">
        <v>945</v>
      </c>
      <c r="F15" s="629" t="s">
        <v>951</v>
      </c>
      <c r="G15" s="629">
        <v>2000</v>
      </c>
      <c r="H15" s="633" t="s">
        <v>952</v>
      </c>
      <c r="I15" s="629" t="s">
        <v>953</v>
      </c>
    </row>
    <row r="16" spans="1:9" ht="30">
      <c r="A16" s="530">
        <v>8</v>
      </c>
      <c r="B16" s="629" t="s">
        <v>919</v>
      </c>
      <c r="C16" s="630" t="s">
        <v>954</v>
      </c>
      <c r="D16" s="630"/>
      <c r="E16" s="630" t="s">
        <v>1183</v>
      </c>
      <c r="F16" s="629" t="s">
        <v>955</v>
      </c>
      <c r="G16" s="629">
        <v>625</v>
      </c>
      <c r="H16" s="483">
        <v>19001095893</v>
      </c>
      <c r="I16" s="483" t="s">
        <v>956</v>
      </c>
    </row>
    <row r="17" spans="1:9" ht="30">
      <c r="A17" s="530">
        <v>9</v>
      </c>
      <c r="B17" s="629" t="s">
        <v>919</v>
      </c>
      <c r="C17" s="636" t="s">
        <v>957</v>
      </c>
      <c r="D17" s="630" t="s">
        <v>958</v>
      </c>
      <c r="E17" s="630" t="s">
        <v>945</v>
      </c>
      <c r="F17" s="629" t="s">
        <v>959</v>
      </c>
      <c r="G17" s="629">
        <v>375</v>
      </c>
      <c r="H17" s="483">
        <v>37001005817</v>
      </c>
      <c r="I17" s="637" t="s">
        <v>960</v>
      </c>
    </row>
    <row r="18" spans="1:9" ht="30">
      <c r="A18" s="530">
        <v>10</v>
      </c>
      <c r="B18" s="629" t="s">
        <v>919</v>
      </c>
      <c r="C18" s="638" t="s">
        <v>961</v>
      </c>
      <c r="D18" s="639" t="s">
        <v>962</v>
      </c>
      <c r="E18" s="630" t="s">
        <v>963</v>
      </c>
      <c r="F18" s="629" t="s">
        <v>964</v>
      </c>
      <c r="G18" s="629">
        <v>1500</v>
      </c>
      <c r="H18" s="633" t="s">
        <v>913</v>
      </c>
      <c r="I18" s="629" t="s">
        <v>965</v>
      </c>
    </row>
    <row r="19" spans="1:9" ht="30">
      <c r="A19" s="530">
        <v>11</v>
      </c>
      <c r="B19" s="629" t="s">
        <v>919</v>
      </c>
      <c r="C19" s="630" t="s">
        <v>966</v>
      </c>
      <c r="D19" s="630" t="s">
        <v>1182</v>
      </c>
      <c r="E19" s="630" t="s">
        <v>967</v>
      </c>
      <c r="F19" s="629" t="s">
        <v>968</v>
      </c>
      <c r="G19" s="629">
        <v>600</v>
      </c>
      <c r="H19" s="633" t="s">
        <v>969</v>
      </c>
      <c r="I19" s="629" t="s">
        <v>970</v>
      </c>
    </row>
    <row r="20" spans="1:9" ht="30">
      <c r="A20" s="530">
        <v>12</v>
      </c>
      <c r="B20" s="629" t="s">
        <v>919</v>
      </c>
      <c r="C20" s="630" t="s">
        <v>971</v>
      </c>
      <c r="D20" s="630" t="s">
        <v>972</v>
      </c>
      <c r="E20" s="630" t="s">
        <v>973</v>
      </c>
      <c r="F20" s="629" t="s">
        <v>934</v>
      </c>
      <c r="G20" s="629">
        <v>187.5</v>
      </c>
      <c r="H20" s="633" t="s">
        <v>974</v>
      </c>
      <c r="I20" s="629" t="s">
        <v>975</v>
      </c>
    </row>
    <row r="21" spans="1:9" ht="30">
      <c r="A21" s="530">
        <v>13</v>
      </c>
      <c r="B21" s="629" t="s">
        <v>919</v>
      </c>
      <c r="C21" s="630" t="s">
        <v>976</v>
      </c>
      <c r="D21" s="630" t="s">
        <v>977</v>
      </c>
      <c r="E21" s="630" t="s">
        <v>967</v>
      </c>
      <c r="F21" s="629" t="s">
        <v>978</v>
      </c>
      <c r="G21" s="629">
        <v>3721.2</v>
      </c>
      <c r="H21" s="633" t="s">
        <v>979</v>
      </c>
      <c r="I21" s="629" t="s">
        <v>1184</v>
      </c>
    </row>
    <row r="22" spans="1:9" ht="30">
      <c r="A22" s="530">
        <v>14</v>
      </c>
      <c r="B22" s="629" t="s">
        <v>919</v>
      </c>
      <c r="C22" s="630" t="s">
        <v>980</v>
      </c>
      <c r="D22" s="630" t="s">
        <v>981</v>
      </c>
      <c r="E22" s="630" t="s">
        <v>982</v>
      </c>
      <c r="F22" s="629" t="s">
        <v>983</v>
      </c>
      <c r="G22" s="629">
        <v>400</v>
      </c>
      <c r="H22" s="633" t="s">
        <v>549</v>
      </c>
      <c r="I22" s="629" t="s">
        <v>984</v>
      </c>
    </row>
    <row r="23" spans="1:9" ht="30">
      <c r="A23" s="530">
        <v>15</v>
      </c>
      <c r="B23" s="629" t="s">
        <v>919</v>
      </c>
      <c r="C23" s="630" t="s">
        <v>985</v>
      </c>
      <c r="D23" s="630" t="s">
        <v>986</v>
      </c>
      <c r="E23" s="630" t="s">
        <v>987</v>
      </c>
      <c r="F23" s="629" t="s">
        <v>988</v>
      </c>
      <c r="G23" s="633" t="s">
        <v>989</v>
      </c>
      <c r="H23" s="633" t="s">
        <v>571</v>
      </c>
      <c r="I23" s="629" t="s">
        <v>990</v>
      </c>
    </row>
    <row r="24" spans="1:9" ht="30">
      <c r="A24" s="530">
        <v>16</v>
      </c>
      <c r="B24" s="629" t="s">
        <v>919</v>
      </c>
      <c r="C24" s="630" t="s">
        <v>991</v>
      </c>
      <c r="D24" s="630" t="s">
        <v>992</v>
      </c>
      <c r="E24" s="630" t="s">
        <v>993</v>
      </c>
      <c r="F24" s="629" t="s">
        <v>994</v>
      </c>
      <c r="G24" s="629">
        <v>375</v>
      </c>
      <c r="H24" s="633" t="s">
        <v>552</v>
      </c>
      <c r="I24" s="629" t="s">
        <v>551</v>
      </c>
    </row>
    <row r="25" spans="1:9" ht="30">
      <c r="A25" s="530">
        <v>17</v>
      </c>
      <c r="B25" s="629" t="s">
        <v>919</v>
      </c>
      <c r="C25" s="630" t="s">
        <v>995</v>
      </c>
      <c r="D25" s="630" t="s">
        <v>996</v>
      </c>
      <c r="E25" s="630" t="s">
        <v>997</v>
      </c>
      <c r="F25" s="629" t="s">
        <v>998</v>
      </c>
      <c r="G25" s="629">
        <v>600</v>
      </c>
      <c r="H25" s="633" t="s">
        <v>555</v>
      </c>
      <c r="I25" s="629" t="s">
        <v>554</v>
      </c>
    </row>
    <row r="26" spans="1:9" ht="30">
      <c r="A26" s="530">
        <v>18</v>
      </c>
      <c r="B26" s="629" t="s">
        <v>919</v>
      </c>
      <c r="C26" s="630" t="s">
        <v>999</v>
      </c>
      <c r="D26" s="630" t="s">
        <v>1000</v>
      </c>
      <c r="E26" s="630" t="s">
        <v>1001</v>
      </c>
      <c r="F26" s="629" t="s">
        <v>1002</v>
      </c>
      <c r="G26" s="629">
        <v>400</v>
      </c>
      <c r="H26" s="633" t="s">
        <v>542</v>
      </c>
      <c r="I26" s="629" t="s">
        <v>541</v>
      </c>
    </row>
    <row r="27" spans="1:9" ht="30">
      <c r="A27" s="530">
        <v>19</v>
      </c>
      <c r="B27" s="629" t="s">
        <v>919</v>
      </c>
      <c r="C27" s="630" t="s">
        <v>1003</v>
      </c>
      <c r="D27" s="630" t="s">
        <v>1004</v>
      </c>
      <c r="E27" s="630" t="s">
        <v>1005</v>
      </c>
      <c r="F27" s="629" t="s">
        <v>988</v>
      </c>
      <c r="G27" s="629">
        <v>500</v>
      </c>
      <c r="H27" s="633" t="s">
        <v>558</v>
      </c>
      <c r="I27" s="629" t="s">
        <v>557</v>
      </c>
    </row>
    <row r="28" spans="1:9" ht="30">
      <c r="A28" s="530">
        <v>20</v>
      </c>
      <c r="B28" s="629" t="s">
        <v>919</v>
      </c>
      <c r="C28" s="630" t="s">
        <v>1185</v>
      </c>
      <c r="D28" s="630" t="s">
        <v>1006</v>
      </c>
      <c r="E28" s="630" t="s">
        <v>1007</v>
      </c>
      <c r="F28" s="629" t="s">
        <v>940</v>
      </c>
      <c r="G28" s="629">
        <v>200</v>
      </c>
      <c r="H28" s="633" t="s">
        <v>574</v>
      </c>
      <c r="I28" s="629" t="s">
        <v>573</v>
      </c>
    </row>
    <row r="29" spans="1:9" ht="30">
      <c r="A29" s="530">
        <v>21</v>
      </c>
      <c r="B29" s="629" t="s">
        <v>919</v>
      </c>
      <c r="C29" s="630" t="s">
        <v>1008</v>
      </c>
      <c r="D29" s="630" t="s">
        <v>1009</v>
      </c>
      <c r="E29" s="630" t="s">
        <v>1010</v>
      </c>
      <c r="F29" s="629" t="s">
        <v>1011</v>
      </c>
      <c r="G29" s="629">
        <v>800</v>
      </c>
      <c r="H29" s="633" t="s">
        <v>1012</v>
      </c>
      <c r="I29" s="629" t="s">
        <v>1013</v>
      </c>
    </row>
    <row r="30" spans="1:9" ht="30">
      <c r="A30" s="530">
        <v>22</v>
      </c>
      <c r="B30" s="629" t="s">
        <v>919</v>
      </c>
      <c r="C30" s="630" t="s">
        <v>1014</v>
      </c>
      <c r="D30" s="630" t="s">
        <v>1015</v>
      </c>
      <c r="E30" s="630" t="s">
        <v>1016</v>
      </c>
      <c r="F30" s="629" t="s">
        <v>1017</v>
      </c>
      <c r="G30" s="629">
        <v>115</v>
      </c>
      <c r="H30" s="633" t="s">
        <v>1018</v>
      </c>
      <c r="I30" s="629" t="s">
        <v>1019</v>
      </c>
    </row>
    <row r="31" spans="1:9" ht="45">
      <c r="A31" s="530">
        <v>23</v>
      </c>
      <c r="B31" s="640" t="s">
        <v>919</v>
      </c>
      <c r="C31" s="641" t="s">
        <v>1020</v>
      </c>
      <c r="D31" s="642" t="s">
        <v>1021</v>
      </c>
      <c r="E31" s="643" t="s">
        <v>1016</v>
      </c>
      <c r="F31" s="640" t="s">
        <v>1022</v>
      </c>
      <c r="G31" s="640">
        <v>300</v>
      </c>
      <c r="H31" s="644" t="s">
        <v>589</v>
      </c>
      <c r="I31" s="640" t="s">
        <v>1023</v>
      </c>
    </row>
    <row r="32" spans="1:9" ht="30">
      <c r="A32" s="530">
        <v>24</v>
      </c>
      <c r="B32" s="629" t="s">
        <v>919</v>
      </c>
      <c r="C32" s="645" t="s">
        <v>1024</v>
      </c>
      <c r="D32" s="646" t="s">
        <v>1025</v>
      </c>
      <c r="E32" s="630" t="s">
        <v>1026</v>
      </c>
      <c r="F32" s="629" t="s">
        <v>1027</v>
      </c>
      <c r="G32" s="629">
        <v>400</v>
      </c>
      <c r="H32" s="633" t="s">
        <v>1028</v>
      </c>
      <c r="I32" s="629" t="s">
        <v>585</v>
      </c>
    </row>
    <row r="33" spans="1:9" ht="30">
      <c r="A33" s="530">
        <v>25</v>
      </c>
      <c r="B33" s="629" t="s">
        <v>919</v>
      </c>
      <c r="C33" s="645" t="s">
        <v>1029</v>
      </c>
      <c r="D33" s="646" t="s">
        <v>1030</v>
      </c>
      <c r="E33" s="630" t="s">
        <v>1031</v>
      </c>
      <c r="F33" s="629" t="s">
        <v>1032</v>
      </c>
      <c r="G33" s="629">
        <v>500</v>
      </c>
      <c r="H33" s="633" t="s">
        <v>1033</v>
      </c>
      <c r="I33" s="629" t="s">
        <v>1034</v>
      </c>
    </row>
    <row r="34" spans="1:9" ht="15">
      <c r="A34" s="313"/>
      <c r="B34" s="313"/>
      <c r="C34" s="314"/>
      <c r="D34" s="314"/>
      <c r="E34" s="314"/>
      <c r="F34" s="314"/>
      <c r="G34" s="314"/>
      <c r="H34" s="314"/>
      <c r="I34" s="314"/>
    </row>
    <row r="35" spans="1:9" ht="15">
      <c r="A35" s="313"/>
      <c r="B35" s="313"/>
      <c r="C35" s="314"/>
      <c r="D35" s="314"/>
      <c r="E35" s="314"/>
      <c r="F35" s="314"/>
      <c r="G35" s="314"/>
      <c r="H35" s="314"/>
      <c r="I35" s="314"/>
    </row>
    <row r="36" spans="1:9" ht="15">
      <c r="A36" s="313"/>
      <c r="B36" s="313"/>
      <c r="C36" s="314"/>
      <c r="D36" s="314"/>
      <c r="E36" s="314"/>
      <c r="F36" s="314"/>
      <c r="G36" s="314"/>
      <c r="H36" s="314"/>
      <c r="I36" s="314"/>
    </row>
    <row r="37" spans="1:9" ht="15">
      <c r="A37" s="313"/>
      <c r="B37" s="313"/>
      <c r="C37" s="314"/>
      <c r="D37" s="314"/>
      <c r="E37" s="314"/>
      <c r="F37" s="314"/>
      <c r="G37" s="314"/>
      <c r="H37" s="314"/>
      <c r="I37" s="314"/>
    </row>
    <row r="38" spans="1:9" ht="15">
      <c r="A38" s="313" t="s">
        <v>273</v>
      </c>
      <c r="B38" s="313"/>
      <c r="C38" s="314"/>
      <c r="D38" s="314"/>
      <c r="E38" s="314"/>
      <c r="F38" s="314"/>
      <c r="G38" s="314"/>
      <c r="H38" s="314"/>
      <c r="I38" s="314"/>
    </row>
    <row r="39" spans="1:9">
      <c r="A39" s="159"/>
      <c r="B39" s="159"/>
      <c r="C39" s="159"/>
      <c r="D39" s="159"/>
      <c r="E39" s="159"/>
      <c r="F39" s="159"/>
      <c r="G39" s="159"/>
      <c r="H39" s="159"/>
      <c r="I39" s="159"/>
    </row>
    <row r="40" spans="1:9">
      <c r="A40" s="159"/>
      <c r="B40" s="159"/>
      <c r="C40" s="159"/>
      <c r="D40" s="159"/>
      <c r="E40" s="159"/>
      <c r="F40" s="159"/>
      <c r="G40" s="159"/>
      <c r="H40" s="159"/>
      <c r="I40" s="159"/>
    </row>
    <row r="41" spans="1:9">
      <c r="A41" s="315"/>
      <c r="B41" s="315"/>
      <c r="C41" s="159"/>
      <c r="D41" s="159"/>
      <c r="E41" s="159"/>
      <c r="F41" s="159"/>
      <c r="G41" s="159"/>
      <c r="H41" s="159"/>
      <c r="I41" s="159"/>
    </row>
    <row r="42" spans="1:9" ht="15">
      <c r="A42" s="17"/>
      <c r="B42" s="17"/>
      <c r="C42" s="316" t="s">
        <v>107</v>
      </c>
      <c r="D42" s="17"/>
      <c r="E42" s="17"/>
      <c r="F42" s="15"/>
      <c r="G42" s="17"/>
      <c r="H42" s="17"/>
      <c r="I42" s="17"/>
    </row>
    <row r="43" spans="1:9" ht="15">
      <c r="A43" s="17"/>
      <c r="B43" s="17"/>
      <c r="C43" s="17"/>
      <c r="D43" s="735"/>
      <c r="E43" s="735"/>
      <c r="G43" s="162"/>
      <c r="H43" s="317"/>
    </row>
    <row r="44" spans="1:9" ht="15">
      <c r="C44" s="17"/>
      <c r="D44" s="736" t="s">
        <v>263</v>
      </c>
      <c r="E44" s="736"/>
      <c r="G44" s="737" t="s">
        <v>487</v>
      </c>
      <c r="H44" s="737"/>
    </row>
    <row r="45" spans="1:9" ht="15">
      <c r="C45" s="17"/>
      <c r="D45" s="17"/>
      <c r="E45" s="17"/>
      <c r="G45" s="738"/>
      <c r="H45" s="738"/>
    </row>
    <row r="46" spans="1:9" ht="15">
      <c r="C46" s="17"/>
      <c r="D46" s="739" t="s">
        <v>139</v>
      </c>
      <c r="E46" s="739"/>
      <c r="G46" s="738"/>
      <c r="H46" s="738"/>
    </row>
  </sheetData>
  <mergeCells count="4">
    <mergeCell ref="D43:E43"/>
    <mergeCell ref="D44:E44"/>
    <mergeCell ref="G44:H46"/>
    <mergeCell ref="D46:E46"/>
  </mergeCells>
  <dataValidations count="1">
    <dataValidation type="list" allowBlank="1" showInputMessage="1" showErrorMessage="1" sqref="B9:B38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8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B15" sqref="B15"/>
    </sheetView>
  </sheetViews>
  <sheetFormatPr defaultRowHeight="12.75"/>
  <cols>
    <col min="1" max="1" width="6.85546875" style="309" customWidth="1"/>
    <col min="2" max="2" width="14.85546875" style="309" customWidth="1"/>
    <col min="3" max="3" width="21.140625" style="309" customWidth="1"/>
    <col min="4" max="4" width="12.7109375" style="309" customWidth="1"/>
    <col min="5" max="5" width="11.85546875" style="309" customWidth="1"/>
    <col min="6" max="6" width="13.42578125" style="309" bestFit="1" customWidth="1"/>
    <col min="7" max="7" width="15.28515625" style="309" customWidth="1"/>
    <col min="8" max="8" width="23.85546875" style="309" customWidth="1"/>
    <col min="9" max="9" width="12.140625" style="309" bestFit="1" customWidth="1"/>
    <col min="10" max="10" width="19" style="309" customWidth="1"/>
    <col min="11" max="11" width="20.28515625" style="309" customWidth="1"/>
    <col min="12" max="16384" width="9.140625" style="309"/>
  </cols>
  <sheetData>
    <row r="1" spans="1:12" s="163" customFormat="1" ht="15">
      <c r="A1" s="156" t="s">
        <v>300</v>
      </c>
      <c r="B1" s="156"/>
      <c r="C1" s="156"/>
      <c r="D1" s="157"/>
      <c r="E1" s="157"/>
      <c r="F1" s="157"/>
      <c r="G1" s="157"/>
      <c r="H1" s="157"/>
      <c r="I1" s="157"/>
      <c r="J1" s="157"/>
      <c r="K1" s="297" t="s">
        <v>109</v>
      </c>
    </row>
    <row r="2" spans="1:12" s="163" customFormat="1" ht="15">
      <c r="A2" s="113" t="s">
        <v>140</v>
      </c>
      <c r="B2" s="113"/>
      <c r="C2" s="113"/>
      <c r="D2" s="157"/>
      <c r="E2" s="157"/>
      <c r="F2" s="157"/>
      <c r="G2" s="157"/>
      <c r="H2" s="157"/>
      <c r="I2" s="157"/>
      <c r="J2" s="157"/>
      <c r="K2" s="294" t="str">
        <f>'ფორმა N1'!K2</f>
        <v>01.01.2017-12.31.2017</v>
      </c>
    </row>
    <row r="3" spans="1:12" s="163" customFormat="1" ht="1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06"/>
      <c r="L3" s="309"/>
    </row>
    <row r="4" spans="1:12" s="163" customFormat="1" ht="15">
      <c r="A4" s="82" t="s">
        <v>269</v>
      </c>
      <c r="B4" s="82"/>
      <c r="C4" s="82"/>
      <c r="D4" s="82"/>
      <c r="E4" s="82"/>
      <c r="F4" s="304"/>
      <c r="G4" s="158"/>
      <c r="H4" s="157"/>
      <c r="I4" s="157"/>
      <c r="J4" s="157"/>
      <c r="K4" s="157"/>
    </row>
    <row r="5" spans="1:12" ht="15">
      <c r="A5" s="305" t="str">
        <f>'ფორმა N1'!A5</f>
        <v>მოქალაქეთა  პოლიტიკური გაერთიანება "ეროვნული ფორუმი"</v>
      </c>
      <c r="B5" s="305"/>
      <c r="C5" s="305"/>
      <c r="D5" s="306"/>
      <c r="E5" s="306"/>
      <c r="F5" s="306"/>
      <c r="G5" s="307"/>
      <c r="H5" s="308"/>
      <c r="I5" s="308"/>
      <c r="J5" s="308"/>
      <c r="K5" s="307"/>
    </row>
    <row r="6" spans="1:12" s="163" customFormat="1" ht="13.5">
      <c r="A6" s="107"/>
      <c r="B6" s="107"/>
      <c r="C6" s="107"/>
      <c r="D6" s="310"/>
      <c r="E6" s="310"/>
      <c r="F6" s="310"/>
      <c r="G6" s="157"/>
      <c r="H6" s="157"/>
      <c r="I6" s="157"/>
      <c r="J6" s="157"/>
      <c r="K6" s="157"/>
    </row>
    <row r="7" spans="1:12" s="163" customFormat="1" ht="60">
      <c r="A7" s="311" t="s">
        <v>64</v>
      </c>
      <c r="B7" s="311" t="s">
        <v>480</v>
      </c>
      <c r="C7" s="311" t="s">
        <v>243</v>
      </c>
      <c r="D7" s="312" t="s">
        <v>240</v>
      </c>
      <c r="E7" s="312" t="s">
        <v>241</v>
      </c>
      <c r="F7" s="312" t="s">
        <v>340</v>
      </c>
      <c r="G7" s="312" t="s">
        <v>242</v>
      </c>
      <c r="H7" s="312" t="s">
        <v>488</v>
      </c>
      <c r="I7" s="312" t="s">
        <v>239</v>
      </c>
      <c r="J7" s="312" t="s">
        <v>485</v>
      </c>
      <c r="K7" s="312" t="s">
        <v>486</v>
      </c>
    </row>
    <row r="8" spans="1:12" s="163" customFormat="1" ht="15">
      <c r="A8" s="311">
        <v>1</v>
      </c>
      <c r="B8" s="311">
        <v>2</v>
      </c>
      <c r="C8" s="311">
        <v>3</v>
      </c>
      <c r="D8" s="312">
        <v>4</v>
      </c>
      <c r="E8" s="311">
        <v>5</v>
      </c>
      <c r="F8" s="312">
        <v>6</v>
      </c>
      <c r="G8" s="311">
        <v>7</v>
      </c>
      <c r="H8" s="312">
        <v>8</v>
      </c>
      <c r="I8" s="311">
        <v>9</v>
      </c>
      <c r="J8" s="311">
        <v>10</v>
      </c>
      <c r="K8" s="312">
        <v>11</v>
      </c>
    </row>
    <row r="9" spans="1:12" s="163" customFormat="1" ht="30">
      <c r="A9" s="313">
        <v>1</v>
      </c>
      <c r="B9" s="530" t="s">
        <v>919</v>
      </c>
      <c r="C9" s="531" t="s">
        <v>1036</v>
      </c>
      <c r="D9" s="530" t="s">
        <v>1037</v>
      </c>
      <c r="E9" s="530" t="s">
        <v>1038</v>
      </c>
      <c r="F9" s="530">
        <v>2003</v>
      </c>
      <c r="G9" s="530" t="s">
        <v>1039</v>
      </c>
      <c r="H9" s="530">
        <v>300</v>
      </c>
      <c r="I9" s="532" t="s">
        <v>1040</v>
      </c>
      <c r="J9" s="378" t="s">
        <v>516</v>
      </c>
      <c r="K9" s="530" t="s">
        <v>515</v>
      </c>
    </row>
    <row r="10" spans="1:12" s="163" customFormat="1" ht="45">
      <c r="A10" s="313">
        <v>2</v>
      </c>
      <c r="B10" s="530" t="s">
        <v>919</v>
      </c>
      <c r="C10" s="531" t="s">
        <v>1041</v>
      </c>
      <c r="D10" s="530" t="s">
        <v>1042</v>
      </c>
      <c r="E10" s="530" t="s">
        <v>1042</v>
      </c>
      <c r="F10" s="530">
        <v>2006</v>
      </c>
      <c r="G10" s="530" t="s">
        <v>1043</v>
      </c>
      <c r="H10" s="530">
        <v>300</v>
      </c>
      <c r="I10" s="532" t="s">
        <v>1040</v>
      </c>
      <c r="J10" s="378" t="s">
        <v>530</v>
      </c>
      <c r="K10" s="530" t="s">
        <v>529</v>
      </c>
    </row>
    <row r="11" spans="1:12" s="163" customFormat="1" ht="30">
      <c r="A11" s="313">
        <v>3</v>
      </c>
      <c r="B11" s="530" t="s">
        <v>919</v>
      </c>
      <c r="C11" s="533" t="s">
        <v>1044</v>
      </c>
      <c r="D11" s="533" t="s">
        <v>1044</v>
      </c>
      <c r="E11" s="534" t="s">
        <v>1045</v>
      </c>
      <c r="F11" s="530">
        <v>2000</v>
      </c>
      <c r="G11" s="535" t="s">
        <v>1046</v>
      </c>
      <c r="H11" s="530">
        <v>300</v>
      </c>
      <c r="I11" s="532" t="s">
        <v>1040</v>
      </c>
      <c r="J11" s="378" t="s">
        <v>539</v>
      </c>
      <c r="K11" s="530" t="s">
        <v>538</v>
      </c>
    </row>
    <row r="12" spans="1:12" s="163" customFormat="1" ht="15">
      <c r="A12" s="313">
        <v>4</v>
      </c>
      <c r="B12" s="313"/>
      <c r="C12" s="313"/>
      <c r="D12" s="314"/>
      <c r="E12" s="314"/>
      <c r="F12" s="314"/>
      <c r="G12" s="314"/>
      <c r="H12" s="314"/>
      <c r="I12" s="314"/>
      <c r="J12" s="314"/>
      <c r="K12" s="314"/>
    </row>
    <row r="13" spans="1:12" s="163" customFormat="1" ht="15">
      <c r="A13" s="313">
        <v>5</v>
      </c>
      <c r="B13" s="313"/>
      <c r="C13" s="313"/>
      <c r="D13" s="314"/>
      <c r="E13" s="314"/>
      <c r="F13" s="314"/>
      <c r="G13" s="314"/>
      <c r="H13" s="314"/>
      <c r="I13" s="314"/>
      <c r="J13" s="314"/>
      <c r="K13" s="314"/>
    </row>
    <row r="14" spans="1:12" s="163" customFormat="1" ht="15">
      <c r="A14" s="313">
        <v>6</v>
      </c>
      <c r="B14" s="313"/>
      <c r="C14" s="313"/>
      <c r="D14" s="314"/>
      <c r="E14" s="314"/>
      <c r="F14" s="314"/>
      <c r="G14" s="314"/>
      <c r="H14" s="314"/>
      <c r="I14" s="314"/>
      <c r="J14" s="314"/>
      <c r="K14" s="314"/>
    </row>
    <row r="15" spans="1:12" s="163" customFormat="1" ht="15">
      <c r="A15" s="313">
        <v>7</v>
      </c>
      <c r="B15" s="313"/>
      <c r="C15" s="313"/>
      <c r="D15" s="314"/>
      <c r="E15" s="314"/>
      <c r="F15" s="314"/>
      <c r="G15" s="314"/>
      <c r="H15" s="314"/>
      <c r="I15" s="314"/>
      <c r="J15" s="314"/>
      <c r="K15" s="314"/>
    </row>
    <row r="16" spans="1:12" s="163" customFormat="1" ht="15">
      <c r="A16" s="313">
        <v>8</v>
      </c>
      <c r="B16" s="313"/>
      <c r="C16" s="313"/>
      <c r="D16" s="314"/>
      <c r="E16" s="314"/>
      <c r="F16" s="314"/>
      <c r="G16" s="314"/>
      <c r="H16" s="314"/>
      <c r="I16" s="314"/>
      <c r="J16" s="314"/>
      <c r="K16" s="314"/>
    </row>
    <row r="17" spans="1:11" s="163" customFormat="1" ht="15">
      <c r="A17" s="313">
        <v>9</v>
      </c>
      <c r="B17" s="313"/>
      <c r="C17" s="313"/>
      <c r="D17" s="314"/>
      <c r="E17" s="314"/>
      <c r="F17" s="314"/>
      <c r="G17" s="314"/>
      <c r="H17" s="314"/>
      <c r="I17" s="314"/>
      <c r="J17" s="314"/>
      <c r="K17" s="314"/>
    </row>
    <row r="18" spans="1:11" s="163" customFormat="1" ht="15">
      <c r="A18" s="313">
        <v>10</v>
      </c>
      <c r="B18" s="313"/>
      <c r="C18" s="313"/>
      <c r="D18" s="314"/>
      <c r="E18" s="314"/>
      <c r="F18" s="314"/>
      <c r="G18" s="314"/>
      <c r="H18" s="314"/>
      <c r="I18" s="314"/>
      <c r="J18" s="314"/>
      <c r="K18" s="314"/>
    </row>
    <row r="19" spans="1:11" s="163" customFormat="1" ht="15">
      <c r="A19" s="313">
        <v>11</v>
      </c>
      <c r="B19" s="313"/>
      <c r="C19" s="313"/>
      <c r="D19" s="314"/>
      <c r="E19" s="314"/>
      <c r="F19" s="314"/>
      <c r="G19" s="314"/>
      <c r="H19" s="314"/>
      <c r="I19" s="314"/>
      <c r="J19" s="314"/>
      <c r="K19" s="314"/>
    </row>
    <row r="20" spans="1:11" s="163" customFormat="1" ht="15">
      <c r="A20" s="313">
        <v>12</v>
      </c>
      <c r="B20" s="313"/>
      <c r="C20" s="313"/>
      <c r="D20" s="314"/>
      <c r="E20" s="314"/>
      <c r="F20" s="314"/>
      <c r="G20" s="314"/>
      <c r="H20" s="314"/>
      <c r="I20" s="314"/>
      <c r="J20" s="314"/>
      <c r="K20" s="314"/>
    </row>
    <row r="21" spans="1:11" s="163" customFormat="1" ht="15">
      <c r="A21" s="313">
        <v>13</v>
      </c>
      <c r="B21" s="313"/>
      <c r="C21" s="313"/>
      <c r="D21" s="314"/>
      <c r="E21" s="314"/>
      <c r="F21" s="314"/>
      <c r="G21" s="314"/>
      <c r="H21" s="314"/>
      <c r="I21" s="314"/>
      <c r="J21" s="314"/>
      <c r="K21" s="314"/>
    </row>
    <row r="22" spans="1:11" s="163" customFormat="1" ht="15">
      <c r="A22" s="313">
        <v>14</v>
      </c>
      <c r="B22" s="313"/>
      <c r="C22" s="313"/>
      <c r="D22" s="314"/>
      <c r="E22" s="314"/>
      <c r="F22" s="314"/>
      <c r="G22" s="314"/>
      <c r="H22" s="314"/>
      <c r="I22" s="314"/>
      <c r="J22" s="314"/>
      <c r="K22" s="314"/>
    </row>
    <row r="23" spans="1:11" s="163" customFormat="1" ht="15">
      <c r="A23" s="313">
        <v>15</v>
      </c>
      <c r="B23" s="313"/>
      <c r="C23" s="313"/>
      <c r="D23" s="314"/>
      <c r="E23" s="314"/>
      <c r="F23" s="314"/>
      <c r="G23" s="314"/>
      <c r="H23" s="314"/>
      <c r="I23" s="314"/>
      <c r="J23" s="314"/>
      <c r="K23" s="314"/>
    </row>
    <row r="24" spans="1:11" s="163" customFormat="1" ht="15">
      <c r="A24" s="313">
        <v>16</v>
      </c>
      <c r="B24" s="313"/>
      <c r="C24" s="313"/>
      <c r="D24" s="314"/>
      <c r="E24" s="314"/>
      <c r="F24" s="314"/>
      <c r="G24" s="314"/>
      <c r="H24" s="314"/>
      <c r="I24" s="314"/>
      <c r="J24" s="314"/>
      <c r="K24" s="314"/>
    </row>
    <row r="25" spans="1:11" s="163" customFormat="1" ht="15">
      <c r="A25" s="313">
        <v>17</v>
      </c>
      <c r="B25" s="313"/>
      <c r="C25" s="313"/>
      <c r="D25" s="314"/>
      <c r="E25" s="314"/>
      <c r="F25" s="314"/>
      <c r="G25" s="314"/>
      <c r="H25" s="314"/>
      <c r="I25" s="314"/>
      <c r="J25" s="314"/>
      <c r="K25" s="314"/>
    </row>
    <row r="26" spans="1:11" s="163" customFormat="1" ht="15">
      <c r="A26" s="313">
        <v>18</v>
      </c>
      <c r="B26" s="313"/>
      <c r="C26" s="313"/>
      <c r="D26" s="314"/>
      <c r="E26" s="314"/>
      <c r="F26" s="314"/>
      <c r="G26" s="314"/>
      <c r="H26" s="314"/>
      <c r="I26" s="314"/>
      <c r="J26" s="314"/>
      <c r="K26" s="314"/>
    </row>
    <row r="27" spans="1:11" s="163" customFormat="1" ht="15">
      <c r="A27" s="313" t="s">
        <v>273</v>
      </c>
      <c r="B27" s="313"/>
      <c r="C27" s="313"/>
      <c r="D27" s="314"/>
      <c r="E27" s="314"/>
      <c r="F27" s="314"/>
      <c r="G27" s="314"/>
      <c r="H27" s="314"/>
      <c r="I27" s="314"/>
      <c r="J27" s="314"/>
      <c r="K27" s="314"/>
    </row>
    <row r="28" spans="1:11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</row>
    <row r="29" spans="1:11">
      <c r="A29" s="318"/>
      <c r="B29" s="318"/>
      <c r="C29" s="318"/>
      <c r="D29" s="318"/>
      <c r="E29" s="318"/>
      <c r="F29" s="318"/>
      <c r="G29" s="318"/>
      <c r="H29" s="318"/>
      <c r="I29" s="318"/>
      <c r="J29" s="318"/>
      <c r="K29" s="318"/>
    </row>
    <row r="30" spans="1:11">
      <c r="A30" s="319"/>
      <c r="B30" s="319"/>
      <c r="C30" s="319"/>
      <c r="D30" s="318"/>
      <c r="E30" s="318"/>
      <c r="F30" s="318"/>
      <c r="G30" s="318"/>
      <c r="H30" s="318"/>
      <c r="I30" s="318"/>
      <c r="J30" s="318"/>
      <c r="K30" s="318"/>
    </row>
    <row r="31" spans="1:11" ht="15">
      <c r="A31" s="320"/>
      <c r="B31" s="320"/>
      <c r="C31" s="320"/>
      <c r="D31" s="321" t="s">
        <v>107</v>
      </c>
      <c r="E31" s="320"/>
      <c r="F31" s="320"/>
      <c r="G31" s="322"/>
      <c r="H31" s="320"/>
      <c r="I31" s="320"/>
      <c r="J31" s="320"/>
      <c r="K31" s="320"/>
    </row>
    <row r="32" spans="1:11" ht="15">
      <c r="A32" s="320"/>
      <c r="B32" s="320"/>
      <c r="C32" s="320"/>
      <c r="D32" s="320"/>
      <c r="E32" s="323"/>
      <c r="F32" s="320"/>
      <c r="H32" s="323"/>
      <c r="I32" s="323"/>
      <c r="J32" s="324"/>
    </row>
    <row r="33" spans="4:9" ht="15">
      <c r="D33" s="320"/>
      <c r="E33" s="325" t="s">
        <v>263</v>
      </c>
      <c r="F33" s="320"/>
      <c r="H33" s="326" t="s">
        <v>268</v>
      </c>
      <c r="I33" s="326"/>
    </row>
    <row r="34" spans="4:9" ht="15">
      <c r="D34" s="320"/>
      <c r="E34" s="327" t="s">
        <v>139</v>
      </c>
      <c r="F34" s="320"/>
      <c r="H34" s="320" t="s">
        <v>264</v>
      </c>
      <c r="I34" s="320"/>
    </row>
    <row r="35" spans="4:9" ht="15">
      <c r="D35" s="320"/>
      <c r="E35" s="327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/>
  <cols>
    <col min="1" max="1" width="11.7109375" style="148" customWidth="1"/>
    <col min="2" max="2" width="21.5703125" style="148" customWidth="1"/>
    <col min="3" max="3" width="19.140625" style="148" customWidth="1"/>
    <col min="4" max="4" width="23.7109375" style="148" customWidth="1"/>
    <col min="5" max="6" width="16.5703125" style="148" bestFit="1" customWidth="1"/>
    <col min="7" max="7" width="17" style="148" customWidth="1"/>
    <col min="8" max="8" width="19" style="148" customWidth="1"/>
    <col min="9" max="9" width="24.42578125" style="148" customWidth="1"/>
    <col min="10" max="16384" width="9.140625" style="148"/>
  </cols>
  <sheetData>
    <row r="1" spans="1:13" customFormat="1" ht="15">
      <c r="A1" s="102" t="s">
        <v>423</v>
      </c>
      <c r="B1" s="103"/>
      <c r="C1" s="103"/>
      <c r="D1" s="103"/>
      <c r="E1" s="103"/>
      <c r="F1" s="103"/>
      <c r="G1" s="103"/>
      <c r="H1" s="109"/>
      <c r="I1" s="50" t="s">
        <v>109</v>
      </c>
    </row>
    <row r="2" spans="1:13" customFormat="1" ht="15">
      <c r="A2" s="74" t="s">
        <v>140</v>
      </c>
      <c r="B2" s="103"/>
      <c r="C2" s="103"/>
      <c r="D2" s="103"/>
      <c r="E2" s="103"/>
      <c r="F2" s="103"/>
      <c r="G2" s="103"/>
      <c r="H2" s="109"/>
      <c r="I2" s="168" t="str">
        <f>'ფორმა N1'!K2</f>
        <v>01.01.2017-12.31.2017</v>
      </c>
    </row>
    <row r="3" spans="1:13" customFormat="1" ht="15">
      <c r="A3" s="103"/>
      <c r="B3" s="103"/>
      <c r="C3" s="103"/>
      <c r="D3" s="103"/>
      <c r="E3" s="103"/>
      <c r="F3" s="103"/>
      <c r="G3" s="103"/>
      <c r="H3" s="106"/>
      <c r="I3" s="106"/>
      <c r="M3" s="148"/>
    </row>
    <row r="4" spans="1:13" customFormat="1" ht="15">
      <c r="A4" s="48" t="str">
        <f>'ფორმა N2'!A4</f>
        <v>ანგარიშვალდებული პირის დასახელება:</v>
      </c>
      <c r="B4" s="48"/>
      <c r="C4" s="48"/>
      <c r="D4" s="103"/>
      <c r="E4" s="103"/>
      <c r="F4" s="103"/>
      <c r="G4" s="103"/>
      <c r="H4" s="103"/>
      <c r="I4" s="111"/>
    </row>
    <row r="5" spans="1:13" ht="15">
      <c r="A5" s="170" t="str">
        <f>'ფორმა N1'!A5</f>
        <v>მოქალაქეთა  პოლიტიკური გაერთიანება "ეროვნული ფორუმი"</v>
      </c>
      <c r="B5" s="52"/>
      <c r="C5" s="52"/>
      <c r="D5" s="172"/>
      <c r="E5" s="172"/>
      <c r="F5" s="172"/>
      <c r="G5" s="172"/>
      <c r="H5" s="172"/>
      <c r="I5" s="171"/>
    </row>
    <row r="6" spans="1:13" customFormat="1" ht="13.5">
      <c r="A6" s="107"/>
      <c r="B6" s="108"/>
      <c r="C6" s="108"/>
      <c r="D6" s="103"/>
      <c r="E6" s="103"/>
      <c r="F6" s="103"/>
      <c r="G6" s="103"/>
      <c r="H6" s="103"/>
      <c r="I6" s="103"/>
    </row>
    <row r="7" spans="1:13" customFormat="1" ht="75">
      <c r="A7" s="112" t="s">
        <v>64</v>
      </c>
      <c r="B7" s="101" t="s">
        <v>366</v>
      </c>
      <c r="C7" s="101" t="s">
        <v>367</v>
      </c>
      <c r="D7" s="101" t="s">
        <v>372</v>
      </c>
      <c r="E7" s="101" t="s">
        <v>373</v>
      </c>
      <c r="F7" s="101" t="s">
        <v>368</v>
      </c>
      <c r="G7" s="101" t="s">
        <v>369</v>
      </c>
      <c r="H7" s="101" t="s">
        <v>380</v>
      </c>
      <c r="I7" s="101" t="s">
        <v>370</v>
      </c>
    </row>
    <row r="8" spans="1:13" customFormat="1" ht="15">
      <c r="A8" s="99">
        <v>1</v>
      </c>
      <c r="B8" s="99">
        <v>2</v>
      </c>
      <c r="C8" s="101">
        <v>3</v>
      </c>
      <c r="D8" s="99">
        <v>6</v>
      </c>
      <c r="E8" s="101">
        <v>7</v>
      </c>
      <c r="F8" s="99">
        <v>8</v>
      </c>
      <c r="G8" s="99">
        <v>9</v>
      </c>
      <c r="H8" s="99">
        <v>10</v>
      </c>
      <c r="I8" s="101">
        <v>11</v>
      </c>
    </row>
    <row r="9" spans="1:13" customFormat="1" ht="15">
      <c r="A9" s="39">
        <v>1</v>
      </c>
      <c r="B9" s="21"/>
      <c r="C9" s="21"/>
      <c r="D9" s="21"/>
      <c r="E9" s="21"/>
      <c r="F9" s="167"/>
      <c r="G9" s="167"/>
      <c r="H9" s="167"/>
      <c r="I9" s="21"/>
    </row>
    <row r="10" spans="1:13" customFormat="1" ht="15">
      <c r="A10" s="39">
        <v>2</v>
      </c>
      <c r="B10" s="21"/>
      <c r="C10" s="21"/>
      <c r="D10" s="21"/>
      <c r="E10" s="21"/>
      <c r="F10" s="167"/>
      <c r="G10" s="167"/>
      <c r="H10" s="167"/>
      <c r="I10" s="21"/>
    </row>
    <row r="11" spans="1:13" customFormat="1" ht="15">
      <c r="A11" s="39">
        <v>3</v>
      </c>
      <c r="B11" s="21"/>
      <c r="C11" s="21"/>
      <c r="D11" s="21"/>
      <c r="E11" s="21"/>
      <c r="F11" s="167"/>
      <c r="G11" s="167"/>
      <c r="H11" s="167"/>
      <c r="I11" s="21"/>
    </row>
    <row r="12" spans="1:13" customFormat="1" ht="15">
      <c r="A12" s="39">
        <v>4</v>
      </c>
      <c r="B12" s="21"/>
      <c r="C12" s="21"/>
      <c r="D12" s="21"/>
      <c r="E12" s="21"/>
      <c r="F12" s="167"/>
      <c r="G12" s="167"/>
      <c r="H12" s="167"/>
      <c r="I12" s="21"/>
    </row>
    <row r="13" spans="1:13" customFormat="1" ht="15">
      <c r="A13" s="39">
        <v>5</v>
      </c>
      <c r="B13" s="21"/>
      <c r="C13" s="21"/>
      <c r="D13" s="21"/>
      <c r="E13" s="21"/>
      <c r="F13" s="167"/>
      <c r="G13" s="167"/>
      <c r="H13" s="167"/>
      <c r="I13" s="21"/>
    </row>
    <row r="14" spans="1:13" customFormat="1" ht="15">
      <c r="A14" s="39">
        <v>6</v>
      </c>
      <c r="B14" s="21"/>
      <c r="C14" s="21"/>
      <c r="D14" s="21"/>
      <c r="E14" s="21"/>
      <c r="F14" s="167"/>
      <c r="G14" s="167"/>
      <c r="H14" s="167"/>
      <c r="I14" s="21"/>
    </row>
    <row r="15" spans="1:13" customFormat="1" ht="15">
      <c r="A15" s="39">
        <v>7</v>
      </c>
      <c r="B15" s="21"/>
      <c r="C15" s="21"/>
      <c r="D15" s="21"/>
      <c r="E15" s="21"/>
      <c r="F15" s="167"/>
      <c r="G15" s="167"/>
      <c r="H15" s="167"/>
      <c r="I15" s="21"/>
    </row>
    <row r="16" spans="1:13" customFormat="1" ht="15">
      <c r="A16" s="39">
        <v>8</v>
      </c>
      <c r="B16" s="21"/>
      <c r="C16" s="21"/>
      <c r="D16" s="21"/>
      <c r="E16" s="21"/>
      <c r="F16" s="167"/>
      <c r="G16" s="167"/>
      <c r="H16" s="167"/>
      <c r="I16" s="21"/>
    </row>
    <row r="17" spans="1:9" customFormat="1" ht="15">
      <c r="A17" s="39">
        <v>9</v>
      </c>
      <c r="B17" s="21"/>
      <c r="C17" s="21"/>
      <c r="D17" s="21"/>
      <c r="E17" s="21"/>
      <c r="F17" s="167"/>
      <c r="G17" s="167"/>
      <c r="H17" s="167"/>
      <c r="I17" s="21"/>
    </row>
    <row r="18" spans="1:9" customFormat="1" ht="15">
      <c r="A18" s="39">
        <v>10</v>
      </c>
      <c r="B18" s="21"/>
      <c r="C18" s="21"/>
      <c r="D18" s="21"/>
      <c r="E18" s="21"/>
      <c r="F18" s="167"/>
      <c r="G18" s="167"/>
      <c r="H18" s="167"/>
      <c r="I18" s="21"/>
    </row>
    <row r="19" spans="1:9" customFormat="1" ht="15">
      <c r="A19" s="39">
        <v>11</v>
      </c>
      <c r="B19" s="21"/>
      <c r="C19" s="21"/>
      <c r="D19" s="21"/>
      <c r="E19" s="21"/>
      <c r="F19" s="167"/>
      <c r="G19" s="167"/>
      <c r="H19" s="167"/>
      <c r="I19" s="21"/>
    </row>
    <row r="20" spans="1:9" customFormat="1" ht="15">
      <c r="A20" s="39">
        <v>12</v>
      </c>
      <c r="B20" s="21"/>
      <c r="C20" s="21"/>
      <c r="D20" s="21"/>
      <c r="E20" s="21"/>
      <c r="F20" s="167"/>
      <c r="G20" s="167"/>
      <c r="H20" s="167"/>
      <c r="I20" s="21"/>
    </row>
    <row r="21" spans="1:9" customFormat="1" ht="15">
      <c r="A21" s="39">
        <v>13</v>
      </c>
      <c r="B21" s="21"/>
      <c r="C21" s="21"/>
      <c r="D21" s="21"/>
      <c r="E21" s="21"/>
      <c r="F21" s="167"/>
      <c r="G21" s="167"/>
      <c r="H21" s="167"/>
      <c r="I21" s="21"/>
    </row>
    <row r="22" spans="1:9" customFormat="1" ht="15">
      <c r="A22" s="39">
        <v>14</v>
      </c>
      <c r="B22" s="21"/>
      <c r="C22" s="21"/>
      <c r="D22" s="21"/>
      <c r="E22" s="21"/>
      <c r="F22" s="167"/>
      <c r="G22" s="167"/>
      <c r="H22" s="167"/>
      <c r="I22" s="21"/>
    </row>
    <row r="23" spans="1:9" customFormat="1" ht="15">
      <c r="A23" s="39">
        <v>15</v>
      </c>
      <c r="B23" s="21"/>
      <c r="C23" s="21"/>
      <c r="D23" s="21"/>
      <c r="E23" s="21"/>
      <c r="F23" s="167"/>
      <c r="G23" s="167"/>
      <c r="H23" s="167"/>
      <c r="I23" s="21"/>
    </row>
    <row r="24" spans="1:9" customFormat="1" ht="15">
      <c r="A24" s="39">
        <v>16</v>
      </c>
      <c r="B24" s="21"/>
      <c r="C24" s="21"/>
      <c r="D24" s="21"/>
      <c r="E24" s="21"/>
      <c r="F24" s="167"/>
      <c r="G24" s="167"/>
      <c r="H24" s="167"/>
      <c r="I24" s="21"/>
    </row>
    <row r="25" spans="1:9" customFormat="1" ht="15">
      <c r="A25" s="39">
        <v>17</v>
      </c>
      <c r="B25" s="21"/>
      <c r="C25" s="21"/>
      <c r="D25" s="21"/>
      <c r="E25" s="21"/>
      <c r="F25" s="167"/>
      <c r="G25" s="167"/>
      <c r="H25" s="167"/>
      <c r="I25" s="21"/>
    </row>
    <row r="26" spans="1:9" customFormat="1" ht="15">
      <c r="A26" s="39">
        <v>18</v>
      </c>
      <c r="B26" s="21"/>
      <c r="C26" s="21"/>
      <c r="D26" s="21"/>
      <c r="E26" s="21"/>
      <c r="F26" s="167"/>
      <c r="G26" s="167"/>
      <c r="H26" s="167"/>
      <c r="I26" s="21"/>
    </row>
    <row r="27" spans="1:9" customFormat="1" ht="15">
      <c r="A27" s="39" t="s">
        <v>273</v>
      </c>
      <c r="B27" s="21"/>
      <c r="C27" s="21"/>
      <c r="D27" s="21"/>
      <c r="E27" s="21"/>
      <c r="F27" s="167"/>
      <c r="G27" s="167"/>
      <c r="H27" s="167"/>
      <c r="I27" s="21"/>
    </row>
    <row r="28" spans="1:9">
      <c r="A28" s="173"/>
      <c r="B28" s="173"/>
      <c r="C28" s="173"/>
      <c r="D28" s="173"/>
      <c r="E28" s="173"/>
      <c r="F28" s="173"/>
      <c r="G28" s="173"/>
      <c r="H28" s="173"/>
      <c r="I28" s="173"/>
    </row>
    <row r="29" spans="1:9">
      <c r="A29" s="173"/>
      <c r="B29" s="173"/>
      <c r="C29" s="173"/>
      <c r="D29" s="173"/>
      <c r="E29" s="173"/>
      <c r="F29" s="173"/>
      <c r="G29" s="173"/>
      <c r="H29" s="173"/>
      <c r="I29" s="173"/>
    </row>
    <row r="30" spans="1:9">
      <c r="A30" s="174"/>
      <c r="B30" s="173"/>
      <c r="C30" s="173"/>
      <c r="D30" s="173"/>
      <c r="E30" s="173"/>
      <c r="F30" s="173"/>
      <c r="G30" s="173"/>
      <c r="H30" s="173"/>
      <c r="I30" s="173"/>
    </row>
    <row r="31" spans="1:9" ht="15">
      <c r="A31" s="147"/>
      <c r="B31" s="149" t="s">
        <v>107</v>
      </c>
      <c r="C31" s="147"/>
      <c r="D31" s="147"/>
      <c r="E31" s="150"/>
      <c r="F31" s="147"/>
      <c r="G31" s="147"/>
      <c r="H31" s="147"/>
      <c r="I31" s="147"/>
    </row>
    <row r="32" spans="1:9" ht="15">
      <c r="A32" s="147"/>
      <c r="B32" s="147"/>
      <c r="C32" s="151"/>
      <c r="D32" s="147"/>
      <c r="F32" s="151"/>
      <c r="G32" s="179"/>
    </row>
    <row r="33" spans="2:6" ht="15">
      <c r="B33" s="147"/>
      <c r="C33" s="153" t="s">
        <v>263</v>
      </c>
      <c r="D33" s="147"/>
      <c r="F33" s="154" t="s">
        <v>268</v>
      </c>
    </row>
    <row r="34" spans="2:6" ht="15">
      <c r="B34" s="147"/>
      <c r="C34" s="155" t="s">
        <v>139</v>
      </c>
      <c r="D34" s="147"/>
      <c r="F34" s="147" t="s">
        <v>264</v>
      </c>
    </row>
    <row r="35" spans="2:6" ht="15">
      <c r="B35" s="147"/>
      <c r="C35" s="155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view="pageBreakPreview" zoomScale="80" zoomScaleNormal="100" zoomScaleSheetLayoutView="80" workbookViewId="0">
      <selection activeCell="F23" sqref="F23"/>
    </sheetView>
  </sheetViews>
  <sheetFormatPr defaultRowHeight="15"/>
  <cols>
    <col min="1" max="1" width="10" style="147" customWidth="1"/>
    <col min="2" max="2" width="20.28515625" style="147" customWidth="1"/>
    <col min="3" max="3" width="30" style="147" customWidth="1"/>
    <col min="4" max="4" width="29" style="147" customWidth="1"/>
    <col min="5" max="5" width="22.5703125" style="147" customWidth="1"/>
    <col min="6" max="6" width="20" style="147" customWidth="1"/>
    <col min="7" max="7" width="29.28515625" style="147" customWidth="1"/>
    <col min="8" max="8" width="27.140625" style="147" customWidth="1"/>
    <col min="9" max="9" width="26.42578125" style="147" customWidth="1"/>
    <col min="10" max="10" width="0.5703125" style="147" customWidth="1"/>
    <col min="11" max="16384" width="9.140625" style="147"/>
  </cols>
  <sheetData>
    <row r="1" spans="1:10">
      <c r="A1" s="46" t="s">
        <v>385</v>
      </c>
      <c r="B1" s="48"/>
      <c r="C1" s="48"/>
      <c r="D1" s="48"/>
      <c r="E1" s="48"/>
      <c r="F1" s="48"/>
      <c r="G1" s="48"/>
      <c r="H1" s="48"/>
      <c r="I1" s="126" t="s">
        <v>198</v>
      </c>
      <c r="J1" s="127"/>
    </row>
    <row r="2" spans="1:10">
      <c r="A2" s="48" t="s">
        <v>140</v>
      </c>
      <c r="B2" s="48"/>
      <c r="C2" s="48"/>
      <c r="D2" s="48"/>
      <c r="E2" s="48"/>
      <c r="F2" s="48"/>
      <c r="G2" s="48"/>
      <c r="H2" s="48"/>
      <c r="I2" s="128" t="str">
        <f>'ფორმა N1'!K2</f>
        <v>01.01.2017-12.31.2017</v>
      </c>
      <c r="J2" s="127"/>
    </row>
    <row r="3" spans="1:10">
      <c r="A3" s="48"/>
      <c r="B3" s="48"/>
      <c r="C3" s="48"/>
      <c r="D3" s="48"/>
      <c r="E3" s="48"/>
      <c r="F3" s="48"/>
      <c r="G3" s="48"/>
      <c r="H3" s="48"/>
      <c r="I3" s="71"/>
      <c r="J3" s="127"/>
    </row>
    <row r="4" spans="1:10">
      <c r="A4" s="49" t="str">
        <f>'[3]ფორმა N2'!A4</f>
        <v>ანგარიშვალდებული პირის დასახელება:</v>
      </c>
      <c r="B4" s="48"/>
      <c r="C4" s="48"/>
      <c r="D4" s="48"/>
      <c r="E4" s="48"/>
      <c r="F4" s="48"/>
      <c r="G4" s="48"/>
      <c r="H4" s="48"/>
      <c r="I4" s="48"/>
      <c r="J4" s="73"/>
    </row>
    <row r="5" spans="1:10">
      <c r="A5" s="170" t="str">
        <f>'ფორმა N1'!A5</f>
        <v>მოქალაქეთა  პოლიტიკური გაერთიანება "ეროვნული ფორუმი"</v>
      </c>
      <c r="B5" s="170"/>
      <c r="C5" s="170"/>
      <c r="D5" s="170"/>
      <c r="E5" s="170"/>
      <c r="F5" s="170"/>
      <c r="G5" s="170"/>
      <c r="H5" s="170"/>
      <c r="I5" s="170"/>
      <c r="J5" s="154"/>
    </row>
    <row r="6" spans="1:10">
      <c r="A6" s="49"/>
      <c r="B6" s="48"/>
      <c r="C6" s="48"/>
      <c r="D6" s="48"/>
      <c r="E6" s="48"/>
      <c r="F6" s="48"/>
      <c r="G6" s="48"/>
      <c r="H6" s="48"/>
      <c r="I6" s="48"/>
      <c r="J6" s="73"/>
    </row>
    <row r="7" spans="1:10">
      <c r="A7" s="48"/>
      <c r="B7" s="48"/>
      <c r="C7" s="48"/>
      <c r="D7" s="48"/>
      <c r="E7" s="48"/>
      <c r="F7" s="48"/>
      <c r="G7" s="48"/>
      <c r="H7" s="48"/>
      <c r="I7" s="48"/>
      <c r="J7" s="74"/>
    </row>
    <row r="8" spans="1:10" ht="63.75" customHeight="1">
      <c r="A8" s="129" t="s">
        <v>64</v>
      </c>
      <c r="B8" s="287" t="s">
        <v>363</v>
      </c>
      <c r="C8" s="288" t="s">
        <v>401</v>
      </c>
      <c r="D8" s="288" t="s">
        <v>402</v>
      </c>
      <c r="E8" s="288" t="s">
        <v>364</v>
      </c>
      <c r="F8" s="288" t="s">
        <v>377</v>
      </c>
      <c r="G8" s="288" t="s">
        <v>378</v>
      </c>
      <c r="H8" s="288" t="s">
        <v>406</v>
      </c>
      <c r="I8" s="130" t="s">
        <v>379</v>
      </c>
      <c r="J8" s="74"/>
    </row>
    <row r="9" spans="1:10">
      <c r="A9" s="536">
        <v>1</v>
      </c>
      <c r="B9" s="537">
        <v>41089</v>
      </c>
      <c r="C9" s="538" t="s">
        <v>1047</v>
      </c>
      <c r="D9" s="539">
        <v>215119627</v>
      </c>
      <c r="E9" s="540" t="s">
        <v>1048</v>
      </c>
      <c r="F9" s="541">
        <v>83.33</v>
      </c>
      <c r="G9" s="541">
        <v>83.33</v>
      </c>
      <c r="H9" s="541"/>
      <c r="I9" s="649">
        <f t="shared" ref="I9:I19" si="0">G9-H9</f>
        <v>83.33</v>
      </c>
      <c r="J9" s="74"/>
    </row>
    <row r="10" spans="1:10">
      <c r="A10" s="536">
        <v>2</v>
      </c>
      <c r="B10" s="537">
        <v>41005</v>
      </c>
      <c r="C10" s="538" t="s">
        <v>1049</v>
      </c>
      <c r="D10" s="539">
        <v>47001012083</v>
      </c>
      <c r="E10" s="540" t="s">
        <v>1050</v>
      </c>
      <c r="F10" s="541">
        <f>G10</f>
        <v>245</v>
      </c>
      <c r="G10" s="541">
        <v>245</v>
      </c>
      <c r="H10" s="541">
        <v>45</v>
      </c>
      <c r="I10" s="649">
        <f t="shared" si="0"/>
        <v>200</v>
      </c>
      <c r="J10" s="74"/>
    </row>
    <row r="11" spans="1:10">
      <c r="A11" s="536">
        <v>3</v>
      </c>
      <c r="B11" s="537">
        <v>41134</v>
      </c>
      <c r="C11" s="538" t="s">
        <v>1051</v>
      </c>
      <c r="D11" s="539">
        <v>45001015655</v>
      </c>
      <c r="E11" s="540" t="s">
        <v>1050</v>
      </c>
      <c r="F11" s="541">
        <f>G11</f>
        <v>104.16</v>
      </c>
      <c r="G11" s="541">
        <v>104.16</v>
      </c>
      <c r="H11" s="541"/>
      <c r="I11" s="649">
        <f t="shared" si="0"/>
        <v>104.16</v>
      </c>
      <c r="J11" s="74"/>
    </row>
    <row r="12" spans="1:10">
      <c r="A12" s="536">
        <v>4</v>
      </c>
      <c r="B12" s="537">
        <v>41160</v>
      </c>
      <c r="C12" s="538" t="s">
        <v>1052</v>
      </c>
      <c r="D12" s="539">
        <v>31001014526</v>
      </c>
      <c r="E12" s="540" t="s">
        <v>1050</v>
      </c>
      <c r="F12" s="541">
        <f>G12</f>
        <v>541.5</v>
      </c>
      <c r="G12" s="541">
        <v>541.5</v>
      </c>
      <c r="H12" s="541"/>
      <c r="I12" s="649">
        <f t="shared" si="0"/>
        <v>541.5</v>
      </c>
      <c r="J12" s="74"/>
    </row>
    <row r="13" spans="1:10">
      <c r="A13" s="536">
        <v>5</v>
      </c>
      <c r="B13" s="537">
        <v>41190</v>
      </c>
      <c r="C13" s="538" t="s">
        <v>1053</v>
      </c>
      <c r="D13" s="539">
        <v>35001049166</v>
      </c>
      <c r="E13" s="540" t="s">
        <v>1050</v>
      </c>
      <c r="F13" s="541">
        <f>G13</f>
        <v>905.92</v>
      </c>
      <c r="G13" s="541">
        <v>905.92</v>
      </c>
      <c r="H13" s="541"/>
      <c r="I13" s="649">
        <f t="shared" si="0"/>
        <v>905.92</v>
      </c>
      <c r="J13" s="74"/>
    </row>
    <row r="14" spans="1:10">
      <c r="A14" s="536">
        <v>6</v>
      </c>
      <c r="B14" s="537">
        <v>41129</v>
      </c>
      <c r="C14" s="538" t="s">
        <v>1054</v>
      </c>
      <c r="D14" s="539">
        <v>23001002557</v>
      </c>
      <c r="E14" s="540" t="s">
        <v>1050</v>
      </c>
      <c r="F14" s="541">
        <f>G14</f>
        <v>226.56</v>
      </c>
      <c r="G14" s="541">
        <v>226.56</v>
      </c>
      <c r="H14" s="541"/>
      <c r="I14" s="649">
        <f t="shared" si="0"/>
        <v>226.56</v>
      </c>
      <c r="J14" s="74"/>
    </row>
    <row r="15" spans="1:10">
      <c r="A15" s="536">
        <v>7</v>
      </c>
      <c r="B15" s="537">
        <v>41129</v>
      </c>
      <c r="C15" s="538" t="s">
        <v>1055</v>
      </c>
      <c r="D15" s="539">
        <v>205177057</v>
      </c>
      <c r="E15" s="540" t="s">
        <v>1056</v>
      </c>
      <c r="F15" s="541">
        <v>202158.66</v>
      </c>
      <c r="G15" s="541">
        <v>202158.66</v>
      </c>
      <c r="H15" s="541">
        <v>153158.66</v>
      </c>
      <c r="I15" s="649">
        <f t="shared" si="0"/>
        <v>49000</v>
      </c>
      <c r="J15" s="74"/>
    </row>
    <row r="16" spans="1:10">
      <c r="A16" s="536">
        <v>8</v>
      </c>
      <c r="B16" s="537">
        <v>40914</v>
      </c>
      <c r="C16" s="538" t="s">
        <v>1057</v>
      </c>
      <c r="D16" s="539">
        <v>205283637</v>
      </c>
      <c r="E16" s="540" t="s">
        <v>1050</v>
      </c>
      <c r="F16" s="541"/>
      <c r="G16" s="541">
        <f>29407.67+6200.14+16501.82+16460.08</f>
        <v>68569.709999999992</v>
      </c>
      <c r="H16" s="541">
        <f>10649.74+24958.07</f>
        <v>35607.81</v>
      </c>
      <c r="I16" s="649">
        <f t="shared" si="0"/>
        <v>32961.899999999994</v>
      </c>
      <c r="J16" s="74"/>
    </row>
    <row r="17" spans="1:10" ht="30">
      <c r="A17" s="536">
        <v>9</v>
      </c>
      <c r="B17" s="537">
        <v>40914</v>
      </c>
      <c r="C17" s="538" t="s">
        <v>1057</v>
      </c>
      <c r="D17" s="539">
        <v>205283637</v>
      </c>
      <c r="E17" s="540" t="s">
        <v>1058</v>
      </c>
      <c r="F17" s="541"/>
      <c r="G17" s="541">
        <f>25169.94+1274.89</f>
        <v>26444.829999999998</v>
      </c>
      <c r="H17" s="541">
        <f>5664+19505.94</f>
        <v>25169.94</v>
      </c>
      <c r="I17" s="649">
        <f t="shared" si="0"/>
        <v>1274.8899999999994</v>
      </c>
      <c r="J17" s="74"/>
    </row>
    <row r="18" spans="1:10" ht="30">
      <c r="A18" s="536">
        <v>10</v>
      </c>
      <c r="B18" s="537">
        <v>41007</v>
      </c>
      <c r="C18" s="538" t="s">
        <v>1059</v>
      </c>
      <c r="D18" s="539">
        <v>15733438150</v>
      </c>
      <c r="E18" s="540" t="s">
        <v>1060</v>
      </c>
      <c r="F18" s="541">
        <v>43678.32</v>
      </c>
      <c r="G18" s="541">
        <f>F18</f>
        <v>43678.32</v>
      </c>
      <c r="H18" s="541"/>
      <c r="I18" s="649">
        <f t="shared" si="0"/>
        <v>43678.32</v>
      </c>
      <c r="J18" s="74"/>
    </row>
    <row r="19" spans="1:10" ht="30">
      <c r="A19" s="536">
        <v>11</v>
      </c>
      <c r="B19" s="537">
        <v>41152</v>
      </c>
      <c r="C19" s="538" t="s">
        <v>1061</v>
      </c>
      <c r="D19" s="539">
        <v>9960111166</v>
      </c>
      <c r="E19" s="540" t="s">
        <v>1060</v>
      </c>
      <c r="F19" s="541">
        <v>20501.29</v>
      </c>
      <c r="G19" s="541">
        <f>F19</f>
        <v>20501.29</v>
      </c>
      <c r="H19" s="541"/>
      <c r="I19" s="649">
        <f t="shared" si="0"/>
        <v>20501.29</v>
      </c>
      <c r="J19" s="74"/>
    </row>
    <row r="20" spans="1:10">
      <c r="A20" s="536">
        <v>12</v>
      </c>
      <c r="B20" s="542">
        <v>42592</v>
      </c>
      <c r="C20" s="538" t="s">
        <v>1062</v>
      </c>
      <c r="D20" s="539">
        <v>61006067166</v>
      </c>
      <c r="E20" s="540" t="s">
        <v>919</v>
      </c>
      <c r="F20" s="543">
        <v>1375</v>
      </c>
      <c r="G20" s="543">
        <v>1375</v>
      </c>
      <c r="H20" s="543"/>
      <c r="I20" s="650">
        <v>1375</v>
      </c>
      <c r="J20" s="74"/>
    </row>
    <row r="21" spans="1:10">
      <c r="A21" s="536">
        <v>13</v>
      </c>
      <c r="B21" s="542">
        <v>42650</v>
      </c>
      <c r="C21" s="538" t="s">
        <v>1063</v>
      </c>
      <c r="D21" s="544" t="s">
        <v>1064</v>
      </c>
      <c r="E21" s="540" t="s">
        <v>919</v>
      </c>
      <c r="F21" s="543">
        <v>250</v>
      </c>
      <c r="G21" s="543">
        <v>250</v>
      </c>
      <c r="H21" s="543"/>
      <c r="I21" s="651">
        <v>250</v>
      </c>
      <c r="J21" s="74"/>
    </row>
    <row r="22" spans="1:10" ht="45">
      <c r="A22" s="536">
        <v>14</v>
      </c>
      <c r="B22" s="542">
        <v>43062</v>
      </c>
      <c r="C22" s="545" t="s">
        <v>1210</v>
      </c>
      <c r="D22" s="546">
        <v>202385169</v>
      </c>
      <c r="E22" s="547" t="s">
        <v>1209</v>
      </c>
      <c r="F22" s="536">
        <v>150</v>
      </c>
      <c r="G22" s="536">
        <v>150</v>
      </c>
      <c r="H22" s="536"/>
      <c r="I22" s="652">
        <v>150</v>
      </c>
      <c r="J22" s="74"/>
    </row>
    <row r="23" spans="1:10" ht="75">
      <c r="A23" s="536">
        <v>15</v>
      </c>
      <c r="B23" s="542">
        <v>43067</v>
      </c>
      <c r="C23" s="545" t="s">
        <v>1211</v>
      </c>
      <c r="D23" s="546">
        <v>302009921</v>
      </c>
      <c r="E23" s="547" t="s">
        <v>1212</v>
      </c>
      <c r="F23" s="536">
        <v>7228</v>
      </c>
      <c r="G23" s="536">
        <v>7228</v>
      </c>
      <c r="H23" s="536">
        <v>5800</v>
      </c>
      <c r="I23" s="652">
        <f>F23-H23</f>
        <v>1428</v>
      </c>
      <c r="J23" s="74"/>
    </row>
    <row r="24" spans="1:10">
      <c r="A24" s="536">
        <v>16</v>
      </c>
      <c r="B24" s="160"/>
      <c r="C24" s="137"/>
      <c r="D24" s="137"/>
      <c r="E24" s="136"/>
      <c r="F24" s="136"/>
      <c r="G24" s="136"/>
      <c r="H24" s="136"/>
      <c r="I24" s="136"/>
      <c r="J24" s="74"/>
    </row>
    <row r="25" spans="1:10">
      <c r="A25" s="536">
        <v>17</v>
      </c>
      <c r="B25" s="160"/>
      <c r="C25" s="137"/>
      <c r="D25" s="137"/>
      <c r="E25" s="136"/>
      <c r="F25" s="136"/>
      <c r="G25" s="136"/>
      <c r="H25" s="136"/>
      <c r="I25" s="136"/>
      <c r="J25" s="74"/>
    </row>
    <row r="26" spans="1:10">
      <c r="A26" s="536">
        <v>18</v>
      </c>
      <c r="B26" s="160"/>
      <c r="C26" s="137"/>
      <c r="D26" s="137"/>
      <c r="E26" s="136"/>
      <c r="F26" s="136"/>
      <c r="G26" s="136"/>
      <c r="H26" s="136"/>
      <c r="I26" s="136"/>
      <c r="J26" s="74"/>
    </row>
    <row r="27" spans="1:10">
      <c r="A27" s="536">
        <v>19</v>
      </c>
      <c r="B27" s="160"/>
      <c r="C27" s="137"/>
      <c r="D27" s="137"/>
      <c r="E27" s="136"/>
      <c r="F27" s="136"/>
      <c r="G27" s="136"/>
      <c r="H27" s="136"/>
      <c r="I27" s="136"/>
      <c r="J27" s="74"/>
    </row>
    <row r="28" spans="1:10">
      <c r="A28" s="132" t="s">
        <v>273</v>
      </c>
      <c r="B28" s="160"/>
      <c r="C28" s="140"/>
      <c r="D28" s="140"/>
      <c r="E28" s="139"/>
      <c r="F28" s="139"/>
      <c r="G28" s="199"/>
      <c r="H28" s="200" t="s">
        <v>394</v>
      </c>
      <c r="I28" s="292">
        <f>SUM(I9:I27)</f>
        <v>152680.87</v>
      </c>
      <c r="J28" s="74"/>
    </row>
    <row r="30" spans="1:10">
      <c r="A30" s="147" t="s">
        <v>424</v>
      </c>
    </row>
    <row r="34" spans="1:12">
      <c r="B34" s="149" t="s">
        <v>107</v>
      </c>
      <c r="F34" s="150"/>
    </row>
    <row r="35" spans="1:12">
      <c r="F35" s="148"/>
      <c r="I35" s="148"/>
      <c r="J35" s="148"/>
      <c r="K35" s="148"/>
      <c r="L35" s="148"/>
    </row>
    <row r="36" spans="1:12">
      <c r="C36" s="151"/>
      <c r="F36" s="151"/>
      <c r="G36" s="151"/>
      <c r="H36" s="154"/>
      <c r="I36" s="152"/>
      <c r="J36" s="148"/>
      <c r="K36" s="148"/>
      <c r="L36" s="148"/>
    </row>
    <row r="37" spans="1:12">
      <c r="A37" s="148"/>
      <c r="C37" s="153" t="s">
        <v>263</v>
      </c>
      <c r="F37" s="154" t="s">
        <v>268</v>
      </c>
      <c r="G37" s="153"/>
      <c r="H37" s="153"/>
      <c r="I37" s="152"/>
      <c r="J37" s="148"/>
      <c r="K37" s="148"/>
      <c r="L37" s="148"/>
    </row>
    <row r="38" spans="1:12">
      <c r="A38" s="148"/>
      <c r="C38" s="155" t="s">
        <v>139</v>
      </c>
      <c r="F38" s="147" t="s">
        <v>264</v>
      </c>
      <c r="I38" s="148"/>
      <c r="J38" s="148"/>
      <c r="K38" s="148"/>
      <c r="L38" s="148"/>
    </row>
    <row r="39" spans="1:12" s="148" customFormat="1">
      <c r="B39" s="147"/>
      <c r="C39" s="155"/>
      <c r="G39" s="155"/>
      <c r="H39" s="155"/>
    </row>
    <row r="40" spans="1:12" s="148" customFormat="1" ht="12.75"/>
    <row r="41" spans="1:12" s="148" customFormat="1" ht="12.75"/>
    <row r="42" spans="1:12" s="148" customFormat="1" ht="12.75"/>
    <row r="43" spans="1:12" s="148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view="pageBreakPreview" zoomScaleNormal="100" zoomScaleSheetLayoutView="100" workbookViewId="0">
      <selection activeCell="H23" sqref="H23"/>
    </sheetView>
  </sheetViews>
  <sheetFormatPr defaultRowHeight="12.75"/>
  <cols>
    <col min="1" max="1" width="7.28515625" style="163" customWidth="1"/>
    <col min="2" max="2" width="57.28515625" style="163" customWidth="1"/>
    <col min="3" max="3" width="24.140625" style="163" customWidth="1"/>
    <col min="4" max="16384" width="9.140625" style="163"/>
  </cols>
  <sheetData>
    <row r="1" spans="1:3" s="6" customFormat="1" ht="18.75" customHeight="1">
      <c r="A1" s="741" t="s">
        <v>490</v>
      </c>
      <c r="B1" s="741"/>
      <c r="C1" s="297" t="s">
        <v>109</v>
      </c>
    </row>
    <row r="2" spans="1:3" s="6" customFormat="1" ht="15">
      <c r="A2" s="741"/>
      <c r="B2" s="741"/>
      <c r="C2" s="294" t="str">
        <f>'ფორმა N1'!K2</f>
        <v>01.01.2017-12.31.2017</v>
      </c>
    </row>
    <row r="3" spans="1:3" s="6" customFormat="1" ht="15">
      <c r="A3" s="328" t="s">
        <v>140</v>
      </c>
      <c r="B3" s="295"/>
      <c r="C3" s="296"/>
    </row>
    <row r="4" spans="1:3" s="6" customFormat="1" ht="15">
      <c r="A4" s="82"/>
      <c r="B4" s="295"/>
      <c r="C4" s="296"/>
    </row>
    <row r="5" spans="1:3" s="17" customFormat="1" ht="15">
      <c r="A5" s="742" t="s">
        <v>269</v>
      </c>
      <c r="B5" s="742"/>
      <c r="C5" s="82"/>
    </row>
    <row r="6" spans="1:3" s="17" customFormat="1" ht="15">
      <c r="A6" s="743" t="str">
        <f>'ფორმა N1'!A5</f>
        <v>მოქალაქეთა  პოლიტიკური გაერთიანება "ეროვნული ფორუმი"</v>
      </c>
      <c r="B6" s="743"/>
      <c r="C6" s="82"/>
    </row>
    <row r="7" spans="1:3">
      <c r="A7" s="329"/>
      <c r="B7" s="329"/>
      <c r="C7" s="329"/>
    </row>
    <row r="8" spans="1:3">
      <c r="A8" s="329"/>
      <c r="B8" s="329"/>
      <c r="C8" s="329"/>
    </row>
    <row r="9" spans="1:3" ht="30" customHeight="1">
      <c r="A9" s="330" t="s">
        <v>64</v>
      </c>
      <c r="B9" s="330" t="s">
        <v>11</v>
      </c>
      <c r="C9" s="331" t="s">
        <v>9</v>
      </c>
    </row>
    <row r="10" spans="1:3" ht="15">
      <c r="A10" s="332">
        <v>1</v>
      </c>
      <c r="B10" s="333" t="s">
        <v>57</v>
      </c>
      <c r="C10" s="348">
        <f>'ფორმა N4'!D11+'ფორმა N5'!D9+'ფორმა N6'!D10</f>
        <v>677822.24</v>
      </c>
    </row>
    <row r="11" spans="1:3" ht="15">
      <c r="A11" s="335">
        <v>1.1000000000000001</v>
      </c>
      <c r="B11" s="333" t="s">
        <v>491</v>
      </c>
      <c r="C11" s="349">
        <f>'ფორმა N4'!D39+'ფორმა N5'!D37</f>
        <v>17174.5</v>
      </c>
    </row>
    <row r="12" spans="1:3" ht="15">
      <c r="A12" s="336" t="s">
        <v>30</v>
      </c>
      <c r="B12" s="333" t="s">
        <v>492</v>
      </c>
      <c r="C12" s="349">
        <f>'ფორმა N4'!D40+'ფორმა N5'!D38</f>
        <v>1250</v>
      </c>
    </row>
    <row r="13" spans="1:3" ht="15">
      <c r="A13" s="335">
        <v>1.2</v>
      </c>
      <c r="B13" s="333" t="s">
        <v>58</v>
      </c>
      <c r="C13" s="349">
        <f>'ფორმა N4'!D12+'ფორმა N5'!D10</f>
        <v>470100</v>
      </c>
    </row>
    <row r="14" spans="1:3" ht="15">
      <c r="A14" s="335">
        <v>1.3</v>
      </c>
      <c r="B14" s="333" t="s">
        <v>493</v>
      </c>
      <c r="C14" s="349">
        <f>'ფორმა N4'!D17+'ფორმა N5'!D15+'ფორმა N6'!D17</f>
        <v>42032</v>
      </c>
    </row>
    <row r="15" spans="1:3" ht="15">
      <c r="A15" s="740"/>
      <c r="B15" s="740"/>
      <c r="C15" s="740"/>
    </row>
    <row r="16" spans="1:3" ht="30" customHeight="1">
      <c r="A16" s="330" t="s">
        <v>64</v>
      </c>
      <c r="B16" s="330" t="s">
        <v>244</v>
      </c>
      <c r="C16" s="331" t="s">
        <v>67</v>
      </c>
    </row>
    <row r="17" spans="1:9" ht="15">
      <c r="A17" s="332">
        <v>2</v>
      </c>
      <c r="B17" s="333" t="s">
        <v>494</v>
      </c>
      <c r="C17" s="334">
        <f>'ფორმა N2'!D9+'ფორმა N2'!C26+'ფორმა N3'!D9+'ფორმა N3'!C26</f>
        <v>685691.6</v>
      </c>
    </row>
    <row r="18" spans="1:9" ht="15">
      <c r="A18" s="337">
        <v>2.1</v>
      </c>
      <c r="B18" s="333" t="s">
        <v>495</v>
      </c>
      <c r="C18" s="333">
        <f>'ფორმა N2'!D17+'ფორმა N3'!D17</f>
        <v>211054</v>
      </c>
    </row>
    <row r="19" spans="1:9" ht="15">
      <c r="A19" s="337">
        <v>2.2000000000000002</v>
      </c>
      <c r="B19" s="333" t="s">
        <v>496</v>
      </c>
      <c r="C19" s="333">
        <f>'ფორმა N2'!D18+'ფორმა N3'!D18</f>
        <v>423734</v>
      </c>
    </row>
    <row r="20" spans="1:9" ht="15">
      <c r="A20" s="337">
        <v>2.2999999999999998</v>
      </c>
      <c r="B20" s="333" t="s">
        <v>497</v>
      </c>
      <c r="C20" s="338">
        <f>SUM(C21:C25)</f>
        <v>50817.2</v>
      </c>
    </row>
    <row r="21" spans="1:9" ht="15">
      <c r="A21" s="336" t="s">
        <v>498</v>
      </c>
      <c r="B21" s="339" t="s">
        <v>499</v>
      </c>
      <c r="C21" s="333">
        <f>'ფორმა N2'!D13+'ფორმა N3'!D13</f>
        <v>42121</v>
      </c>
    </row>
    <row r="22" spans="1:9" ht="15">
      <c r="A22" s="336" t="s">
        <v>500</v>
      </c>
      <c r="B22" s="339" t="s">
        <v>501</v>
      </c>
      <c r="C22" s="333">
        <f>'ფორმა N2'!C27+'ფორმა N3'!C27</f>
        <v>4675</v>
      </c>
    </row>
    <row r="23" spans="1:9" ht="15">
      <c r="A23" s="336" t="s">
        <v>502</v>
      </c>
      <c r="B23" s="339" t="s">
        <v>503</v>
      </c>
      <c r="C23" s="333">
        <f>'ფორმა N2'!D14+'ფორმა N3'!D14</f>
        <v>0</v>
      </c>
      <c r="I23" s="163" t="s">
        <v>1213</v>
      </c>
    </row>
    <row r="24" spans="1:9" ht="15">
      <c r="A24" s="336" t="s">
        <v>504</v>
      </c>
      <c r="B24" s="339" t="s">
        <v>505</v>
      </c>
      <c r="C24" s="333">
        <f>'ფორმა N2'!C31+'ფორმა N3'!C31</f>
        <v>4021.2</v>
      </c>
    </row>
    <row r="25" spans="1:9" ht="15">
      <c r="A25" s="336" t="s">
        <v>506</v>
      </c>
      <c r="B25" s="339" t="s">
        <v>507</v>
      </c>
      <c r="C25" s="333">
        <f>'ფორმა N2'!D11+'ფორმა N3'!D11</f>
        <v>0</v>
      </c>
    </row>
    <row r="26" spans="1:9" ht="15">
      <c r="A26" s="346"/>
      <c r="B26" s="345"/>
      <c r="C26" s="344"/>
    </row>
    <row r="27" spans="1:9" ht="15">
      <c r="A27" s="346"/>
      <c r="B27" s="345"/>
      <c r="C27" s="344"/>
    </row>
    <row r="28" spans="1:9" ht="15">
      <c r="A28" s="17"/>
      <c r="B28" s="17"/>
      <c r="C28" s="17"/>
      <c r="D28" s="343"/>
    </row>
    <row r="29" spans="1:9" ht="15">
      <c r="A29" s="161" t="s">
        <v>107</v>
      </c>
      <c r="B29" s="17"/>
      <c r="C29" s="17"/>
      <c r="D29" s="343"/>
    </row>
    <row r="30" spans="1:9" ht="15">
      <c r="A30" s="17"/>
      <c r="B30" s="17"/>
      <c r="C30" s="17"/>
      <c r="D30" s="343"/>
    </row>
    <row r="31" spans="1:9" ht="15">
      <c r="A31" s="17"/>
      <c r="B31" s="17"/>
      <c r="C31" s="17"/>
      <c r="D31" s="342"/>
    </row>
    <row r="32" spans="1:9" ht="15">
      <c r="B32" s="161" t="s">
        <v>266</v>
      </c>
      <c r="C32" s="17"/>
      <c r="D32" s="342"/>
    </row>
    <row r="33" spans="2:4" ht="15">
      <c r="B33" s="17" t="s">
        <v>265</v>
      </c>
      <c r="C33" s="17"/>
      <c r="D33" s="342"/>
    </row>
    <row r="34" spans="2:4">
      <c r="B34" s="341" t="s">
        <v>139</v>
      </c>
      <c r="D34" s="340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235</v>
      </c>
    </row>
    <row r="2" spans="1:7" ht="15">
      <c r="A2" s="36">
        <v>40907</v>
      </c>
      <c r="C2" t="s">
        <v>200</v>
      </c>
      <c r="E2" t="s">
        <v>231</v>
      </c>
      <c r="G2" s="37" t="s">
        <v>236</v>
      </c>
    </row>
    <row r="3" spans="1:7" ht="15">
      <c r="A3" s="36">
        <v>40908</v>
      </c>
      <c r="C3" t="s">
        <v>201</v>
      </c>
      <c r="E3" t="s">
        <v>232</v>
      </c>
      <c r="G3" s="37" t="s">
        <v>237</v>
      </c>
    </row>
    <row r="4" spans="1:7" ht="15">
      <c r="A4" s="36">
        <v>40909</v>
      </c>
      <c r="C4" t="s">
        <v>202</v>
      </c>
      <c r="E4" t="s">
        <v>233</v>
      </c>
      <c r="G4" s="37" t="s">
        <v>238</v>
      </c>
    </row>
    <row r="5" spans="1:7">
      <c r="A5" s="36">
        <v>40910</v>
      </c>
      <c r="C5" t="s">
        <v>203</v>
      </c>
      <c r="E5" t="s">
        <v>234</v>
      </c>
    </row>
    <row r="6" spans="1:7">
      <c r="A6" s="36">
        <v>40911</v>
      </c>
      <c r="C6" t="s">
        <v>204</v>
      </c>
    </row>
    <row r="7" spans="1:7">
      <c r="A7" s="36">
        <v>40912</v>
      </c>
      <c r="C7" t="s">
        <v>205</v>
      </c>
    </row>
    <row r="8" spans="1:7">
      <c r="A8" s="36">
        <v>40913</v>
      </c>
      <c r="C8" t="s">
        <v>206</v>
      </c>
    </row>
    <row r="9" spans="1:7">
      <c r="A9" s="36">
        <v>40914</v>
      </c>
      <c r="C9" t="s">
        <v>207</v>
      </c>
    </row>
    <row r="10" spans="1:7">
      <c r="A10" s="36">
        <v>40915</v>
      </c>
      <c r="C10" t="s">
        <v>208</v>
      </c>
    </row>
    <row r="11" spans="1:7">
      <c r="A11" s="36">
        <v>40916</v>
      </c>
      <c r="C11" t="s">
        <v>209</v>
      </c>
    </row>
    <row r="12" spans="1:7">
      <c r="A12" s="36">
        <v>40917</v>
      </c>
      <c r="C12" t="s">
        <v>210</v>
      </c>
    </row>
    <row r="13" spans="1:7">
      <c r="A13" s="36">
        <v>40918</v>
      </c>
      <c r="C13" t="s">
        <v>211</v>
      </c>
    </row>
    <row r="14" spans="1:7">
      <c r="A14" s="36">
        <v>40919</v>
      </c>
      <c r="C14" t="s">
        <v>212</v>
      </c>
    </row>
    <row r="15" spans="1:7">
      <c r="A15" s="36">
        <v>40920</v>
      </c>
      <c r="C15" t="s">
        <v>213</v>
      </c>
    </row>
    <row r="16" spans="1:7">
      <c r="A16" s="36">
        <v>40921</v>
      </c>
      <c r="C16" t="s">
        <v>214</v>
      </c>
    </row>
    <row r="17" spans="1:3">
      <c r="A17" s="36">
        <v>40922</v>
      </c>
      <c r="C17" t="s">
        <v>215</v>
      </c>
    </row>
    <row r="18" spans="1:3">
      <c r="A18" s="36">
        <v>40923</v>
      </c>
      <c r="C18" t="s">
        <v>216</v>
      </c>
    </row>
    <row r="19" spans="1:3">
      <c r="A19" s="36">
        <v>40924</v>
      </c>
      <c r="C19" t="s">
        <v>217</v>
      </c>
    </row>
    <row r="20" spans="1:3">
      <c r="A20" s="36">
        <v>40925</v>
      </c>
      <c r="C20" t="s">
        <v>218</v>
      </c>
    </row>
    <row r="21" spans="1:3">
      <c r="A21" s="36">
        <v>40926</v>
      </c>
    </row>
    <row r="22" spans="1:3">
      <c r="A22" s="36">
        <v>40927</v>
      </c>
    </row>
    <row r="23" spans="1:3">
      <c r="A23" s="36">
        <v>40928</v>
      </c>
    </row>
    <row r="24" spans="1:3">
      <c r="A24" s="36">
        <v>40929</v>
      </c>
    </row>
    <row r="25" spans="1:3">
      <c r="A25" s="36">
        <v>40930</v>
      </c>
    </row>
    <row r="26" spans="1:3">
      <c r="A26" s="36">
        <v>40931</v>
      </c>
    </row>
    <row r="27" spans="1:3">
      <c r="A27" s="36">
        <v>40932</v>
      </c>
    </row>
    <row r="28" spans="1:3">
      <c r="A28" s="36">
        <v>40933</v>
      </c>
    </row>
    <row r="29" spans="1:3">
      <c r="A29" s="36">
        <v>40934</v>
      </c>
    </row>
    <row r="30" spans="1:3">
      <c r="A30" s="36">
        <v>40935</v>
      </c>
    </row>
    <row r="31" spans="1:3">
      <c r="A31" s="36">
        <v>40936</v>
      </c>
    </row>
    <row r="32" spans="1:3">
      <c r="A32" s="36">
        <v>40937</v>
      </c>
    </row>
    <row r="33" spans="1:1">
      <c r="A33" s="36">
        <v>40938</v>
      </c>
    </row>
    <row r="34" spans="1:1">
      <c r="A34" s="36">
        <v>40939</v>
      </c>
    </row>
    <row r="35" spans="1:1">
      <c r="A35" s="36">
        <v>40941</v>
      </c>
    </row>
    <row r="36" spans="1:1">
      <c r="A36" s="36">
        <v>40942</v>
      </c>
    </row>
    <row r="37" spans="1:1">
      <c r="A37" s="36">
        <v>40943</v>
      </c>
    </row>
    <row r="38" spans="1:1">
      <c r="A38" s="36">
        <v>40944</v>
      </c>
    </row>
    <row r="39" spans="1:1">
      <c r="A39" s="36">
        <v>40945</v>
      </c>
    </row>
    <row r="40" spans="1:1">
      <c r="A40" s="36">
        <v>40946</v>
      </c>
    </row>
    <row r="41" spans="1:1">
      <c r="A41" s="36">
        <v>40947</v>
      </c>
    </row>
    <row r="42" spans="1:1">
      <c r="A42" s="36">
        <v>40948</v>
      </c>
    </row>
    <row r="43" spans="1:1">
      <c r="A43" s="36">
        <v>40949</v>
      </c>
    </row>
    <row r="44" spans="1:1">
      <c r="A44" s="36">
        <v>40950</v>
      </c>
    </row>
    <row r="45" spans="1:1">
      <c r="A45" s="36">
        <v>40951</v>
      </c>
    </row>
    <row r="46" spans="1:1">
      <c r="A46" s="36">
        <v>40952</v>
      </c>
    </row>
    <row r="47" spans="1:1">
      <c r="A47" s="36">
        <v>40953</v>
      </c>
    </row>
    <row r="48" spans="1:1">
      <c r="A48" s="36">
        <v>40954</v>
      </c>
    </row>
    <row r="49" spans="1:1">
      <c r="A49" s="36">
        <v>40955</v>
      </c>
    </row>
    <row r="50" spans="1:1">
      <c r="A50" s="36">
        <v>40956</v>
      </c>
    </row>
    <row r="51" spans="1:1">
      <c r="A51" s="36">
        <v>40957</v>
      </c>
    </row>
    <row r="52" spans="1:1">
      <c r="A52" s="36">
        <v>40958</v>
      </c>
    </row>
    <row r="53" spans="1:1">
      <c r="A53" s="36">
        <v>40959</v>
      </c>
    </row>
    <row r="54" spans="1:1">
      <c r="A54" s="36">
        <v>40960</v>
      </c>
    </row>
    <row r="55" spans="1:1">
      <c r="A55" s="36">
        <v>40961</v>
      </c>
    </row>
    <row r="56" spans="1:1">
      <c r="A56" s="36">
        <v>40962</v>
      </c>
    </row>
    <row r="57" spans="1:1">
      <c r="A57" s="36">
        <v>40963</v>
      </c>
    </row>
    <row r="58" spans="1:1">
      <c r="A58" s="36">
        <v>40964</v>
      </c>
    </row>
    <row r="59" spans="1:1">
      <c r="A59" s="36">
        <v>40965</v>
      </c>
    </row>
    <row r="60" spans="1:1">
      <c r="A60" s="36">
        <v>40966</v>
      </c>
    </row>
    <row r="61" spans="1:1">
      <c r="A61" s="36">
        <v>40967</v>
      </c>
    </row>
    <row r="62" spans="1:1">
      <c r="A62" s="36">
        <v>40968</v>
      </c>
    </row>
    <row r="63" spans="1:1">
      <c r="A63" s="36">
        <v>40969</v>
      </c>
    </row>
    <row r="64" spans="1:1">
      <c r="A64" s="36">
        <v>40970</v>
      </c>
    </row>
    <row r="65" spans="1:1">
      <c r="A65" s="36">
        <v>40971</v>
      </c>
    </row>
    <row r="66" spans="1:1">
      <c r="A66" s="36">
        <v>40972</v>
      </c>
    </row>
    <row r="67" spans="1:1">
      <c r="A67" s="36">
        <v>40973</v>
      </c>
    </row>
    <row r="68" spans="1:1">
      <c r="A68" s="36">
        <v>40974</v>
      </c>
    </row>
    <row r="69" spans="1:1">
      <c r="A69" s="36">
        <v>40975</v>
      </c>
    </row>
    <row r="70" spans="1:1">
      <c r="A70" s="36">
        <v>40976</v>
      </c>
    </row>
    <row r="71" spans="1:1">
      <c r="A71" s="36">
        <v>40977</v>
      </c>
    </row>
    <row r="72" spans="1:1">
      <c r="A72" s="36">
        <v>40978</v>
      </c>
    </row>
    <row r="73" spans="1:1">
      <c r="A73" s="36">
        <v>40979</v>
      </c>
    </row>
    <row r="74" spans="1:1">
      <c r="A74" s="36">
        <v>40980</v>
      </c>
    </row>
    <row r="75" spans="1:1">
      <c r="A75" s="36">
        <v>40981</v>
      </c>
    </row>
    <row r="76" spans="1:1">
      <c r="A76" s="36">
        <v>40982</v>
      </c>
    </row>
    <row r="77" spans="1:1">
      <c r="A77" s="36">
        <v>40983</v>
      </c>
    </row>
    <row r="78" spans="1:1">
      <c r="A78" s="36">
        <v>40984</v>
      </c>
    </row>
    <row r="79" spans="1:1">
      <c r="A79" s="36">
        <v>40985</v>
      </c>
    </row>
    <row r="80" spans="1:1">
      <c r="A80" s="36">
        <v>40986</v>
      </c>
    </row>
    <row r="81" spans="1:1">
      <c r="A81" s="36">
        <v>40987</v>
      </c>
    </row>
    <row r="82" spans="1:1">
      <c r="A82" s="36">
        <v>40988</v>
      </c>
    </row>
    <row r="83" spans="1:1">
      <c r="A83" s="36">
        <v>40989</v>
      </c>
    </row>
    <row r="84" spans="1:1">
      <c r="A84" s="36">
        <v>40990</v>
      </c>
    </row>
    <row r="85" spans="1:1">
      <c r="A85" s="36">
        <v>40991</v>
      </c>
    </row>
    <row r="86" spans="1:1">
      <c r="A86" s="36">
        <v>40992</v>
      </c>
    </row>
    <row r="87" spans="1:1">
      <c r="A87" s="36">
        <v>40993</v>
      </c>
    </row>
    <row r="88" spans="1:1">
      <c r="A88" s="36">
        <v>40994</v>
      </c>
    </row>
    <row r="89" spans="1:1">
      <c r="A89" s="36">
        <v>40995</v>
      </c>
    </row>
    <row r="90" spans="1:1">
      <c r="A90" s="36">
        <v>40996</v>
      </c>
    </row>
    <row r="91" spans="1:1">
      <c r="A91" s="36">
        <v>40997</v>
      </c>
    </row>
    <row r="92" spans="1:1">
      <c r="A92" s="36">
        <v>40998</v>
      </c>
    </row>
    <row r="93" spans="1:1">
      <c r="A93" s="36">
        <v>40999</v>
      </c>
    </row>
    <row r="94" spans="1:1">
      <c r="A94" s="36">
        <v>41000</v>
      </c>
    </row>
    <row r="95" spans="1:1">
      <c r="A95" s="36">
        <v>41001</v>
      </c>
    </row>
    <row r="96" spans="1:1">
      <c r="A96" s="36">
        <v>41002</v>
      </c>
    </row>
    <row r="97" spans="1:1">
      <c r="A97" s="36">
        <v>41003</v>
      </c>
    </row>
    <row r="98" spans="1:1">
      <c r="A98" s="36">
        <v>41004</v>
      </c>
    </row>
    <row r="99" spans="1:1">
      <c r="A99" s="36">
        <v>41005</v>
      </c>
    </row>
    <row r="100" spans="1:1">
      <c r="A100" s="36">
        <v>41006</v>
      </c>
    </row>
    <row r="101" spans="1:1">
      <c r="A101" s="36">
        <v>41007</v>
      </c>
    </row>
    <row r="102" spans="1:1">
      <c r="A102" s="36">
        <v>41008</v>
      </c>
    </row>
    <row r="103" spans="1:1">
      <c r="A103" s="36">
        <v>41009</v>
      </c>
    </row>
    <row r="104" spans="1:1">
      <c r="A104" s="36">
        <v>41010</v>
      </c>
    </row>
    <row r="105" spans="1:1">
      <c r="A105" s="36">
        <v>41011</v>
      </c>
    </row>
    <row r="106" spans="1:1">
      <c r="A106" s="36">
        <v>41012</v>
      </c>
    </row>
    <row r="107" spans="1:1">
      <c r="A107" s="36">
        <v>41013</v>
      </c>
    </row>
    <row r="108" spans="1:1">
      <c r="A108" s="36">
        <v>41014</v>
      </c>
    </row>
    <row r="109" spans="1:1">
      <c r="A109" s="36">
        <v>41015</v>
      </c>
    </row>
    <row r="110" spans="1:1">
      <c r="A110" s="36">
        <v>41016</v>
      </c>
    </row>
    <row r="111" spans="1:1">
      <c r="A111" s="36">
        <v>41017</v>
      </c>
    </row>
    <row r="112" spans="1:1">
      <c r="A112" s="36">
        <v>41018</v>
      </c>
    </row>
    <row r="113" spans="1:1">
      <c r="A113" s="36">
        <v>41019</v>
      </c>
    </row>
    <row r="114" spans="1:1">
      <c r="A114" s="36">
        <v>41020</v>
      </c>
    </row>
    <row r="115" spans="1:1">
      <c r="A115" s="36">
        <v>41021</v>
      </c>
    </row>
    <row r="116" spans="1:1">
      <c r="A116" s="36">
        <v>41022</v>
      </c>
    </row>
    <row r="117" spans="1:1">
      <c r="A117" s="36">
        <v>41023</v>
      </c>
    </row>
    <row r="118" spans="1:1">
      <c r="A118" s="36">
        <v>41024</v>
      </c>
    </row>
    <row r="119" spans="1:1">
      <c r="A119" s="36">
        <v>41025</v>
      </c>
    </row>
    <row r="120" spans="1:1">
      <c r="A120" s="36">
        <v>41026</v>
      </c>
    </row>
    <row r="121" spans="1:1">
      <c r="A121" s="36">
        <v>41027</v>
      </c>
    </row>
    <row r="122" spans="1:1">
      <c r="A122" s="36">
        <v>41028</v>
      </c>
    </row>
    <row r="123" spans="1:1">
      <c r="A123" s="36">
        <v>41029</v>
      </c>
    </row>
    <row r="124" spans="1:1">
      <c r="A124" s="36">
        <v>41030</v>
      </c>
    </row>
    <row r="125" spans="1:1">
      <c r="A125" s="36">
        <v>41031</v>
      </c>
    </row>
    <row r="126" spans="1:1">
      <c r="A126" s="36">
        <v>41032</v>
      </c>
    </row>
    <row r="127" spans="1:1">
      <c r="A127" s="36">
        <v>41033</v>
      </c>
    </row>
    <row r="128" spans="1:1">
      <c r="A128" s="36">
        <v>41034</v>
      </c>
    </row>
    <row r="129" spans="1:1">
      <c r="A129" s="36">
        <v>41035</v>
      </c>
    </row>
    <row r="130" spans="1:1">
      <c r="A130" s="36">
        <v>41036</v>
      </c>
    </row>
    <row r="131" spans="1:1">
      <c r="A131" s="36">
        <v>41037</v>
      </c>
    </row>
    <row r="132" spans="1:1">
      <c r="A132" s="36">
        <v>41038</v>
      </c>
    </row>
    <row r="133" spans="1:1">
      <c r="A133" s="36">
        <v>41039</v>
      </c>
    </row>
    <row r="134" spans="1:1">
      <c r="A134" s="36">
        <v>41040</v>
      </c>
    </row>
    <row r="135" spans="1:1">
      <c r="A135" s="36">
        <v>41041</v>
      </c>
    </row>
    <row r="136" spans="1:1">
      <c r="A136" s="36">
        <v>41042</v>
      </c>
    </row>
    <row r="137" spans="1:1">
      <c r="A137" s="36">
        <v>41043</v>
      </c>
    </row>
    <row r="138" spans="1:1">
      <c r="A138" s="36">
        <v>41044</v>
      </c>
    </row>
    <row r="139" spans="1:1">
      <c r="A139" s="36">
        <v>41045</v>
      </c>
    </row>
    <row r="140" spans="1:1">
      <c r="A140" s="36">
        <v>41046</v>
      </c>
    </row>
    <row r="141" spans="1:1">
      <c r="A141" s="36">
        <v>41047</v>
      </c>
    </row>
    <row r="142" spans="1:1">
      <c r="A142" s="36">
        <v>41048</v>
      </c>
    </row>
    <row r="143" spans="1:1">
      <c r="A143" s="36">
        <v>41049</v>
      </c>
    </row>
    <row r="144" spans="1:1">
      <c r="A144" s="36">
        <v>41050</v>
      </c>
    </row>
    <row r="145" spans="1:1">
      <c r="A145" s="36">
        <v>41051</v>
      </c>
    </row>
    <row r="146" spans="1:1">
      <c r="A146" s="36">
        <v>41052</v>
      </c>
    </row>
    <row r="147" spans="1:1">
      <c r="A147" s="36">
        <v>41053</v>
      </c>
    </row>
    <row r="148" spans="1:1">
      <c r="A148" s="36">
        <v>41054</v>
      </c>
    </row>
    <row r="149" spans="1:1">
      <c r="A149" s="36">
        <v>41055</v>
      </c>
    </row>
    <row r="150" spans="1:1">
      <c r="A150" s="36">
        <v>41056</v>
      </c>
    </row>
    <row r="151" spans="1:1">
      <c r="A151" s="36">
        <v>41057</v>
      </c>
    </row>
    <row r="152" spans="1:1">
      <c r="A152" s="36">
        <v>41058</v>
      </c>
    </row>
    <row r="153" spans="1:1">
      <c r="A153" s="36">
        <v>41059</v>
      </c>
    </row>
    <row r="154" spans="1:1">
      <c r="A154" s="36">
        <v>41060</v>
      </c>
    </row>
    <row r="155" spans="1:1">
      <c r="A155" s="36">
        <v>41061</v>
      </c>
    </row>
    <row r="156" spans="1:1">
      <c r="A156" s="36">
        <v>41062</v>
      </c>
    </row>
    <row r="157" spans="1:1">
      <c r="A157" s="36">
        <v>41063</v>
      </c>
    </row>
    <row r="158" spans="1:1">
      <c r="A158" s="36">
        <v>41064</v>
      </c>
    </row>
    <row r="159" spans="1:1">
      <c r="A159" s="36">
        <v>41065</v>
      </c>
    </row>
    <row r="160" spans="1:1">
      <c r="A160" s="36">
        <v>41066</v>
      </c>
    </row>
    <row r="161" spans="1:1">
      <c r="A161" s="36">
        <v>41067</v>
      </c>
    </row>
    <row r="162" spans="1:1">
      <c r="A162" s="36">
        <v>41068</v>
      </c>
    </row>
    <row r="163" spans="1:1">
      <c r="A163" s="36">
        <v>41069</v>
      </c>
    </row>
    <row r="164" spans="1:1">
      <c r="A164" s="36">
        <v>41070</v>
      </c>
    </row>
    <row r="165" spans="1:1">
      <c r="A165" s="36">
        <v>41071</v>
      </c>
    </row>
    <row r="166" spans="1:1">
      <c r="A166" s="36">
        <v>41072</v>
      </c>
    </row>
    <row r="167" spans="1:1">
      <c r="A167" s="36">
        <v>41073</v>
      </c>
    </row>
    <row r="168" spans="1:1">
      <c r="A168" s="36">
        <v>41074</v>
      </c>
    </row>
    <row r="169" spans="1:1">
      <c r="A169" s="36">
        <v>41075</v>
      </c>
    </row>
    <row r="170" spans="1:1">
      <c r="A170" s="36">
        <v>41076</v>
      </c>
    </row>
    <row r="171" spans="1:1">
      <c r="A171" s="36">
        <v>41077</v>
      </c>
    </row>
    <row r="172" spans="1:1">
      <c r="A172" s="36">
        <v>41078</v>
      </c>
    </row>
    <row r="173" spans="1:1">
      <c r="A173" s="36">
        <v>41079</v>
      </c>
    </row>
    <row r="174" spans="1:1">
      <c r="A174" s="36">
        <v>41080</v>
      </c>
    </row>
    <row r="175" spans="1:1">
      <c r="A175" s="36">
        <v>41081</v>
      </c>
    </row>
    <row r="176" spans="1:1">
      <c r="A176" s="36">
        <v>41082</v>
      </c>
    </row>
    <row r="177" spans="1:1">
      <c r="A177" s="36">
        <v>41083</v>
      </c>
    </row>
    <row r="178" spans="1:1">
      <c r="A178" s="36">
        <v>41084</v>
      </c>
    </row>
    <row r="179" spans="1:1">
      <c r="A179" s="36">
        <v>41085</v>
      </c>
    </row>
    <row r="180" spans="1:1">
      <c r="A180" s="36">
        <v>41086</v>
      </c>
    </row>
    <row r="181" spans="1:1">
      <c r="A181" s="36">
        <v>41087</v>
      </c>
    </row>
    <row r="182" spans="1:1">
      <c r="A182" s="36">
        <v>41088</v>
      </c>
    </row>
    <row r="183" spans="1:1">
      <c r="A183" s="36">
        <v>41089</v>
      </c>
    </row>
    <row r="184" spans="1:1">
      <c r="A184" s="36">
        <v>41090</v>
      </c>
    </row>
    <row r="185" spans="1:1">
      <c r="A185" s="36">
        <v>41091</v>
      </c>
    </row>
    <row r="186" spans="1:1">
      <c r="A186" s="36">
        <v>41092</v>
      </c>
    </row>
    <row r="187" spans="1:1">
      <c r="A187" s="36">
        <v>41093</v>
      </c>
    </row>
    <row r="188" spans="1:1">
      <c r="A188" s="36">
        <v>41094</v>
      </c>
    </row>
    <row r="189" spans="1:1">
      <c r="A189" s="36">
        <v>41095</v>
      </c>
    </row>
    <row r="190" spans="1:1">
      <c r="A190" s="36">
        <v>41096</v>
      </c>
    </row>
    <row r="191" spans="1:1">
      <c r="A191" s="36">
        <v>41097</v>
      </c>
    </row>
    <row r="192" spans="1:1">
      <c r="A192" s="36">
        <v>41098</v>
      </c>
    </row>
    <row r="193" spans="1:1">
      <c r="A193" s="36">
        <v>41099</v>
      </c>
    </row>
    <row r="194" spans="1:1">
      <c r="A194" s="36">
        <v>41100</v>
      </c>
    </row>
    <row r="195" spans="1:1">
      <c r="A195" s="36">
        <v>41101</v>
      </c>
    </row>
    <row r="196" spans="1:1">
      <c r="A196" s="36">
        <v>41102</v>
      </c>
    </row>
    <row r="197" spans="1:1">
      <c r="A197" s="36">
        <v>41103</v>
      </c>
    </row>
    <row r="198" spans="1:1">
      <c r="A198" s="36">
        <v>41104</v>
      </c>
    </row>
    <row r="199" spans="1:1">
      <c r="A199" s="36">
        <v>41105</v>
      </c>
    </row>
    <row r="200" spans="1:1">
      <c r="A200" s="36">
        <v>41106</v>
      </c>
    </row>
    <row r="201" spans="1:1">
      <c r="A201" s="36">
        <v>41107</v>
      </c>
    </row>
    <row r="202" spans="1:1">
      <c r="A202" s="36">
        <v>41108</v>
      </c>
    </row>
    <row r="203" spans="1:1">
      <c r="A203" s="36">
        <v>41109</v>
      </c>
    </row>
    <row r="204" spans="1:1">
      <c r="A204" s="36">
        <v>41110</v>
      </c>
    </row>
    <row r="205" spans="1:1">
      <c r="A205" s="36">
        <v>41111</v>
      </c>
    </row>
    <row r="206" spans="1:1">
      <c r="A206" s="36">
        <v>41112</v>
      </c>
    </row>
    <row r="207" spans="1:1">
      <c r="A207" s="36">
        <v>41113</v>
      </c>
    </row>
    <row r="208" spans="1:1">
      <c r="A208" s="36">
        <v>41114</v>
      </c>
    </row>
    <row r="209" spans="1:1">
      <c r="A209" s="36">
        <v>41115</v>
      </c>
    </row>
    <row r="210" spans="1:1">
      <c r="A210" s="36">
        <v>41116</v>
      </c>
    </row>
    <row r="211" spans="1:1">
      <c r="A211" s="36">
        <v>41117</v>
      </c>
    </row>
    <row r="212" spans="1:1">
      <c r="A212" s="36">
        <v>41118</v>
      </c>
    </row>
    <row r="213" spans="1:1">
      <c r="A213" s="36">
        <v>41119</v>
      </c>
    </row>
    <row r="214" spans="1:1">
      <c r="A214" s="36">
        <v>41120</v>
      </c>
    </row>
    <row r="215" spans="1:1">
      <c r="A215" s="36">
        <v>41121</v>
      </c>
    </row>
    <row r="216" spans="1:1">
      <c r="A216" s="36">
        <v>41122</v>
      </c>
    </row>
    <row r="217" spans="1:1">
      <c r="A217" s="36">
        <v>41123</v>
      </c>
    </row>
    <row r="218" spans="1:1">
      <c r="A218" s="36">
        <v>41124</v>
      </c>
    </row>
    <row r="219" spans="1:1">
      <c r="A219" s="36">
        <v>41125</v>
      </c>
    </row>
    <row r="220" spans="1:1">
      <c r="A220" s="36">
        <v>41126</v>
      </c>
    </row>
    <row r="221" spans="1:1">
      <c r="A221" s="36">
        <v>41127</v>
      </c>
    </row>
    <row r="222" spans="1:1">
      <c r="A222" s="36">
        <v>41128</v>
      </c>
    </row>
    <row r="223" spans="1:1">
      <c r="A223" s="36">
        <v>41129</v>
      </c>
    </row>
    <row r="224" spans="1:1">
      <c r="A224" s="36">
        <v>41130</v>
      </c>
    </row>
    <row r="225" spans="1:1">
      <c r="A225" s="36">
        <v>41131</v>
      </c>
    </row>
    <row r="226" spans="1:1">
      <c r="A226" s="36">
        <v>41132</v>
      </c>
    </row>
    <row r="227" spans="1:1">
      <c r="A227" s="36">
        <v>41133</v>
      </c>
    </row>
    <row r="228" spans="1:1">
      <c r="A228" s="36">
        <v>41134</v>
      </c>
    </row>
    <row r="229" spans="1:1">
      <c r="A229" s="36">
        <v>41135</v>
      </c>
    </row>
    <row r="230" spans="1:1">
      <c r="A230" s="36">
        <v>41136</v>
      </c>
    </row>
    <row r="231" spans="1:1">
      <c r="A231" s="36">
        <v>41137</v>
      </c>
    </row>
    <row r="232" spans="1:1">
      <c r="A232" s="36">
        <v>41138</v>
      </c>
    </row>
    <row r="233" spans="1:1">
      <c r="A233" s="36">
        <v>41139</v>
      </c>
    </row>
    <row r="234" spans="1:1">
      <c r="A234" s="36">
        <v>41140</v>
      </c>
    </row>
    <row r="235" spans="1:1">
      <c r="A235" s="36">
        <v>41141</v>
      </c>
    </row>
    <row r="236" spans="1:1">
      <c r="A236" s="36">
        <v>41142</v>
      </c>
    </row>
    <row r="237" spans="1:1">
      <c r="A237" s="36">
        <v>41143</v>
      </c>
    </row>
    <row r="238" spans="1:1">
      <c r="A238" s="36">
        <v>41144</v>
      </c>
    </row>
    <row r="239" spans="1:1">
      <c r="A239" s="36">
        <v>41145</v>
      </c>
    </row>
    <row r="240" spans="1:1">
      <c r="A240" s="36">
        <v>41146</v>
      </c>
    </row>
    <row r="241" spans="1:1">
      <c r="A241" s="36">
        <v>41147</v>
      </c>
    </row>
    <row r="242" spans="1:1">
      <c r="A242" s="36">
        <v>41148</v>
      </c>
    </row>
    <row r="243" spans="1:1">
      <c r="A243" s="36">
        <v>41149</v>
      </c>
    </row>
    <row r="244" spans="1:1">
      <c r="A244" s="36">
        <v>41150</v>
      </c>
    </row>
    <row r="245" spans="1:1">
      <c r="A245" s="36">
        <v>41151</v>
      </c>
    </row>
    <row r="246" spans="1:1">
      <c r="A246" s="36">
        <v>41152</v>
      </c>
    </row>
    <row r="247" spans="1:1">
      <c r="A247" s="36">
        <v>41153</v>
      </c>
    </row>
    <row r="248" spans="1:1">
      <c r="A248" s="36">
        <v>41154</v>
      </c>
    </row>
    <row r="249" spans="1:1">
      <c r="A249" s="36">
        <v>41155</v>
      </c>
    </row>
    <row r="250" spans="1:1">
      <c r="A250" s="36">
        <v>41156</v>
      </c>
    </row>
    <row r="251" spans="1:1">
      <c r="A251" s="36">
        <v>41157</v>
      </c>
    </row>
    <row r="252" spans="1:1">
      <c r="A252" s="36">
        <v>41158</v>
      </c>
    </row>
    <row r="253" spans="1:1">
      <c r="A253" s="36">
        <v>41159</v>
      </c>
    </row>
    <row r="254" spans="1:1">
      <c r="A254" s="36">
        <v>41160</v>
      </c>
    </row>
    <row r="255" spans="1:1">
      <c r="A255" s="36">
        <v>41161</v>
      </c>
    </row>
    <row r="256" spans="1:1">
      <c r="A256" s="36">
        <v>41162</v>
      </c>
    </row>
    <row r="257" spans="1:1">
      <c r="A257" s="36">
        <v>41163</v>
      </c>
    </row>
    <row r="258" spans="1:1">
      <c r="A258" s="36">
        <v>41164</v>
      </c>
    </row>
    <row r="259" spans="1:1">
      <c r="A259" s="36">
        <v>41165</v>
      </c>
    </row>
    <row r="260" spans="1:1">
      <c r="A260" s="36">
        <v>41166</v>
      </c>
    </row>
    <row r="261" spans="1:1">
      <c r="A261" s="36">
        <v>41167</v>
      </c>
    </row>
    <row r="262" spans="1:1">
      <c r="A262" s="36">
        <v>41168</v>
      </c>
    </row>
    <row r="263" spans="1:1">
      <c r="A263" s="36">
        <v>41169</v>
      </c>
    </row>
    <row r="264" spans="1:1">
      <c r="A264" s="36">
        <v>41170</v>
      </c>
    </row>
    <row r="265" spans="1:1">
      <c r="A265" s="36">
        <v>41171</v>
      </c>
    </row>
    <row r="266" spans="1:1">
      <c r="A266" s="36">
        <v>41172</v>
      </c>
    </row>
    <row r="267" spans="1:1">
      <c r="A267" s="36">
        <v>41173</v>
      </c>
    </row>
    <row r="268" spans="1:1">
      <c r="A268" s="36">
        <v>41174</v>
      </c>
    </row>
    <row r="269" spans="1:1">
      <c r="A269" s="36">
        <v>41175</v>
      </c>
    </row>
    <row r="270" spans="1:1">
      <c r="A270" s="36">
        <v>41176</v>
      </c>
    </row>
    <row r="271" spans="1:1">
      <c r="A271" s="36">
        <v>41177</v>
      </c>
    </row>
    <row r="272" spans="1:1">
      <c r="A272" s="36">
        <v>41178</v>
      </c>
    </row>
    <row r="273" spans="1:1">
      <c r="A273" s="36">
        <v>41179</v>
      </c>
    </row>
    <row r="274" spans="1:1">
      <c r="A274" s="36">
        <v>41180</v>
      </c>
    </row>
    <row r="275" spans="1:1">
      <c r="A275" s="36">
        <v>41181</v>
      </c>
    </row>
    <row r="276" spans="1:1">
      <c r="A276" s="36">
        <v>41182</v>
      </c>
    </row>
    <row r="277" spans="1:1">
      <c r="A277" s="36">
        <v>41183</v>
      </c>
    </row>
    <row r="278" spans="1:1">
      <c r="A278" s="36">
        <v>41184</v>
      </c>
    </row>
    <row r="279" spans="1:1">
      <c r="A279" s="36">
        <v>41185</v>
      </c>
    </row>
    <row r="280" spans="1:1">
      <c r="A280" s="36">
        <v>41186</v>
      </c>
    </row>
    <row r="281" spans="1:1">
      <c r="A281" s="36">
        <v>41187</v>
      </c>
    </row>
    <row r="282" spans="1:1">
      <c r="A282" s="36">
        <v>41188</v>
      </c>
    </row>
    <row r="283" spans="1:1">
      <c r="A283" s="36">
        <v>41189</v>
      </c>
    </row>
    <row r="284" spans="1:1">
      <c r="A284" s="36">
        <v>41190</v>
      </c>
    </row>
    <row r="285" spans="1:1">
      <c r="A285" s="36">
        <v>41191</v>
      </c>
    </row>
    <row r="286" spans="1:1">
      <c r="A286" s="36">
        <v>41192</v>
      </c>
    </row>
    <row r="287" spans="1:1">
      <c r="A287" s="36">
        <v>41193</v>
      </c>
    </row>
    <row r="288" spans="1:1">
      <c r="A288" s="36">
        <v>41194</v>
      </c>
    </row>
    <row r="289" spans="1:1">
      <c r="A289" s="36">
        <v>41195</v>
      </c>
    </row>
    <row r="290" spans="1:1">
      <c r="A290" s="36">
        <v>41196</v>
      </c>
    </row>
    <row r="291" spans="1:1">
      <c r="A291" s="36">
        <v>41197</v>
      </c>
    </row>
    <row r="292" spans="1:1">
      <c r="A292" s="36">
        <v>41198</v>
      </c>
    </row>
    <row r="293" spans="1:1">
      <c r="A293" s="36">
        <v>41199</v>
      </c>
    </row>
    <row r="294" spans="1:1">
      <c r="A294" s="36">
        <v>41200</v>
      </c>
    </row>
    <row r="295" spans="1:1">
      <c r="A295" s="36">
        <v>41201</v>
      </c>
    </row>
    <row r="296" spans="1:1">
      <c r="A296" s="36">
        <v>41202</v>
      </c>
    </row>
    <row r="297" spans="1:1">
      <c r="A297" s="36">
        <v>41203</v>
      </c>
    </row>
    <row r="298" spans="1:1">
      <c r="A298" s="36">
        <v>41204</v>
      </c>
    </row>
    <row r="299" spans="1:1">
      <c r="A299" s="36">
        <v>41205</v>
      </c>
    </row>
    <row r="300" spans="1:1">
      <c r="A300" s="36">
        <v>41206</v>
      </c>
    </row>
    <row r="301" spans="1:1">
      <c r="A301" s="36">
        <v>41207</v>
      </c>
    </row>
    <row r="302" spans="1:1">
      <c r="A302" s="36">
        <v>41208</v>
      </c>
    </row>
    <row r="303" spans="1:1">
      <c r="A303" s="36">
        <v>41209</v>
      </c>
    </row>
    <row r="304" spans="1:1">
      <c r="A304" s="36">
        <v>41210</v>
      </c>
    </row>
    <row r="305" spans="1:1">
      <c r="A305" s="36">
        <v>41211</v>
      </c>
    </row>
    <row r="306" spans="1:1">
      <c r="A306" s="36">
        <v>41212</v>
      </c>
    </row>
    <row r="307" spans="1:1">
      <c r="A307" s="36">
        <v>41213</v>
      </c>
    </row>
    <row r="308" spans="1:1">
      <c r="A308" s="36">
        <v>41214</v>
      </c>
    </row>
    <row r="309" spans="1:1">
      <c r="A309" s="36">
        <v>41215</v>
      </c>
    </row>
    <row r="310" spans="1:1">
      <c r="A310" s="36">
        <v>41216</v>
      </c>
    </row>
    <row r="311" spans="1:1">
      <c r="A311" s="36">
        <v>41217</v>
      </c>
    </row>
    <row r="312" spans="1:1">
      <c r="A312" s="36">
        <v>41218</v>
      </c>
    </row>
    <row r="313" spans="1:1">
      <c r="A313" s="36">
        <v>41219</v>
      </c>
    </row>
    <row r="314" spans="1:1">
      <c r="A314" s="36">
        <v>41220</v>
      </c>
    </row>
    <row r="315" spans="1:1">
      <c r="A315" s="36">
        <v>41221</v>
      </c>
    </row>
    <row r="316" spans="1:1">
      <c r="A316" s="36">
        <v>41222</v>
      </c>
    </row>
    <row r="317" spans="1:1">
      <c r="A317" s="36">
        <v>41223</v>
      </c>
    </row>
    <row r="318" spans="1:1">
      <c r="A318" s="36">
        <v>41224</v>
      </c>
    </row>
    <row r="319" spans="1:1">
      <c r="A319" s="36">
        <v>41225</v>
      </c>
    </row>
    <row r="320" spans="1:1">
      <c r="A320" s="36">
        <v>41226</v>
      </c>
    </row>
    <row r="321" spans="1:1">
      <c r="A321" s="36">
        <v>41227</v>
      </c>
    </row>
    <row r="322" spans="1:1">
      <c r="A322" s="36">
        <v>41228</v>
      </c>
    </row>
    <row r="323" spans="1:1">
      <c r="A323" s="36">
        <v>41229</v>
      </c>
    </row>
    <row r="324" spans="1:1">
      <c r="A324" s="36">
        <v>41230</v>
      </c>
    </row>
    <row r="325" spans="1:1">
      <c r="A325" s="36">
        <v>41231</v>
      </c>
    </row>
    <row r="326" spans="1:1">
      <c r="A326" s="36">
        <v>41232</v>
      </c>
    </row>
    <row r="327" spans="1:1">
      <c r="A327" s="36">
        <v>41233</v>
      </c>
    </row>
    <row r="328" spans="1:1">
      <c r="A328" s="36">
        <v>41234</v>
      </c>
    </row>
    <row r="329" spans="1:1">
      <c r="A329" s="36">
        <v>41235</v>
      </c>
    </row>
    <row r="330" spans="1:1">
      <c r="A330" s="36">
        <v>41236</v>
      </c>
    </row>
    <row r="331" spans="1:1">
      <c r="A331" s="36">
        <v>41237</v>
      </c>
    </row>
    <row r="332" spans="1:1">
      <c r="A332" s="36">
        <v>41238</v>
      </c>
    </row>
    <row r="333" spans="1:1">
      <c r="A333" s="36">
        <v>41239</v>
      </c>
    </row>
    <row r="334" spans="1:1">
      <c r="A334" s="36">
        <v>41240</v>
      </c>
    </row>
    <row r="335" spans="1:1">
      <c r="A335" s="36">
        <v>41241</v>
      </c>
    </row>
    <row r="336" spans="1:1">
      <c r="A336" s="36">
        <v>41242</v>
      </c>
    </row>
    <row r="337" spans="1:1">
      <c r="A337" s="36">
        <v>41243</v>
      </c>
    </row>
    <row r="338" spans="1:1">
      <c r="A338" s="36">
        <v>41244</v>
      </c>
    </row>
    <row r="339" spans="1:1">
      <c r="A339" s="36">
        <v>41245</v>
      </c>
    </row>
    <row r="340" spans="1:1">
      <c r="A340" s="36">
        <v>41246</v>
      </c>
    </row>
    <row r="341" spans="1:1">
      <c r="A341" s="36">
        <v>41247</v>
      </c>
    </row>
    <row r="342" spans="1:1">
      <c r="A342" s="36">
        <v>41248</v>
      </c>
    </row>
    <row r="343" spans="1:1">
      <c r="A343" s="36">
        <v>41249</v>
      </c>
    </row>
    <row r="344" spans="1:1">
      <c r="A344" s="36">
        <v>41250</v>
      </c>
    </row>
    <row r="345" spans="1:1">
      <c r="A345" s="36">
        <v>41251</v>
      </c>
    </row>
    <row r="346" spans="1:1">
      <c r="A346" s="36">
        <v>41252</v>
      </c>
    </row>
    <row r="347" spans="1:1">
      <c r="A347" s="36">
        <v>41253</v>
      </c>
    </row>
    <row r="348" spans="1:1">
      <c r="A348" s="36">
        <v>41254</v>
      </c>
    </row>
    <row r="349" spans="1:1">
      <c r="A349" s="36">
        <v>41255</v>
      </c>
    </row>
    <row r="350" spans="1:1">
      <c r="A350" s="36">
        <v>41256</v>
      </c>
    </row>
    <row r="351" spans="1:1">
      <c r="A351" s="36">
        <v>41257</v>
      </c>
    </row>
    <row r="352" spans="1:1">
      <c r="A352" s="36">
        <v>41258</v>
      </c>
    </row>
    <row r="353" spans="1:1">
      <c r="A353" s="36">
        <v>41259</v>
      </c>
    </row>
    <row r="354" spans="1:1">
      <c r="A354" s="36">
        <v>41260</v>
      </c>
    </row>
    <row r="355" spans="1:1">
      <c r="A355" s="36">
        <v>41261</v>
      </c>
    </row>
    <row r="356" spans="1:1">
      <c r="A356" s="36">
        <v>41262</v>
      </c>
    </row>
    <row r="357" spans="1:1">
      <c r="A357" s="36">
        <v>41263</v>
      </c>
    </row>
    <row r="358" spans="1:1">
      <c r="A358" s="36">
        <v>41264</v>
      </c>
    </row>
    <row r="359" spans="1:1">
      <c r="A359" s="36">
        <v>41265</v>
      </c>
    </row>
    <row r="360" spans="1:1">
      <c r="A360" s="36">
        <v>41266</v>
      </c>
    </row>
    <row r="361" spans="1:1">
      <c r="A361" s="36">
        <v>41267</v>
      </c>
    </row>
    <row r="362" spans="1:1">
      <c r="A362" s="36">
        <v>41268</v>
      </c>
    </row>
    <row r="363" spans="1:1">
      <c r="A363" s="36">
        <v>41269</v>
      </c>
    </row>
    <row r="364" spans="1:1">
      <c r="A364" s="36">
        <v>41270</v>
      </c>
    </row>
    <row r="365" spans="1:1">
      <c r="A365" s="36">
        <v>41271</v>
      </c>
    </row>
    <row r="366" spans="1:1">
      <c r="A366" s="36">
        <v>41272</v>
      </c>
    </row>
    <row r="367" spans="1:1">
      <c r="A367" s="36">
        <v>41273</v>
      </c>
    </row>
    <row r="368" spans="1:1">
      <c r="A368" s="36">
        <v>41274</v>
      </c>
    </row>
    <row r="369" spans="1:1">
      <c r="A369" s="36">
        <v>41275</v>
      </c>
    </row>
    <row r="370" spans="1:1">
      <c r="A370" s="36">
        <v>41276</v>
      </c>
    </row>
    <row r="371" spans="1:1">
      <c r="A371" s="36">
        <v>41277</v>
      </c>
    </row>
    <row r="372" spans="1:1">
      <c r="A372" s="36">
        <v>41278</v>
      </c>
    </row>
    <row r="373" spans="1:1">
      <c r="A373" s="36">
        <v>41279</v>
      </c>
    </row>
    <row r="374" spans="1:1">
      <c r="A374" s="36">
        <v>41280</v>
      </c>
    </row>
    <row r="375" spans="1:1">
      <c r="A375" s="36">
        <v>41281</v>
      </c>
    </row>
    <row r="376" spans="1:1">
      <c r="A376" s="36">
        <v>41282</v>
      </c>
    </row>
    <row r="377" spans="1:1">
      <c r="A377" s="36">
        <v>41283</v>
      </c>
    </row>
    <row r="378" spans="1:1">
      <c r="A378" s="36">
        <v>41284</v>
      </c>
    </row>
    <row r="379" spans="1:1">
      <c r="A379" s="36">
        <v>41285</v>
      </c>
    </row>
    <row r="380" spans="1:1">
      <c r="A380" s="36">
        <v>41286</v>
      </c>
    </row>
    <row r="381" spans="1:1">
      <c r="A381" s="36">
        <v>41287</v>
      </c>
    </row>
    <row r="382" spans="1:1">
      <c r="A382" s="36">
        <v>41288</v>
      </c>
    </row>
    <row r="383" spans="1:1">
      <c r="A383" s="36">
        <v>41289</v>
      </c>
    </row>
    <row r="384" spans="1:1">
      <c r="A384" s="36">
        <v>41290</v>
      </c>
    </row>
    <row r="385" spans="1:1">
      <c r="A385" s="36">
        <v>41291</v>
      </c>
    </row>
    <row r="386" spans="1:1">
      <c r="A386" s="36">
        <v>41292</v>
      </c>
    </row>
    <row r="387" spans="1:1">
      <c r="A387" s="36">
        <v>41293</v>
      </c>
    </row>
    <row r="388" spans="1:1">
      <c r="A388" s="36">
        <v>41294</v>
      </c>
    </row>
    <row r="389" spans="1:1">
      <c r="A389" s="36">
        <v>41295</v>
      </c>
    </row>
    <row r="390" spans="1:1">
      <c r="A390" s="36">
        <v>41296</v>
      </c>
    </row>
    <row r="391" spans="1:1">
      <c r="A391" s="36">
        <v>41297</v>
      </c>
    </row>
    <row r="392" spans="1:1">
      <c r="A392" s="36">
        <v>41298</v>
      </c>
    </row>
    <row r="393" spans="1:1">
      <c r="A393" s="36">
        <v>41299</v>
      </c>
    </row>
    <row r="394" spans="1:1">
      <c r="A394" s="36">
        <v>41300</v>
      </c>
    </row>
    <row r="395" spans="1:1">
      <c r="A395" s="36">
        <v>41301</v>
      </c>
    </row>
    <row r="396" spans="1:1">
      <c r="A396" s="36">
        <v>41302</v>
      </c>
    </row>
    <row r="397" spans="1:1">
      <c r="A397" s="36">
        <v>41303</v>
      </c>
    </row>
    <row r="398" spans="1:1">
      <c r="A398" s="36">
        <v>41304</v>
      </c>
    </row>
    <row r="399" spans="1:1">
      <c r="A399" s="36">
        <v>41305</v>
      </c>
    </row>
    <row r="400" spans="1:1">
      <c r="A400" s="36">
        <v>41306</v>
      </c>
    </row>
    <row r="401" spans="1:1">
      <c r="A401" s="36">
        <v>41307</v>
      </c>
    </row>
    <row r="402" spans="1:1">
      <c r="A402" s="36">
        <v>41308</v>
      </c>
    </row>
    <row r="403" spans="1:1">
      <c r="A403" s="36">
        <v>41309</v>
      </c>
    </row>
    <row r="404" spans="1:1">
      <c r="A404" s="36">
        <v>41310</v>
      </c>
    </row>
    <row r="405" spans="1:1">
      <c r="A405" s="36">
        <v>41311</v>
      </c>
    </row>
    <row r="406" spans="1:1">
      <c r="A406" s="36">
        <v>41312</v>
      </c>
    </row>
    <row r="407" spans="1:1">
      <c r="A407" s="36">
        <v>41313</v>
      </c>
    </row>
    <row r="408" spans="1:1">
      <c r="A408" s="36">
        <v>41314</v>
      </c>
    </row>
    <row r="409" spans="1:1">
      <c r="A409" s="36">
        <v>41315</v>
      </c>
    </row>
    <row r="410" spans="1:1">
      <c r="A410" s="36">
        <v>41316</v>
      </c>
    </row>
    <row r="411" spans="1:1">
      <c r="A411" s="36">
        <v>41317</v>
      </c>
    </row>
    <row r="412" spans="1:1">
      <c r="A412" s="36">
        <v>41318</v>
      </c>
    </row>
    <row r="413" spans="1:1">
      <c r="A413" s="36">
        <v>41319</v>
      </c>
    </row>
    <row r="414" spans="1:1">
      <c r="A414" s="36">
        <v>41320</v>
      </c>
    </row>
    <row r="415" spans="1:1">
      <c r="A415" s="36">
        <v>41321</v>
      </c>
    </row>
    <row r="416" spans="1:1">
      <c r="A416" s="36">
        <v>41322</v>
      </c>
    </row>
    <row r="417" spans="1:1">
      <c r="A417" s="36">
        <v>41323</v>
      </c>
    </row>
    <row r="418" spans="1:1">
      <c r="A418" s="36">
        <v>41324</v>
      </c>
    </row>
    <row r="419" spans="1:1">
      <c r="A419" s="36">
        <v>41325</v>
      </c>
    </row>
    <row r="420" spans="1:1">
      <c r="A420" s="36">
        <v>41326</v>
      </c>
    </row>
    <row r="421" spans="1:1">
      <c r="A421" s="36">
        <v>41327</v>
      </c>
    </row>
    <row r="422" spans="1:1">
      <c r="A422" s="36">
        <v>41328</v>
      </c>
    </row>
    <row r="423" spans="1:1">
      <c r="A423" s="36">
        <v>41329</v>
      </c>
    </row>
    <row r="424" spans="1:1">
      <c r="A424" s="36">
        <v>41330</v>
      </c>
    </row>
    <row r="425" spans="1:1">
      <c r="A425" s="36">
        <v>41331</v>
      </c>
    </row>
    <row r="426" spans="1:1">
      <c r="A426" s="36">
        <v>41332</v>
      </c>
    </row>
    <row r="427" spans="1:1">
      <c r="A427" s="36">
        <v>41333</v>
      </c>
    </row>
    <row r="428" spans="1:1">
      <c r="A428" s="36">
        <v>41334</v>
      </c>
    </row>
    <row r="429" spans="1:1">
      <c r="A429" s="36">
        <v>41335</v>
      </c>
    </row>
    <row r="430" spans="1:1">
      <c r="A430" s="36">
        <v>41336</v>
      </c>
    </row>
    <row r="431" spans="1:1">
      <c r="A431" s="36">
        <v>41337</v>
      </c>
    </row>
    <row r="432" spans="1:1">
      <c r="A432" s="36">
        <v>41338</v>
      </c>
    </row>
    <row r="433" spans="1:1">
      <c r="A433" s="36">
        <v>41339</v>
      </c>
    </row>
    <row r="434" spans="1:1">
      <c r="A434" s="36">
        <v>41340</v>
      </c>
    </row>
    <row r="435" spans="1:1">
      <c r="A435" s="36">
        <v>41341</v>
      </c>
    </row>
    <row r="436" spans="1:1">
      <c r="A436" s="36">
        <v>41342</v>
      </c>
    </row>
    <row r="437" spans="1:1">
      <c r="A437" s="36">
        <v>41343</v>
      </c>
    </row>
    <row r="438" spans="1:1">
      <c r="A438" s="36">
        <v>41344</v>
      </c>
    </row>
    <row r="439" spans="1:1">
      <c r="A439" s="36">
        <v>41345</v>
      </c>
    </row>
    <row r="440" spans="1:1">
      <c r="A440" s="36">
        <v>41346</v>
      </c>
    </row>
    <row r="441" spans="1:1">
      <c r="A441" s="36">
        <v>41347</v>
      </c>
    </row>
    <row r="442" spans="1:1">
      <c r="A442" s="36">
        <v>41348</v>
      </c>
    </row>
    <row r="443" spans="1:1">
      <c r="A443" s="36">
        <v>41349</v>
      </c>
    </row>
    <row r="444" spans="1:1">
      <c r="A444" s="36">
        <v>41350</v>
      </c>
    </row>
    <row r="445" spans="1:1">
      <c r="A445" s="36">
        <v>41351</v>
      </c>
    </row>
    <row r="446" spans="1:1">
      <c r="A446" s="36">
        <v>41352</v>
      </c>
    </row>
    <row r="447" spans="1:1">
      <c r="A447" s="36">
        <v>41353</v>
      </c>
    </row>
    <row r="448" spans="1:1">
      <c r="A448" s="36">
        <v>41354</v>
      </c>
    </row>
    <row r="449" spans="1:1">
      <c r="A449" s="36">
        <v>41355</v>
      </c>
    </row>
    <row r="450" spans="1:1">
      <c r="A450" s="36">
        <v>41356</v>
      </c>
    </row>
    <row r="451" spans="1:1">
      <c r="A451" s="36">
        <v>41357</v>
      </c>
    </row>
    <row r="452" spans="1:1">
      <c r="A452" s="36">
        <v>41358</v>
      </c>
    </row>
    <row r="453" spans="1:1">
      <c r="A453" s="36">
        <v>41359</v>
      </c>
    </row>
    <row r="454" spans="1:1">
      <c r="A454" s="36">
        <v>41360</v>
      </c>
    </row>
    <row r="455" spans="1:1">
      <c r="A455" s="36">
        <v>41361</v>
      </c>
    </row>
    <row r="456" spans="1:1">
      <c r="A456" s="36">
        <v>41362</v>
      </c>
    </row>
    <row r="457" spans="1:1">
      <c r="A457" s="36">
        <v>41363</v>
      </c>
    </row>
    <row r="458" spans="1:1">
      <c r="A458" s="36">
        <v>41364</v>
      </c>
    </row>
    <row r="459" spans="1:1">
      <c r="A459" s="36">
        <v>41365</v>
      </c>
    </row>
    <row r="460" spans="1:1">
      <c r="A460" s="36">
        <v>41366</v>
      </c>
    </row>
    <row r="461" spans="1:1">
      <c r="A461" s="36">
        <v>41367</v>
      </c>
    </row>
    <row r="462" spans="1:1">
      <c r="A462" s="36">
        <v>41368</v>
      </c>
    </row>
    <row r="463" spans="1:1">
      <c r="A463" s="36">
        <v>41369</v>
      </c>
    </row>
    <row r="464" spans="1:1">
      <c r="A464" s="36">
        <v>41370</v>
      </c>
    </row>
    <row r="465" spans="1:1">
      <c r="A465" s="36">
        <v>41371</v>
      </c>
    </row>
    <row r="466" spans="1:1">
      <c r="A466" s="36">
        <v>41372</v>
      </c>
    </row>
    <row r="467" spans="1:1">
      <c r="A467" s="36">
        <v>41373</v>
      </c>
    </row>
    <row r="468" spans="1:1">
      <c r="A468" s="36">
        <v>41374</v>
      </c>
    </row>
    <row r="469" spans="1:1">
      <c r="A469" s="36">
        <v>41375</v>
      </c>
    </row>
    <row r="470" spans="1:1">
      <c r="A470" s="36">
        <v>41376</v>
      </c>
    </row>
    <row r="471" spans="1:1">
      <c r="A471" s="36">
        <v>41377</v>
      </c>
    </row>
    <row r="472" spans="1:1">
      <c r="A472" s="36">
        <v>41378</v>
      </c>
    </row>
    <row r="473" spans="1:1">
      <c r="A473" s="36">
        <v>41379</v>
      </c>
    </row>
    <row r="474" spans="1:1">
      <c r="A474" s="36">
        <v>41380</v>
      </c>
    </row>
    <row r="475" spans="1:1">
      <c r="A475" s="36">
        <v>41381</v>
      </c>
    </row>
    <row r="476" spans="1:1">
      <c r="A476" s="36">
        <v>41382</v>
      </c>
    </row>
    <row r="477" spans="1:1">
      <c r="A477" s="36">
        <v>41383</v>
      </c>
    </row>
    <row r="478" spans="1:1">
      <c r="A478" s="36">
        <v>41384</v>
      </c>
    </row>
    <row r="479" spans="1:1">
      <c r="A479" s="36">
        <v>41385</v>
      </c>
    </row>
    <row r="480" spans="1:1">
      <c r="A480" s="36">
        <v>41386</v>
      </c>
    </row>
    <row r="481" spans="1:1">
      <c r="A481" s="36">
        <v>41387</v>
      </c>
    </row>
    <row r="482" spans="1:1">
      <c r="A482" s="36">
        <v>41388</v>
      </c>
    </row>
    <row r="483" spans="1:1">
      <c r="A483" s="36">
        <v>41389</v>
      </c>
    </row>
    <row r="484" spans="1:1">
      <c r="A484" s="36">
        <v>41390</v>
      </c>
    </row>
    <row r="485" spans="1:1">
      <c r="A485" s="36">
        <v>41391</v>
      </c>
    </row>
    <row r="486" spans="1:1">
      <c r="A486" s="36">
        <v>41392</v>
      </c>
    </row>
    <row r="487" spans="1:1">
      <c r="A487" s="36">
        <v>41393</v>
      </c>
    </row>
    <row r="488" spans="1:1">
      <c r="A488" s="36">
        <v>41394</v>
      </c>
    </row>
    <row r="489" spans="1:1">
      <c r="A489" s="36">
        <v>41395</v>
      </c>
    </row>
    <row r="490" spans="1:1">
      <c r="A490" s="36">
        <v>41396</v>
      </c>
    </row>
    <row r="491" spans="1:1">
      <c r="A491" s="36">
        <v>41397</v>
      </c>
    </row>
    <row r="492" spans="1:1">
      <c r="A492" s="36">
        <v>41398</v>
      </c>
    </row>
    <row r="493" spans="1:1">
      <c r="A493" s="36">
        <v>41399</v>
      </c>
    </row>
    <row r="494" spans="1:1">
      <c r="A494" s="36">
        <v>41400</v>
      </c>
    </row>
    <row r="495" spans="1:1">
      <c r="A495" s="36">
        <v>41401</v>
      </c>
    </row>
    <row r="496" spans="1:1">
      <c r="A496" s="36">
        <v>41402</v>
      </c>
    </row>
    <row r="497" spans="1:1">
      <c r="A497" s="36">
        <v>41403</v>
      </c>
    </row>
    <row r="498" spans="1:1">
      <c r="A498" s="36">
        <v>41404</v>
      </c>
    </row>
    <row r="499" spans="1:1">
      <c r="A499" s="36">
        <v>41405</v>
      </c>
    </row>
    <row r="500" spans="1:1">
      <c r="A500" s="36">
        <v>41406</v>
      </c>
    </row>
    <row r="501" spans="1:1">
      <c r="A501" s="36">
        <v>41407</v>
      </c>
    </row>
    <row r="502" spans="1:1">
      <c r="A502" s="36">
        <v>41408</v>
      </c>
    </row>
    <row r="503" spans="1:1">
      <c r="A503" s="36">
        <v>41409</v>
      </c>
    </row>
    <row r="504" spans="1:1">
      <c r="A504" s="36">
        <v>41410</v>
      </c>
    </row>
    <row r="505" spans="1:1">
      <c r="A505" s="36">
        <v>41411</v>
      </c>
    </row>
    <row r="506" spans="1:1">
      <c r="A506" s="36">
        <v>41412</v>
      </c>
    </row>
    <row r="507" spans="1:1">
      <c r="A507" s="36">
        <v>41413</v>
      </c>
    </row>
    <row r="508" spans="1:1">
      <c r="A508" s="36">
        <v>41414</v>
      </c>
    </row>
    <row r="509" spans="1:1">
      <c r="A509" s="36">
        <v>41415</v>
      </c>
    </row>
    <row r="510" spans="1:1">
      <c r="A510" s="36">
        <v>41416</v>
      </c>
    </row>
    <row r="511" spans="1:1">
      <c r="A511" s="36">
        <v>41417</v>
      </c>
    </row>
    <row r="512" spans="1:1">
      <c r="A512" s="36">
        <v>41418</v>
      </c>
    </row>
    <row r="513" spans="1:1">
      <c r="A513" s="36">
        <v>41419</v>
      </c>
    </row>
    <row r="514" spans="1:1">
      <c r="A514" s="36">
        <v>41420</v>
      </c>
    </row>
    <row r="515" spans="1:1">
      <c r="A515" s="36">
        <v>41421</v>
      </c>
    </row>
    <row r="516" spans="1:1">
      <c r="A516" s="36">
        <v>41422</v>
      </c>
    </row>
    <row r="517" spans="1:1">
      <c r="A517" s="36">
        <v>41423</v>
      </c>
    </row>
    <row r="518" spans="1:1">
      <c r="A518" s="36">
        <v>41424</v>
      </c>
    </row>
    <row r="519" spans="1:1">
      <c r="A519" s="36">
        <v>41425</v>
      </c>
    </row>
    <row r="520" spans="1:1">
      <c r="A520" s="36">
        <v>41426</v>
      </c>
    </row>
    <row r="521" spans="1:1">
      <c r="A521" s="36">
        <v>41427</v>
      </c>
    </row>
    <row r="522" spans="1:1">
      <c r="A522" s="36">
        <v>41428</v>
      </c>
    </row>
    <row r="523" spans="1:1">
      <c r="A523" s="36">
        <v>41429</v>
      </c>
    </row>
    <row r="524" spans="1:1">
      <c r="A524" s="36">
        <v>41430</v>
      </c>
    </row>
    <row r="525" spans="1:1">
      <c r="A525" s="36">
        <v>41431</v>
      </c>
    </row>
    <row r="526" spans="1:1">
      <c r="A526" s="36">
        <v>41432</v>
      </c>
    </row>
    <row r="527" spans="1:1">
      <c r="A527" s="36">
        <v>41433</v>
      </c>
    </row>
    <row r="528" spans="1:1">
      <c r="A528" s="36">
        <v>41434</v>
      </c>
    </row>
    <row r="529" spans="1:1">
      <c r="A529" s="36">
        <v>41435</v>
      </c>
    </row>
    <row r="530" spans="1:1">
      <c r="A530" s="36">
        <v>41436</v>
      </c>
    </row>
    <row r="531" spans="1:1">
      <c r="A531" s="36">
        <v>41437</v>
      </c>
    </row>
    <row r="532" spans="1:1">
      <c r="A532" s="36">
        <v>41438</v>
      </c>
    </row>
    <row r="533" spans="1:1">
      <c r="A533" s="36">
        <v>41439</v>
      </c>
    </row>
    <row r="534" spans="1:1">
      <c r="A534" s="36">
        <v>41440</v>
      </c>
    </row>
    <row r="535" spans="1:1">
      <c r="A535" s="36">
        <v>41441</v>
      </c>
    </row>
    <row r="536" spans="1:1">
      <c r="A536" s="36">
        <v>41442</v>
      </c>
    </row>
    <row r="537" spans="1:1">
      <c r="A537" s="36">
        <v>41443</v>
      </c>
    </row>
    <row r="538" spans="1:1">
      <c r="A538" s="36">
        <v>41444</v>
      </c>
    </row>
    <row r="539" spans="1:1">
      <c r="A539" s="36">
        <v>41445</v>
      </c>
    </row>
    <row r="540" spans="1:1">
      <c r="A540" s="36">
        <v>41446</v>
      </c>
    </row>
    <row r="541" spans="1:1">
      <c r="A541" s="36">
        <v>41447</v>
      </c>
    </row>
    <row r="542" spans="1:1">
      <c r="A542" s="36">
        <v>41448</v>
      </c>
    </row>
    <row r="543" spans="1:1">
      <c r="A543" s="36">
        <v>41449</v>
      </c>
    </row>
    <row r="544" spans="1:1">
      <c r="A544" s="36">
        <v>41450</v>
      </c>
    </row>
    <row r="545" spans="1:1">
      <c r="A545" s="36">
        <v>41451</v>
      </c>
    </row>
    <row r="546" spans="1:1">
      <c r="A546" s="36">
        <v>41452</v>
      </c>
    </row>
    <row r="547" spans="1:1">
      <c r="A547" s="36">
        <v>41453</v>
      </c>
    </row>
    <row r="548" spans="1:1">
      <c r="A548" s="36">
        <v>41454</v>
      </c>
    </row>
    <row r="549" spans="1:1">
      <c r="A549" s="36">
        <v>41455</v>
      </c>
    </row>
    <row r="550" spans="1:1">
      <c r="A550" s="36">
        <v>41456</v>
      </c>
    </row>
    <row r="551" spans="1:1">
      <c r="A551" s="36">
        <v>41457</v>
      </c>
    </row>
    <row r="552" spans="1:1">
      <c r="A552" s="36">
        <v>41458</v>
      </c>
    </row>
    <row r="553" spans="1:1">
      <c r="A553" s="36">
        <v>41459</v>
      </c>
    </row>
    <row r="554" spans="1:1">
      <c r="A554" s="36">
        <v>41460</v>
      </c>
    </row>
    <row r="555" spans="1:1">
      <c r="A555" s="36">
        <v>41461</v>
      </c>
    </row>
    <row r="556" spans="1:1">
      <c r="A556" s="36">
        <v>41462</v>
      </c>
    </row>
    <row r="557" spans="1:1">
      <c r="A557" s="36">
        <v>41463</v>
      </c>
    </row>
    <row r="558" spans="1:1">
      <c r="A558" s="36">
        <v>41464</v>
      </c>
    </row>
    <row r="559" spans="1:1">
      <c r="A559" s="36">
        <v>41465</v>
      </c>
    </row>
    <row r="560" spans="1:1">
      <c r="A560" s="36">
        <v>41466</v>
      </c>
    </row>
    <row r="561" spans="1:1">
      <c r="A561" s="36">
        <v>41467</v>
      </c>
    </row>
    <row r="562" spans="1:1">
      <c r="A562" s="36">
        <v>41468</v>
      </c>
    </row>
    <row r="563" spans="1:1">
      <c r="A563" s="36">
        <v>41469</v>
      </c>
    </row>
    <row r="564" spans="1:1">
      <c r="A564" s="36">
        <v>41470</v>
      </c>
    </row>
    <row r="565" spans="1:1">
      <c r="A565" s="36">
        <v>41471</v>
      </c>
    </row>
    <row r="566" spans="1:1">
      <c r="A566" s="36">
        <v>41472</v>
      </c>
    </row>
    <row r="567" spans="1:1">
      <c r="A567" s="36">
        <v>41473</v>
      </c>
    </row>
    <row r="568" spans="1:1">
      <c r="A568" s="36">
        <v>41474</v>
      </c>
    </row>
    <row r="569" spans="1:1">
      <c r="A569" s="36">
        <v>41475</v>
      </c>
    </row>
    <row r="570" spans="1:1">
      <c r="A570" s="36">
        <v>41476</v>
      </c>
    </row>
    <row r="571" spans="1:1">
      <c r="A571" s="36">
        <v>41477</v>
      </c>
    </row>
    <row r="572" spans="1:1">
      <c r="A572" s="36">
        <v>41478</v>
      </c>
    </row>
    <row r="573" spans="1:1">
      <c r="A573" s="36">
        <v>41479</v>
      </c>
    </row>
    <row r="574" spans="1:1">
      <c r="A574" s="36">
        <v>41480</v>
      </c>
    </row>
    <row r="575" spans="1:1">
      <c r="A575" s="36">
        <v>41481</v>
      </c>
    </row>
    <row r="576" spans="1:1">
      <c r="A576" s="36">
        <v>41482</v>
      </c>
    </row>
    <row r="577" spans="1:1">
      <c r="A577" s="36">
        <v>41483</v>
      </c>
    </row>
    <row r="578" spans="1:1">
      <c r="A578" s="36">
        <v>41484</v>
      </c>
    </row>
    <row r="579" spans="1:1">
      <c r="A579" s="36">
        <v>41485</v>
      </c>
    </row>
    <row r="580" spans="1:1">
      <c r="A580" s="36">
        <v>41486</v>
      </c>
    </row>
    <row r="581" spans="1:1">
      <c r="A581" s="36">
        <v>41487</v>
      </c>
    </row>
    <row r="582" spans="1:1">
      <c r="A582" s="36">
        <v>41488</v>
      </c>
    </row>
    <row r="583" spans="1:1">
      <c r="A583" s="36">
        <v>41489</v>
      </c>
    </row>
    <row r="584" spans="1:1">
      <c r="A584" s="36">
        <v>41490</v>
      </c>
    </row>
    <row r="585" spans="1:1">
      <c r="A585" s="36">
        <v>41491</v>
      </c>
    </row>
    <row r="586" spans="1:1">
      <c r="A586" s="36">
        <v>41492</v>
      </c>
    </row>
    <row r="587" spans="1:1">
      <c r="A587" s="36">
        <v>41493</v>
      </c>
    </row>
    <row r="588" spans="1:1">
      <c r="A588" s="36">
        <v>41494</v>
      </c>
    </row>
    <row r="589" spans="1:1">
      <c r="A589" s="36">
        <v>41495</v>
      </c>
    </row>
    <row r="590" spans="1:1">
      <c r="A590" s="36">
        <v>41496</v>
      </c>
    </row>
    <row r="591" spans="1:1">
      <c r="A591" s="36">
        <v>41497</v>
      </c>
    </row>
    <row r="592" spans="1:1">
      <c r="A592" s="36">
        <v>41498</v>
      </c>
    </row>
    <row r="593" spans="1:1">
      <c r="A593" s="36">
        <v>41499</v>
      </c>
    </row>
    <row r="594" spans="1:1">
      <c r="A594" s="36">
        <v>41500</v>
      </c>
    </row>
    <row r="595" spans="1:1">
      <c r="A595" s="36">
        <v>41501</v>
      </c>
    </row>
    <row r="596" spans="1:1">
      <c r="A596" s="36">
        <v>41502</v>
      </c>
    </row>
    <row r="597" spans="1:1">
      <c r="A597" s="36">
        <v>41503</v>
      </c>
    </row>
    <row r="598" spans="1:1">
      <c r="A598" s="36">
        <v>41504</v>
      </c>
    </row>
    <row r="599" spans="1:1">
      <c r="A599" s="36">
        <v>41505</v>
      </c>
    </row>
    <row r="600" spans="1:1">
      <c r="A600" s="36">
        <v>41506</v>
      </c>
    </row>
    <row r="601" spans="1:1">
      <c r="A601" s="36">
        <v>41507</v>
      </c>
    </row>
    <row r="602" spans="1:1">
      <c r="A602" s="36">
        <v>41508</v>
      </c>
    </row>
    <row r="603" spans="1:1">
      <c r="A603" s="36">
        <v>41509</v>
      </c>
    </row>
    <row r="604" spans="1:1">
      <c r="A604" s="36">
        <v>41510</v>
      </c>
    </row>
    <row r="605" spans="1:1">
      <c r="A605" s="36">
        <v>41511</v>
      </c>
    </row>
    <row r="606" spans="1:1">
      <c r="A606" s="36">
        <v>41512</v>
      </c>
    </row>
    <row r="607" spans="1:1">
      <c r="A607" s="36">
        <v>41513</v>
      </c>
    </row>
    <row r="608" spans="1:1">
      <c r="A608" s="36">
        <v>41514</v>
      </c>
    </row>
    <row r="609" spans="1:1">
      <c r="A609" s="36">
        <v>41515</v>
      </c>
    </row>
    <row r="610" spans="1:1">
      <c r="A610" s="36">
        <v>41516</v>
      </c>
    </row>
    <row r="611" spans="1:1">
      <c r="A611" s="36">
        <v>41517</v>
      </c>
    </row>
    <row r="612" spans="1:1">
      <c r="A612" s="36">
        <v>41518</v>
      </c>
    </row>
    <row r="613" spans="1:1">
      <c r="A613" s="36">
        <v>41519</v>
      </c>
    </row>
    <row r="614" spans="1:1">
      <c r="A614" s="36">
        <v>41520</v>
      </c>
    </row>
    <row r="615" spans="1:1">
      <c r="A615" s="36">
        <v>41521</v>
      </c>
    </row>
    <row r="616" spans="1:1">
      <c r="A616" s="36">
        <v>41522</v>
      </c>
    </row>
    <row r="617" spans="1:1">
      <c r="A617" s="36">
        <v>41523</v>
      </c>
    </row>
    <row r="618" spans="1:1">
      <c r="A618" s="36">
        <v>41524</v>
      </c>
    </row>
    <row r="619" spans="1:1">
      <c r="A619" s="36">
        <v>41525</v>
      </c>
    </row>
    <row r="620" spans="1:1">
      <c r="A620" s="36">
        <v>41526</v>
      </c>
    </row>
    <row r="621" spans="1:1">
      <c r="A621" s="36">
        <v>41527</v>
      </c>
    </row>
    <row r="622" spans="1:1">
      <c r="A622" s="36">
        <v>41528</v>
      </c>
    </row>
    <row r="623" spans="1:1">
      <c r="A623" s="36">
        <v>41529</v>
      </c>
    </row>
    <row r="624" spans="1:1">
      <c r="A624" s="36">
        <v>41530</v>
      </c>
    </row>
    <row r="625" spans="1:1">
      <c r="A625" s="36">
        <v>41531</v>
      </c>
    </row>
    <row r="626" spans="1:1">
      <c r="A626" s="36">
        <v>41532</v>
      </c>
    </row>
    <row r="627" spans="1:1">
      <c r="A627" s="36">
        <v>41533</v>
      </c>
    </row>
    <row r="628" spans="1:1">
      <c r="A628" s="36">
        <v>41534</v>
      </c>
    </row>
    <row r="629" spans="1:1">
      <c r="A629" s="36">
        <v>41535</v>
      </c>
    </row>
    <row r="630" spans="1:1">
      <c r="A630" s="36">
        <v>41536</v>
      </c>
    </row>
    <row r="631" spans="1:1">
      <c r="A631" s="36">
        <v>41537</v>
      </c>
    </row>
    <row r="632" spans="1:1">
      <c r="A632" s="36">
        <v>41538</v>
      </c>
    </row>
    <row r="633" spans="1:1">
      <c r="A633" s="36">
        <v>41539</v>
      </c>
    </row>
    <row r="634" spans="1:1">
      <c r="A634" s="36">
        <v>41540</v>
      </c>
    </row>
    <row r="635" spans="1:1">
      <c r="A635" s="36">
        <v>41541</v>
      </c>
    </row>
    <row r="636" spans="1:1">
      <c r="A636" s="36">
        <v>41542</v>
      </c>
    </row>
    <row r="637" spans="1:1">
      <c r="A637" s="36">
        <v>41543</v>
      </c>
    </row>
    <row r="638" spans="1:1">
      <c r="A638" s="36">
        <v>41544</v>
      </c>
    </row>
    <row r="639" spans="1:1">
      <c r="A639" s="36">
        <v>41545</v>
      </c>
    </row>
    <row r="640" spans="1:1">
      <c r="A640" s="36">
        <v>41546</v>
      </c>
    </row>
    <row r="641" spans="1:1">
      <c r="A641" s="36">
        <v>41547</v>
      </c>
    </row>
    <row r="642" spans="1:1">
      <c r="A642" s="36">
        <v>41548</v>
      </c>
    </row>
    <row r="643" spans="1:1">
      <c r="A643" s="36">
        <v>41549</v>
      </c>
    </row>
    <row r="644" spans="1:1">
      <c r="A644" s="36">
        <v>41550</v>
      </c>
    </row>
    <row r="645" spans="1:1">
      <c r="A645" s="36">
        <v>41551</v>
      </c>
    </row>
    <row r="646" spans="1:1">
      <c r="A646" s="36">
        <v>41552</v>
      </c>
    </row>
    <row r="647" spans="1:1">
      <c r="A647" s="36">
        <v>41553</v>
      </c>
    </row>
    <row r="648" spans="1:1">
      <c r="A648" s="36">
        <v>41554</v>
      </c>
    </row>
    <row r="649" spans="1:1">
      <c r="A649" s="36">
        <v>41555</v>
      </c>
    </row>
    <row r="650" spans="1:1">
      <c r="A650" s="36">
        <v>41556</v>
      </c>
    </row>
    <row r="651" spans="1:1">
      <c r="A651" s="36">
        <v>41557</v>
      </c>
    </row>
    <row r="652" spans="1:1">
      <c r="A652" s="36">
        <v>41558</v>
      </c>
    </row>
    <row r="653" spans="1:1">
      <c r="A653" s="36">
        <v>41559</v>
      </c>
    </row>
    <row r="654" spans="1:1">
      <c r="A654" s="36">
        <v>41560</v>
      </c>
    </row>
    <row r="655" spans="1:1">
      <c r="A655" s="36">
        <v>41561</v>
      </c>
    </row>
    <row r="656" spans="1:1">
      <c r="A656" s="36">
        <v>41562</v>
      </c>
    </row>
    <row r="657" spans="1:1">
      <c r="A657" s="36">
        <v>41563</v>
      </c>
    </row>
    <row r="658" spans="1:1">
      <c r="A658" s="36">
        <v>41564</v>
      </c>
    </row>
    <row r="659" spans="1:1">
      <c r="A659" s="36">
        <v>41565</v>
      </c>
    </row>
    <row r="660" spans="1:1">
      <c r="A660" s="36">
        <v>41566</v>
      </c>
    </row>
    <row r="661" spans="1:1">
      <c r="A661" s="36">
        <v>41567</v>
      </c>
    </row>
    <row r="662" spans="1:1">
      <c r="A662" s="36">
        <v>41568</v>
      </c>
    </row>
    <row r="663" spans="1:1">
      <c r="A663" s="36">
        <v>41569</v>
      </c>
    </row>
    <row r="664" spans="1:1">
      <c r="A664" s="36">
        <v>41570</v>
      </c>
    </row>
    <row r="665" spans="1:1">
      <c r="A665" s="36">
        <v>41571</v>
      </c>
    </row>
    <row r="666" spans="1:1">
      <c r="A666" s="36">
        <v>41572</v>
      </c>
    </row>
    <row r="667" spans="1:1">
      <c r="A667" s="36">
        <v>41573</v>
      </c>
    </row>
    <row r="668" spans="1:1">
      <c r="A668" s="36">
        <v>41574</v>
      </c>
    </row>
    <row r="669" spans="1:1">
      <c r="A669" s="36">
        <v>41575</v>
      </c>
    </row>
    <row r="670" spans="1:1">
      <c r="A670" s="36">
        <v>41576</v>
      </c>
    </row>
    <row r="671" spans="1:1">
      <c r="A671" s="36">
        <v>41577</v>
      </c>
    </row>
    <row r="672" spans="1:1">
      <c r="A672" s="36">
        <v>41578</v>
      </c>
    </row>
    <row r="673" spans="1:1">
      <c r="A673" s="36">
        <v>41579</v>
      </c>
    </row>
    <row r="674" spans="1:1">
      <c r="A674" s="36">
        <v>41580</v>
      </c>
    </row>
    <row r="675" spans="1:1">
      <c r="A675" s="36">
        <v>41581</v>
      </c>
    </row>
    <row r="676" spans="1:1">
      <c r="A676" s="36">
        <v>41582</v>
      </c>
    </row>
    <row r="677" spans="1:1">
      <c r="A677" s="36">
        <v>41583</v>
      </c>
    </row>
    <row r="678" spans="1:1">
      <c r="A678" s="36">
        <v>41584</v>
      </c>
    </row>
    <row r="679" spans="1:1">
      <c r="A679" s="36">
        <v>41585</v>
      </c>
    </row>
    <row r="680" spans="1:1">
      <c r="A680" s="36">
        <v>41586</v>
      </c>
    </row>
    <row r="681" spans="1:1">
      <c r="A681" s="36">
        <v>41587</v>
      </c>
    </row>
    <row r="682" spans="1:1">
      <c r="A682" s="36">
        <v>41588</v>
      </c>
    </row>
    <row r="683" spans="1:1">
      <c r="A683" s="36">
        <v>41589</v>
      </c>
    </row>
    <row r="684" spans="1:1">
      <c r="A684" s="36">
        <v>41590</v>
      </c>
    </row>
    <row r="685" spans="1:1">
      <c r="A685" s="36">
        <v>41591</v>
      </c>
    </row>
    <row r="686" spans="1:1">
      <c r="A686" s="36">
        <v>41592</v>
      </c>
    </row>
    <row r="687" spans="1:1">
      <c r="A687" s="36">
        <v>41593</v>
      </c>
    </row>
    <row r="688" spans="1:1">
      <c r="A688" s="36">
        <v>41594</v>
      </c>
    </row>
    <row r="689" spans="1:1">
      <c r="A689" s="36">
        <v>41595</v>
      </c>
    </row>
    <row r="690" spans="1:1">
      <c r="A690" s="36">
        <v>41596</v>
      </c>
    </row>
    <row r="691" spans="1:1">
      <c r="A691" s="36">
        <v>41597</v>
      </c>
    </row>
    <row r="692" spans="1:1">
      <c r="A692" s="36">
        <v>41598</v>
      </c>
    </row>
    <row r="693" spans="1:1">
      <c r="A693" s="36">
        <v>41599</v>
      </c>
    </row>
    <row r="694" spans="1:1">
      <c r="A694" s="36">
        <v>41600</v>
      </c>
    </row>
    <row r="695" spans="1:1">
      <c r="A695" s="36">
        <v>41601</v>
      </c>
    </row>
    <row r="696" spans="1:1">
      <c r="A696" s="36">
        <v>41602</v>
      </c>
    </row>
    <row r="697" spans="1:1">
      <c r="A697" s="36">
        <v>41603</v>
      </c>
    </row>
    <row r="698" spans="1:1">
      <c r="A698" s="36">
        <v>41604</v>
      </c>
    </row>
    <row r="699" spans="1:1">
      <c r="A699" s="36">
        <v>41605</v>
      </c>
    </row>
    <row r="700" spans="1:1">
      <c r="A700" s="36">
        <v>41606</v>
      </c>
    </row>
    <row r="701" spans="1:1">
      <c r="A701" s="36">
        <v>41607</v>
      </c>
    </row>
    <row r="702" spans="1:1">
      <c r="A702" s="36">
        <v>41608</v>
      </c>
    </row>
    <row r="703" spans="1:1">
      <c r="A703" s="36">
        <v>41609</v>
      </c>
    </row>
    <row r="704" spans="1:1">
      <c r="A704" s="36">
        <v>41610</v>
      </c>
    </row>
    <row r="705" spans="1:1">
      <c r="A705" s="36">
        <v>41611</v>
      </c>
    </row>
    <row r="706" spans="1:1">
      <c r="A706" s="36">
        <v>41612</v>
      </c>
    </row>
    <row r="707" spans="1:1">
      <c r="A707" s="36">
        <v>41613</v>
      </c>
    </row>
    <row r="708" spans="1:1">
      <c r="A708" s="36">
        <v>41614</v>
      </c>
    </row>
    <row r="709" spans="1:1">
      <c r="A709" s="36">
        <v>41615</v>
      </c>
    </row>
    <row r="710" spans="1:1">
      <c r="A710" s="36">
        <v>41616</v>
      </c>
    </row>
    <row r="711" spans="1:1">
      <c r="A711" s="36">
        <v>41617</v>
      </c>
    </row>
    <row r="712" spans="1:1">
      <c r="A712" s="36">
        <v>41618</v>
      </c>
    </row>
    <row r="713" spans="1:1">
      <c r="A713" s="36">
        <v>41619</v>
      </c>
    </row>
    <row r="714" spans="1:1">
      <c r="A714" s="36">
        <v>41620</v>
      </c>
    </row>
    <row r="715" spans="1:1">
      <c r="A715" s="36">
        <v>41621</v>
      </c>
    </row>
    <row r="716" spans="1:1">
      <c r="A716" s="36">
        <v>41622</v>
      </c>
    </row>
    <row r="717" spans="1:1">
      <c r="A717" s="36">
        <v>41623</v>
      </c>
    </row>
    <row r="718" spans="1:1">
      <c r="A718" s="36">
        <v>41624</v>
      </c>
    </row>
    <row r="719" spans="1:1">
      <c r="A719" s="36">
        <v>41625</v>
      </c>
    </row>
    <row r="720" spans="1:1">
      <c r="A720" s="36">
        <v>41626</v>
      </c>
    </row>
    <row r="721" spans="1:1">
      <c r="A721" s="36">
        <v>41627</v>
      </c>
    </row>
    <row r="722" spans="1:1">
      <c r="A722" s="36">
        <v>41628</v>
      </c>
    </row>
    <row r="723" spans="1:1">
      <c r="A723" s="36">
        <v>41629</v>
      </c>
    </row>
    <row r="724" spans="1:1">
      <c r="A724" s="36">
        <v>41630</v>
      </c>
    </row>
    <row r="725" spans="1:1">
      <c r="A725" s="36">
        <v>41631</v>
      </c>
    </row>
    <row r="726" spans="1:1">
      <c r="A726" s="36">
        <v>41632</v>
      </c>
    </row>
    <row r="727" spans="1:1">
      <c r="A727" s="36">
        <v>41633</v>
      </c>
    </row>
    <row r="728" spans="1:1">
      <c r="A728" s="36">
        <v>41634</v>
      </c>
    </row>
    <row r="729" spans="1:1">
      <c r="A729" s="36">
        <v>41635</v>
      </c>
    </row>
    <row r="730" spans="1:1">
      <c r="A730" s="36">
        <v>41636</v>
      </c>
    </row>
    <row r="731" spans="1:1">
      <c r="A731" s="36">
        <v>41637</v>
      </c>
    </row>
    <row r="732" spans="1:1">
      <c r="A732" s="36">
        <v>41638</v>
      </c>
    </row>
    <row r="733" spans="1:1">
      <c r="A733" s="3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J27" sqref="J27"/>
    </sheetView>
  </sheetViews>
  <sheetFormatPr defaultRowHeight="15"/>
  <cols>
    <col min="1" max="1" width="14.28515625" style="17" bestFit="1" customWidth="1"/>
    <col min="2" max="2" width="80" style="194" customWidth="1"/>
    <col min="3" max="3" width="16.5703125" style="17" customWidth="1"/>
    <col min="4" max="4" width="14.28515625" style="17" customWidth="1"/>
    <col min="5" max="5" width="0.42578125" style="15" customWidth="1"/>
    <col min="6" max="6" width="9.140625" style="17"/>
    <col min="7" max="10" width="9.140625" style="17" customWidth="1"/>
    <col min="11" max="16384" width="9.140625" style="17"/>
  </cols>
  <sheetData>
    <row r="1" spans="1:12" s="6" customFormat="1">
      <c r="A1" s="46" t="s">
        <v>267</v>
      </c>
      <c r="B1" s="190"/>
      <c r="C1" s="720" t="s">
        <v>109</v>
      </c>
      <c r="D1" s="720"/>
      <c r="E1" s="81"/>
    </row>
    <row r="2" spans="1:12" s="6" customFormat="1">
      <c r="A2" s="48" t="s">
        <v>140</v>
      </c>
      <c r="B2" s="190"/>
      <c r="C2" s="721" t="str">
        <f>'ფორმა N1'!K2</f>
        <v>01.01.2017-12.31.2017</v>
      </c>
      <c r="D2" s="722"/>
      <c r="E2" s="81"/>
    </row>
    <row r="3" spans="1:12" s="6" customFormat="1">
      <c r="A3" s="48"/>
      <c r="B3" s="190"/>
      <c r="C3" s="47"/>
      <c r="D3" s="47"/>
      <c r="E3" s="81"/>
    </row>
    <row r="4" spans="1:12" s="2" customFormat="1">
      <c r="A4" s="49" t="str">
        <f>'ფორმა N2'!A4</f>
        <v>ანგარიშვალდებული პირის დასახელება:</v>
      </c>
      <c r="B4" s="191"/>
      <c r="C4" s="48"/>
      <c r="D4" s="48"/>
      <c r="E4" s="76"/>
      <c r="L4" s="6"/>
    </row>
    <row r="5" spans="1:12" s="2" customFormat="1">
      <c r="A5" s="85" t="str">
        <f>'ფორმა N1'!A5</f>
        <v>მოქალაქეთა  პოლიტიკური გაერთიანება "ეროვნული ფორუმი"</v>
      </c>
      <c r="B5" s="192"/>
      <c r="C5" s="33"/>
      <c r="D5" s="33"/>
      <c r="E5" s="76"/>
    </row>
    <row r="6" spans="1:12" s="2" customFormat="1">
      <c r="A6" s="49"/>
      <c r="B6" s="191"/>
      <c r="C6" s="48"/>
      <c r="D6" s="48"/>
      <c r="E6" s="76"/>
    </row>
    <row r="7" spans="1:12" s="6" customFormat="1" ht="18">
      <c r="A7" s="69"/>
      <c r="B7" s="80"/>
      <c r="C7" s="50"/>
      <c r="D7" s="50"/>
      <c r="E7" s="81"/>
    </row>
    <row r="8" spans="1:12" s="6" customFormat="1" ht="30">
      <c r="A8" s="75" t="s">
        <v>64</v>
      </c>
      <c r="B8" s="51" t="s">
        <v>244</v>
      </c>
      <c r="C8" s="51" t="s">
        <v>66</v>
      </c>
      <c r="D8" s="51" t="s">
        <v>67</v>
      </c>
      <c r="E8" s="81"/>
      <c r="F8" s="16"/>
    </row>
    <row r="9" spans="1:12" s="7" customFormat="1">
      <c r="A9" s="418">
        <v>1</v>
      </c>
      <c r="B9" s="418" t="s">
        <v>65</v>
      </c>
      <c r="C9" s="419">
        <f>SUM(C10,C26)+G9</f>
        <v>481237.2</v>
      </c>
      <c r="D9" s="419">
        <f>SUM(D10,D26)</f>
        <v>473969</v>
      </c>
      <c r="E9" s="81"/>
    </row>
    <row r="10" spans="1:12" s="7" customFormat="1">
      <c r="A10" s="420">
        <v>1.1000000000000001</v>
      </c>
      <c r="B10" s="420" t="s">
        <v>80</v>
      </c>
      <c r="C10" s="419">
        <f>SUM(C11,C12,C16,C19,C25)</f>
        <v>472541</v>
      </c>
      <c r="D10" s="419">
        <f>SUM(D11,D12,D16,D19,D25)</f>
        <v>473969</v>
      </c>
      <c r="E10" s="81"/>
    </row>
    <row r="11" spans="1:12" s="8" customFormat="1" ht="18">
      <c r="A11" s="421" t="s">
        <v>30</v>
      </c>
      <c r="B11" s="421" t="s">
        <v>79</v>
      </c>
      <c r="C11" s="422"/>
      <c r="D11" s="422"/>
      <c r="E11" s="81"/>
    </row>
    <row r="12" spans="1:12" s="9" customFormat="1">
      <c r="A12" s="421" t="s">
        <v>31</v>
      </c>
      <c r="B12" s="421" t="s">
        <v>302</v>
      </c>
      <c r="C12" s="423">
        <f>SUM(C13:C15)</f>
        <v>29686</v>
      </c>
      <c r="D12" s="423">
        <f>SUM(D13:D15)</f>
        <v>29686</v>
      </c>
      <c r="E12" s="81"/>
    </row>
    <row r="13" spans="1:12" s="3" customFormat="1">
      <c r="A13" s="424" t="s">
        <v>81</v>
      </c>
      <c r="B13" s="424" t="s">
        <v>305</v>
      </c>
      <c r="C13" s="422">
        <v>29686</v>
      </c>
      <c r="D13" s="422">
        <v>29686</v>
      </c>
      <c r="E13" s="81"/>
    </row>
    <row r="14" spans="1:12" s="3" customFormat="1">
      <c r="A14" s="424" t="s">
        <v>466</v>
      </c>
      <c r="B14" s="424" t="s">
        <v>465</v>
      </c>
      <c r="C14" s="422">
        <v>0</v>
      </c>
      <c r="D14" s="422">
        <v>0</v>
      </c>
      <c r="E14" s="81"/>
    </row>
    <row r="15" spans="1:12" s="3" customFormat="1">
      <c r="A15" s="424" t="s">
        <v>467</v>
      </c>
      <c r="B15" s="424" t="s">
        <v>97</v>
      </c>
      <c r="C15" s="422"/>
      <c r="D15" s="422"/>
      <c r="E15" s="81"/>
    </row>
    <row r="16" spans="1:12" s="3" customFormat="1">
      <c r="A16" s="421" t="s">
        <v>82</v>
      </c>
      <c r="B16" s="421" t="s">
        <v>83</v>
      </c>
      <c r="C16" s="423">
        <f>SUM(C17:C18)</f>
        <v>442855</v>
      </c>
      <c r="D16" s="423">
        <f>SUM(D17:D18)</f>
        <v>444283</v>
      </c>
      <c r="E16" s="81"/>
    </row>
    <row r="17" spans="1:5" s="3" customFormat="1">
      <c r="A17" s="424" t="s">
        <v>84</v>
      </c>
      <c r="B17" s="424" t="s">
        <v>86</v>
      </c>
      <c r="C17" s="422">
        <f>59142-1428</f>
        <v>57714</v>
      </c>
      <c r="D17" s="422">
        <v>59142</v>
      </c>
      <c r="E17" s="81"/>
    </row>
    <row r="18" spans="1:5" s="3" customFormat="1" ht="30">
      <c r="A18" s="424" t="s">
        <v>85</v>
      </c>
      <c r="B18" s="424" t="s">
        <v>110</v>
      </c>
      <c r="C18" s="422">
        <v>385141</v>
      </c>
      <c r="D18" s="422">
        <v>385141</v>
      </c>
      <c r="E18" s="81"/>
    </row>
    <row r="19" spans="1:5" s="3" customFormat="1">
      <c r="A19" s="421" t="s">
        <v>87</v>
      </c>
      <c r="B19" s="421" t="s">
        <v>391</v>
      </c>
      <c r="C19" s="423">
        <f>SUM(C20:C23)</f>
        <v>0</v>
      </c>
      <c r="D19" s="423">
        <f>SUM(D20:D23)</f>
        <v>0</v>
      </c>
      <c r="E19" s="81"/>
    </row>
    <row r="20" spans="1:5" s="3" customFormat="1">
      <c r="A20" s="424" t="s">
        <v>88</v>
      </c>
      <c r="B20" s="424" t="s">
        <v>89</v>
      </c>
      <c r="C20" s="422"/>
      <c r="D20" s="422"/>
      <c r="E20" s="81"/>
    </row>
    <row r="21" spans="1:5" s="3" customFormat="1" ht="30">
      <c r="A21" s="424" t="s">
        <v>92</v>
      </c>
      <c r="B21" s="424" t="s">
        <v>90</v>
      </c>
      <c r="C21" s="422"/>
      <c r="D21" s="422"/>
      <c r="E21" s="81"/>
    </row>
    <row r="22" spans="1:5" s="3" customFormat="1">
      <c r="A22" s="424" t="s">
        <v>93</v>
      </c>
      <c r="B22" s="424" t="s">
        <v>91</v>
      </c>
      <c r="C22" s="422"/>
      <c r="D22" s="422"/>
      <c r="E22" s="81"/>
    </row>
    <row r="23" spans="1:5" s="3" customFormat="1">
      <c r="A23" s="424" t="s">
        <v>94</v>
      </c>
      <c r="B23" s="424" t="s">
        <v>408</v>
      </c>
      <c r="C23" s="422"/>
      <c r="D23" s="422"/>
      <c r="E23" s="81"/>
    </row>
    <row r="24" spans="1:5" s="3" customFormat="1">
      <c r="A24" s="421" t="s">
        <v>95</v>
      </c>
      <c r="B24" s="421" t="s">
        <v>409</v>
      </c>
      <c r="C24" s="425"/>
      <c r="D24" s="422"/>
      <c r="E24" s="81"/>
    </row>
    <row r="25" spans="1:5" s="3" customFormat="1">
      <c r="A25" s="421" t="s">
        <v>246</v>
      </c>
      <c r="B25" s="421" t="s">
        <v>415</v>
      </c>
      <c r="C25" s="422"/>
      <c r="D25" s="422"/>
      <c r="E25" s="81"/>
    </row>
    <row r="26" spans="1:5">
      <c r="A26" s="420">
        <v>1.2</v>
      </c>
      <c r="B26" s="420" t="s">
        <v>96</v>
      </c>
      <c r="C26" s="419">
        <f>SUM(C27,C31,C35)</f>
        <v>8696.2000000000007</v>
      </c>
      <c r="D26" s="419">
        <f>SUM(D27,D31,D35)</f>
        <v>0</v>
      </c>
      <c r="E26" s="81"/>
    </row>
    <row r="27" spans="1:5">
      <c r="A27" s="421" t="s">
        <v>32</v>
      </c>
      <c r="B27" s="421" t="s">
        <v>305</v>
      </c>
      <c r="C27" s="423">
        <f>SUM(C28:C30)</f>
        <v>4675</v>
      </c>
      <c r="D27" s="423">
        <f>SUM(D28:D30)</f>
        <v>0</v>
      </c>
      <c r="E27" s="81"/>
    </row>
    <row r="28" spans="1:5">
      <c r="A28" s="426" t="s">
        <v>98</v>
      </c>
      <c r="B28" s="426" t="s">
        <v>303</v>
      </c>
      <c r="C28" s="422">
        <f>400+3175</f>
        <v>3575</v>
      </c>
      <c r="D28" s="422"/>
      <c r="E28" s="81"/>
    </row>
    <row r="29" spans="1:5">
      <c r="A29" s="426" t="s">
        <v>99</v>
      </c>
      <c r="B29" s="426" t="s">
        <v>306</v>
      </c>
      <c r="C29" s="422"/>
      <c r="D29" s="422"/>
      <c r="E29" s="81"/>
    </row>
    <row r="30" spans="1:5">
      <c r="A30" s="426" t="s">
        <v>417</v>
      </c>
      <c r="B30" s="426" t="s">
        <v>304</v>
      </c>
      <c r="C30" s="422">
        <f>500+600</f>
        <v>1100</v>
      </c>
      <c r="D30" s="422"/>
      <c r="E30" s="81"/>
    </row>
    <row r="31" spans="1:5">
      <c r="A31" s="421" t="s">
        <v>33</v>
      </c>
      <c r="B31" s="421" t="s">
        <v>465</v>
      </c>
      <c r="C31" s="423">
        <f>SUM(C32:C34)</f>
        <v>4021.2</v>
      </c>
      <c r="D31" s="423">
        <f>SUM(D32:D34)</f>
        <v>0</v>
      </c>
      <c r="E31" s="81"/>
    </row>
    <row r="32" spans="1:5">
      <c r="A32" s="426" t="s">
        <v>12</v>
      </c>
      <c r="B32" s="426" t="s">
        <v>468</v>
      </c>
      <c r="C32" s="422">
        <v>4021.2</v>
      </c>
      <c r="D32" s="422"/>
      <c r="E32" s="81"/>
    </row>
    <row r="33" spans="1:9">
      <c r="A33" s="426" t="s">
        <v>13</v>
      </c>
      <c r="B33" s="426" t="s">
        <v>469</v>
      </c>
      <c r="C33" s="422"/>
      <c r="D33" s="422"/>
      <c r="E33" s="81"/>
    </row>
    <row r="34" spans="1:9">
      <c r="A34" s="426" t="s">
        <v>276</v>
      </c>
      <c r="B34" s="426" t="s">
        <v>470</v>
      </c>
      <c r="C34" s="422"/>
      <c r="D34" s="422"/>
      <c r="E34" s="81"/>
    </row>
    <row r="35" spans="1:9" s="18" customFormat="1">
      <c r="A35" s="421" t="s">
        <v>34</v>
      </c>
      <c r="B35" s="427" t="s">
        <v>414</v>
      </c>
      <c r="C35" s="422"/>
      <c r="D35" s="422"/>
    </row>
    <row r="36" spans="1:9" s="2" customFormat="1">
      <c r="A36" s="1"/>
      <c r="B36" s="193"/>
      <c r="E36" s="5"/>
    </row>
    <row r="37" spans="1:9" s="2" customFormat="1">
      <c r="B37" s="193"/>
      <c r="E37" s="5"/>
    </row>
    <row r="38" spans="1:9">
      <c r="A38" s="1"/>
    </row>
    <row r="39" spans="1:9">
      <c r="A39" s="2"/>
    </row>
    <row r="40" spans="1:9" s="2" customFormat="1">
      <c r="A40" s="41" t="s">
        <v>107</v>
      </c>
      <c r="B40" s="193"/>
      <c r="E40" s="5"/>
    </row>
    <row r="41" spans="1:9" s="2" customFormat="1">
      <c r="B41" s="193"/>
      <c r="E41"/>
      <c r="F41"/>
      <c r="G41"/>
      <c r="H41"/>
      <c r="I41"/>
    </row>
    <row r="42" spans="1:9" s="2" customFormat="1">
      <c r="B42" s="193"/>
      <c r="D42" s="11"/>
      <c r="E42"/>
      <c r="F42"/>
      <c r="G42"/>
      <c r="H42"/>
      <c r="I42"/>
    </row>
    <row r="43" spans="1:9" s="2" customFormat="1">
      <c r="A43"/>
      <c r="B43" s="195" t="s">
        <v>412</v>
      </c>
      <c r="D43" s="11"/>
      <c r="E43"/>
      <c r="F43"/>
      <c r="G43"/>
      <c r="H43"/>
      <c r="I43"/>
    </row>
    <row r="44" spans="1:9" s="2" customFormat="1">
      <c r="A44"/>
      <c r="B44" s="193" t="s">
        <v>265</v>
      </c>
      <c r="D44" s="11"/>
      <c r="E44"/>
      <c r="F44"/>
      <c r="G44"/>
      <c r="H44"/>
      <c r="I44"/>
    </row>
    <row r="45" spans="1:9" customFormat="1" ht="12.75">
      <c r="B45" s="196" t="s">
        <v>139</v>
      </c>
    </row>
    <row r="46" spans="1:9" customFormat="1" ht="12.75">
      <c r="B46" s="19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"/>
  <sheetViews>
    <sheetView showGridLines="0" view="pageBreakPreview" topLeftCell="A55" zoomScale="80" zoomScaleNormal="100" zoomScaleSheetLayoutView="80" workbookViewId="0">
      <selection activeCell="I52" sqref="I52"/>
    </sheetView>
  </sheetViews>
  <sheetFormatPr defaultRowHeight="15"/>
  <cols>
    <col min="1" max="1" width="15.85546875" style="2" customWidth="1"/>
    <col min="2" max="2" width="75.85546875" style="2" customWidth="1"/>
    <col min="3" max="3" width="15.42578125" style="2" customWidth="1"/>
    <col min="4" max="4" width="14.42578125" style="2" customWidth="1"/>
    <col min="5" max="5" width="0.5703125" style="2" customWidth="1"/>
    <col min="6" max="6" width="14.5703125" style="2" customWidth="1"/>
    <col min="7" max="7" width="9.140625" style="2"/>
    <col min="8" max="8" width="18.140625" style="2" customWidth="1"/>
    <col min="9" max="9" width="13.85546875" style="2" customWidth="1"/>
    <col min="10" max="10" width="12.7109375" style="2" bestFit="1" customWidth="1"/>
    <col min="11" max="11" width="9.140625" style="2"/>
    <col min="12" max="12" width="15.42578125" style="2" customWidth="1"/>
    <col min="13" max="16384" width="9.140625" style="2"/>
  </cols>
  <sheetData>
    <row r="1" spans="1:13" s="6" customFormat="1">
      <c r="A1" s="46" t="s">
        <v>474</v>
      </c>
      <c r="B1" s="184"/>
      <c r="C1" s="720" t="s">
        <v>109</v>
      </c>
      <c r="D1" s="720"/>
      <c r="E1" s="60"/>
    </row>
    <row r="2" spans="1:13" s="6" customFormat="1">
      <c r="A2" s="301" t="s">
        <v>476</v>
      </c>
      <c r="B2" s="184"/>
      <c r="C2" s="718" t="str">
        <f>'ფორმა N1'!K2</f>
        <v>01.01.2017-12.31.2017</v>
      </c>
      <c r="D2" s="719"/>
      <c r="E2" s="60"/>
    </row>
    <row r="3" spans="1:13" s="6" customFormat="1">
      <c r="A3" s="301" t="s">
        <v>475</v>
      </c>
      <c r="B3" s="184"/>
      <c r="C3" s="185"/>
      <c r="D3" s="185"/>
      <c r="E3" s="60"/>
    </row>
    <row r="4" spans="1:13" s="6" customFormat="1">
      <c r="A4" s="48" t="s">
        <v>140</v>
      </c>
      <c r="B4" s="184"/>
      <c r="C4" s="185"/>
      <c r="D4" s="185"/>
      <c r="E4" s="60"/>
    </row>
    <row r="5" spans="1:13" s="6" customFormat="1">
      <c r="A5" s="48"/>
      <c r="B5" s="184"/>
      <c r="C5" s="185"/>
      <c r="D5" s="185"/>
      <c r="E5" s="60"/>
    </row>
    <row r="6" spans="1:13">
      <c r="A6" s="49" t="str">
        <f>'[1]ფორმა N2'!A4</f>
        <v>ანგარიშვალდებული პირის დასახელება:</v>
      </c>
      <c r="B6" s="49"/>
      <c r="C6" s="48"/>
      <c r="D6" s="48"/>
      <c r="E6" s="61"/>
    </row>
    <row r="7" spans="1:13">
      <c r="A7" s="186" t="str">
        <f>'ფორმა N1'!A5</f>
        <v>მოქალაქეთა  პოლიტიკური გაერთიანება "ეროვნული ფორუმი"</v>
      </c>
      <c r="B7" s="52"/>
      <c r="C7" s="53"/>
      <c r="D7" s="53"/>
      <c r="E7" s="61"/>
    </row>
    <row r="8" spans="1:13">
      <c r="A8" s="49"/>
      <c r="B8" s="49"/>
      <c r="C8" s="48"/>
      <c r="D8" s="48"/>
      <c r="E8" s="61"/>
    </row>
    <row r="9" spans="1:13" s="6" customFormat="1">
      <c r="A9" s="184"/>
      <c r="B9" s="184"/>
      <c r="C9" s="50"/>
      <c r="D9" s="50"/>
      <c r="E9" s="60"/>
      <c r="F9" s="2"/>
      <c r="G9" s="2"/>
      <c r="H9" s="2"/>
      <c r="I9" s="2"/>
      <c r="J9" s="2"/>
      <c r="K9" s="2"/>
      <c r="L9" s="2"/>
      <c r="M9" s="2"/>
    </row>
    <row r="10" spans="1:13" s="6" customFormat="1" ht="30">
      <c r="A10" s="612" t="s">
        <v>64</v>
      </c>
      <c r="B10" s="613" t="s">
        <v>11</v>
      </c>
      <c r="C10" s="613" t="s">
        <v>10</v>
      </c>
      <c r="D10" s="613" t="s">
        <v>9</v>
      </c>
      <c r="E10" s="114"/>
      <c r="F10" s="2"/>
      <c r="G10" s="2"/>
      <c r="H10" s="2"/>
      <c r="I10" s="2"/>
      <c r="J10" s="2"/>
      <c r="K10" s="2"/>
      <c r="L10" s="2"/>
      <c r="M10" s="2"/>
    </row>
    <row r="11" spans="1:13" s="7" customFormat="1" ht="18">
      <c r="A11" s="428">
        <v>1</v>
      </c>
      <c r="B11" s="428" t="s">
        <v>57</v>
      </c>
      <c r="C11" s="429">
        <f>SUM(C12,C16,C56,C59,C60,C61,C79)</f>
        <v>160568.62</v>
      </c>
      <c r="D11" s="429">
        <f>SUM(D12,D16,D56,D59,D60,D61,D67,D75,D76)</f>
        <v>171015.23</v>
      </c>
      <c r="E11" s="115"/>
      <c r="F11" s="2"/>
      <c r="G11" s="2"/>
      <c r="H11" s="2"/>
      <c r="I11" s="2"/>
      <c r="J11" s="2"/>
      <c r="K11" s="2"/>
      <c r="L11" s="2"/>
      <c r="M11" s="2"/>
    </row>
    <row r="12" spans="1:13" s="8" customFormat="1" ht="18">
      <c r="A12" s="430">
        <v>1.1000000000000001</v>
      </c>
      <c r="B12" s="430" t="s">
        <v>58</v>
      </c>
      <c r="C12" s="431">
        <f>SUM(C13:C14:C15)</f>
        <v>67375</v>
      </c>
      <c r="D12" s="431">
        <f>SUM(D13:D14:D15)</f>
        <v>77000</v>
      </c>
      <c r="E12" s="115"/>
      <c r="F12" s="2"/>
      <c r="G12" s="2"/>
      <c r="H12" s="2"/>
      <c r="I12" s="2"/>
      <c r="J12" s="2"/>
      <c r="K12" s="2"/>
      <c r="L12" s="2"/>
      <c r="M12" s="2"/>
    </row>
    <row r="13" spans="1:13" s="9" customFormat="1" ht="18.75" customHeight="1">
      <c r="A13" s="432" t="s">
        <v>30</v>
      </c>
      <c r="B13" s="432" t="s">
        <v>59</v>
      </c>
      <c r="C13" s="433">
        <v>67375</v>
      </c>
      <c r="D13" s="434">
        <v>77000</v>
      </c>
      <c r="E13" s="115"/>
      <c r="F13" s="2"/>
      <c r="G13" s="2"/>
      <c r="H13" s="2"/>
      <c r="I13" s="2"/>
      <c r="J13" s="2"/>
      <c r="K13" s="2"/>
      <c r="L13" s="2"/>
      <c r="M13" s="2"/>
    </row>
    <row r="14" spans="1:13" s="3" customFormat="1">
      <c r="A14" s="432" t="s">
        <v>31</v>
      </c>
      <c r="B14" s="432" t="s">
        <v>0</v>
      </c>
      <c r="C14" s="433"/>
      <c r="D14" s="434"/>
      <c r="E14" s="113"/>
      <c r="F14" s="2"/>
      <c r="G14" s="2"/>
      <c r="H14" s="2"/>
      <c r="I14" s="2"/>
      <c r="J14" s="2"/>
      <c r="K14" s="2"/>
      <c r="L14" s="2"/>
      <c r="M14" s="2"/>
    </row>
    <row r="15" spans="1:13" s="3" customFormat="1">
      <c r="A15" s="435" t="s">
        <v>478</v>
      </c>
      <c r="B15" s="436" t="s">
        <v>479</v>
      </c>
      <c r="C15" s="433">
        <v>0</v>
      </c>
      <c r="D15" s="433">
        <v>0</v>
      </c>
      <c r="E15" s="433">
        <v>375350</v>
      </c>
      <c r="F15" s="2"/>
      <c r="G15" s="2"/>
      <c r="H15" s="2"/>
      <c r="I15" s="2"/>
      <c r="J15" s="2"/>
      <c r="K15" s="2"/>
      <c r="L15" s="2"/>
      <c r="M15" s="2"/>
    </row>
    <row r="16" spans="1:13" s="7" customFormat="1">
      <c r="A16" s="430">
        <v>1.2</v>
      </c>
      <c r="B16" s="430" t="s">
        <v>60</v>
      </c>
      <c r="C16" s="431">
        <f>SUM(C17,C20,C32:C35,C38,C39,C46,C47,C48,C49,C50,C54,C55)</f>
        <v>80894.880000000005</v>
      </c>
      <c r="D16" s="431">
        <f>SUM(D17,D20,D32:D35,D38,D39,D46,D47,D48,D49,D50,D54,D55)</f>
        <v>80609.73000000001</v>
      </c>
      <c r="E16" s="113"/>
      <c r="F16" s="2"/>
      <c r="G16" s="2"/>
      <c r="H16" s="2"/>
      <c r="I16" s="2"/>
      <c r="J16" s="2"/>
      <c r="K16" s="2"/>
      <c r="L16" s="2"/>
      <c r="M16" s="2"/>
    </row>
    <row r="17" spans="1:13" s="3" customFormat="1">
      <c r="A17" s="432" t="s">
        <v>32</v>
      </c>
      <c r="B17" s="432" t="s">
        <v>1</v>
      </c>
      <c r="C17" s="437">
        <f>SUM(C18:C19)</f>
        <v>6075</v>
      </c>
      <c r="D17" s="437">
        <f t="shared" ref="D17:E17" si="0">SUM(D18:D19)</f>
        <v>6075</v>
      </c>
      <c r="E17" s="437">
        <f t="shared" si="0"/>
        <v>0</v>
      </c>
      <c r="F17" s="2"/>
      <c r="G17" s="2"/>
      <c r="H17" s="2"/>
      <c r="I17" s="2"/>
      <c r="J17" s="2"/>
      <c r="K17" s="2"/>
      <c r="L17" s="2"/>
      <c r="M17" s="2"/>
    </row>
    <row r="18" spans="1:13" s="3" customFormat="1">
      <c r="A18" s="438" t="s">
        <v>98</v>
      </c>
      <c r="B18" s="438" t="s">
        <v>61</v>
      </c>
      <c r="C18" s="439">
        <f>4860+1215</f>
        <v>6075</v>
      </c>
      <c r="D18" s="440">
        <f>4860+1215</f>
        <v>6075</v>
      </c>
      <c r="E18" s="113"/>
      <c r="F18" s="2"/>
      <c r="G18" s="2"/>
      <c r="H18" s="2"/>
      <c r="I18" s="2"/>
      <c r="J18" s="2"/>
      <c r="K18" s="2"/>
      <c r="L18" s="2"/>
      <c r="M18" s="2"/>
    </row>
    <row r="19" spans="1:13" s="3" customFormat="1">
      <c r="A19" s="438" t="s">
        <v>99</v>
      </c>
      <c r="B19" s="438" t="s">
        <v>62</v>
      </c>
      <c r="C19" s="439"/>
      <c r="D19" s="440"/>
      <c r="E19" s="113"/>
      <c r="F19" s="2"/>
      <c r="G19" s="2"/>
      <c r="H19" s="2"/>
      <c r="I19" s="2"/>
      <c r="J19" s="2"/>
      <c r="K19" s="2"/>
      <c r="L19" s="2"/>
      <c r="M19" s="2"/>
    </row>
    <row r="20" spans="1:13" s="3" customFormat="1">
      <c r="A20" s="432" t="s">
        <v>33</v>
      </c>
      <c r="B20" s="432" t="s">
        <v>2</v>
      </c>
      <c r="C20" s="437">
        <f>SUM(C21:C26,C31)</f>
        <v>11246.42</v>
      </c>
      <c r="D20" s="437">
        <f>SUM(D21:D26,D31)</f>
        <v>11337.42</v>
      </c>
      <c r="E20" s="113"/>
      <c r="F20" s="2"/>
      <c r="G20" s="2"/>
      <c r="H20" s="2"/>
      <c r="I20" s="2"/>
      <c r="J20" s="2"/>
      <c r="K20" s="2"/>
      <c r="L20" s="2"/>
      <c r="M20" s="2"/>
    </row>
    <row r="21" spans="1:13" s="188" customFormat="1" ht="30">
      <c r="A21" s="438" t="s">
        <v>12</v>
      </c>
      <c r="B21" s="438" t="s">
        <v>245</v>
      </c>
      <c r="C21" s="441">
        <v>171.25</v>
      </c>
      <c r="D21" s="441">
        <v>171.25</v>
      </c>
      <c r="E21" s="113"/>
      <c r="F21" s="2"/>
      <c r="G21" s="2"/>
      <c r="H21" s="2"/>
      <c r="I21" s="2"/>
      <c r="J21" s="2"/>
      <c r="K21" s="2"/>
      <c r="L21" s="2"/>
      <c r="M21" s="2"/>
    </row>
    <row r="22" spans="1:13" s="188" customFormat="1">
      <c r="A22" s="438" t="s">
        <v>13</v>
      </c>
      <c r="B22" s="438" t="s">
        <v>14</v>
      </c>
      <c r="C22" s="442"/>
      <c r="D22" s="441"/>
      <c r="E22" s="113"/>
      <c r="F22" s="2"/>
      <c r="G22" s="2"/>
      <c r="H22" s="2"/>
      <c r="I22" s="2"/>
      <c r="J22" s="2"/>
      <c r="K22" s="2"/>
      <c r="L22" s="2"/>
      <c r="M22" s="2"/>
    </row>
    <row r="23" spans="1:13" s="188" customFormat="1" ht="30">
      <c r="A23" s="438" t="s">
        <v>276</v>
      </c>
      <c r="B23" s="438" t="s">
        <v>22</v>
      </c>
      <c r="C23" s="442"/>
      <c r="D23" s="441"/>
      <c r="E23" s="113"/>
      <c r="F23" s="2"/>
      <c r="G23" s="2"/>
      <c r="H23" s="2"/>
      <c r="I23" s="2"/>
      <c r="J23" s="2"/>
      <c r="K23" s="2"/>
      <c r="L23" s="2"/>
      <c r="M23" s="2"/>
    </row>
    <row r="24" spans="1:13" s="188" customFormat="1" ht="16.5" customHeight="1">
      <c r="A24" s="438" t="s">
        <v>277</v>
      </c>
      <c r="B24" s="438" t="s">
        <v>15</v>
      </c>
      <c r="C24" s="442">
        <f>2328.57+442.9</f>
        <v>2771.4700000000003</v>
      </c>
      <c r="D24" s="441">
        <f>2328.57+442.9</f>
        <v>2771.4700000000003</v>
      </c>
      <c r="E24" s="113"/>
      <c r="F24" s="2"/>
      <c r="G24" s="2"/>
      <c r="H24" s="2"/>
      <c r="I24" s="2"/>
      <c r="J24" s="2"/>
      <c r="K24" s="2"/>
      <c r="L24" s="2"/>
      <c r="M24" s="2"/>
    </row>
    <row r="25" spans="1:13" s="188" customFormat="1" ht="16.5" customHeight="1">
      <c r="A25" s="438" t="s">
        <v>278</v>
      </c>
      <c r="B25" s="438" t="s">
        <v>16</v>
      </c>
      <c r="C25" s="442"/>
      <c r="D25" s="441"/>
      <c r="E25" s="113"/>
      <c r="F25" s="2"/>
      <c r="G25" s="2"/>
      <c r="H25" s="2"/>
      <c r="I25" s="2"/>
      <c r="J25" s="2"/>
      <c r="K25" s="2"/>
      <c r="L25" s="2"/>
      <c r="M25" s="2"/>
    </row>
    <row r="26" spans="1:13" s="188" customFormat="1" ht="16.5" customHeight="1">
      <c r="A26" s="438" t="s">
        <v>279</v>
      </c>
      <c r="B26" s="438" t="s">
        <v>17</v>
      </c>
      <c r="C26" s="443">
        <f>SUM(C27:C30)</f>
        <v>7658.7</v>
      </c>
      <c r="D26" s="443">
        <f>SUM(D27:D30)</f>
        <v>7658.7</v>
      </c>
      <c r="E26" s="113"/>
      <c r="F26" s="2"/>
      <c r="G26" s="2"/>
      <c r="H26" s="2"/>
      <c r="I26" s="2"/>
      <c r="J26" s="2"/>
      <c r="K26" s="2"/>
      <c r="L26" s="2"/>
      <c r="M26" s="2"/>
    </row>
    <row r="27" spans="1:13" s="188" customFormat="1" ht="16.5" customHeight="1">
      <c r="A27" s="444" t="s">
        <v>280</v>
      </c>
      <c r="B27" s="444" t="s">
        <v>18</v>
      </c>
      <c r="C27" s="442">
        <f>93.46+0.2</f>
        <v>93.66</v>
      </c>
      <c r="D27" s="441">
        <f>93.46+0.2</f>
        <v>93.66</v>
      </c>
      <c r="E27" s="113"/>
      <c r="F27" s="2"/>
      <c r="G27" s="2"/>
      <c r="H27" s="2"/>
      <c r="I27" s="2"/>
      <c r="J27" s="2"/>
      <c r="K27" s="2"/>
      <c r="L27" s="2"/>
      <c r="M27" s="2"/>
    </row>
    <row r="28" spans="1:13" s="188" customFormat="1" ht="16.5" customHeight="1">
      <c r="A28" s="444" t="s">
        <v>281</v>
      </c>
      <c r="B28" s="444" t="s">
        <v>19</v>
      </c>
      <c r="C28" s="442">
        <f>551.79+424</f>
        <v>975.79</v>
      </c>
      <c r="D28" s="441">
        <f>551.79+424</f>
        <v>975.79</v>
      </c>
      <c r="E28" s="113"/>
      <c r="F28" s="2"/>
      <c r="G28" s="2"/>
      <c r="H28" s="2"/>
      <c r="I28" s="2"/>
      <c r="J28" s="2"/>
      <c r="K28" s="2"/>
      <c r="L28" s="2"/>
      <c r="M28" s="2"/>
    </row>
    <row r="29" spans="1:13" s="188" customFormat="1" ht="16.5" customHeight="1">
      <c r="A29" s="444" t="s">
        <v>282</v>
      </c>
      <c r="B29" s="444" t="s">
        <v>20</v>
      </c>
      <c r="C29" s="442">
        <f>4805.25+294</f>
        <v>5099.25</v>
      </c>
      <c r="D29" s="441">
        <f>4805.25+294</f>
        <v>5099.25</v>
      </c>
      <c r="E29" s="113"/>
      <c r="F29" s="2"/>
      <c r="G29" s="2"/>
      <c r="H29" s="2"/>
      <c r="I29" s="2"/>
      <c r="J29" s="2"/>
      <c r="K29" s="2"/>
      <c r="L29" s="2"/>
      <c r="M29" s="2"/>
    </row>
    <row r="30" spans="1:13" s="188" customFormat="1" ht="16.5" customHeight="1">
      <c r="A30" s="444" t="s">
        <v>283</v>
      </c>
      <c r="B30" s="444" t="s">
        <v>23</v>
      </c>
      <c r="C30" s="442">
        <f>1192+298</f>
        <v>1490</v>
      </c>
      <c r="D30" s="441">
        <f>1192+298</f>
        <v>1490</v>
      </c>
      <c r="E30" s="113"/>
      <c r="F30" s="2"/>
      <c r="G30" s="2"/>
      <c r="H30" s="2"/>
      <c r="I30" s="2"/>
      <c r="J30" s="2"/>
      <c r="K30" s="2"/>
      <c r="L30" s="2"/>
      <c r="M30" s="2"/>
    </row>
    <row r="31" spans="1:13" s="188" customFormat="1" ht="16.5" customHeight="1">
      <c r="A31" s="438" t="s">
        <v>284</v>
      </c>
      <c r="B31" s="438" t="s">
        <v>21</v>
      </c>
      <c r="C31" s="442">
        <f>328.9+21.8+294.3</f>
        <v>645</v>
      </c>
      <c r="D31" s="441">
        <f>419.9+21.8+294.3</f>
        <v>736</v>
      </c>
      <c r="E31" s="113"/>
      <c r="F31" s="2"/>
      <c r="G31" s="2"/>
      <c r="H31" s="2"/>
      <c r="I31" s="2"/>
      <c r="J31" s="2"/>
      <c r="K31" s="2"/>
      <c r="L31" s="2"/>
      <c r="M31" s="2"/>
    </row>
    <row r="32" spans="1:13" s="3" customFormat="1" ht="16.5" customHeight="1">
      <c r="A32" s="432" t="s">
        <v>34</v>
      </c>
      <c r="B32" s="432" t="s">
        <v>3</v>
      </c>
      <c r="C32" s="433">
        <v>1189.3</v>
      </c>
      <c r="D32" s="434">
        <v>1189.3</v>
      </c>
      <c r="E32" s="113"/>
      <c r="F32" s="2"/>
      <c r="G32" s="2"/>
      <c r="H32" s="2"/>
      <c r="I32" s="2"/>
      <c r="J32" s="2"/>
      <c r="K32" s="2"/>
      <c r="L32" s="2"/>
      <c r="M32" s="2"/>
    </row>
    <row r="33" spans="1:13" s="3" customFormat="1" ht="16.5" customHeight="1">
      <c r="A33" s="432" t="s">
        <v>35</v>
      </c>
      <c r="B33" s="432" t="s">
        <v>4</v>
      </c>
      <c r="C33" s="433"/>
      <c r="D33" s="434"/>
      <c r="E33" s="113"/>
      <c r="F33" s="2"/>
      <c r="G33" s="2"/>
      <c r="H33" s="2"/>
      <c r="I33" s="2"/>
      <c r="J33" s="2"/>
      <c r="K33" s="2"/>
      <c r="L33" s="2"/>
      <c r="M33" s="2"/>
    </row>
    <row r="34" spans="1:13" s="3" customFormat="1" ht="16.5" customHeight="1">
      <c r="A34" s="432" t="s">
        <v>36</v>
      </c>
      <c r="B34" s="432" t="s">
        <v>5</v>
      </c>
      <c r="C34" s="433"/>
      <c r="D34" s="434"/>
      <c r="E34" s="113"/>
      <c r="F34" s="2"/>
      <c r="G34" s="2"/>
      <c r="H34" s="2"/>
      <c r="I34" s="2"/>
      <c r="J34" s="2"/>
      <c r="K34" s="2"/>
      <c r="L34" s="2"/>
      <c r="M34" s="2"/>
    </row>
    <row r="35" spans="1:13" s="3" customFormat="1">
      <c r="A35" s="432" t="s">
        <v>37</v>
      </c>
      <c r="B35" s="432" t="s">
        <v>63</v>
      </c>
      <c r="C35" s="437">
        <f>SUM(C36:C37)</f>
        <v>22286.37</v>
      </c>
      <c r="D35" s="437">
        <f>SUM(D36:D37)</f>
        <v>21183</v>
      </c>
      <c r="E35" s="113"/>
      <c r="F35" s="2"/>
      <c r="G35" s="2"/>
      <c r="H35" s="2"/>
      <c r="I35" s="2"/>
      <c r="J35" s="2"/>
      <c r="K35" s="2"/>
      <c r="L35" s="2"/>
      <c r="M35" s="2"/>
    </row>
    <row r="36" spans="1:13" s="3" customFormat="1" ht="16.5" customHeight="1">
      <c r="A36" s="438" t="s">
        <v>285</v>
      </c>
      <c r="B36" s="438" t="s">
        <v>56</v>
      </c>
      <c r="C36" s="433">
        <f>17445+1362.87</f>
        <v>18807.87</v>
      </c>
      <c r="D36" s="434">
        <v>17704.5</v>
      </c>
      <c r="E36" s="113"/>
      <c r="F36" s="2"/>
      <c r="G36" s="2"/>
      <c r="H36" s="2"/>
      <c r="I36" s="2"/>
      <c r="J36" s="2"/>
      <c r="K36" s="2"/>
      <c r="L36" s="2"/>
      <c r="M36" s="2"/>
    </row>
    <row r="37" spans="1:13" s="3" customFormat="1" ht="16.5" customHeight="1">
      <c r="A37" s="438" t="s">
        <v>286</v>
      </c>
      <c r="B37" s="438" t="s">
        <v>55</v>
      </c>
      <c r="C37" s="433">
        <f>1212.5+2266</f>
        <v>3478.5</v>
      </c>
      <c r="D37" s="434">
        <f>1212.5+2266</f>
        <v>3478.5</v>
      </c>
      <c r="E37" s="113"/>
      <c r="F37" s="2"/>
      <c r="G37" s="2"/>
      <c r="H37" s="2"/>
      <c r="I37" s="2"/>
      <c r="J37" s="2"/>
      <c r="K37" s="2"/>
      <c r="L37" s="2"/>
      <c r="M37" s="2"/>
    </row>
    <row r="38" spans="1:13" s="3" customFormat="1" ht="16.5" customHeight="1">
      <c r="A38" s="432" t="s">
        <v>38</v>
      </c>
      <c r="B38" s="432" t="s">
        <v>49</v>
      </c>
      <c r="C38" s="433">
        <f>301.04+41.22</f>
        <v>342.26</v>
      </c>
      <c r="D38" s="434">
        <f>301.04+41.22</f>
        <v>342.26</v>
      </c>
      <c r="E38" s="113"/>
      <c r="F38" s="2"/>
      <c r="G38" s="2"/>
      <c r="H38" s="2"/>
      <c r="I38" s="2"/>
      <c r="J38" s="2"/>
      <c r="K38" s="2"/>
      <c r="L38" s="2"/>
      <c r="M38" s="2"/>
    </row>
    <row r="39" spans="1:13" s="3" customFormat="1" ht="16.5" customHeight="1">
      <c r="A39" s="432" t="s">
        <v>39</v>
      </c>
      <c r="B39" s="432" t="s">
        <v>344</v>
      </c>
      <c r="C39" s="437">
        <f>SUM(C40:C45)</f>
        <v>1175</v>
      </c>
      <c r="D39" s="437">
        <f>SUM(D40:D45)</f>
        <v>1175</v>
      </c>
      <c r="E39" s="113"/>
      <c r="F39" s="2"/>
      <c r="G39" s="2"/>
      <c r="H39" s="2"/>
      <c r="I39" s="2"/>
      <c r="J39" s="2"/>
      <c r="K39" s="2"/>
      <c r="L39" s="2"/>
      <c r="M39" s="2"/>
    </row>
    <row r="40" spans="1:13" s="3" customFormat="1" ht="16.5" customHeight="1">
      <c r="A40" s="438" t="s">
        <v>341</v>
      </c>
      <c r="B40" s="438" t="s">
        <v>345</v>
      </c>
      <c r="C40" s="433">
        <v>0</v>
      </c>
      <c r="D40" s="433">
        <v>0</v>
      </c>
      <c r="E40" s="113"/>
      <c r="F40" s="2"/>
      <c r="G40" s="2"/>
      <c r="H40" s="2"/>
      <c r="I40" s="2"/>
      <c r="J40" s="2"/>
      <c r="K40" s="2"/>
      <c r="L40" s="2"/>
      <c r="M40" s="2"/>
    </row>
    <row r="41" spans="1:13" s="3" customFormat="1" ht="16.5" customHeight="1">
      <c r="A41" s="438" t="s">
        <v>342</v>
      </c>
      <c r="B41" s="438" t="s">
        <v>346</v>
      </c>
      <c r="C41" s="433">
        <f>375+800</f>
        <v>1175</v>
      </c>
      <c r="D41" s="433">
        <v>1175</v>
      </c>
      <c r="E41" s="113"/>
      <c r="F41" s="2"/>
      <c r="G41" s="2"/>
      <c r="H41" s="2"/>
      <c r="I41" s="2"/>
      <c r="J41" s="2"/>
      <c r="K41" s="2"/>
      <c r="L41" s="2"/>
      <c r="M41" s="2"/>
    </row>
    <row r="42" spans="1:13" s="3" customFormat="1" ht="16.5" customHeight="1">
      <c r="A42" s="438" t="s">
        <v>343</v>
      </c>
      <c r="B42" s="438" t="s">
        <v>349</v>
      </c>
      <c r="C42" s="433"/>
      <c r="D42" s="434"/>
      <c r="E42" s="113"/>
      <c r="F42" s="2"/>
      <c r="G42" s="2"/>
      <c r="H42" s="2"/>
      <c r="I42" s="2"/>
      <c r="J42" s="2"/>
      <c r="K42" s="2"/>
      <c r="L42" s="2"/>
      <c r="M42" s="2"/>
    </row>
    <row r="43" spans="1:13" s="3" customFormat="1" ht="16.5" customHeight="1">
      <c r="A43" s="438" t="s">
        <v>348</v>
      </c>
      <c r="B43" s="438" t="s">
        <v>350</v>
      </c>
      <c r="C43" s="433"/>
      <c r="D43" s="434"/>
      <c r="E43" s="113"/>
      <c r="F43" s="2"/>
      <c r="G43" s="2"/>
      <c r="H43" s="2"/>
      <c r="I43" s="2"/>
      <c r="J43" s="2"/>
      <c r="K43" s="2"/>
      <c r="L43" s="2"/>
      <c r="M43" s="2"/>
    </row>
    <row r="44" spans="1:13" s="3" customFormat="1" ht="16.5" customHeight="1">
      <c r="A44" s="438" t="s">
        <v>351</v>
      </c>
      <c r="B44" s="438" t="s">
        <v>458</v>
      </c>
      <c r="C44" s="433"/>
      <c r="D44" s="434"/>
      <c r="E44" s="113"/>
      <c r="F44" s="2"/>
      <c r="G44" s="2"/>
      <c r="H44" s="2"/>
      <c r="I44" s="2"/>
      <c r="J44" s="2"/>
      <c r="K44" s="2"/>
      <c r="L44" s="2"/>
      <c r="M44" s="2"/>
    </row>
    <row r="45" spans="1:13" s="3" customFormat="1" ht="16.5" customHeight="1">
      <c r="A45" s="438" t="s">
        <v>459</v>
      </c>
      <c r="B45" s="438" t="s">
        <v>347</v>
      </c>
      <c r="C45" s="433"/>
      <c r="D45" s="434"/>
      <c r="E45" s="113"/>
      <c r="F45" s="2"/>
      <c r="G45" s="2"/>
      <c r="H45" s="2"/>
      <c r="I45" s="2"/>
      <c r="J45" s="2"/>
      <c r="K45" s="2"/>
      <c r="L45" s="2"/>
      <c r="M45" s="2"/>
    </row>
    <row r="46" spans="1:13" s="3" customFormat="1" ht="30">
      <c r="A46" s="432" t="s">
        <v>40</v>
      </c>
      <c r="B46" s="432" t="s">
        <v>28</v>
      </c>
      <c r="C46" s="433">
        <v>0</v>
      </c>
      <c r="D46" s="434">
        <v>0</v>
      </c>
      <c r="E46" s="113"/>
      <c r="F46" s="2"/>
      <c r="G46" s="2"/>
      <c r="H46" s="2"/>
      <c r="I46" s="2"/>
      <c r="J46" s="2"/>
      <c r="K46" s="2"/>
      <c r="L46" s="2"/>
      <c r="M46" s="2"/>
    </row>
    <row r="47" spans="1:13" s="3" customFormat="1" ht="16.5" customHeight="1">
      <c r="A47" s="432" t="s">
        <v>41</v>
      </c>
      <c r="B47" s="432" t="s">
        <v>24</v>
      </c>
      <c r="C47" s="433"/>
      <c r="D47" s="434"/>
      <c r="E47" s="113"/>
      <c r="F47" s="2"/>
      <c r="G47" s="2"/>
      <c r="H47" s="2"/>
      <c r="I47" s="2"/>
      <c r="J47" s="2"/>
      <c r="K47" s="2"/>
      <c r="L47" s="2"/>
      <c r="M47" s="2"/>
    </row>
    <row r="48" spans="1:13" s="3" customFormat="1" ht="16.5" customHeight="1">
      <c r="A48" s="432" t="s">
        <v>42</v>
      </c>
      <c r="B48" s="432" t="s">
        <v>25</v>
      </c>
      <c r="C48" s="433">
        <f>1000+150</f>
        <v>1150</v>
      </c>
      <c r="D48" s="434">
        <v>1000</v>
      </c>
      <c r="E48" s="113"/>
      <c r="F48" s="2"/>
      <c r="G48" s="2"/>
      <c r="H48" s="2"/>
      <c r="I48" s="2"/>
      <c r="J48" s="2"/>
      <c r="K48" s="2"/>
      <c r="L48" s="2"/>
      <c r="M48" s="2"/>
    </row>
    <row r="49" spans="1:13" s="3" customFormat="1" ht="16.5" customHeight="1">
      <c r="A49" s="432" t="s">
        <v>43</v>
      </c>
      <c r="B49" s="432" t="s">
        <v>26</v>
      </c>
      <c r="C49" s="433"/>
      <c r="D49" s="434"/>
      <c r="E49" s="113"/>
      <c r="F49" s="2"/>
      <c r="G49" s="2"/>
      <c r="H49" s="2"/>
      <c r="I49" s="2"/>
      <c r="J49" s="2"/>
      <c r="K49" s="2"/>
      <c r="L49" s="2"/>
      <c r="M49" s="2"/>
    </row>
    <row r="50" spans="1:13" s="3" customFormat="1" ht="16.5" customHeight="1">
      <c r="A50" s="432" t="s">
        <v>44</v>
      </c>
      <c r="B50" s="432" t="s">
        <v>291</v>
      </c>
      <c r="C50" s="437">
        <f>SUM(C51:C53)</f>
        <v>37430.53</v>
      </c>
      <c r="D50" s="437">
        <f>SUM(D51:D53)</f>
        <v>38307.75</v>
      </c>
      <c r="E50" s="113"/>
      <c r="F50" s="2"/>
      <c r="G50" s="2"/>
      <c r="H50" s="2"/>
      <c r="I50" s="2"/>
      <c r="J50" s="2"/>
      <c r="K50" s="2"/>
      <c r="L50" s="2"/>
      <c r="M50" s="2"/>
    </row>
    <row r="51" spans="1:13" s="3" customFormat="1" ht="16.5" customHeight="1">
      <c r="A51" s="424" t="s">
        <v>357</v>
      </c>
      <c r="B51" s="424" t="s">
        <v>360</v>
      </c>
      <c r="C51" s="647">
        <f>23773.77+7356.76</f>
        <v>31130.53</v>
      </c>
      <c r="D51" s="648">
        <f>24321.77+7356.76-233-337.78</f>
        <v>31107.75</v>
      </c>
      <c r="E51" s="113"/>
      <c r="F51" s="2"/>
      <c r="G51" s="2"/>
      <c r="H51" s="2"/>
      <c r="I51" s="2"/>
      <c r="J51" s="2"/>
      <c r="K51" s="2"/>
      <c r="L51" s="2"/>
      <c r="M51" s="2"/>
    </row>
    <row r="52" spans="1:13" s="3" customFormat="1" ht="16.5" customHeight="1">
      <c r="A52" s="424" t="s">
        <v>358</v>
      </c>
      <c r="B52" s="424" t="s">
        <v>359</v>
      </c>
      <c r="C52" s="433">
        <v>6300</v>
      </c>
      <c r="D52" s="434">
        <v>7200</v>
      </c>
      <c r="E52" s="113"/>
      <c r="F52" s="2"/>
      <c r="G52" s="2"/>
      <c r="H52" s="2"/>
      <c r="I52" s="2"/>
      <c r="J52" s="2"/>
      <c r="K52" s="2"/>
      <c r="L52" s="2"/>
      <c r="M52" s="2"/>
    </row>
    <row r="53" spans="1:13" s="3" customFormat="1" ht="16.5" customHeight="1">
      <c r="A53" s="424" t="s">
        <v>361</v>
      </c>
      <c r="B53" s="424" t="s">
        <v>362</v>
      </c>
      <c r="C53" s="433"/>
      <c r="D53" s="434"/>
      <c r="E53" s="113"/>
      <c r="F53" s="2"/>
      <c r="G53" s="2"/>
      <c r="H53" s="2"/>
      <c r="I53" s="2"/>
      <c r="J53" s="2"/>
      <c r="K53" s="2"/>
      <c r="L53" s="2"/>
      <c r="M53" s="2"/>
    </row>
    <row r="54" spans="1:13" s="3" customFormat="1">
      <c r="A54" s="432" t="s">
        <v>45</v>
      </c>
      <c r="B54" s="432" t="s">
        <v>29</v>
      </c>
      <c r="C54" s="433"/>
      <c r="D54" s="434"/>
      <c r="E54" s="113"/>
      <c r="F54" s="2"/>
      <c r="G54" s="2"/>
      <c r="H54" s="2"/>
      <c r="I54" s="2"/>
      <c r="J54" s="2"/>
      <c r="K54" s="2"/>
      <c r="L54" s="2"/>
      <c r="M54" s="2"/>
    </row>
    <row r="55" spans="1:13" s="3" customFormat="1" ht="16.5" customHeight="1">
      <c r="A55" s="432" t="s">
        <v>46</v>
      </c>
      <c r="B55" s="432" t="s">
        <v>6</v>
      </c>
      <c r="C55" s="445">
        <v>0</v>
      </c>
      <c r="D55" s="434">
        <v>0</v>
      </c>
      <c r="E55" s="113"/>
      <c r="F55" s="2"/>
      <c r="G55" s="2"/>
      <c r="H55" s="2"/>
      <c r="I55" s="2"/>
      <c r="J55" s="2"/>
      <c r="K55" s="2"/>
      <c r="L55" s="2"/>
      <c r="M55" s="2"/>
    </row>
    <row r="56" spans="1:13" s="3" customFormat="1" ht="30">
      <c r="A56" s="430">
        <v>1.3</v>
      </c>
      <c r="B56" s="420" t="s">
        <v>388</v>
      </c>
      <c r="C56" s="431">
        <f>SUM(C57:C58)</f>
        <v>0</v>
      </c>
      <c r="D56" s="431">
        <f>SUM(D57:D58)</f>
        <v>548</v>
      </c>
      <c r="E56" s="113"/>
      <c r="F56" s="2"/>
      <c r="G56" s="2"/>
      <c r="H56" s="2"/>
      <c r="I56" s="2"/>
      <c r="J56" s="2"/>
      <c r="K56" s="2"/>
      <c r="L56" s="2"/>
      <c r="M56" s="2"/>
    </row>
    <row r="57" spans="1:13" s="3" customFormat="1" ht="30">
      <c r="A57" s="432" t="s">
        <v>50</v>
      </c>
      <c r="B57" s="432" t="s">
        <v>48</v>
      </c>
      <c r="C57" s="433">
        <v>0</v>
      </c>
      <c r="D57" s="434">
        <f>298+250</f>
        <v>548</v>
      </c>
      <c r="E57" s="113"/>
      <c r="F57" s="2"/>
      <c r="G57" s="2"/>
      <c r="H57" s="2"/>
      <c r="I57" s="2"/>
      <c r="J57" s="2"/>
      <c r="K57" s="2"/>
      <c r="L57" s="2"/>
      <c r="M57" s="2"/>
    </row>
    <row r="58" spans="1:13" s="3" customFormat="1" ht="16.5" customHeight="1">
      <c r="A58" s="432" t="s">
        <v>51</v>
      </c>
      <c r="B58" s="432" t="s">
        <v>47</v>
      </c>
      <c r="C58" s="433"/>
      <c r="D58" s="434"/>
      <c r="E58" s="113"/>
      <c r="F58" s="2"/>
      <c r="G58" s="2"/>
      <c r="H58" s="2"/>
      <c r="I58" s="2"/>
      <c r="J58" s="2"/>
      <c r="K58" s="2"/>
      <c r="L58" s="2"/>
      <c r="M58" s="2"/>
    </row>
    <row r="59" spans="1:13" s="3" customFormat="1">
      <c r="A59" s="430">
        <v>1.4</v>
      </c>
      <c r="B59" s="430" t="s">
        <v>390</v>
      </c>
      <c r="C59" s="433"/>
      <c r="D59" s="434"/>
      <c r="E59" s="113"/>
      <c r="F59" s="2"/>
      <c r="G59" s="2"/>
      <c r="H59" s="2"/>
      <c r="I59" s="2"/>
      <c r="J59" s="2"/>
      <c r="K59" s="2"/>
      <c r="L59" s="2"/>
      <c r="M59" s="2"/>
    </row>
    <row r="60" spans="1:13" s="188" customFormat="1">
      <c r="A60" s="430">
        <v>1.5</v>
      </c>
      <c r="B60" s="430" t="s">
        <v>7</v>
      </c>
      <c r="C60" s="442">
        <v>1000</v>
      </c>
      <c r="D60" s="441">
        <v>1000</v>
      </c>
      <c r="E60" s="113"/>
      <c r="F60" s="2"/>
      <c r="G60" s="2"/>
      <c r="H60" s="2"/>
      <c r="I60" s="2"/>
      <c r="J60" s="2"/>
      <c r="K60" s="2"/>
      <c r="L60" s="2"/>
      <c r="M60" s="2"/>
    </row>
    <row r="61" spans="1:13" s="188" customFormat="1">
      <c r="A61" s="430">
        <v>1.6</v>
      </c>
      <c r="B61" s="446" t="s">
        <v>8</v>
      </c>
      <c r="C61" s="431">
        <f>SUM(C62:C66)</f>
        <v>10540</v>
      </c>
      <c r="D61" s="431">
        <f>SUM(D62:D66)</f>
        <v>11857.5</v>
      </c>
      <c r="E61" s="113"/>
      <c r="F61" s="2"/>
      <c r="G61" s="2"/>
      <c r="H61" s="2"/>
      <c r="I61" s="2"/>
      <c r="J61" s="2"/>
      <c r="K61" s="2"/>
      <c r="L61" s="2"/>
      <c r="M61" s="2"/>
    </row>
    <row r="62" spans="1:13" s="188" customFormat="1">
      <c r="A62" s="432" t="s">
        <v>292</v>
      </c>
      <c r="B62" s="447" t="s">
        <v>52</v>
      </c>
      <c r="C62" s="442">
        <f>7378+1844.5+1054+263.5</f>
        <v>10540</v>
      </c>
      <c r="D62" s="441">
        <f>8432+2108+1054+263.5</f>
        <v>11857.5</v>
      </c>
      <c r="E62" s="113"/>
      <c r="F62" s="2"/>
      <c r="G62" s="2"/>
      <c r="H62" s="2"/>
      <c r="I62" s="2"/>
      <c r="J62" s="2"/>
      <c r="K62" s="2"/>
      <c r="L62" s="2"/>
      <c r="M62" s="2"/>
    </row>
    <row r="63" spans="1:13" s="188" customFormat="1" ht="30">
      <c r="A63" s="432" t="s">
        <v>293</v>
      </c>
      <c r="B63" s="447" t="s">
        <v>54</v>
      </c>
      <c r="C63" s="442"/>
      <c r="D63" s="441"/>
      <c r="E63" s="113"/>
      <c r="F63" s="2"/>
      <c r="G63" s="2"/>
      <c r="H63" s="2"/>
      <c r="I63" s="2"/>
      <c r="J63" s="2"/>
      <c r="K63" s="2"/>
      <c r="L63" s="2"/>
      <c r="M63" s="2"/>
    </row>
    <row r="64" spans="1:13" s="188" customFormat="1">
      <c r="A64" s="432" t="s">
        <v>294</v>
      </c>
      <c r="B64" s="447" t="s">
        <v>53</v>
      </c>
      <c r="C64" s="441"/>
      <c r="D64" s="441"/>
      <c r="E64" s="113"/>
      <c r="F64" s="2"/>
      <c r="G64" s="2"/>
      <c r="H64" s="2"/>
      <c r="I64" s="2"/>
      <c r="J64" s="2"/>
      <c r="K64" s="2"/>
      <c r="L64" s="2"/>
      <c r="M64" s="2"/>
    </row>
    <row r="65" spans="1:13" s="188" customFormat="1">
      <c r="A65" s="432" t="s">
        <v>295</v>
      </c>
      <c r="B65" s="447" t="s">
        <v>27</v>
      </c>
      <c r="C65" s="442"/>
      <c r="D65" s="441"/>
      <c r="E65" s="113"/>
      <c r="F65" s="2"/>
      <c r="G65" s="2"/>
      <c r="H65" s="2"/>
      <c r="I65" s="2"/>
      <c r="J65" s="2"/>
      <c r="K65" s="2"/>
      <c r="L65" s="2"/>
      <c r="M65" s="2"/>
    </row>
    <row r="66" spans="1:13" s="188" customFormat="1">
      <c r="A66" s="432" t="s">
        <v>323</v>
      </c>
      <c r="B66" s="448" t="s">
        <v>324</v>
      </c>
      <c r="C66" s="442"/>
      <c r="D66" s="449"/>
      <c r="E66" s="113"/>
      <c r="F66" s="2"/>
      <c r="G66" s="2"/>
      <c r="H66" s="2"/>
      <c r="I66" s="2"/>
      <c r="J66" s="2"/>
      <c r="K66" s="2"/>
      <c r="L66" s="2"/>
      <c r="M66" s="2"/>
    </row>
    <row r="67" spans="1:13">
      <c r="A67" s="428">
        <v>2</v>
      </c>
      <c r="B67" s="450" t="s">
        <v>106</v>
      </c>
      <c r="C67" s="614"/>
      <c r="D67" s="452">
        <f>SUM(D68:D73)</f>
        <v>0</v>
      </c>
      <c r="E67" s="113"/>
    </row>
    <row r="68" spans="1:13">
      <c r="A68" s="453">
        <v>2.1</v>
      </c>
      <c r="B68" s="454" t="s">
        <v>100</v>
      </c>
      <c r="C68" s="614"/>
      <c r="D68" s="455"/>
      <c r="E68" s="113"/>
    </row>
    <row r="69" spans="1:13">
      <c r="A69" s="453">
        <v>2.2000000000000002</v>
      </c>
      <c r="B69" s="454" t="s">
        <v>104</v>
      </c>
      <c r="C69" s="614"/>
      <c r="D69" s="455"/>
      <c r="E69" s="113"/>
    </row>
    <row r="70" spans="1:13">
      <c r="A70" s="453">
        <v>2.2999999999999998</v>
      </c>
      <c r="B70" s="454" t="s">
        <v>103</v>
      </c>
      <c r="C70" s="614"/>
      <c r="D70" s="455"/>
      <c r="E70" s="113"/>
    </row>
    <row r="71" spans="1:13">
      <c r="A71" s="453">
        <v>2.4</v>
      </c>
      <c r="B71" s="454" t="s">
        <v>105</v>
      </c>
      <c r="C71" s="614"/>
      <c r="D71" s="455"/>
      <c r="E71" s="113"/>
    </row>
    <row r="72" spans="1:13">
      <c r="A72" s="453">
        <v>2.5</v>
      </c>
      <c r="B72" s="454" t="s">
        <v>101</v>
      </c>
      <c r="C72" s="614"/>
      <c r="D72" s="455"/>
      <c r="E72" s="113"/>
    </row>
    <row r="73" spans="1:13">
      <c r="A73" s="453">
        <v>2.6</v>
      </c>
      <c r="B73" s="454" t="s">
        <v>102</v>
      </c>
      <c r="C73" s="614"/>
      <c r="D73" s="455"/>
      <c r="E73" s="113"/>
    </row>
    <row r="74" spans="1:13">
      <c r="A74" s="462">
        <v>2.7</v>
      </c>
      <c r="B74" s="615" t="s">
        <v>102</v>
      </c>
      <c r="C74" s="614"/>
      <c r="D74" s="455"/>
      <c r="E74" s="113"/>
    </row>
    <row r="75" spans="1:13">
      <c r="A75" s="428">
        <v>3</v>
      </c>
      <c r="B75" s="458" t="s">
        <v>413</v>
      </c>
      <c r="C75" s="459"/>
      <c r="D75" s="460">
        <v>0</v>
      </c>
      <c r="E75" s="74"/>
    </row>
    <row r="76" spans="1:13">
      <c r="A76" s="428">
        <v>4</v>
      </c>
      <c r="B76" s="428" t="s">
        <v>247</v>
      </c>
      <c r="C76" s="459">
        <f>SUM(C77:C78)</f>
        <v>0</v>
      </c>
      <c r="D76" s="419">
        <f>SUM(D77:D78)</f>
        <v>0</v>
      </c>
      <c r="E76" s="74"/>
    </row>
    <row r="77" spans="1:13">
      <c r="A77" s="453">
        <v>4.0999999999999996</v>
      </c>
      <c r="B77" s="453" t="s">
        <v>248</v>
      </c>
      <c r="C77" s="422"/>
      <c r="D77" s="422"/>
      <c r="E77" s="74"/>
    </row>
    <row r="78" spans="1:13">
      <c r="A78" s="453">
        <v>4.2</v>
      </c>
      <c r="B78" s="453" t="s">
        <v>249</v>
      </c>
      <c r="C78" s="422"/>
      <c r="D78" s="422"/>
      <c r="E78" s="74"/>
    </row>
    <row r="79" spans="1:13">
      <c r="A79" s="428">
        <v>5</v>
      </c>
      <c r="B79" s="461" t="s">
        <v>274</v>
      </c>
      <c r="C79" s="422">
        <v>758.74</v>
      </c>
      <c r="D79" s="419"/>
      <c r="E79" s="74"/>
    </row>
    <row r="80" spans="1:13">
      <c r="B80" s="30"/>
    </row>
    <row r="81" spans="1:13">
      <c r="A81" s="723" t="s">
        <v>460</v>
      </c>
      <c r="B81" s="723"/>
      <c r="C81" s="723"/>
      <c r="D81" s="723"/>
      <c r="E81" s="5"/>
    </row>
    <row r="82" spans="1:13">
      <c r="B82" s="30"/>
    </row>
    <row r="83" spans="1:13" s="18" customFormat="1">
      <c r="F83" s="2"/>
      <c r="G83" s="2"/>
      <c r="H83" s="2"/>
      <c r="I83" s="2"/>
      <c r="J83" s="2"/>
      <c r="K83" s="2"/>
      <c r="L83" s="2"/>
      <c r="M83" s="2"/>
    </row>
    <row r="84" spans="1:13">
      <c r="A84" s="41" t="s">
        <v>107</v>
      </c>
      <c r="E84" s="5"/>
    </row>
    <row r="85" spans="1:13">
      <c r="E85"/>
    </row>
    <row r="86" spans="1:13">
      <c r="D86" s="11"/>
      <c r="E86"/>
    </row>
    <row r="87" spans="1:13">
      <c r="A87"/>
      <c r="B87" s="41" t="s">
        <v>410</v>
      </c>
      <c r="D87" s="11"/>
      <c r="E87"/>
    </row>
    <row r="88" spans="1:13">
      <c r="A88"/>
      <c r="B88" s="2" t="s">
        <v>411</v>
      </c>
      <c r="D88" s="11"/>
      <c r="E88"/>
    </row>
    <row r="89" spans="1:13" customFormat="1">
      <c r="B89" s="38" t="s">
        <v>139</v>
      </c>
      <c r="F89" s="2"/>
      <c r="G89" s="2"/>
      <c r="H89" s="2"/>
      <c r="I89" s="2"/>
      <c r="J89" s="2"/>
      <c r="K89" s="2"/>
      <c r="L89" s="2"/>
      <c r="M89" s="2"/>
    </row>
    <row r="90" spans="1:13" s="18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F42" sqref="F4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6" t="s">
        <v>313</v>
      </c>
      <c r="B1" s="49"/>
      <c r="C1" s="720" t="s">
        <v>109</v>
      </c>
      <c r="D1" s="720"/>
      <c r="E1" s="60"/>
    </row>
    <row r="2" spans="1:5" s="6" customFormat="1">
      <c r="A2" s="46" t="s">
        <v>314</v>
      </c>
      <c r="B2" s="49"/>
      <c r="C2" s="718" t="str">
        <f>'ფორმა N1'!K2</f>
        <v>01.01.2017-12.31.2017</v>
      </c>
      <c r="D2" s="718"/>
      <c r="E2" s="60"/>
    </row>
    <row r="3" spans="1:5" s="6" customFormat="1">
      <c r="A3" s="48" t="s">
        <v>140</v>
      </c>
      <c r="B3" s="46"/>
      <c r="C3" s="123"/>
      <c r="D3" s="123"/>
      <c r="E3" s="60"/>
    </row>
    <row r="4" spans="1:5" s="6" customFormat="1">
      <c r="A4" s="48"/>
      <c r="B4" s="48"/>
      <c r="C4" s="123"/>
      <c r="D4" s="123"/>
      <c r="E4" s="60"/>
    </row>
    <row r="5" spans="1:5">
      <c r="A5" s="49" t="str">
        <f>'ფორმა N2'!A4</f>
        <v>ანგარიშვალდებული პირის დასახელება:</v>
      </c>
      <c r="B5" s="49"/>
      <c r="C5" s="48"/>
      <c r="D5" s="48"/>
      <c r="E5" s="61"/>
    </row>
    <row r="6" spans="1:5">
      <c r="A6" s="347" t="str">
        <f>'ფორმა N1'!A5</f>
        <v>მოქალაქეთა  პოლიტიკური გაერთიანება "ეროვნული ფორუმი"</v>
      </c>
      <c r="B6" s="52"/>
      <c r="C6" s="53"/>
      <c r="D6" s="53"/>
      <c r="E6" s="61"/>
    </row>
    <row r="7" spans="1:5">
      <c r="A7" s="49"/>
      <c r="B7" s="49"/>
      <c r="C7" s="48"/>
      <c r="D7" s="48"/>
      <c r="E7" s="61"/>
    </row>
    <row r="8" spans="1:5" s="6" customFormat="1">
      <c r="A8" s="122"/>
      <c r="B8" s="122"/>
      <c r="C8" s="50"/>
      <c r="D8" s="50"/>
      <c r="E8" s="60"/>
    </row>
    <row r="9" spans="1:5" s="6" customFormat="1" ht="30">
      <c r="A9" s="58" t="s">
        <v>64</v>
      </c>
      <c r="B9" s="58" t="s">
        <v>319</v>
      </c>
      <c r="C9" s="51" t="s">
        <v>10</v>
      </c>
      <c r="D9" s="51" t="s">
        <v>9</v>
      </c>
      <c r="E9" s="60"/>
    </row>
    <row r="10" spans="1:5" s="8" customFormat="1" ht="18">
      <c r="A10" s="67" t="s">
        <v>315</v>
      </c>
      <c r="B10" s="67"/>
      <c r="C10" s="4"/>
      <c r="D10" s="4"/>
      <c r="E10" s="62"/>
    </row>
    <row r="11" spans="1:5" s="9" customFormat="1">
      <c r="A11" s="67" t="s">
        <v>316</v>
      </c>
      <c r="B11" s="67"/>
      <c r="C11" s="4"/>
      <c r="D11" s="4"/>
      <c r="E11" s="63"/>
    </row>
    <row r="12" spans="1:5" s="9" customFormat="1">
      <c r="A12" s="56" t="s">
        <v>273</v>
      </c>
      <c r="B12" s="56"/>
      <c r="C12" s="4"/>
      <c r="D12" s="4"/>
      <c r="E12" s="63"/>
    </row>
    <row r="13" spans="1:5" s="9" customFormat="1">
      <c r="A13" s="56" t="s">
        <v>273</v>
      </c>
      <c r="B13" s="56"/>
      <c r="C13" s="4"/>
      <c r="D13" s="4"/>
      <c r="E13" s="63"/>
    </row>
    <row r="14" spans="1:5" s="9" customFormat="1">
      <c r="A14" s="56" t="s">
        <v>273</v>
      </c>
      <c r="B14" s="56"/>
      <c r="C14" s="4"/>
      <c r="D14" s="4"/>
      <c r="E14" s="63"/>
    </row>
    <row r="15" spans="1:5" s="9" customFormat="1">
      <c r="A15" s="56" t="s">
        <v>273</v>
      </c>
      <c r="B15" s="56"/>
      <c r="C15" s="4"/>
      <c r="D15" s="4"/>
      <c r="E15" s="63"/>
    </row>
    <row r="16" spans="1:5" s="9" customFormat="1">
      <c r="A16" s="56" t="s">
        <v>273</v>
      </c>
      <c r="B16" s="56"/>
      <c r="C16" s="4"/>
      <c r="D16" s="4"/>
      <c r="E16" s="63"/>
    </row>
    <row r="17" spans="1:5" s="9" customFormat="1" ht="17.25" customHeight="1">
      <c r="A17" s="67" t="s">
        <v>317</v>
      </c>
      <c r="B17" s="56"/>
      <c r="C17" s="4"/>
      <c r="D17" s="4"/>
      <c r="E17" s="63"/>
    </row>
    <row r="18" spans="1:5" s="9" customFormat="1" ht="18" customHeight="1">
      <c r="A18" s="67" t="s">
        <v>318</v>
      </c>
      <c r="B18" s="56"/>
      <c r="C18" s="4"/>
      <c r="D18" s="4"/>
      <c r="E18" s="63"/>
    </row>
    <row r="19" spans="1:5" s="9" customFormat="1">
      <c r="A19" s="56" t="s">
        <v>273</v>
      </c>
      <c r="B19" s="56"/>
      <c r="C19" s="4"/>
      <c r="D19" s="4"/>
      <c r="E19" s="63"/>
    </row>
    <row r="20" spans="1:5" s="9" customFormat="1">
      <c r="A20" s="56" t="s">
        <v>273</v>
      </c>
      <c r="B20" s="56"/>
      <c r="C20" s="4"/>
      <c r="D20" s="4"/>
      <c r="E20" s="63"/>
    </row>
    <row r="21" spans="1:5" s="9" customFormat="1">
      <c r="A21" s="56" t="s">
        <v>273</v>
      </c>
      <c r="B21" s="56"/>
      <c r="C21" s="4"/>
      <c r="D21" s="4"/>
      <c r="E21" s="63"/>
    </row>
    <row r="22" spans="1:5" s="9" customFormat="1">
      <c r="A22" s="56" t="s">
        <v>273</v>
      </c>
      <c r="B22" s="56"/>
      <c r="C22" s="4"/>
      <c r="D22" s="4"/>
      <c r="E22" s="63"/>
    </row>
    <row r="23" spans="1:5" s="9" customFormat="1">
      <c r="A23" s="56" t="s">
        <v>273</v>
      </c>
      <c r="B23" s="56"/>
      <c r="C23" s="4"/>
      <c r="D23" s="4"/>
      <c r="E23" s="63"/>
    </row>
    <row r="24" spans="1:5">
      <c r="A24" s="68"/>
      <c r="B24" s="68" t="s">
        <v>322</v>
      </c>
      <c r="C24" s="55">
        <f>SUM(C10:C23)</f>
        <v>0</v>
      </c>
      <c r="D24" s="55">
        <f>SUM(D10:D23)</f>
        <v>0</v>
      </c>
      <c r="E24" s="65"/>
    </row>
    <row r="25" spans="1:5">
      <c r="A25" s="30"/>
      <c r="B25" s="30"/>
    </row>
    <row r="26" spans="1:5">
      <c r="A26" s="198" t="s">
        <v>403</v>
      </c>
      <c r="E26" s="5"/>
    </row>
    <row r="27" spans="1:5">
      <c r="A27" s="2" t="s">
        <v>404</v>
      </c>
    </row>
    <row r="28" spans="1:5">
      <c r="A28" s="164" t="s">
        <v>405</v>
      </c>
    </row>
    <row r="29" spans="1:5">
      <c r="A29" s="164"/>
    </row>
    <row r="30" spans="1:5">
      <c r="A30" s="164" t="s">
        <v>337</v>
      </c>
    </row>
    <row r="31" spans="1:5" s="18" customFormat="1" ht="12.75"/>
    <row r="32" spans="1:5">
      <c r="A32" s="41" t="s">
        <v>107</v>
      </c>
      <c r="E32" s="5"/>
    </row>
    <row r="33" spans="1:9">
      <c r="E33"/>
      <c r="F33"/>
      <c r="G33"/>
      <c r="H33"/>
      <c r="I33"/>
    </row>
    <row r="34" spans="1:9">
      <c r="D34" s="11"/>
      <c r="E34"/>
      <c r="F34"/>
      <c r="G34"/>
      <c r="H34"/>
      <c r="I34"/>
    </row>
    <row r="35" spans="1:9">
      <c r="A35" s="41"/>
      <c r="B35" s="41" t="s">
        <v>266</v>
      </c>
      <c r="D35" s="11"/>
      <c r="E35"/>
      <c r="F35"/>
      <c r="G35"/>
      <c r="H35"/>
      <c r="I35"/>
    </row>
    <row r="36" spans="1:9">
      <c r="B36" s="2" t="s">
        <v>265</v>
      </c>
      <c r="D36" s="11"/>
      <c r="E36"/>
      <c r="F36"/>
      <c r="G36"/>
      <c r="H36"/>
      <c r="I36"/>
    </row>
    <row r="37" spans="1:9" customFormat="1" ht="12.75">
      <c r="A37" s="38"/>
      <c r="B37" s="38" t="s">
        <v>139</v>
      </c>
    </row>
    <row r="38" spans="1:9" s="18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view="pageBreakPreview" zoomScale="80" zoomScaleNormal="100" zoomScaleSheetLayoutView="80" workbookViewId="0">
      <selection activeCell="O28" sqref="O28"/>
    </sheetView>
  </sheetViews>
  <sheetFormatPr defaultRowHeight="12.75"/>
  <cols>
    <col min="1" max="1" width="5.42578125" style="148" customWidth="1"/>
    <col min="2" max="2" width="20.85546875" style="148" customWidth="1"/>
    <col min="3" max="3" width="26" style="148" customWidth="1"/>
    <col min="4" max="4" width="17" style="148" customWidth="1"/>
    <col min="5" max="5" width="18.140625" style="148" customWidth="1"/>
    <col min="6" max="6" width="14.7109375" style="148" customWidth="1"/>
    <col min="7" max="7" width="15.5703125" style="148" customWidth="1"/>
    <col min="8" max="8" width="14.7109375" style="148" customWidth="1"/>
    <col min="9" max="9" width="29.7109375" style="148" customWidth="1"/>
    <col min="10" max="10" width="0" style="148" hidden="1" customWidth="1"/>
    <col min="11" max="16384" width="9.140625" style="148"/>
  </cols>
  <sheetData>
    <row r="1" spans="1:10" ht="15">
      <c r="A1" s="46" t="s">
        <v>387</v>
      </c>
      <c r="B1" s="46"/>
      <c r="C1" s="49"/>
      <c r="D1" s="49"/>
      <c r="E1" s="49"/>
      <c r="F1" s="49"/>
      <c r="G1" s="175"/>
      <c r="H1" s="175"/>
      <c r="I1" s="720" t="s">
        <v>109</v>
      </c>
      <c r="J1" s="720"/>
    </row>
    <row r="2" spans="1:10" ht="15">
      <c r="A2" s="48" t="s">
        <v>140</v>
      </c>
      <c r="B2" s="46"/>
      <c r="C2" s="49"/>
      <c r="D2" s="49"/>
      <c r="E2" s="49"/>
      <c r="F2" s="49"/>
      <c r="G2" s="175"/>
      <c r="H2" s="175"/>
      <c r="I2" s="718" t="str">
        <f>'ფორმა N1'!K2</f>
        <v>01.01.2017-12.31.2017</v>
      </c>
      <c r="J2" s="718"/>
    </row>
    <row r="3" spans="1:10" ht="15">
      <c r="A3" s="48"/>
      <c r="B3" s="48"/>
      <c r="C3" s="46"/>
      <c r="D3" s="46"/>
      <c r="E3" s="46"/>
      <c r="F3" s="46"/>
      <c r="G3" s="125"/>
      <c r="H3" s="125"/>
      <c r="I3" s="175"/>
    </row>
    <row r="4" spans="1:10" ht="15">
      <c r="A4" s="49" t="str">
        <f>'ფორმა N2'!A4</f>
        <v>ანგარიშვალდებული პირის დასახელება:</v>
      </c>
      <c r="B4" s="49"/>
      <c r="C4" s="49"/>
      <c r="D4" s="49"/>
      <c r="E4" s="49"/>
      <c r="F4" s="49"/>
      <c r="G4" s="48"/>
      <c r="H4" s="48"/>
      <c r="I4" s="48"/>
    </row>
    <row r="5" spans="1:10" ht="15">
      <c r="A5" s="347" t="str">
        <f>'ფორმა N1'!A5</f>
        <v>მოქალაქეთა  პოლიტიკური გაერთიანება "ეროვნული ფორუმი"</v>
      </c>
      <c r="B5" s="52"/>
      <c r="C5" s="52"/>
      <c r="D5" s="52"/>
      <c r="E5" s="52"/>
      <c r="F5" s="52"/>
      <c r="G5" s="53"/>
      <c r="H5" s="53"/>
      <c r="I5" s="53"/>
    </row>
    <row r="6" spans="1:10" ht="15">
      <c r="A6" s="49"/>
      <c r="B6" s="49"/>
      <c r="C6" s="49"/>
      <c r="D6" s="49"/>
      <c r="E6" s="49"/>
      <c r="F6" s="49"/>
      <c r="G6" s="48"/>
      <c r="H6" s="48"/>
      <c r="I6" s="48"/>
    </row>
    <row r="7" spans="1:10" ht="15">
      <c r="A7" s="124"/>
      <c r="B7" s="124"/>
      <c r="C7" s="124"/>
      <c r="D7" s="169"/>
      <c r="E7" s="124"/>
      <c r="F7" s="124"/>
      <c r="G7" s="50"/>
      <c r="H7" s="50"/>
      <c r="I7" s="50"/>
    </row>
    <row r="8" spans="1:10" ht="45">
      <c r="A8" s="59" t="s">
        <v>64</v>
      </c>
      <c r="B8" s="59" t="s">
        <v>326</v>
      </c>
      <c r="C8" s="59" t="s">
        <v>327</v>
      </c>
      <c r="D8" s="59" t="s">
        <v>227</v>
      </c>
      <c r="E8" s="59" t="s">
        <v>331</v>
      </c>
      <c r="F8" s="59" t="s">
        <v>335</v>
      </c>
      <c r="G8" s="51" t="s">
        <v>10</v>
      </c>
      <c r="H8" s="51" t="s">
        <v>9</v>
      </c>
      <c r="I8" s="51" t="s">
        <v>376</v>
      </c>
      <c r="J8" s="178" t="s">
        <v>334</v>
      </c>
    </row>
    <row r="9" spans="1:10" ht="35.25" customHeight="1">
      <c r="A9" s="67">
        <v>1</v>
      </c>
      <c r="B9" s="466" t="s">
        <v>628</v>
      </c>
      <c r="C9" s="466" t="s">
        <v>629</v>
      </c>
      <c r="D9" s="587" t="s">
        <v>516</v>
      </c>
      <c r="E9" s="466" t="s">
        <v>630</v>
      </c>
      <c r="F9" s="466" t="s">
        <v>334</v>
      </c>
      <c r="G9" s="588">
        <v>4200</v>
      </c>
      <c r="H9" s="588">
        <v>4800</v>
      </c>
      <c r="I9" s="589">
        <f t="shared" ref="I9:I12" si="0">H9*20%</f>
        <v>960</v>
      </c>
      <c r="J9" s="178" t="s">
        <v>0</v>
      </c>
    </row>
    <row r="10" spans="1:10" ht="35.25" customHeight="1">
      <c r="A10" s="462">
        <v>2</v>
      </c>
      <c r="B10" s="466" t="s">
        <v>674</v>
      </c>
      <c r="C10" s="466" t="s">
        <v>675</v>
      </c>
      <c r="D10" s="587" t="s">
        <v>633</v>
      </c>
      <c r="E10" s="466" t="s">
        <v>630</v>
      </c>
      <c r="F10" s="466" t="s">
        <v>334</v>
      </c>
      <c r="G10" s="588">
        <v>4200</v>
      </c>
      <c r="H10" s="588">
        <v>4800</v>
      </c>
      <c r="I10" s="589">
        <f t="shared" si="0"/>
        <v>960</v>
      </c>
      <c r="J10" s="178"/>
    </row>
    <row r="11" spans="1:10" ht="35.25" customHeight="1">
      <c r="A11" s="462">
        <v>3</v>
      </c>
      <c r="B11" s="466" t="s">
        <v>634</v>
      </c>
      <c r="C11" s="466" t="s">
        <v>635</v>
      </c>
      <c r="D11" s="587" t="s">
        <v>636</v>
      </c>
      <c r="E11" s="466" t="s">
        <v>630</v>
      </c>
      <c r="F11" s="466" t="s">
        <v>334</v>
      </c>
      <c r="G11" s="588">
        <v>4200</v>
      </c>
      <c r="H11" s="588">
        <v>4800</v>
      </c>
      <c r="I11" s="589">
        <f t="shared" si="0"/>
        <v>960</v>
      </c>
      <c r="J11" s="178"/>
    </row>
    <row r="12" spans="1:10" ht="35.25" customHeight="1">
      <c r="A12" s="67">
        <v>4</v>
      </c>
      <c r="B12" s="466" t="s">
        <v>637</v>
      </c>
      <c r="C12" s="466" t="s">
        <v>638</v>
      </c>
      <c r="D12" s="464">
        <v>65002007395</v>
      </c>
      <c r="E12" s="466" t="s">
        <v>630</v>
      </c>
      <c r="F12" s="466" t="s">
        <v>334</v>
      </c>
      <c r="G12" s="588">
        <v>4200</v>
      </c>
      <c r="H12" s="588">
        <v>4800</v>
      </c>
      <c r="I12" s="589">
        <f t="shared" si="0"/>
        <v>960</v>
      </c>
      <c r="J12" s="178"/>
    </row>
    <row r="13" spans="1:10" ht="35.25" customHeight="1">
      <c r="A13" s="462">
        <v>5</v>
      </c>
      <c r="B13" s="466" t="s">
        <v>639</v>
      </c>
      <c r="C13" s="466" t="s">
        <v>640</v>
      </c>
      <c r="D13" s="590" t="s">
        <v>539</v>
      </c>
      <c r="E13" s="466" t="s">
        <v>630</v>
      </c>
      <c r="F13" s="466" t="s">
        <v>334</v>
      </c>
      <c r="G13" s="588">
        <v>4200</v>
      </c>
      <c r="H13" s="588">
        <v>4800</v>
      </c>
      <c r="I13" s="589">
        <f>H13*20%</f>
        <v>960</v>
      </c>
      <c r="J13" s="178"/>
    </row>
    <row r="14" spans="1:10" ht="35.25" customHeight="1">
      <c r="A14" s="462">
        <v>6</v>
      </c>
      <c r="B14" s="466" t="s">
        <v>641</v>
      </c>
      <c r="C14" s="466" t="s">
        <v>642</v>
      </c>
      <c r="D14" s="587" t="s">
        <v>643</v>
      </c>
      <c r="E14" s="466" t="s">
        <v>630</v>
      </c>
      <c r="F14" s="466" t="s">
        <v>334</v>
      </c>
      <c r="G14" s="588">
        <v>4200</v>
      </c>
      <c r="H14" s="588">
        <v>4800</v>
      </c>
      <c r="I14" s="589">
        <f t="shared" ref="I14:I26" si="1">H14*20%</f>
        <v>960</v>
      </c>
      <c r="J14" s="178"/>
    </row>
    <row r="15" spans="1:10" ht="35.25" customHeight="1">
      <c r="A15" s="67">
        <v>7</v>
      </c>
      <c r="B15" s="466" t="s">
        <v>644</v>
      </c>
      <c r="C15" s="466" t="s">
        <v>645</v>
      </c>
      <c r="D15" s="587" t="s">
        <v>646</v>
      </c>
      <c r="E15" s="466" t="s">
        <v>630</v>
      </c>
      <c r="F15" s="466" t="s">
        <v>334</v>
      </c>
      <c r="G15" s="588">
        <v>4200</v>
      </c>
      <c r="H15" s="588">
        <v>4800</v>
      </c>
      <c r="I15" s="589">
        <f t="shared" si="1"/>
        <v>960</v>
      </c>
      <c r="J15" s="178"/>
    </row>
    <row r="16" spans="1:10" ht="35.25" customHeight="1">
      <c r="A16" s="462">
        <v>8</v>
      </c>
      <c r="B16" s="466" t="s">
        <v>647</v>
      </c>
      <c r="C16" s="466" t="s">
        <v>648</v>
      </c>
      <c r="D16" s="587" t="s">
        <v>530</v>
      </c>
      <c r="E16" s="466" t="s">
        <v>630</v>
      </c>
      <c r="F16" s="466" t="s">
        <v>334</v>
      </c>
      <c r="G16" s="588">
        <v>4200</v>
      </c>
      <c r="H16" s="588">
        <v>4800</v>
      </c>
      <c r="I16" s="589">
        <f t="shared" si="1"/>
        <v>960</v>
      </c>
      <c r="J16" s="178"/>
    </row>
    <row r="17" spans="1:10" ht="35.25" customHeight="1">
      <c r="A17" s="462">
        <v>9</v>
      </c>
      <c r="B17" s="466" t="s">
        <v>649</v>
      </c>
      <c r="C17" s="466" t="s">
        <v>650</v>
      </c>
      <c r="D17" s="587" t="s">
        <v>651</v>
      </c>
      <c r="E17" s="466" t="s">
        <v>630</v>
      </c>
      <c r="F17" s="466" t="s">
        <v>334</v>
      </c>
      <c r="G17" s="588">
        <v>4200</v>
      </c>
      <c r="H17" s="588">
        <v>4800</v>
      </c>
      <c r="I17" s="589">
        <f t="shared" si="1"/>
        <v>960</v>
      </c>
      <c r="J17" s="178"/>
    </row>
    <row r="18" spans="1:10" ht="35.25" customHeight="1">
      <c r="A18" s="67">
        <v>10</v>
      </c>
      <c r="B18" s="466" t="s">
        <v>652</v>
      </c>
      <c r="C18" s="466" t="s">
        <v>653</v>
      </c>
      <c r="D18" s="587" t="s">
        <v>522</v>
      </c>
      <c r="E18" s="466" t="s">
        <v>630</v>
      </c>
      <c r="F18" s="466" t="s">
        <v>334</v>
      </c>
      <c r="G18" s="588">
        <v>4200</v>
      </c>
      <c r="H18" s="588">
        <v>4800</v>
      </c>
      <c r="I18" s="589">
        <f t="shared" si="1"/>
        <v>960</v>
      </c>
      <c r="J18" s="178"/>
    </row>
    <row r="19" spans="1:10" ht="35.25" customHeight="1">
      <c r="A19" s="462">
        <v>11</v>
      </c>
      <c r="B19" s="466" t="s">
        <v>654</v>
      </c>
      <c r="C19" s="466" t="s">
        <v>655</v>
      </c>
      <c r="D19" s="587" t="s">
        <v>519</v>
      </c>
      <c r="E19" s="466" t="s">
        <v>630</v>
      </c>
      <c r="F19" s="466" t="s">
        <v>334</v>
      </c>
      <c r="G19" s="588">
        <v>4200</v>
      </c>
      <c r="H19" s="588">
        <v>4800</v>
      </c>
      <c r="I19" s="589">
        <f t="shared" si="1"/>
        <v>960</v>
      </c>
      <c r="J19" s="178"/>
    </row>
    <row r="20" spans="1:10" ht="35.25" customHeight="1">
      <c r="A20" s="462">
        <v>12</v>
      </c>
      <c r="B20" s="466" t="s">
        <v>687</v>
      </c>
      <c r="C20" s="466" t="s">
        <v>688</v>
      </c>
      <c r="D20" s="587" t="s">
        <v>658</v>
      </c>
      <c r="E20" s="466" t="s">
        <v>630</v>
      </c>
      <c r="F20" s="466" t="s">
        <v>334</v>
      </c>
      <c r="G20" s="588">
        <v>4200</v>
      </c>
      <c r="H20" s="588">
        <v>4800</v>
      </c>
      <c r="I20" s="589">
        <f>H20*20%</f>
        <v>960</v>
      </c>
      <c r="J20" s="178"/>
    </row>
    <row r="21" spans="1:10" ht="35.25" customHeight="1">
      <c r="A21" s="67">
        <v>13</v>
      </c>
      <c r="B21" s="466" t="s">
        <v>659</v>
      </c>
      <c r="C21" s="466" t="s">
        <v>660</v>
      </c>
      <c r="D21" s="587" t="s">
        <v>564</v>
      </c>
      <c r="E21" s="466" t="s">
        <v>630</v>
      </c>
      <c r="F21" s="466" t="s">
        <v>334</v>
      </c>
      <c r="G21" s="588">
        <v>4200</v>
      </c>
      <c r="H21" s="588">
        <v>4800</v>
      </c>
      <c r="I21" s="589">
        <f t="shared" si="1"/>
        <v>960</v>
      </c>
      <c r="J21" s="178"/>
    </row>
    <row r="22" spans="1:10" ht="35.25" customHeight="1">
      <c r="A22" s="462">
        <v>14</v>
      </c>
      <c r="B22" s="466" t="s">
        <v>637</v>
      </c>
      <c r="C22" s="466" t="s">
        <v>661</v>
      </c>
      <c r="D22" s="587" t="s">
        <v>598</v>
      </c>
      <c r="E22" s="466" t="s">
        <v>630</v>
      </c>
      <c r="F22" s="466" t="s">
        <v>334</v>
      </c>
      <c r="G22" s="588">
        <v>4200</v>
      </c>
      <c r="H22" s="588">
        <v>4800</v>
      </c>
      <c r="I22" s="589">
        <f t="shared" si="1"/>
        <v>960</v>
      </c>
      <c r="J22" s="178"/>
    </row>
    <row r="23" spans="1:10" ht="35.25" customHeight="1">
      <c r="A23" s="462">
        <v>15</v>
      </c>
      <c r="B23" s="466" t="s">
        <v>662</v>
      </c>
      <c r="C23" s="466" t="s">
        <v>663</v>
      </c>
      <c r="D23" s="587" t="s">
        <v>664</v>
      </c>
      <c r="E23" s="466" t="s">
        <v>630</v>
      </c>
      <c r="F23" s="466" t="s">
        <v>334</v>
      </c>
      <c r="G23" s="588">
        <v>4200</v>
      </c>
      <c r="H23" s="588">
        <v>4800</v>
      </c>
      <c r="I23" s="589">
        <f t="shared" si="1"/>
        <v>960</v>
      </c>
      <c r="J23" s="178"/>
    </row>
    <row r="24" spans="1:10" ht="35.25" customHeight="1">
      <c r="A24" s="67">
        <v>16</v>
      </c>
      <c r="B24" s="466" t="s">
        <v>665</v>
      </c>
      <c r="C24" s="466" t="s">
        <v>666</v>
      </c>
      <c r="D24" s="587" t="s">
        <v>667</v>
      </c>
      <c r="E24" s="466" t="s">
        <v>630</v>
      </c>
      <c r="F24" s="466" t="s">
        <v>334</v>
      </c>
      <c r="G24" s="588">
        <v>1750</v>
      </c>
      <c r="H24" s="588">
        <v>2000</v>
      </c>
      <c r="I24" s="589">
        <f>H24*20%</f>
        <v>400</v>
      </c>
    </row>
    <row r="25" spans="1:10" ht="35.25" customHeight="1">
      <c r="A25" s="462">
        <v>17</v>
      </c>
      <c r="B25" s="473" t="s">
        <v>668</v>
      </c>
      <c r="C25" s="473" t="s">
        <v>669</v>
      </c>
      <c r="D25" s="591" t="s">
        <v>670</v>
      </c>
      <c r="E25" s="473" t="s">
        <v>630</v>
      </c>
      <c r="F25" s="473" t="s">
        <v>334</v>
      </c>
      <c r="G25" s="588">
        <v>2625</v>
      </c>
      <c r="H25" s="588">
        <v>3000</v>
      </c>
      <c r="I25" s="592">
        <f t="shared" si="1"/>
        <v>600</v>
      </c>
    </row>
    <row r="26" spans="1:10" ht="15">
      <c r="A26" s="462">
        <v>18</v>
      </c>
      <c r="B26" s="56"/>
      <c r="C26" s="56"/>
      <c r="D26" s="56"/>
      <c r="E26" s="56"/>
      <c r="F26" s="67"/>
      <c r="G26" s="588"/>
      <c r="H26" s="4"/>
      <c r="I26" s="28">
        <f t="shared" si="1"/>
        <v>0</v>
      </c>
    </row>
    <row r="27" spans="1:10" ht="15">
      <c r="A27" s="67">
        <v>19</v>
      </c>
      <c r="B27" s="56"/>
      <c r="C27" s="56"/>
      <c r="D27" s="56"/>
      <c r="E27" s="56"/>
      <c r="F27" s="67"/>
      <c r="G27" s="4"/>
      <c r="H27" s="4"/>
      <c r="I27" s="4"/>
    </row>
    <row r="28" spans="1:10" ht="15">
      <c r="A28" s="56" t="s">
        <v>271</v>
      </c>
      <c r="B28" s="56"/>
      <c r="C28" s="56"/>
      <c r="D28" s="56"/>
      <c r="E28" s="56"/>
      <c r="F28" s="67"/>
      <c r="G28" s="4"/>
      <c r="H28" s="4"/>
      <c r="I28" s="4"/>
    </row>
    <row r="29" spans="1:10" ht="15">
      <c r="A29" s="56"/>
      <c r="B29" s="68"/>
      <c r="C29" s="68"/>
      <c r="D29" s="68"/>
      <c r="E29" s="68"/>
      <c r="F29" s="56" t="s">
        <v>418</v>
      </c>
      <c r="G29" s="55">
        <f>SUM(G9:G28)</f>
        <v>67375</v>
      </c>
      <c r="H29" s="55">
        <f>SUM(H9:H28)</f>
        <v>77000</v>
      </c>
      <c r="I29" s="55">
        <f>SUM(I9:I28)</f>
        <v>15400</v>
      </c>
    </row>
    <row r="30" spans="1:10" ht="15">
      <c r="A30" s="176"/>
      <c r="B30" s="176"/>
      <c r="C30" s="176"/>
      <c r="D30" s="176"/>
      <c r="E30" s="176"/>
      <c r="F30" s="176"/>
      <c r="G30" s="176"/>
      <c r="H30" s="147"/>
      <c r="I30" s="147"/>
    </row>
    <row r="31" spans="1:10" ht="15">
      <c r="A31" s="177" t="s">
        <v>407</v>
      </c>
      <c r="B31" s="177"/>
      <c r="C31" s="176"/>
      <c r="D31" s="176"/>
      <c r="E31" s="176"/>
      <c r="F31" s="176"/>
      <c r="G31" s="176"/>
      <c r="H31" s="147"/>
      <c r="I31" s="147"/>
    </row>
    <row r="32" spans="1:10" ht="15">
      <c r="A32" s="177"/>
      <c r="B32" s="177"/>
      <c r="C32" s="176"/>
      <c r="D32" s="176"/>
      <c r="E32" s="176"/>
      <c r="F32" s="176"/>
      <c r="G32" s="176"/>
      <c r="H32" s="147"/>
      <c r="I32" s="147"/>
    </row>
    <row r="33" spans="1:9">
      <c r="A33" s="173"/>
      <c r="B33" s="173"/>
      <c r="C33" s="173"/>
      <c r="D33" s="173"/>
      <c r="E33" s="173"/>
      <c r="F33" s="173"/>
      <c r="G33" s="173"/>
      <c r="H33" s="173"/>
      <c r="I33" s="173"/>
    </row>
    <row r="34" spans="1:9" ht="15">
      <c r="A34" s="153" t="s">
        <v>107</v>
      </c>
      <c r="B34" s="153"/>
      <c r="C34" s="147"/>
      <c r="D34" s="147"/>
      <c r="E34" s="147"/>
      <c r="F34" s="147"/>
      <c r="G34" s="147"/>
      <c r="H34" s="147"/>
      <c r="I34" s="147"/>
    </row>
    <row r="35" spans="1:9" ht="15">
      <c r="A35" s="147"/>
      <c r="B35" s="147"/>
      <c r="C35" s="147"/>
      <c r="D35" s="147"/>
      <c r="E35" s="147"/>
      <c r="F35" s="147"/>
      <c r="G35" s="147"/>
      <c r="H35" s="147"/>
      <c r="I35" s="147"/>
    </row>
    <row r="36" spans="1:9" ht="15">
      <c r="A36" s="147"/>
      <c r="B36" s="147"/>
      <c r="C36" s="147"/>
      <c r="D36" s="147"/>
      <c r="E36" s="151"/>
      <c r="F36" s="151"/>
      <c r="G36" s="151"/>
      <c r="H36" s="147"/>
      <c r="I36" s="147"/>
    </row>
    <row r="37" spans="1:9" ht="15">
      <c r="A37" s="153"/>
      <c r="B37" s="153"/>
      <c r="C37" s="153" t="s">
        <v>375</v>
      </c>
      <c r="D37" s="153"/>
      <c r="E37" s="153"/>
      <c r="F37" s="153"/>
      <c r="G37" s="153"/>
      <c r="H37" s="147"/>
      <c r="I37" s="147"/>
    </row>
    <row r="38" spans="1:9" ht="15">
      <c r="A38" s="147"/>
      <c r="B38" s="147"/>
      <c r="C38" s="147" t="s">
        <v>374</v>
      </c>
      <c r="D38" s="147"/>
      <c r="E38" s="147"/>
      <c r="F38" s="147"/>
      <c r="G38" s="147"/>
      <c r="H38" s="147"/>
      <c r="I38" s="147"/>
    </row>
    <row r="39" spans="1:9">
      <c r="A39" s="155"/>
      <c r="B39" s="155"/>
      <c r="C39" s="155" t="s">
        <v>139</v>
      </c>
      <c r="D39" s="155"/>
      <c r="E39" s="155"/>
      <c r="F39" s="155"/>
      <c r="G39" s="15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4"/>
  <sheetViews>
    <sheetView view="pageBreakPreview" topLeftCell="A217" zoomScale="80" zoomScaleNormal="100" zoomScaleSheetLayoutView="80" workbookViewId="0">
      <selection activeCell="H223" sqref="H223"/>
    </sheetView>
  </sheetViews>
  <sheetFormatPr defaultRowHeight="12.75"/>
  <cols>
    <col min="1" max="1" width="5" style="680" customWidth="1"/>
    <col min="2" max="2" width="19.7109375" customWidth="1"/>
    <col min="3" max="3" width="20.28515625" customWidth="1"/>
    <col min="4" max="4" width="18.5703125" style="681" customWidth="1"/>
    <col min="5" max="5" width="15.85546875" customWidth="1"/>
    <col min="6" max="6" width="15.140625" style="601" customWidth="1"/>
    <col min="7" max="7" width="15" customWidth="1"/>
    <col min="8" max="8" width="12" customWidth="1"/>
  </cols>
  <sheetData>
    <row r="1" spans="1:9" ht="15">
      <c r="A1" s="655" t="s">
        <v>352</v>
      </c>
      <c r="B1" s="49"/>
      <c r="C1" s="49"/>
      <c r="D1" s="656"/>
      <c r="E1" s="49"/>
      <c r="F1" s="598"/>
      <c r="G1" s="720" t="s">
        <v>109</v>
      </c>
      <c r="H1" s="720"/>
      <c r="I1" s="654"/>
    </row>
    <row r="2" spans="1:9" ht="15">
      <c r="A2" s="657" t="s">
        <v>140</v>
      </c>
      <c r="B2" s="49"/>
      <c r="C2" s="49"/>
      <c r="D2" s="656"/>
      <c r="E2" s="49"/>
      <c r="F2" s="598"/>
      <c r="G2" s="718" t="str">
        <f>'[2]ფორმა N1'!K2</f>
        <v>01.01.2017-12.31.2017</v>
      </c>
      <c r="H2" s="718"/>
      <c r="I2" s="48"/>
    </row>
    <row r="3" spans="1:9" ht="15">
      <c r="A3" s="657"/>
      <c r="B3" s="48"/>
      <c r="C3" s="48"/>
      <c r="D3" s="91"/>
      <c r="E3" s="48"/>
      <c r="F3" s="599"/>
      <c r="G3" s="654"/>
      <c r="H3" s="654"/>
      <c r="I3" s="654"/>
    </row>
    <row r="4" spans="1:9" ht="15">
      <c r="A4" s="261" t="str">
        <f>'[2]ფორმა N2'!A4</f>
        <v>ანგარიშვალდებული პირის დასახელება:</v>
      </c>
      <c r="B4" s="49"/>
      <c r="C4" s="49"/>
      <c r="D4" s="656"/>
      <c r="E4" s="49"/>
      <c r="F4" s="598"/>
      <c r="G4" s="48"/>
      <c r="H4" s="48"/>
      <c r="I4" s="48"/>
    </row>
    <row r="5" spans="1:9" ht="15">
      <c r="A5" s="658" t="str">
        <f>'[2]ფორმა N1'!A5</f>
        <v>მოქალაქეთა  პოლიტიკური გაერთიანება "ეროვნული ფორუმი"</v>
      </c>
      <c r="B5" s="52"/>
      <c r="C5" s="52"/>
      <c r="D5" s="659"/>
      <c r="E5" s="52"/>
      <c r="F5" s="600"/>
      <c r="G5" s="53"/>
      <c r="H5" s="53"/>
      <c r="I5" s="654"/>
    </row>
    <row r="6" spans="1:9" ht="15">
      <c r="A6" s="261"/>
      <c r="B6" s="49"/>
      <c r="C6" s="49"/>
      <c r="D6" s="656"/>
      <c r="E6" s="49"/>
      <c r="F6" s="598"/>
      <c r="G6" s="48"/>
      <c r="H6" s="48"/>
      <c r="I6" s="48"/>
    </row>
    <row r="7" spans="1:9" ht="15">
      <c r="A7" s="653"/>
      <c r="B7" s="653"/>
      <c r="C7" s="653"/>
      <c r="D7" s="653"/>
      <c r="E7" s="653"/>
      <c r="F7" s="50"/>
      <c r="G7" s="50"/>
      <c r="H7" s="50"/>
      <c r="I7" s="48"/>
    </row>
    <row r="8" spans="1:9" ht="45">
      <c r="A8" s="660" t="s">
        <v>64</v>
      </c>
      <c r="B8" s="613" t="s">
        <v>326</v>
      </c>
      <c r="C8" s="628" t="s">
        <v>327</v>
      </c>
      <c r="D8" s="628" t="s">
        <v>227</v>
      </c>
      <c r="E8" s="628" t="s">
        <v>330</v>
      </c>
      <c r="F8" s="661" t="s">
        <v>329</v>
      </c>
      <c r="G8" s="628" t="s">
        <v>371</v>
      </c>
      <c r="H8" s="613" t="s">
        <v>10</v>
      </c>
      <c r="I8" s="613" t="s">
        <v>9</v>
      </c>
    </row>
    <row r="9" spans="1:9" ht="51">
      <c r="A9" s="660">
        <v>1</v>
      </c>
      <c r="B9" s="467" t="s">
        <v>637</v>
      </c>
      <c r="C9" s="467" t="s">
        <v>638</v>
      </c>
      <c r="D9" s="481">
        <v>65002007395</v>
      </c>
      <c r="E9" s="594" t="s">
        <v>1148</v>
      </c>
      <c r="F9" s="466" t="s">
        <v>1149</v>
      </c>
      <c r="G9" s="492">
        <v>7</v>
      </c>
      <c r="H9" s="469">
        <f>G9*40</f>
        <v>280</v>
      </c>
      <c r="I9" s="469">
        <f>G9*40</f>
        <v>280</v>
      </c>
    </row>
    <row r="10" spans="1:9" ht="51">
      <c r="A10" s="660">
        <v>2</v>
      </c>
      <c r="B10" s="467" t="s">
        <v>676</v>
      </c>
      <c r="C10" s="467" t="s">
        <v>640</v>
      </c>
      <c r="D10" s="481" t="s">
        <v>677</v>
      </c>
      <c r="E10" s="594" t="s">
        <v>1148</v>
      </c>
      <c r="F10" s="466" t="s">
        <v>1149</v>
      </c>
      <c r="G10" s="492">
        <v>7</v>
      </c>
      <c r="H10" s="469">
        <f t="shared" ref="H10:H17" si="0">G10*40</f>
        <v>280</v>
      </c>
      <c r="I10" s="469">
        <f t="shared" ref="I10:I17" si="1">G10*40</f>
        <v>280</v>
      </c>
    </row>
    <row r="11" spans="1:9" ht="51">
      <c r="A11" s="660">
        <v>3</v>
      </c>
      <c r="B11" s="467" t="s">
        <v>662</v>
      </c>
      <c r="C11" s="467" t="s">
        <v>663</v>
      </c>
      <c r="D11" s="481" t="s">
        <v>664</v>
      </c>
      <c r="E11" s="594" t="s">
        <v>1148</v>
      </c>
      <c r="F11" s="466" t="s">
        <v>1149</v>
      </c>
      <c r="G11" s="492">
        <v>7</v>
      </c>
      <c r="H11" s="469">
        <f t="shared" si="0"/>
        <v>280</v>
      </c>
      <c r="I11" s="469">
        <f t="shared" si="1"/>
        <v>280</v>
      </c>
    </row>
    <row r="12" spans="1:9" ht="51">
      <c r="A12" s="660">
        <v>4</v>
      </c>
      <c r="B12" s="467" t="s">
        <v>659</v>
      </c>
      <c r="C12" s="467" t="s">
        <v>660</v>
      </c>
      <c r="D12" s="481" t="s">
        <v>564</v>
      </c>
      <c r="E12" s="594" t="s">
        <v>1148</v>
      </c>
      <c r="F12" s="466" t="s">
        <v>1149</v>
      </c>
      <c r="G12" s="492">
        <v>7</v>
      </c>
      <c r="H12" s="469">
        <f t="shared" si="0"/>
        <v>280</v>
      </c>
      <c r="I12" s="469">
        <f t="shared" si="1"/>
        <v>280</v>
      </c>
    </row>
    <row r="13" spans="1:9" ht="51">
      <c r="A13" s="660">
        <v>5</v>
      </c>
      <c r="B13" s="467" t="s">
        <v>654</v>
      </c>
      <c r="C13" s="467" t="s">
        <v>655</v>
      </c>
      <c r="D13" s="478" t="s">
        <v>519</v>
      </c>
      <c r="E13" s="594" t="s">
        <v>1148</v>
      </c>
      <c r="F13" s="466" t="s">
        <v>1149</v>
      </c>
      <c r="G13" s="492">
        <v>7</v>
      </c>
      <c r="H13" s="469">
        <f t="shared" si="0"/>
        <v>280</v>
      </c>
      <c r="I13" s="469">
        <f t="shared" si="1"/>
        <v>280</v>
      </c>
    </row>
    <row r="14" spans="1:9" ht="51">
      <c r="A14" s="660">
        <v>6</v>
      </c>
      <c r="B14" s="467" t="s">
        <v>647</v>
      </c>
      <c r="C14" s="467" t="s">
        <v>648</v>
      </c>
      <c r="D14" s="481" t="s">
        <v>530</v>
      </c>
      <c r="E14" s="594" t="s">
        <v>1148</v>
      </c>
      <c r="F14" s="466" t="s">
        <v>1149</v>
      </c>
      <c r="G14" s="492">
        <v>7</v>
      </c>
      <c r="H14" s="469">
        <f t="shared" si="0"/>
        <v>280</v>
      </c>
      <c r="I14" s="469">
        <f t="shared" si="1"/>
        <v>280</v>
      </c>
    </row>
    <row r="15" spans="1:9" ht="51">
      <c r="A15" s="660">
        <v>7</v>
      </c>
      <c r="B15" s="467" t="s">
        <v>637</v>
      </c>
      <c r="C15" s="467" t="s">
        <v>661</v>
      </c>
      <c r="D15" s="481" t="s">
        <v>598</v>
      </c>
      <c r="E15" s="594" t="s">
        <v>1148</v>
      </c>
      <c r="F15" s="466" t="s">
        <v>1149</v>
      </c>
      <c r="G15" s="492">
        <v>7</v>
      </c>
      <c r="H15" s="469">
        <f t="shared" si="0"/>
        <v>280</v>
      </c>
      <c r="I15" s="469">
        <f t="shared" si="1"/>
        <v>280</v>
      </c>
    </row>
    <row r="16" spans="1:9" ht="51">
      <c r="A16" s="660">
        <v>8</v>
      </c>
      <c r="B16" s="467" t="s">
        <v>695</v>
      </c>
      <c r="C16" s="467" t="s">
        <v>696</v>
      </c>
      <c r="D16" s="481" t="s">
        <v>697</v>
      </c>
      <c r="E16" s="594" t="s">
        <v>1148</v>
      </c>
      <c r="F16" s="466" t="s">
        <v>1149</v>
      </c>
      <c r="G16" s="492">
        <v>7</v>
      </c>
      <c r="H16" s="469">
        <f t="shared" si="0"/>
        <v>280</v>
      </c>
      <c r="I16" s="469">
        <f t="shared" si="1"/>
        <v>280</v>
      </c>
    </row>
    <row r="17" spans="1:9" ht="51">
      <c r="A17" s="660">
        <v>9</v>
      </c>
      <c r="B17" s="467" t="s">
        <v>1147</v>
      </c>
      <c r="C17" s="467" t="s">
        <v>710</v>
      </c>
      <c r="D17" s="478" t="s">
        <v>533</v>
      </c>
      <c r="E17" s="594" t="s">
        <v>1148</v>
      </c>
      <c r="F17" s="466" t="s">
        <v>1149</v>
      </c>
      <c r="G17" s="492">
        <v>7</v>
      </c>
      <c r="H17" s="469">
        <f t="shared" si="0"/>
        <v>280</v>
      </c>
      <c r="I17" s="469">
        <f t="shared" si="1"/>
        <v>280</v>
      </c>
    </row>
    <row r="18" spans="1:9" ht="45">
      <c r="A18" s="660">
        <v>1</v>
      </c>
      <c r="B18" s="467" t="s">
        <v>628</v>
      </c>
      <c r="C18" s="467" t="s">
        <v>629</v>
      </c>
      <c r="D18" s="478" t="s">
        <v>516</v>
      </c>
      <c r="E18" s="594" t="s">
        <v>672</v>
      </c>
      <c r="F18" s="466" t="s">
        <v>1150</v>
      </c>
      <c r="G18" s="492">
        <v>4</v>
      </c>
      <c r="H18" s="469">
        <f>G18*40</f>
        <v>160</v>
      </c>
      <c r="I18" s="469">
        <f>G18*40</f>
        <v>160</v>
      </c>
    </row>
    <row r="19" spans="1:9" ht="45">
      <c r="A19" s="660">
        <v>2</v>
      </c>
      <c r="B19" s="467" t="s">
        <v>659</v>
      </c>
      <c r="C19" s="467" t="s">
        <v>660</v>
      </c>
      <c r="D19" s="481" t="s">
        <v>564</v>
      </c>
      <c r="E19" s="594" t="s">
        <v>672</v>
      </c>
      <c r="F19" s="466" t="s">
        <v>1150</v>
      </c>
      <c r="G19" s="492">
        <v>4</v>
      </c>
      <c r="H19" s="469">
        <f t="shared" ref="H19:H21" si="2">G19*40</f>
        <v>160</v>
      </c>
      <c r="I19" s="469">
        <f t="shared" ref="I19:I21" si="3">G19*40</f>
        <v>160</v>
      </c>
    </row>
    <row r="20" spans="1:9" ht="45">
      <c r="A20" s="660">
        <v>3</v>
      </c>
      <c r="B20" s="467" t="s">
        <v>687</v>
      </c>
      <c r="C20" s="467" t="s">
        <v>688</v>
      </c>
      <c r="D20" s="481" t="s">
        <v>658</v>
      </c>
      <c r="E20" s="594" t="s">
        <v>672</v>
      </c>
      <c r="F20" s="466" t="s">
        <v>1150</v>
      </c>
      <c r="G20" s="492">
        <v>4</v>
      </c>
      <c r="H20" s="469">
        <f t="shared" si="2"/>
        <v>160</v>
      </c>
      <c r="I20" s="469">
        <f t="shared" si="3"/>
        <v>160</v>
      </c>
    </row>
    <row r="21" spans="1:9" ht="45">
      <c r="A21" s="660">
        <v>4</v>
      </c>
      <c r="B21" s="467" t="s">
        <v>652</v>
      </c>
      <c r="C21" s="467" t="s">
        <v>653</v>
      </c>
      <c r="D21" s="481" t="s">
        <v>522</v>
      </c>
      <c r="E21" s="594" t="s">
        <v>672</v>
      </c>
      <c r="F21" s="466" t="s">
        <v>1150</v>
      </c>
      <c r="G21" s="492">
        <v>4</v>
      </c>
      <c r="H21" s="469">
        <f t="shared" si="2"/>
        <v>160</v>
      </c>
      <c r="I21" s="469">
        <f t="shared" si="3"/>
        <v>160</v>
      </c>
    </row>
    <row r="22" spans="1:9" ht="51">
      <c r="A22" s="660">
        <v>1</v>
      </c>
      <c r="B22" s="467" t="s">
        <v>637</v>
      </c>
      <c r="C22" s="467" t="s">
        <v>638</v>
      </c>
      <c r="D22" s="481">
        <v>65002007395</v>
      </c>
      <c r="E22" s="594" t="s">
        <v>1148</v>
      </c>
      <c r="F22" s="466" t="s">
        <v>1156</v>
      </c>
      <c r="G22" s="492">
        <v>6</v>
      </c>
      <c r="H22" s="469">
        <f>G22*15</f>
        <v>90</v>
      </c>
      <c r="I22" s="469">
        <f>G22*15</f>
        <v>90</v>
      </c>
    </row>
    <row r="23" spans="1:9" ht="51">
      <c r="A23" s="660">
        <v>2</v>
      </c>
      <c r="B23" s="467" t="s">
        <v>676</v>
      </c>
      <c r="C23" s="467" t="s">
        <v>640</v>
      </c>
      <c r="D23" s="481" t="s">
        <v>677</v>
      </c>
      <c r="E23" s="594" t="s">
        <v>1148</v>
      </c>
      <c r="F23" s="466" t="s">
        <v>1156</v>
      </c>
      <c r="G23" s="492">
        <v>6</v>
      </c>
      <c r="H23" s="469">
        <f t="shared" ref="H23:H28" si="4">G23*15</f>
        <v>90</v>
      </c>
      <c r="I23" s="469">
        <f t="shared" ref="I23:I28" si="5">G23*15</f>
        <v>90</v>
      </c>
    </row>
    <row r="24" spans="1:9" ht="51">
      <c r="A24" s="660">
        <v>3</v>
      </c>
      <c r="B24" s="467" t="s">
        <v>662</v>
      </c>
      <c r="C24" s="467" t="s">
        <v>663</v>
      </c>
      <c r="D24" s="481" t="s">
        <v>664</v>
      </c>
      <c r="E24" s="594" t="s">
        <v>1148</v>
      </c>
      <c r="F24" s="466" t="s">
        <v>1156</v>
      </c>
      <c r="G24" s="492">
        <v>6</v>
      </c>
      <c r="H24" s="469">
        <f t="shared" si="4"/>
        <v>90</v>
      </c>
      <c r="I24" s="469">
        <f t="shared" si="5"/>
        <v>90</v>
      </c>
    </row>
    <row r="25" spans="1:9" ht="51">
      <c r="A25" s="660">
        <v>4</v>
      </c>
      <c r="B25" s="467" t="s">
        <v>659</v>
      </c>
      <c r="C25" s="467" t="s">
        <v>660</v>
      </c>
      <c r="D25" s="481" t="s">
        <v>564</v>
      </c>
      <c r="E25" s="594" t="s">
        <v>1148</v>
      </c>
      <c r="F25" s="466" t="s">
        <v>1156</v>
      </c>
      <c r="G25" s="492">
        <v>6</v>
      </c>
      <c r="H25" s="469">
        <f t="shared" si="4"/>
        <v>90</v>
      </c>
      <c r="I25" s="469">
        <f t="shared" si="5"/>
        <v>90</v>
      </c>
    </row>
    <row r="26" spans="1:9" ht="51">
      <c r="A26" s="660">
        <v>5</v>
      </c>
      <c r="B26" s="467" t="s">
        <v>637</v>
      </c>
      <c r="C26" s="467" t="s">
        <v>661</v>
      </c>
      <c r="D26" s="481" t="s">
        <v>598</v>
      </c>
      <c r="E26" s="594" t="s">
        <v>1148</v>
      </c>
      <c r="F26" s="466" t="s">
        <v>1156</v>
      </c>
      <c r="G26" s="492">
        <v>6</v>
      </c>
      <c r="H26" s="469">
        <f t="shared" si="4"/>
        <v>90</v>
      </c>
      <c r="I26" s="469">
        <f t="shared" si="5"/>
        <v>90</v>
      </c>
    </row>
    <row r="27" spans="1:9" ht="51">
      <c r="A27" s="660">
        <v>6</v>
      </c>
      <c r="B27" s="483" t="s">
        <v>712</v>
      </c>
      <c r="C27" s="483" t="s">
        <v>713</v>
      </c>
      <c r="D27" s="478" t="s">
        <v>714</v>
      </c>
      <c r="E27" s="594" t="s">
        <v>1148</v>
      </c>
      <c r="F27" s="466" t="s">
        <v>1156</v>
      </c>
      <c r="G27" s="492">
        <v>6</v>
      </c>
      <c r="H27" s="469">
        <f t="shared" si="4"/>
        <v>90</v>
      </c>
      <c r="I27" s="469">
        <f t="shared" si="5"/>
        <v>90</v>
      </c>
    </row>
    <row r="28" spans="1:9" ht="51">
      <c r="A28" s="660">
        <v>7</v>
      </c>
      <c r="B28" s="467" t="s">
        <v>700</v>
      </c>
      <c r="C28" s="467" t="s">
        <v>701</v>
      </c>
      <c r="D28" s="481" t="s">
        <v>702</v>
      </c>
      <c r="E28" s="594" t="s">
        <v>1148</v>
      </c>
      <c r="F28" s="466" t="s">
        <v>1156</v>
      </c>
      <c r="G28" s="492">
        <v>6</v>
      </c>
      <c r="H28" s="469">
        <f t="shared" si="4"/>
        <v>90</v>
      </c>
      <c r="I28" s="469">
        <f t="shared" si="5"/>
        <v>90</v>
      </c>
    </row>
    <row r="29" spans="1:9" ht="45">
      <c r="A29" s="660">
        <v>1</v>
      </c>
      <c r="B29" s="467" t="s">
        <v>628</v>
      </c>
      <c r="C29" s="467" t="s">
        <v>629</v>
      </c>
      <c r="D29" s="478" t="s">
        <v>516</v>
      </c>
      <c r="E29" s="594" t="s">
        <v>672</v>
      </c>
      <c r="F29" s="466" t="s">
        <v>1151</v>
      </c>
      <c r="G29" s="492">
        <v>4</v>
      </c>
      <c r="H29" s="469">
        <f>G29*40</f>
        <v>160</v>
      </c>
      <c r="I29" s="469">
        <f>G29*40</f>
        <v>160</v>
      </c>
    </row>
    <row r="30" spans="1:9" ht="51">
      <c r="A30" s="660">
        <v>2</v>
      </c>
      <c r="B30" s="467" t="s">
        <v>647</v>
      </c>
      <c r="C30" s="467" t="s">
        <v>648</v>
      </c>
      <c r="D30" s="481" t="s">
        <v>530</v>
      </c>
      <c r="E30" s="594" t="s">
        <v>1148</v>
      </c>
      <c r="F30" s="466" t="s">
        <v>1151</v>
      </c>
      <c r="G30" s="492">
        <v>4</v>
      </c>
      <c r="H30" s="469">
        <f t="shared" ref="H30:H32" si="6">G30*40</f>
        <v>160</v>
      </c>
      <c r="I30" s="469">
        <f t="shared" ref="I30:I32" si="7">G30*40</f>
        <v>160</v>
      </c>
    </row>
    <row r="31" spans="1:9" ht="45">
      <c r="A31" s="660">
        <v>3</v>
      </c>
      <c r="B31" s="467" t="s">
        <v>637</v>
      </c>
      <c r="C31" s="467" t="s">
        <v>661</v>
      </c>
      <c r="D31" s="481" t="s">
        <v>598</v>
      </c>
      <c r="E31" s="594" t="s">
        <v>672</v>
      </c>
      <c r="F31" s="466" t="s">
        <v>1151</v>
      </c>
      <c r="G31" s="492">
        <v>4</v>
      </c>
      <c r="H31" s="469">
        <f t="shared" si="6"/>
        <v>160</v>
      </c>
      <c r="I31" s="469">
        <f t="shared" si="7"/>
        <v>160</v>
      </c>
    </row>
    <row r="32" spans="1:9" ht="45">
      <c r="A32" s="660">
        <v>4</v>
      </c>
      <c r="B32" s="467" t="s">
        <v>659</v>
      </c>
      <c r="C32" s="467" t="s">
        <v>660</v>
      </c>
      <c r="D32" s="481" t="s">
        <v>564</v>
      </c>
      <c r="E32" s="594" t="s">
        <v>672</v>
      </c>
      <c r="F32" s="466" t="s">
        <v>1151</v>
      </c>
      <c r="G32" s="492">
        <v>4</v>
      </c>
      <c r="H32" s="469">
        <f t="shared" si="6"/>
        <v>160</v>
      </c>
      <c r="I32" s="469">
        <f t="shared" si="7"/>
        <v>160</v>
      </c>
    </row>
    <row r="33" spans="1:9" ht="51">
      <c r="A33" s="660">
        <v>1</v>
      </c>
      <c r="B33" s="467" t="s">
        <v>637</v>
      </c>
      <c r="C33" s="467" t="s">
        <v>638</v>
      </c>
      <c r="D33" s="481">
        <v>65002007395</v>
      </c>
      <c r="E33" s="594" t="s">
        <v>1148</v>
      </c>
      <c r="F33" s="466" t="s">
        <v>1168</v>
      </c>
      <c r="G33" s="492">
        <v>6</v>
      </c>
      <c r="H33" s="469">
        <f t="shared" ref="H33:H39" si="8">G33*15</f>
        <v>90</v>
      </c>
      <c r="I33" s="469">
        <f t="shared" ref="I33:I39" si="9">G33*15</f>
        <v>90</v>
      </c>
    </row>
    <row r="34" spans="1:9" ht="51">
      <c r="A34" s="660">
        <v>2</v>
      </c>
      <c r="B34" s="467" t="s">
        <v>676</v>
      </c>
      <c r="C34" s="467" t="s">
        <v>640</v>
      </c>
      <c r="D34" s="481" t="s">
        <v>677</v>
      </c>
      <c r="E34" s="594" t="s">
        <v>1148</v>
      </c>
      <c r="F34" s="466" t="s">
        <v>1168</v>
      </c>
      <c r="G34" s="492">
        <v>6</v>
      </c>
      <c r="H34" s="469">
        <f t="shared" si="8"/>
        <v>90</v>
      </c>
      <c r="I34" s="469">
        <f t="shared" si="9"/>
        <v>90</v>
      </c>
    </row>
    <row r="35" spans="1:9" ht="51">
      <c r="A35" s="660">
        <v>3</v>
      </c>
      <c r="B35" s="467" t="s">
        <v>662</v>
      </c>
      <c r="C35" s="467" t="s">
        <v>663</v>
      </c>
      <c r="D35" s="481" t="s">
        <v>664</v>
      </c>
      <c r="E35" s="594" t="s">
        <v>1148</v>
      </c>
      <c r="F35" s="466" t="s">
        <v>1168</v>
      </c>
      <c r="G35" s="492">
        <v>6</v>
      </c>
      <c r="H35" s="469">
        <f t="shared" si="8"/>
        <v>90</v>
      </c>
      <c r="I35" s="469">
        <f t="shared" si="9"/>
        <v>90</v>
      </c>
    </row>
    <row r="36" spans="1:9" ht="51">
      <c r="A36" s="660">
        <v>4</v>
      </c>
      <c r="B36" s="467" t="s">
        <v>659</v>
      </c>
      <c r="C36" s="467" t="s">
        <v>660</v>
      </c>
      <c r="D36" s="481" t="s">
        <v>564</v>
      </c>
      <c r="E36" s="594" t="s">
        <v>1148</v>
      </c>
      <c r="F36" s="466" t="s">
        <v>1168</v>
      </c>
      <c r="G36" s="492">
        <v>6</v>
      </c>
      <c r="H36" s="469">
        <f t="shared" si="8"/>
        <v>90</v>
      </c>
      <c r="I36" s="469">
        <f t="shared" si="9"/>
        <v>90</v>
      </c>
    </row>
    <row r="37" spans="1:9" ht="51">
      <c r="A37" s="660">
        <v>5</v>
      </c>
      <c r="B37" s="467" t="s">
        <v>687</v>
      </c>
      <c r="C37" s="467" t="s">
        <v>688</v>
      </c>
      <c r="D37" s="481" t="s">
        <v>658</v>
      </c>
      <c r="E37" s="594" t="s">
        <v>1148</v>
      </c>
      <c r="F37" s="466" t="s">
        <v>1168</v>
      </c>
      <c r="G37" s="492">
        <v>6</v>
      </c>
      <c r="H37" s="469">
        <f t="shared" si="8"/>
        <v>90</v>
      </c>
      <c r="I37" s="469">
        <f t="shared" si="9"/>
        <v>90</v>
      </c>
    </row>
    <row r="38" spans="1:9" ht="51">
      <c r="A38" s="660">
        <v>6</v>
      </c>
      <c r="B38" s="467" t="s">
        <v>637</v>
      </c>
      <c r="C38" s="467" t="s">
        <v>661</v>
      </c>
      <c r="D38" s="481" t="s">
        <v>598</v>
      </c>
      <c r="E38" s="594" t="s">
        <v>1148</v>
      </c>
      <c r="F38" s="466" t="s">
        <v>1168</v>
      </c>
      <c r="G38" s="492">
        <v>6</v>
      </c>
      <c r="H38" s="469">
        <f t="shared" si="8"/>
        <v>90</v>
      </c>
      <c r="I38" s="469">
        <f t="shared" si="9"/>
        <v>90</v>
      </c>
    </row>
    <row r="39" spans="1:9" ht="51">
      <c r="A39" s="660">
        <v>7</v>
      </c>
      <c r="B39" s="467" t="s">
        <v>695</v>
      </c>
      <c r="C39" s="467" t="s">
        <v>696</v>
      </c>
      <c r="D39" s="481" t="s">
        <v>697</v>
      </c>
      <c r="E39" s="594" t="s">
        <v>1148</v>
      </c>
      <c r="F39" s="466" t="s">
        <v>1168</v>
      </c>
      <c r="G39" s="492">
        <v>6</v>
      </c>
      <c r="H39" s="469">
        <f t="shared" si="8"/>
        <v>90</v>
      </c>
      <c r="I39" s="469">
        <f t="shared" si="9"/>
        <v>90</v>
      </c>
    </row>
    <row r="40" spans="1:9" ht="45">
      <c r="A40" s="660">
        <v>1</v>
      </c>
      <c r="B40" s="467" t="s">
        <v>628</v>
      </c>
      <c r="C40" s="467" t="s">
        <v>629</v>
      </c>
      <c r="D40" s="478" t="s">
        <v>516</v>
      </c>
      <c r="E40" s="594" t="s">
        <v>672</v>
      </c>
      <c r="F40" s="466" t="s">
        <v>1152</v>
      </c>
      <c r="G40" s="492">
        <v>4</v>
      </c>
      <c r="H40" s="469">
        <f>G40*40</f>
        <v>160</v>
      </c>
      <c r="I40" s="469">
        <f>G40*40</f>
        <v>160</v>
      </c>
    </row>
    <row r="41" spans="1:9" ht="45">
      <c r="A41" s="660">
        <v>2</v>
      </c>
      <c r="B41" s="467" t="s">
        <v>662</v>
      </c>
      <c r="C41" s="467" t="s">
        <v>642</v>
      </c>
      <c r="D41" s="481" t="s">
        <v>643</v>
      </c>
      <c r="E41" s="594" t="s">
        <v>672</v>
      </c>
      <c r="F41" s="466" t="s">
        <v>1152</v>
      </c>
      <c r="G41" s="492">
        <v>4</v>
      </c>
      <c r="H41" s="469">
        <f t="shared" ref="H41:H43" si="10">G41*40</f>
        <v>160</v>
      </c>
      <c r="I41" s="469">
        <f t="shared" ref="I41:I43" si="11">G41*40</f>
        <v>160</v>
      </c>
    </row>
    <row r="42" spans="1:9" ht="45">
      <c r="A42" s="660">
        <v>3</v>
      </c>
      <c r="B42" s="467" t="s">
        <v>678</v>
      </c>
      <c r="C42" s="467" t="s">
        <v>679</v>
      </c>
      <c r="D42" s="481" t="s">
        <v>577</v>
      </c>
      <c r="E42" s="594" t="s">
        <v>672</v>
      </c>
      <c r="F42" s="466" t="s">
        <v>1152</v>
      </c>
      <c r="G42" s="492">
        <v>4</v>
      </c>
      <c r="H42" s="469">
        <f t="shared" si="10"/>
        <v>160</v>
      </c>
      <c r="I42" s="469">
        <f t="shared" si="11"/>
        <v>160</v>
      </c>
    </row>
    <row r="43" spans="1:9" ht="45">
      <c r="A43" s="660">
        <v>4</v>
      </c>
      <c r="B43" s="467" t="s">
        <v>659</v>
      </c>
      <c r="C43" s="467" t="s">
        <v>660</v>
      </c>
      <c r="D43" s="481" t="s">
        <v>564</v>
      </c>
      <c r="E43" s="594" t="s">
        <v>672</v>
      </c>
      <c r="F43" s="466" t="s">
        <v>1152</v>
      </c>
      <c r="G43" s="492">
        <v>4</v>
      </c>
      <c r="H43" s="469">
        <f t="shared" si="10"/>
        <v>160</v>
      </c>
      <c r="I43" s="469">
        <f t="shared" si="11"/>
        <v>160</v>
      </c>
    </row>
    <row r="44" spans="1:9" ht="51">
      <c r="A44" s="660">
        <v>1</v>
      </c>
      <c r="B44" s="467" t="s">
        <v>637</v>
      </c>
      <c r="C44" s="467" t="s">
        <v>638</v>
      </c>
      <c r="D44" s="481">
        <v>65002007395</v>
      </c>
      <c r="E44" s="594" t="s">
        <v>1148</v>
      </c>
      <c r="F44" s="466" t="s">
        <v>1170</v>
      </c>
      <c r="G44" s="492">
        <v>7</v>
      </c>
      <c r="H44" s="469">
        <f>G44*15</f>
        <v>105</v>
      </c>
      <c r="I44" s="469">
        <f>G44*15</f>
        <v>105</v>
      </c>
    </row>
    <row r="45" spans="1:9" ht="51">
      <c r="A45" s="660">
        <v>2</v>
      </c>
      <c r="B45" s="467" t="s">
        <v>647</v>
      </c>
      <c r="C45" s="467" t="s">
        <v>648</v>
      </c>
      <c r="D45" s="481" t="s">
        <v>530</v>
      </c>
      <c r="E45" s="594" t="s">
        <v>1148</v>
      </c>
      <c r="F45" s="466" t="s">
        <v>1170</v>
      </c>
      <c r="G45" s="492">
        <v>7</v>
      </c>
      <c r="H45" s="469">
        <f t="shared" ref="H45:H53" si="12">G45*15</f>
        <v>105</v>
      </c>
      <c r="I45" s="469">
        <f t="shared" ref="I45:I60" si="13">G45*15</f>
        <v>105</v>
      </c>
    </row>
    <row r="46" spans="1:9" ht="51">
      <c r="A46" s="660">
        <v>3</v>
      </c>
      <c r="B46" s="467" t="s">
        <v>637</v>
      </c>
      <c r="C46" s="467" t="s">
        <v>661</v>
      </c>
      <c r="D46" s="481" t="s">
        <v>598</v>
      </c>
      <c r="E46" s="594" t="s">
        <v>1148</v>
      </c>
      <c r="F46" s="466" t="s">
        <v>1170</v>
      </c>
      <c r="G46" s="492">
        <v>7</v>
      </c>
      <c r="H46" s="469">
        <f t="shared" si="12"/>
        <v>105</v>
      </c>
      <c r="I46" s="469">
        <f t="shared" si="13"/>
        <v>105</v>
      </c>
    </row>
    <row r="47" spans="1:9" ht="51">
      <c r="A47" s="660">
        <v>4</v>
      </c>
      <c r="B47" s="467" t="s">
        <v>709</v>
      </c>
      <c r="C47" s="467" t="s">
        <v>710</v>
      </c>
      <c r="D47" s="481" t="s">
        <v>533</v>
      </c>
      <c r="E47" s="594" t="s">
        <v>1148</v>
      </c>
      <c r="F47" s="466" t="s">
        <v>1170</v>
      </c>
      <c r="G47" s="492">
        <v>7</v>
      </c>
      <c r="H47" s="469">
        <f t="shared" si="12"/>
        <v>105</v>
      </c>
      <c r="I47" s="469">
        <f t="shared" si="13"/>
        <v>105</v>
      </c>
    </row>
    <row r="48" spans="1:9" ht="51">
      <c r="A48" s="660">
        <v>5</v>
      </c>
      <c r="B48" s="467" t="s">
        <v>700</v>
      </c>
      <c r="C48" s="467" t="s">
        <v>701</v>
      </c>
      <c r="D48" s="481" t="s">
        <v>702</v>
      </c>
      <c r="E48" s="594" t="s">
        <v>1148</v>
      </c>
      <c r="F48" s="466" t="s">
        <v>1170</v>
      </c>
      <c r="G48" s="492">
        <v>7</v>
      </c>
      <c r="H48" s="469">
        <f t="shared" si="12"/>
        <v>105</v>
      </c>
      <c r="I48" s="469">
        <f t="shared" si="13"/>
        <v>105</v>
      </c>
    </row>
    <row r="49" spans="1:9" ht="51">
      <c r="A49" s="660">
        <v>6</v>
      </c>
      <c r="B49" s="467" t="s">
        <v>676</v>
      </c>
      <c r="C49" s="467" t="s">
        <v>640</v>
      </c>
      <c r="D49" s="481" t="s">
        <v>677</v>
      </c>
      <c r="E49" s="594" t="s">
        <v>1148</v>
      </c>
      <c r="F49" s="466" t="s">
        <v>1171</v>
      </c>
      <c r="G49" s="492">
        <v>7</v>
      </c>
      <c r="H49" s="469">
        <f t="shared" si="12"/>
        <v>105</v>
      </c>
      <c r="I49" s="469">
        <f t="shared" si="13"/>
        <v>105</v>
      </c>
    </row>
    <row r="50" spans="1:9" ht="51">
      <c r="A50" s="660">
        <v>7</v>
      </c>
      <c r="B50" s="467" t="s">
        <v>662</v>
      </c>
      <c r="C50" s="467" t="s">
        <v>663</v>
      </c>
      <c r="D50" s="481" t="s">
        <v>664</v>
      </c>
      <c r="E50" s="594" t="s">
        <v>1148</v>
      </c>
      <c r="F50" s="466" t="s">
        <v>1171</v>
      </c>
      <c r="G50" s="492">
        <v>7</v>
      </c>
      <c r="H50" s="469">
        <f t="shared" si="12"/>
        <v>105</v>
      </c>
      <c r="I50" s="469">
        <f t="shared" si="13"/>
        <v>105</v>
      </c>
    </row>
    <row r="51" spans="1:9" ht="51">
      <c r="A51" s="660">
        <v>8</v>
      </c>
      <c r="B51" s="467" t="s">
        <v>659</v>
      </c>
      <c r="C51" s="467" t="s">
        <v>660</v>
      </c>
      <c r="D51" s="481" t="s">
        <v>564</v>
      </c>
      <c r="E51" s="594" t="s">
        <v>1148</v>
      </c>
      <c r="F51" s="466" t="s">
        <v>1171</v>
      </c>
      <c r="G51" s="492">
        <v>7</v>
      </c>
      <c r="H51" s="469">
        <f t="shared" si="12"/>
        <v>105</v>
      </c>
      <c r="I51" s="469">
        <f t="shared" si="13"/>
        <v>105</v>
      </c>
    </row>
    <row r="52" spans="1:9" ht="51">
      <c r="A52" s="660">
        <v>9</v>
      </c>
      <c r="B52" s="467" t="s">
        <v>681</v>
      </c>
      <c r="C52" s="467" t="s">
        <v>682</v>
      </c>
      <c r="D52" s="481" t="s">
        <v>683</v>
      </c>
      <c r="E52" s="594" t="s">
        <v>1148</v>
      </c>
      <c r="F52" s="466" t="s">
        <v>1171</v>
      </c>
      <c r="G52" s="492">
        <v>7</v>
      </c>
      <c r="H52" s="469">
        <f t="shared" si="12"/>
        <v>105</v>
      </c>
      <c r="I52" s="469">
        <f t="shared" si="13"/>
        <v>105</v>
      </c>
    </row>
    <row r="53" spans="1:9" ht="51">
      <c r="A53" s="660">
        <v>10</v>
      </c>
      <c r="B53" s="467" t="s">
        <v>1169</v>
      </c>
      <c r="C53" s="467" t="s">
        <v>713</v>
      </c>
      <c r="D53" s="481" t="s">
        <v>714</v>
      </c>
      <c r="E53" s="594" t="s">
        <v>1148</v>
      </c>
      <c r="F53" s="466" t="s">
        <v>1171</v>
      </c>
      <c r="G53" s="492">
        <v>7</v>
      </c>
      <c r="H53" s="469">
        <f t="shared" si="12"/>
        <v>105</v>
      </c>
      <c r="I53" s="469">
        <f t="shared" si="13"/>
        <v>105</v>
      </c>
    </row>
    <row r="54" spans="1:9" ht="51">
      <c r="A54" s="660">
        <v>1</v>
      </c>
      <c r="B54" s="467" t="s">
        <v>637</v>
      </c>
      <c r="C54" s="467" t="s">
        <v>638</v>
      </c>
      <c r="D54" s="481">
        <v>65002007395</v>
      </c>
      <c r="E54" s="594" t="s">
        <v>1148</v>
      </c>
      <c r="F54" s="466" t="s">
        <v>1172</v>
      </c>
      <c r="G54" s="492">
        <v>6</v>
      </c>
      <c r="H54" s="469">
        <f>G54*15</f>
        <v>90</v>
      </c>
      <c r="I54" s="469">
        <f t="shared" si="13"/>
        <v>90</v>
      </c>
    </row>
    <row r="55" spans="1:9" ht="51">
      <c r="A55" s="660">
        <v>2</v>
      </c>
      <c r="B55" s="467" t="s">
        <v>676</v>
      </c>
      <c r="C55" s="467" t="s">
        <v>640</v>
      </c>
      <c r="D55" s="481" t="s">
        <v>677</v>
      </c>
      <c r="E55" s="594" t="s">
        <v>1148</v>
      </c>
      <c r="F55" s="466" t="s">
        <v>1172</v>
      </c>
      <c r="G55" s="492">
        <v>6</v>
      </c>
      <c r="H55" s="469">
        <f t="shared" ref="H55:H60" si="14">G55*15</f>
        <v>90</v>
      </c>
      <c r="I55" s="469">
        <f t="shared" si="13"/>
        <v>90</v>
      </c>
    </row>
    <row r="56" spans="1:9" ht="51">
      <c r="A56" s="660">
        <v>3</v>
      </c>
      <c r="B56" s="467" t="s">
        <v>637</v>
      </c>
      <c r="C56" s="467" t="s">
        <v>661</v>
      </c>
      <c r="D56" s="481" t="s">
        <v>598</v>
      </c>
      <c r="E56" s="594" t="s">
        <v>1148</v>
      </c>
      <c r="F56" s="466" t="s">
        <v>1172</v>
      </c>
      <c r="G56" s="492">
        <v>6</v>
      </c>
      <c r="H56" s="469">
        <f t="shared" si="14"/>
        <v>90</v>
      </c>
      <c r="I56" s="469">
        <f t="shared" si="13"/>
        <v>90</v>
      </c>
    </row>
    <row r="57" spans="1:9" ht="51">
      <c r="A57" s="660">
        <v>4</v>
      </c>
      <c r="B57" s="467" t="s">
        <v>659</v>
      </c>
      <c r="C57" s="467" t="s">
        <v>660</v>
      </c>
      <c r="D57" s="481" t="s">
        <v>564</v>
      </c>
      <c r="E57" s="594" t="s">
        <v>1148</v>
      </c>
      <c r="F57" s="466" t="s">
        <v>1172</v>
      </c>
      <c r="G57" s="492">
        <v>6</v>
      </c>
      <c r="H57" s="469">
        <f t="shared" si="14"/>
        <v>90</v>
      </c>
      <c r="I57" s="469">
        <f t="shared" si="13"/>
        <v>90</v>
      </c>
    </row>
    <row r="58" spans="1:9" ht="51">
      <c r="A58" s="660">
        <v>5</v>
      </c>
      <c r="B58" s="467" t="s">
        <v>662</v>
      </c>
      <c r="C58" s="467" t="s">
        <v>663</v>
      </c>
      <c r="D58" s="481" t="s">
        <v>664</v>
      </c>
      <c r="E58" s="594" t="s">
        <v>1148</v>
      </c>
      <c r="F58" s="466" t="s">
        <v>1172</v>
      </c>
      <c r="G58" s="492">
        <v>6</v>
      </c>
      <c r="H58" s="469">
        <f t="shared" si="14"/>
        <v>90</v>
      </c>
      <c r="I58" s="469">
        <f t="shared" si="13"/>
        <v>90</v>
      </c>
    </row>
    <row r="59" spans="1:9" ht="51">
      <c r="A59" s="660">
        <v>6</v>
      </c>
      <c r="B59" s="467" t="s">
        <v>695</v>
      </c>
      <c r="C59" s="467" t="s">
        <v>696</v>
      </c>
      <c r="D59" s="481" t="s">
        <v>697</v>
      </c>
      <c r="E59" s="594" t="s">
        <v>1148</v>
      </c>
      <c r="F59" s="466" t="s">
        <v>1172</v>
      </c>
      <c r="G59" s="492">
        <v>6</v>
      </c>
      <c r="H59" s="469">
        <f t="shared" si="14"/>
        <v>90</v>
      </c>
      <c r="I59" s="469">
        <f t="shared" si="13"/>
        <v>90</v>
      </c>
    </row>
    <row r="60" spans="1:9" ht="51">
      <c r="A60" s="660">
        <v>7</v>
      </c>
      <c r="B60" s="467" t="s">
        <v>687</v>
      </c>
      <c r="C60" s="467" t="s">
        <v>688</v>
      </c>
      <c r="D60" s="481" t="s">
        <v>658</v>
      </c>
      <c r="E60" s="594" t="s">
        <v>1148</v>
      </c>
      <c r="F60" s="466" t="s">
        <v>1172</v>
      </c>
      <c r="G60" s="492">
        <v>6</v>
      </c>
      <c r="H60" s="469">
        <f t="shared" si="14"/>
        <v>90</v>
      </c>
      <c r="I60" s="469">
        <f t="shared" si="13"/>
        <v>90</v>
      </c>
    </row>
    <row r="61" spans="1:9" ht="60">
      <c r="A61" s="660">
        <v>1</v>
      </c>
      <c r="B61" s="467" t="s">
        <v>628</v>
      </c>
      <c r="C61" s="467" t="s">
        <v>629</v>
      </c>
      <c r="D61" s="478" t="s">
        <v>516</v>
      </c>
      <c r="E61" s="594" t="s">
        <v>672</v>
      </c>
      <c r="F61" s="466" t="s">
        <v>1153</v>
      </c>
      <c r="G61" s="492">
        <v>4</v>
      </c>
      <c r="H61" s="469">
        <f>G61*40</f>
        <v>160</v>
      </c>
      <c r="I61" s="469">
        <f>G61*40</f>
        <v>160</v>
      </c>
    </row>
    <row r="62" spans="1:9" ht="60">
      <c r="A62" s="660">
        <v>2</v>
      </c>
      <c r="B62" s="467" t="s">
        <v>647</v>
      </c>
      <c r="C62" s="467" t="s">
        <v>648</v>
      </c>
      <c r="D62" s="481" t="s">
        <v>530</v>
      </c>
      <c r="E62" s="594" t="s">
        <v>672</v>
      </c>
      <c r="F62" s="466" t="s">
        <v>1153</v>
      </c>
      <c r="G62" s="492">
        <v>4</v>
      </c>
      <c r="H62" s="469">
        <f>G62*40</f>
        <v>160</v>
      </c>
      <c r="I62" s="469">
        <f>G62*40</f>
        <v>160</v>
      </c>
    </row>
    <row r="63" spans="1:9" ht="60">
      <c r="A63" s="660">
        <v>3</v>
      </c>
      <c r="B63" s="467" t="s">
        <v>662</v>
      </c>
      <c r="C63" s="467" t="s">
        <v>642</v>
      </c>
      <c r="D63" s="481" t="s">
        <v>643</v>
      </c>
      <c r="E63" s="594" t="s">
        <v>672</v>
      </c>
      <c r="F63" s="466" t="s">
        <v>1153</v>
      </c>
      <c r="G63" s="492">
        <v>4</v>
      </c>
      <c r="H63" s="469">
        <f>G63*40</f>
        <v>160</v>
      </c>
      <c r="I63" s="469">
        <f>G63*40</f>
        <v>160</v>
      </c>
    </row>
    <row r="64" spans="1:9" ht="60">
      <c r="A64" s="660">
        <v>4</v>
      </c>
      <c r="B64" s="467" t="s">
        <v>652</v>
      </c>
      <c r="C64" s="467" t="s">
        <v>653</v>
      </c>
      <c r="D64" s="481" t="s">
        <v>522</v>
      </c>
      <c r="E64" s="594" t="s">
        <v>672</v>
      </c>
      <c r="F64" s="466" t="s">
        <v>1153</v>
      </c>
      <c r="G64" s="492">
        <v>4</v>
      </c>
      <c r="H64" s="469">
        <f>G64*40</f>
        <v>160</v>
      </c>
      <c r="I64" s="469">
        <f>G64*40</f>
        <v>160</v>
      </c>
    </row>
    <row r="65" spans="1:9" ht="60">
      <c r="A65" s="660">
        <v>1</v>
      </c>
      <c r="B65" s="467" t="s">
        <v>647</v>
      </c>
      <c r="C65" s="467" t="s">
        <v>648</v>
      </c>
      <c r="D65" s="481" t="s">
        <v>530</v>
      </c>
      <c r="E65" s="594" t="s">
        <v>1148</v>
      </c>
      <c r="F65" s="466" t="s">
        <v>1176</v>
      </c>
      <c r="G65" s="492">
        <v>7</v>
      </c>
      <c r="H65" s="469">
        <f>G65*15</f>
        <v>105</v>
      </c>
      <c r="I65" s="469">
        <f>G65*15</f>
        <v>105</v>
      </c>
    </row>
    <row r="66" spans="1:9" ht="60">
      <c r="A66" s="660">
        <v>2</v>
      </c>
      <c r="B66" s="467" t="s">
        <v>637</v>
      </c>
      <c r="C66" s="467" t="s">
        <v>661</v>
      </c>
      <c r="D66" s="481" t="s">
        <v>598</v>
      </c>
      <c r="E66" s="594" t="s">
        <v>1148</v>
      </c>
      <c r="F66" s="466" t="s">
        <v>1176</v>
      </c>
      <c r="G66" s="492">
        <v>7</v>
      </c>
      <c r="H66" s="469">
        <f t="shared" ref="H66:H76" si="15">G66*15</f>
        <v>105</v>
      </c>
      <c r="I66" s="469">
        <f t="shared" ref="I66:I76" si="16">G66*15</f>
        <v>105</v>
      </c>
    </row>
    <row r="67" spans="1:9" ht="60">
      <c r="A67" s="660">
        <v>3</v>
      </c>
      <c r="B67" s="467" t="s">
        <v>659</v>
      </c>
      <c r="C67" s="467" t="s">
        <v>660</v>
      </c>
      <c r="D67" s="481" t="s">
        <v>564</v>
      </c>
      <c r="E67" s="594" t="s">
        <v>1148</v>
      </c>
      <c r="F67" s="466" t="s">
        <v>1176</v>
      </c>
      <c r="G67" s="492">
        <v>7</v>
      </c>
      <c r="H67" s="469">
        <f t="shared" si="15"/>
        <v>105</v>
      </c>
      <c r="I67" s="469">
        <f t="shared" si="16"/>
        <v>105</v>
      </c>
    </row>
    <row r="68" spans="1:9" ht="60">
      <c r="A68" s="660">
        <v>4</v>
      </c>
      <c r="B68" s="467" t="s">
        <v>637</v>
      </c>
      <c r="C68" s="467" t="s">
        <v>638</v>
      </c>
      <c r="D68" s="481">
        <v>65002007395</v>
      </c>
      <c r="E68" s="594" t="s">
        <v>1148</v>
      </c>
      <c r="F68" s="466" t="s">
        <v>1176</v>
      </c>
      <c r="G68" s="492">
        <v>7</v>
      </c>
      <c r="H68" s="469">
        <f t="shared" si="15"/>
        <v>105</v>
      </c>
      <c r="I68" s="469">
        <f t="shared" si="16"/>
        <v>105</v>
      </c>
    </row>
    <row r="69" spans="1:9" ht="60">
      <c r="A69" s="660">
        <v>5</v>
      </c>
      <c r="B69" s="467" t="s">
        <v>676</v>
      </c>
      <c r="C69" s="467" t="s">
        <v>640</v>
      </c>
      <c r="D69" s="481" t="s">
        <v>677</v>
      </c>
      <c r="E69" s="594" t="s">
        <v>1148</v>
      </c>
      <c r="F69" s="466" t="s">
        <v>1176</v>
      </c>
      <c r="G69" s="492">
        <v>7</v>
      </c>
      <c r="H69" s="469">
        <f t="shared" si="15"/>
        <v>105</v>
      </c>
      <c r="I69" s="469">
        <f t="shared" si="16"/>
        <v>105</v>
      </c>
    </row>
    <row r="70" spans="1:9" ht="60">
      <c r="A70" s="660">
        <v>6</v>
      </c>
      <c r="B70" s="467" t="s">
        <v>662</v>
      </c>
      <c r="C70" s="467" t="s">
        <v>663</v>
      </c>
      <c r="D70" s="481" t="s">
        <v>664</v>
      </c>
      <c r="E70" s="594" t="s">
        <v>1148</v>
      </c>
      <c r="F70" s="466" t="s">
        <v>1176</v>
      </c>
      <c r="G70" s="492">
        <v>7</v>
      </c>
      <c r="H70" s="469">
        <f t="shared" si="15"/>
        <v>105</v>
      </c>
      <c r="I70" s="469">
        <f t="shared" si="16"/>
        <v>105</v>
      </c>
    </row>
    <row r="71" spans="1:9" ht="60">
      <c r="A71" s="660">
        <v>7</v>
      </c>
      <c r="B71" s="467" t="s">
        <v>687</v>
      </c>
      <c r="C71" s="467" t="s">
        <v>688</v>
      </c>
      <c r="D71" s="481" t="s">
        <v>658</v>
      </c>
      <c r="E71" s="594" t="s">
        <v>1148</v>
      </c>
      <c r="F71" s="466" t="s">
        <v>1176</v>
      </c>
      <c r="G71" s="492">
        <v>7</v>
      </c>
      <c r="H71" s="469">
        <f t="shared" si="15"/>
        <v>105</v>
      </c>
      <c r="I71" s="469">
        <f t="shared" si="16"/>
        <v>105</v>
      </c>
    </row>
    <row r="72" spans="1:9" ht="60">
      <c r="A72" s="660">
        <v>8</v>
      </c>
      <c r="B72" s="467" t="s">
        <v>695</v>
      </c>
      <c r="C72" s="467" t="s">
        <v>696</v>
      </c>
      <c r="D72" s="481" t="s">
        <v>697</v>
      </c>
      <c r="E72" s="594" t="s">
        <v>1148</v>
      </c>
      <c r="F72" s="466" t="s">
        <v>1176</v>
      </c>
      <c r="G72" s="492">
        <v>7</v>
      </c>
      <c r="H72" s="469">
        <f t="shared" si="15"/>
        <v>105</v>
      </c>
      <c r="I72" s="469">
        <f t="shared" si="16"/>
        <v>105</v>
      </c>
    </row>
    <row r="73" spans="1:9" ht="60">
      <c r="A73" s="660">
        <v>9</v>
      </c>
      <c r="B73" s="467" t="s">
        <v>700</v>
      </c>
      <c r="C73" s="467" t="s">
        <v>701</v>
      </c>
      <c r="D73" s="481" t="s">
        <v>702</v>
      </c>
      <c r="E73" s="594" t="s">
        <v>1148</v>
      </c>
      <c r="F73" s="466" t="s">
        <v>1176</v>
      </c>
      <c r="G73" s="492">
        <v>7</v>
      </c>
      <c r="H73" s="469">
        <f t="shared" si="15"/>
        <v>105</v>
      </c>
      <c r="I73" s="469">
        <f t="shared" si="16"/>
        <v>105</v>
      </c>
    </row>
    <row r="74" spans="1:9" ht="60">
      <c r="A74" s="660">
        <v>10</v>
      </c>
      <c r="B74" s="467" t="s">
        <v>709</v>
      </c>
      <c r="C74" s="467" t="s">
        <v>710</v>
      </c>
      <c r="D74" s="481" t="s">
        <v>533</v>
      </c>
      <c r="E74" s="594" t="s">
        <v>1148</v>
      </c>
      <c r="F74" s="466" t="s">
        <v>1176</v>
      </c>
      <c r="G74" s="492">
        <v>7</v>
      </c>
      <c r="H74" s="469">
        <f t="shared" si="15"/>
        <v>105</v>
      </c>
      <c r="I74" s="469">
        <f t="shared" si="16"/>
        <v>105</v>
      </c>
    </row>
    <row r="75" spans="1:9" ht="60">
      <c r="A75" s="660">
        <v>11</v>
      </c>
      <c r="B75" s="467" t="s">
        <v>1173</v>
      </c>
      <c r="C75" s="467" t="s">
        <v>1174</v>
      </c>
      <c r="D75" s="595" t="s">
        <v>1175</v>
      </c>
      <c r="E75" s="594" t="s">
        <v>1148</v>
      </c>
      <c r="F75" s="466" t="s">
        <v>1176</v>
      </c>
      <c r="G75" s="492">
        <v>7</v>
      </c>
      <c r="H75" s="469">
        <f t="shared" si="15"/>
        <v>105</v>
      </c>
      <c r="I75" s="469">
        <f t="shared" si="16"/>
        <v>105</v>
      </c>
    </row>
    <row r="76" spans="1:9" ht="60">
      <c r="A76" s="660">
        <v>12</v>
      </c>
      <c r="B76" s="467" t="s">
        <v>676</v>
      </c>
      <c r="C76" s="467" t="s">
        <v>698</v>
      </c>
      <c r="D76" s="595" t="s">
        <v>699</v>
      </c>
      <c r="E76" s="594" t="s">
        <v>1148</v>
      </c>
      <c r="F76" s="466" t="s">
        <v>1176</v>
      </c>
      <c r="G76" s="492">
        <v>7</v>
      </c>
      <c r="H76" s="469">
        <f t="shared" si="15"/>
        <v>105</v>
      </c>
      <c r="I76" s="469">
        <f t="shared" si="16"/>
        <v>105</v>
      </c>
    </row>
    <row r="77" spans="1:9" ht="38.25">
      <c r="A77" s="660">
        <v>1</v>
      </c>
      <c r="B77" s="467" t="s">
        <v>659</v>
      </c>
      <c r="C77" s="467" t="s">
        <v>660</v>
      </c>
      <c r="D77" s="481" t="s">
        <v>564</v>
      </c>
      <c r="E77" s="594" t="s">
        <v>672</v>
      </c>
      <c r="F77" s="466" t="s">
        <v>1154</v>
      </c>
      <c r="G77" s="492">
        <v>4</v>
      </c>
      <c r="H77" s="469">
        <f>G77*40</f>
        <v>160</v>
      </c>
      <c r="I77" s="469">
        <f>G77*40</f>
        <v>160</v>
      </c>
    </row>
    <row r="78" spans="1:9" ht="38.25">
      <c r="A78" s="660">
        <v>2</v>
      </c>
      <c r="B78" s="467" t="s">
        <v>628</v>
      </c>
      <c r="C78" s="467" t="s">
        <v>629</v>
      </c>
      <c r="D78" s="478" t="s">
        <v>516</v>
      </c>
      <c r="E78" s="594" t="s">
        <v>672</v>
      </c>
      <c r="F78" s="466" t="s">
        <v>1154</v>
      </c>
      <c r="G78" s="492">
        <v>4</v>
      </c>
      <c r="H78" s="469">
        <f>G78*40</f>
        <v>160</v>
      </c>
      <c r="I78" s="469">
        <f>G78*40</f>
        <v>160</v>
      </c>
    </row>
    <row r="79" spans="1:9" ht="60">
      <c r="A79" s="660">
        <v>1</v>
      </c>
      <c r="B79" s="467" t="s">
        <v>628</v>
      </c>
      <c r="C79" s="467" t="s">
        <v>629</v>
      </c>
      <c r="D79" s="478" t="s">
        <v>516</v>
      </c>
      <c r="E79" s="594" t="s">
        <v>1148</v>
      </c>
      <c r="F79" s="466" t="s">
        <v>1177</v>
      </c>
      <c r="G79" s="492">
        <v>7</v>
      </c>
      <c r="H79" s="469">
        <f>G79*15</f>
        <v>105</v>
      </c>
      <c r="I79" s="469">
        <f>G79*15</f>
        <v>105</v>
      </c>
    </row>
    <row r="80" spans="1:9" ht="60">
      <c r="A80" s="660">
        <v>2</v>
      </c>
      <c r="B80" s="467" t="s">
        <v>654</v>
      </c>
      <c r="C80" s="467" t="s">
        <v>655</v>
      </c>
      <c r="D80" s="478" t="s">
        <v>519</v>
      </c>
      <c r="E80" s="594" t="s">
        <v>1148</v>
      </c>
      <c r="F80" s="466" t="s">
        <v>1177</v>
      </c>
      <c r="G80" s="492">
        <v>7</v>
      </c>
      <c r="H80" s="469">
        <f t="shared" ref="H80:H92" si="17">G80*15</f>
        <v>105</v>
      </c>
      <c r="I80" s="469">
        <f t="shared" ref="I80:I92" si="18">G80*15</f>
        <v>105</v>
      </c>
    </row>
    <row r="81" spans="1:9" ht="60">
      <c r="A81" s="660">
        <v>3</v>
      </c>
      <c r="B81" s="467" t="s">
        <v>678</v>
      </c>
      <c r="C81" s="467" t="s">
        <v>679</v>
      </c>
      <c r="D81" s="481" t="s">
        <v>577</v>
      </c>
      <c r="E81" s="594" t="s">
        <v>1148</v>
      </c>
      <c r="F81" s="466" t="s">
        <v>1177</v>
      </c>
      <c r="G81" s="492">
        <v>7</v>
      </c>
      <c r="H81" s="469">
        <f t="shared" si="17"/>
        <v>105</v>
      </c>
      <c r="I81" s="469">
        <f t="shared" si="18"/>
        <v>105</v>
      </c>
    </row>
    <row r="82" spans="1:9" ht="60">
      <c r="A82" s="660">
        <v>4</v>
      </c>
      <c r="B82" s="467" t="s">
        <v>681</v>
      </c>
      <c r="C82" s="467" t="s">
        <v>682</v>
      </c>
      <c r="D82" s="481" t="s">
        <v>683</v>
      </c>
      <c r="E82" s="594" t="s">
        <v>1148</v>
      </c>
      <c r="F82" s="466" t="s">
        <v>1177</v>
      </c>
      <c r="G82" s="492">
        <v>7</v>
      </c>
      <c r="H82" s="469">
        <f t="shared" si="17"/>
        <v>105</v>
      </c>
      <c r="I82" s="469">
        <f t="shared" si="18"/>
        <v>105</v>
      </c>
    </row>
    <row r="83" spans="1:9" ht="60">
      <c r="A83" s="660">
        <v>5</v>
      </c>
      <c r="B83" s="467" t="s">
        <v>637</v>
      </c>
      <c r="C83" s="467" t="s">
        <v>638</v>
      </c>
      <c r="D83" s="481">
        <v>65002007395</v>
      </c>
      <c r="E83" s="594" t="s">
        <v>1148</v>
      </c>
      <c r="F83" s="466" t="s">
        <v>1177</v>
      </c>
      <c r="G83" s="492">
        <v>7</v>
      </c>
      <c r="H83" s="469">
        <f t="shared" si="17"/>
        <v>105</v>
      </c>
      <c r="I83" s="469">
        <f t="shared" si="18"/>
        <v>105</v>
      </c>
    </row>
    <row r="84" spans="1:9" ht="60">
      <c r="A84" s="660">
        <v>6</v>
      </c>
      <c r="B84" s="467" t="s">
        <v>662</v>
      </c>
      <c r="C84" s="467" t="s">
        <v>663</v>
      </c>
      <c r="D84" s="481" t="s">
        <v>664</v>
      </c>
      <c r="E84" s="594" t="s">
        <v>1148</v>
      </c>
      <c r="F84" s="466" t="s">
        <v>1177</v>
      </c>
      <c r="G84" s="492">
        <v>7</v>
      </c>
      <c r="H84" s="469">
        <f t="shared" si="17"/>
        <v>105</v>
      </c>
      <c r="I84" s="469">
        <f t="shared" si="18"/>
        <v>105</v>
      </c>
    </row>
    <row r="85" spans="1:9" ht="60">
      <c r="A85" s="660">
        <v>7</v>
      </c>
      <c r="B85" s="467" t="s">
        <v>659</v>
      </c>
      <c r="C85" s="467" t="s">
        <v>660</v>
      </c>
      <c r="D85" s="481" t="s">
        <v>564</v>
      </c>
      <c r="E85" s="594" t="s">
        <v>1148</v>
      </c>
      <c r="F85" s="466" t="s">
        <v>1177</v>
      </c>
      <c r="G85" s="492">
        <v>7</v>
      </c>
      <c r="H85" s="469">
        <f t="shared" si="17"/>
        <v>105</v>
      </c>
      <c r="I85" s="469">
        <f t="shared" si="18"/>
        <v>105</v>
      </c>
    </row>
    <row r="86" spans="1:9" ht="60">
      <c r="A86" s="660">
        <v>8</v>
      </c>
      <c r="B86" s="467" t="s">
        <v>676</v>
      </c>
      <c r="C86" s="467" t="s">
        <v>640</v>
      </c>
      <c r="D86" s="481" t="s">
        <v>677</v>
      </c>
      <c r="E86" s="594" t="s">
        <v>1148</v>
      </c>
      <c r="F86" s="466" t="s">
        <v>1178</v>
      </c>
      <c r="G86" s="492">
        <v>7</v>
      </c>
      <c r="H86" s="469">
        <f t="shared" si="17"/>
        <v>105</v>
      </c>
      <c r="I86" s="469">
        <f t="shared" si="18"/>
        <v>105</v>
      </c>
    </row>
    <row r="87" spans="1:9" ht="60">
      <c r="A87" s="660">
        <v>9</v>
      </c>
      <c r="B87" s="467" t="s">
        <v>662</v>
      </c>
      <c r="C87" s="467" t="s">
        <v>642</v>
      </c>
      <c r="D87" s="481" t="s">
        <v>643</v>
      </c>
      <c r="E87" s="594" t="s">
        <v>1148</v>
      </c>
      <c r="F87" s="466" t="s">
        <v>1178</v>
      </c>
      <c r="G87" s="492">
        <v>7</v>
      </c>
      <c r="H87" s="469">
        <f t="shared" si="17"/>
        <v>105</v>
      </c>
      <c r="I87" s="469">
        <f t="shared" si="18"/>
        <v>105</v>
      </c>
    </row>
    <row r="88" spans="1:9" ht="60">
      <c r="A88" s="660">
        <v>10</v>
      </c>
      <c r="B88" s="467" t="s">
        <v>647</v>
      </c>
      <c r="C88" s="467" t="s">
        <v>648</v>
      </c>
      <c r="D88" s="481" t="s">
        <v>530</v>
      </c>
      <c r="E88" s="594" t="s">
        <v>1148</v>
      </c>
      <c r="F88" s="466" t="s">
        <v>1178</v>
      </c>
      <c r="G88" s="492">
        <v>7</v>
      </c>
      <c r="H88" s="469">
        <f t="shared" si="17"/>
        <v>105</v>
      </c>
      <c r="I88" s="469">
        <f t="shared" si="18"/>
        <v>105</v>
      </c>
    </row>
    <row r="89" spans="1:9" ht="60">
      <c r="A89" s="660">
        <v>11</v>
      </c>
      <c r="B89" s="467" t="s">
        <v>1169</v>
      </c>
      <c r="C89" s="467" t="s">
        <v>713</v>
      </c>
      <c r="D89" s="481" t="s">
        <v>714</v>
      </c>
      <c r="E89" s="594" t="s">
        <v>1148</v>
      </c>
      <c r="F89" s="466" t="s">
        <v>1178</v>
      </c>
      <c r="G89" s="492">
        <v>7</v>
      </c>
      <c r="H89" s="469">
        <f t="shared" si="17"/>
        <v>105</v>
      </c>
      <c r="I89" s="469">
        <f t="shared" si="18"/>
        <v>105</v>
      </c>
    </row>
    <row r="90" spans="1:9" ht="60">
      <c r="A90" s="660">
        <v>12</v>
      </c>
      <c r="B90" s="467" t="s">
        <v>688</v>
      </c>
      <c r="C90" s="596" t="s">
        <v>630</v>
      </c>
      <c r="D90" s="467" t="s">
        <v>687</v>
      </c>
      <c r="E90" s="594" t="s">
        <v>1148</v>
      </c>
      <c r="F90" s="466" t="s">
        <v>1178</v>
      </c>
      <c r="G90" s="492">
        <v>7</v>
      </c>
      <c r="H90" s="469">
        <f t="shared" si="17"/>
        <v>105</v>
      </c>
      <c r="I90" s="469">
        <f t="shared" si="18"/>
        <v>105</v>
      </c>
    </row>
    <row r="91" spans="1:9" ht="60">
      <c r="A91" s="660">
        <v>13</v>
      </c>
      <c r="B91" s="467" t="s">
        <v>637</v>
      </c>
      <c r="C91" s="467" t="s">
        <v>661</v>
      </c>
      <c r="D91" s="481" t="s">
        <v>598</v>
      </c>
      <c r="E91" s="594" t="s">
        <v>1148</v>
      </c>
      <c r="F91" s="466" t="s">
        <v>1178</v>
      </c>
      <c r="G91" s="492">
        <v>7</v>
      </c>
      <c r="H91" s="469">
        <f t="shared" si="17"/>
        <v>105</v>
      </c>
      <c r="I91" s="469">
        <f t="shared" si="18"/>
        <v>105</v>
      </c>
    </row>
    <row r="92" spans="1:9" ht="60">
      <c r="A92" s="660">
        <v>14</v>
      </c>
      <c r="B92" s="467" t="s">
        <v>709</v>
      </c>
      <c r="C92" s="467" t="s">
        <v>710</v>
      </c>
      <c r="D92" s="481" t="s">
        <v>533</v>
      </c>
      <c r="E92" s="594" t="s">
        <v>1148</v>
      </c>
      <c r="F92" s="466" t="s">
        <v>1178</v>
      </c>
      <c r="G92" s="492">
        <v>7</v>
      </c>
      <c r="H92" s="469">
        <f t="shared" si="17"/>
        <v>105</v>
      </c>
      <c r="I92" s="469">
        <f t="shared" si="18"/>
        <v>105</v>
      </c>
    </row>
    <row r="93" spans="1:9" ht="45">
      <c r="A93" s="660">
        <v>1</v>
      </c>
      <c r="B93" s="467" t="s">
        <v>628</v>
      </c>
      <c r="C93" s="467" t="s">
        <v>629</v>
      </c>
      <c r="D93" s="478" t="s">
        <v>516</v>
      </c>
      <c r="E93" s="594" t="s">
        <v>672</v>
      </c>
      <c r="F93" s="466" t="s">
        <v>1155</v>
      </c>
      <c r="G93" s="492">
        <v>4</v>
      </c>
      <c r="H93" s="469">
        <f>G93*40</f>
        <v>160</v>
      </c>
      <c r="I93" s="469">
        <f>G93*40</f>
        <v>160</v>
      </c>
    </row>
    <row r="94" spans="1:9" ht="45">
      <c r="A94" s="660">
        <v>2</v>
      </c>
      <c r="B94" s="467" t="s">
        <v>662</v>
      </c>
      <c r="C94" s="467" t="s">
        <v>642</v>
      </c>
      <c r="D94" s="481" t="s">
        <v>643</v>
      </c>
      <c r="E94" s="594" t="s">
        <v>672</v>
      </c>
      <c r="F94" s="466" t="s">
        <v>1155</v>
      </c>
      <c r="G94" s="492">
        <v>4</v>
      </c>
      <c r="H94" s="469">
        <f t="shared" ref="H94:H96" si="19">G94*40</f>
        <v>160</v>
      </c>
      <c r="I94" s="469">
        <f t="shared" ref="I94:I96" si="20">G94*40</f>
        <v>160</v>
      </c>
    </row>
    <row r="95" spans="1:9" ht="45">
      <c r="A95" s="660">
        <v>3</v>
      </c>
      <c r="B95" s="467" t="s">
        <v>652</v>
      </c>
      <c r="C95" s="467" t="s">
        <v>653</v>
      </c>
      <c r="D95" s="481" t="s">
        <v>522</v>
      </c>
      <c r="E95" s="594" t="s">
        <v>672</v>
      </c>
      <c r="F95" s="466" t="s">
        <v>1155</v>
      </c>
      <c r="G95" s="492">
        <v>4</v>
      </c>
      <c r="H95" s="469">
        <f t="shared" si="19"/>
        <v>160</v>
      </c>
      <c r="I95" s="469">
        <f t="shared" si="20"/>
        <v>160</v>
      </c>
    </row>
    <row r="96" spans="1:9" ht="45">
      <c r="A96" s="660">
        <v>4</v>
      </c>
      <c r="B96" s="467" t="s">
        <v>644</v>
      </c>
      <c r="C96" s="467" t="s">
        <v>645</v>
      </c>
      <c r="D96" s="481" t="s">
        <v>646</v>
      </c>
      <c r="E96" s="594" t="s">
        <v>672</v>
      </c>
      <c r="F96" s="466" t="s">
        <v>1155</v>
      </c>
      <c r="G96" s="492">
        <v>4</v>
      </c>
      <c r="H96" s="469">
        <f t="shared" si="19"/>
        <v>160</v>
      </c>
      <c r="I96" s="469">
        <f t="shared" si="20"/>
        <v>160</v>
      </c>
    </row>
    <row r="97" spans="1:9" ht="60">
      <c r="A97" s="660">
        <v>1</v>
      </c>
      <c r="B97" s="467" t="s">
        <v>637</v>
      </c>
      <c r="C97" s="467" t="s">
        <v>638</v>
      </c>
      <c r="D97" s="481">
        <v>65002007395</v>
      </c>
      <c r="E97" s="594" t="s">
        <v>1148</v>
      </c>
      <c r="F97" s="466" t="s">
        <v>1179</v>
      </c>
      <c r="G97" s="492">
        <v>6</v>
      </c>
      <c r="H97" s="469">
        <f>G97*15</f>
        <v>90</v>
      </c>
      <c r="I97" s="469">
        <f>G97*15</f>
        <v>90</v>
      </c>
    </row>
    <row r="98" spans="1:9" ht="60">
      <c r="A98" s="660">
        <v>2</v>
      </c>
      <c r="B98" s="467" t="s">
        <v>687</v>
      </c>
      <c r="C98" s="467" t="s">
        <v>688</v>
      </c>
      <c r="D98" s="481" t="s">
        <v>658</v>
      </c>
      <c r="E98" s="594" t="s">
        <v>1148</v>
      </c>
      <c r="F98" s="466" t="s">
        <v>1179</v>
      </c>
      <c r="G98" s="492">
        <v>6</v>
      </c>
      <c r="H98" s="469">
        <f t="shared" ref="H98:H112" si="21">G98*15</f>
        <v>90</v>
      </c>
      <c r="I98" s="469">
        <f t="shared" ref="I98:I112" si="22">G98*15</f>
        <v>90</v>
      </c>
    </row>
    <row r="99" spans="1:9" ht="60">
      <c r="A99" s="660">
        <v>3</v>
      </c>
      <c r="B99" s="467" t="s">
        <v>647</v>
      </c>
      <c r="C99" s="467" t="s">
        <v>648</v>
      </c>
      <c r="D99" s="481" t="s">
        <v>530</v>
      </c>
      <c r="E99" s="594" t="s">
        <v>1148</v>
      </c>
      <c r="F99" s="466" t="s">
        <v>1179</v>
      </c>
      <c r="G99" s="492">
        <v>6</v>
      </c>
      <c r="H99" s="469">
        <f t="shared" si="21"/>
        <v>90</v>
      </c>
      <c r="I99" s="469">
        <f t="shared" si="22"/>
        <v>90</v>
      </c>
    </row>
    <row r="100" spans="1:9" ht="60">
      <c r="A100" s="660">
        <v>4</v>
      </c>
      <c r="B100" s="467" t="s">
        <v>1147</v>
      </c>
      <c r="C100" s="467" t="s">
        <v>710</v>
      </c>
      <c r="D100" s="478" t="s">
        <v>533</v>
      </c>
      <c r="E100" s="594" t="s">
        <v>1148</v>
      </c>
      <c r="F100" s="466" t="s">
        <v>1179</v>
      </c>
      <c r="G100" s="492">
        <v>6</v>
      </c>
      <c r="H100" s="469">
        <f t="shared" si="21"/>
        <v>90</v>
      </c>
      <c r="I100" s="469">
        <f t="shared" si="22"/>
        <v>90</v>
      </c>
    </row>
    <row r="101" spans="1:9" ht="51">
      <c r="A101" s="660">
        <v>5</v>
      </c>
      <c r="B101" s="467" t="s">
        <v>676</v>
      </c>
      <c r="C101" s="467" t="s">
        <v>640</v>
      </c>
      <c r="D101" s="481" t="s">
        <v>677</v>
      </c>
      <c r="E101" s="594" t="s">
        <v>1148</v>
      </c>
      <c r="F101" s="466" t="s">
        <v>1180</v>
      </c>
      <c r="G101" s="492">
        <v>6</v>
      </c>
      <c r="H101" s="469">
        <f t="shared" si="21"/>
        <v>90</v>
      </c>
      <c r="I101" s="469">
        <f t="shared" si="22"/>
        <v>90</v>
      </c>
    </row>
    <row r="102" spans="1:9" ht="51">
      <c r="A102" s="660">
        <v>6</v>
      </c>
      <c r="B102" s="467" t="s">
        <v>637</v>
      </c>
      <c r="C102" s="467" t="s">
        <v>661</v>
      </c>
      <c r="D102" s="481" t="s">
        <v>598</v>
      </c>
      <c r="E102" s="594" t="s">
        <v>1148</v>
      </c>
      <c r="F102" s="466" t="s">
        <v>1180</v>
      </c>
      <c r="G102" s="492">
        <v>6</v>
      </c>
      <c r="H102" s="469">
        <f t="shared" si="21"/>
        <v>90</v>
      </c>
      <c r="I102" s="469">
        <f t="shared" si="22"/>
        <v>90</v>
      </c>
    </row>
    <row r="103" spans="1:9" ht="51">
      <c r="A103" s="660">
        <v>7</v>
      </c>
      <c r="B103" s="467" t="s">
        <v>654</v>
      </c>
      <c r="C103" s="467" t="s">
        <v>655</v>
      </c>
      <c r="D103" s="478" t="s">
        <v>519</v>
      </c>
      <c r="E103" s="594" t="s">
        <v>1148</v>
      </c>
      <c r="F103" s="466" t="s">
        <v>1180</v>
      </c>
      <c r="G103" s="492">
        <v>6</v>
      </c>
      <c r="H103" s="469">
        <f t="shared" si="21"/>
        <v>90</v>
      </c>
      <c r="I103" s="469">
        <f t="shared" si="22"/>
        <v>90</v>
      </c>
    </row>
    <row r="104" spans="1:9" ht="51">
      <c r="A104" s="660">
        <v>8</v>
      </c>
      <c r="B104" s="467" t="s">
        <v>700</v>
      </c>
      <c r="C104" s="467" t="s">
        <v>701</v>
      </c>
      <c r="D104" s="481" t="s">
        <v>702</v>
      </c>
      <c r="E104" s="594" t="s">
        <v>1148</v>
      </c>
      <c r="F104" s="466" t="s">
        <v>1180</v>
      </c>
      <c r="G104" s="492">
        <v>6</v>
      </c>
      <c r="H104" s="469">
        <f t="shared" si="21"/>
        <v>90</v>
      </c>
      <c r="I104" s="469">
        <f t="shared" si="22"/>
        <v>90</v>
      </c>
    </row>
    <row r="105" spans="1:9" ht="51">
      <c r="A105" s="660">
        <v>9</v>
      </c>
      <c r="B105" s="467" t="s">
        <v>678</v>
      </c>
      <c r="C105" s="467" t="s">
        <v>679</v>
      </c>
      <c r="D105" s="481" t="s">
        <v>577</v>
      </c>
      <c r="E105" s="594" t="s">
        <v>1148</v>
      </c>
      <c r="F105" s="466" t="s">
        <v>1180</v>
      </c>
      <c r="G105" s="492">
        <v>6</v>
      </c>
      <c r="H105" s="469">
        <f t="shared" si="21"/>
        <v>90</v>
      </c>
      <c r="I105" s="469">
        <f t="shared" si="22"/>
        <v>90</v>
      </c>
    </row>
    <row r="106" spans="1:9" ht="51">
      <c r="A106" s="660">
        <v>10</v>
      </c>
      <c r="B106" s="467" t="s">
        <v>662</v>
      </c>
      <c r="C106" s="467" t="s">
        <v>663</v>
      </c>
      <c r="D106" s="481" t="s">
        <v>664</v>
      </c>
      <c r="E106" s="594" t="s">
        <v>1148</v>
      </c>
      <c r="F106" s="466" t="s">
        <v>1180</v>
      </c>
      <c r="G106" s="492">
        <v>6</v>
      </c>
      <c r="H106" s="469">
        <f t="shared" si="21"/>
        <v>90</v>
      </c>
      <c r="I106" s="469">
        <f t="shared" si="22"/>
        <v>90</v>
      </c>
    </row>
    <row r="107" spans="1:9" ht="51">
      <c r="A107" s="660">
        <v>11</v>
      </c>
      <c r="B107" s="483" t="s">
        <v>676</v>
      </c>
      <c r="C107" s="483" t="s">
        <v>698</v>
      </c>
      <c r="D107" s="488" t="s">
        <v>699</v>
      </c>
      <c r="E107" s="594" t="s">
        <v>1148</v>
      </c>
      <c r="F107" s="466" t="s">
        <v>1180</v>
      </c>
      <c r="G107" s="492">
        <v>6</v>
      </c>
      <c r="H107" s="469">
        <f t="shared" si="21"/>
        <v>90</v>
      </c>
      <c r="I107" s="469">
        <f t="shared" si="22"/>
        <v>90</v>
      </c>
    </row>
    <row r="108" spans="1:9" ht="51">
      <c r="A108" s="660">
        <v>12</v>
      </c>
      <c r="B108" s="467" t="s">
        <v>1173</v>
      </c>
      <c r="C108" s="467" t="s">
        <v>1174</v>
      </c>
      <c r="D108" s="597" t="s">
        <v>1175</v>
      </c>
      <c r="E108" s="594" t="s">
        <v>1148</v>
      </c>
      <c r="F108" s="466" t="s">
        <v>1180</v>
      </c>
      <c r="G108" s="492">
        <v>6</v>
      </c>
      <c r="H108" s="469">
        <f t="shared" si="21"/>
        <v>90</v>
      </c>
      <c r="I108" s="469">
        <f t="shared" si="22"/>
        <v>90</v>
      </c>
    </row>
    <row r="109" spans="1:9" ht="51">
      <c r="A109" s="660">
        <v>13</v>
      </c>
      <c r="B109" s="483" t="s">
        <v>712</v>
      </c>
      <c r="C109" s="483" t="s">
        <v>713</v>
      </c>
      <c r="D109" s="478" t="s">
        <v>714</v>
      </c>
      <c r="E109" s="594" t="s">
        <v>1148</v>
      </c>
      <c r="F109" s="466" t="s">
        <v>1181</v>
      </c>
      <c r="G109" s="492">
        <v>6</v>
      </c>
      <c r="H109" s="469">
        <f t="shared" si="21"/>
        <v>90</v>
      </c>
      <c r="I109" s="469">
        <f t="shared" si="22"/>
        <v>90</v>
      </c>
    </row>
    <row r="110" spans="1:9" ht="51">
      <c r="A110" s="660">
        <v>14</v>
      </c>
      <c r="B110" s="467" t="s">
        <v>659</v>
      </c>
      <c r="C110" s="467" t="s">
        <v>660</v>
      </c>
      <c r="D110" s="481" t="s">
        <v>564</v>
      </c>
      <c r="E110" s="594" t="s">
        <v>1148</v>
      </c>
      <c r="F110" s="466" t="s">
        <v>1181</v>
      </c>
      <c r="G110" s="492">
        <v>6</v>
      </c>
      <c r="H110" s="469">
        <f t="shared" si="21"/>
        <v>90</v>
      </c>
      <c r="I110" s="469">
        <f t="shared" si="22"/>
        <v>90</v>
      </c>
    </row>
    <row r="111" spans="1:9" ht="51">
      <c r="A111" s="660">
        <v>15</v>
      </c>
      <c r="B111" s="467" t="s">
        <v>681</v>
      </c>
      <c r="C111" s="467" t="s">
        <v>682</v>
      </c>
      <c r="D111" s="481" t="s">
        <v>683</v>
      </c>
      <c r="E111" s="594" t="s">
        <v>1148</v>
      </c>
      <c r="F111" s="466" t="s">
        <v>1181</v>
      </c>
      <c r="G111" s="492">
        <v>6</v>
      </c>
      <c r="H111" s="469">
        <f t="shared" si="21"/>
        <v>90</v>
      </c>
      <c r="I111" s="469">
        <f t="shared" si="22"/>
        <v>90</v>
      </c>
    </row>
    <row r="112" spans="1:9" ht="51">
      <c r="A112" s="660">
        <v>16</v>
      </c>
      <c r="B112" s="467" t="s">
        <v>695</v>
      </c>
      <c r="C112" s="467" t="s">
        <v>696</v>
      </c>
      <c r="D112" s="481" t="s">
        <v>697</v>
      </c>
      <c r="E112" s="594" t="s">
        <v>1148</v>
      </c>
      <c r="F112" s="466" t="s">
        <v>1181</v>
      </c>
      <c r="G112" s="492">
        <v>6</v>
      </c>
      <c r="H112" s="469">
        <f t="shared" si="21"/>
        <v>90</v>
      </c>
      <c r="I112" s="469">
        <f t="shared" si="22"/>
        <v>90</v>
      </c>
    </row>
    <row r="113" spans="1:9" ht="45">
      <c r="A113" s="660">
        <v>1</v>
      </c>
      <c r="B113" s="467" t="s">
        <v>628</v>
      </c>
      <c r="C113" s="467" t="s">
        <v>629</v>
      </c>
      <c r="D113" s="478" t="s">
        <v>516</v>
      </c>
      <c r="E113" s="594" t="s">
        <v>672</v>
      </c>
      <c r="F113" s="466" t="s">
        <v>1186</v>
      </c>
      <c r="G113" s="492">
        <v>4</v>
      </c>
      <c r="H113" s="469">
        <f>G113*15+70</f>
        <v>130</v>
      </c>
      <c r="I113" s="469">
        <f>G113*15+70</f>
        <v>130</v>
      </c>
    </row>
    <row r="114" spans="1:9" ht="45">
      <c r="A114" s="660">
        <v>2</v>
      </c>
      <c r="B114" s="467" t="s">
        <v>662</v>
      </c>
      <c r="C114" s="467" t="s">
        <v>663</v>
      </c>
      <c r="D114" s="481" t="s">
        <v>664</v>
      </c>
      <c r="E114" s="594" t="s">
        <v>672</v>
      </c>
      <c r="F114" s="466" t="s">
        <v>1186</v>
      </c>
      <c r="G114" s="492">
        <v>4</v>
      </c>
      <c r="H114" s="469">
        <f t="shared" ref="H114:H116" si="23">G114*15</f>
        <v>60</v>
      </c>
      <c r="I114" s="469">
        <f t="shared" ref="I114:I116" si="24">G114*15</f>
        <v>60</v>
      </c>
    </row>
    <row r="115" spans="1:9" ht="45">
      <c r="A115" s="660">
        <v>3</v>
      </c>
      <c r="B115" s="467" t="s">
        <v>659</v>
      </c>
      <c r="C115" s="467" t="s">
        <v>660</v>
      </c>
      <c r="D115" s="481" t="s">
        <v>564</v>
      </c>
      <c r="E115" s="594" t="s">
        <v>672</v>
      </c>
      <c r="F115" s="466" t="s">
        <v>1186</v>
      </c>
      <c r="G115" s="492">
        <v>4</v>
      </c>
      <c r="H115" s="469">
        <f t="shared" si="23"/>
        <v>60</v>
      </c>
      <c r="I115" s="469">
        <f t="shared" si="24"/>
        <v>60</v>
      </c>
    </row>
    <row r="116" spans="1:9" ht="45">
      <c r="A116" s="660">
        <v>4</v>
      </c>
      <c r="B116" s="467" t="s">
        <v>637</v>
      </c>
      <c r="C116" s="467" t="s">
        <v>661</v>
      </c>
      <c r="D116" s="481" t="s">
        <v>598</v>
      </c>
      <c r="E116" s="594" t="s">
        <v>672</v>
      </c>
      <c r="F116" s="466" t="s">
        <v>1186</v>
      </c>
      <c r="G116" s="492">
        <v>4</v>
      </c>
      <c r="H116" s="469">
        <f t="shared" si="23"/>
        <v>60</v>
      </c>
      <c r="I116" s="469">
        <f t="shared" si="24"/>
        <v>60</v>
      </c>
    </row>
    <row r="117" spans="1:9" ht="38.25">
      <c r="A117" s="660">
        <v>1</v>
      </c>
      <c r="B117" s="467" t="s">
        <v>637</v>
      </c>
      <c r="C117" s="467" t="s">
        <v>638</v>
      </c>
      <c r="D117" s="481">
        <v>65002007395</v>
      </c>
      <c r="E117" s="594" t="s">
        <v>672</v>
      </c>
      <c r="F117" s="466" t="s">
        <v>1156</v>
      </c>
      <c r="G117" s="492">
        <v>4</v>
      </c>
      <c r="H117" s="469">
        <f>G117*40</f>
        <v>160</v>
      </c>
      <c r="I117" s="469">
        <f>G117*40</f>
        <v>160</v>
      </c>
    </row>
    <row r="118" spans="1:9" ht="38.25">
      <c r="A118" s="660">
        <v>2</v>
      </c>
      <c r="B118" s="467" t="s">
        <v>628</v>
      </c>
      <c r="C118" s="467" t="s">
        <v>629</v>
      </c>
      <c r="D118" s="478" t="s">
        <v>516</v>
      </c>
      <c r="E118" s="594" t="s">
        <v>672</v>
      </c>
      <c r="F118" s="466" t="s">
        <v>1156</v>
      </c>
      <c r="G118" s="492">
        <v>4</v>
      </c>
      <c r="H118" s="469">
        <f t="shared" ref="H118:H120" si="25">G118*40</f>
        <v>160</v>
      </c>
      <c r="I118" s="469">
        <f t="shared" ref="I118:I120" si="26">G118*40</f>
        <v>160</v>
      </c>
    </row>
    <row r="119" spans="1:9" ht="38.25">
      <c r="A119" s="660">
        <v>3</v>
      </c>
      <c r="B119" s="467" t="s">
        <v>662</v>
      </c>
      <c r="C119" s="467" t="s">
        <v>642</v>
      </c>
      <c r="D119" s="481" t="s">
        <v>643</v>
      </c>
      <c r="E119" s="594" t="s">
        <v>672</v>
      </c>
      <c r="F119" s="466" t="s">
        <v>1156</v>
      </c>
      <c r="G119" s="492">
        <v>4</v>
      </c>
      <c r="H119" s="469">
        <f t="shared" si="25"/>
        <v>160</v>
      </c>
      <c r="I119" s="469">
        <f t="shared" si="26"/>
        <v>160</v>
      </c>
    </row>
    <row r="120" spans="1:9" ht="38.25">
      <c r="A120" s="660">
        <v>4</v>
      </c>
      <c r="B120" s="467" t="s">
        <v>678</v>
      </c>
      <c r="C120" s="467" t="s">
        <v>679</v>
      </c>
      <c r="D120" s="481" t="s">
        <v>577</v>
      </c>
      <c r="E120" s="594" t="s">
        <v>672</v>
      </c>
      <c r="F120" s="466" t="s">
        <v>1156</v>
      </c>
      <c r="G120" s="492">
        <v>4</v>
      </c>
      <c r="H120" s="469">
        <f t="shared" si="25"/>
        <v>160</v>
      </c>
      <c r="I120" s="469">
        <f t="shared" si="26"/>
        <v>160</v>
      </c>
    </row>
    <row r="121" spans="1:9" ht="51">
      <c r="A121" s="660">
        <v>1</v>
      </c>
      <c r="B121" s="467" t="s">
        <v>654</v>
      </c>
      <c r="C121" s="467" t="s">
        <v>655</v>
      </c>
      <c r="D121" s="481" t="s">
        <v>519</v>
      </c>
      <c r="E121" s="594" t="s">
        <v>1148</v>
      </c>
      <c r="F121" s="466" t="s">
        <v>1170</v>
      </c>
      <c r="G121" s="492">
        <v>7</v>
      </c>
      <c r="H121" s="469">
        <f>G121*15</f>
        <v>105</v>
      </c>
      <c r="I121" s="469">
        <f>G121*15</f>
        <v>105</v>
      </c>
    </row>
    <row r="122" spans="1:9" ht="51">
      <c r="A122" s="660">
        <v>2</v>
      </c>
      <c r="B122" s="467" t="s">
        <v>647</v>
      </c>
      <c r="C122" s="467" t="s">
        <v>648</v>
      </c>
      <c r="D122" s="481" t="s">
        <v>530</v>
      </c>
      <c r="E122" s="594" t="s">
        <v>1148</v>
      </c>
      <c r="F122" s="466" t="s">
        <v>1170</v>
      </c>
      <c r="G122" s="492">
        <v>7</v>
      </c>
      <c r="H122" s="469">
        <f t="shared" ref="H122:H132" si="27">G122*15</f>
        <v>105</v>
      </c>
      <c r="I122" s="469">
        <f t="shared" ref="I122:I132" si="28">G122*15</f>
        <v>105</v>
      </c>
    </row>
    <row r="123" spans="1:9" ht="51">
      <c r="A123" s="660">
        <v>3</v>
      </c>
      <c r="B123" s="467" t="s">
        <v>662</v>
      </c>
      <c r="C123" s="467" t="s">
        <v>663</v>
      </c>
      <c r="D123" s="481" t="s">
        <v>664</v>
      </c>
      <c r="E123" s="594" t="s">
        <v>1148</v>
      </c>
      <c r="F123" s="466" t="s">
        <v>1170</v>
      </c>
      <c r="G123" s="492">
        <v>7</v>
      </c>
      <c r="H123" s="469">
        <f t="shared" si="27"/>
        <v>105</v>
      </c>
      <c r="I123" s="469">
        <f t="shared" si="28"/>
        <v>105</v>
      </c>
    </row>
    <row r="124" spans="1:9" ht="51">
      <c r="A124" s="660">
        <v>4</v>
      </c>
      <c r="B124" s="467" t="s">
        <v>637</v>
      </c>
      <c r="C124" s="467" t="s">
        <v>661</v>
      </c>
      <c r="D124" s="481" t="s">
        <v>598</v>
      </c>
      <c r="E124" s="594" t="s">
        <v>1148</v>
      </c>
      <c r="F124" s="466" t="s">
        <v>1170</v>
      </c>
      <c r="G124" s="492">
        <v>7</v>
      </c>
      <c r="H124" s="469">
        <f t="shared" si="27"/>
        <v>105</v>
      </c>
      <c r="I124" s="469">
        <f t="shared" si="28"/>
        <v>105</v>
      </c>
    </row>
    <row r="125" spans="1:9" ht="51">
      <c r="A125" s="660">
        <v>5</v>
      </c>
      <c r="B125" s="467" t="s">
        <v>681</v>
      </c>
      <c r="C125" s="467" t="s">
        <v>682</v>
      </c>
      <c r="D125" s="481" t="s">
        <v>683</v>
      </c>
      <c r="E125" s="594" t="s">
        <v>1148</v>
      </c>
      <c r="F125" s="466" t="s">
        <v>1170</v>
      </c>
      <c r="G125" s="492">
        <v>7</v>
      </c>
      <c r="H125" s="469">
        <f t="shared" si="27"/>
        <v>105</v>
      </c>
      <c r="I125" s="469">
        <f t="shared" si="28"/>
        <v>105</v>
      </c>
    </row>
    <row r="126" spans="1:9" ht="51">
      <c r="A126" s="660">
        <v>6</v>
      </c>
      <c r="B126" s="483" t="s">
        <v>712</v>
      </c>
      <c r="C126" s="483" t="s">
        <v>713</v>
      </c>
      <c r="D126" s="478" t="s">
        <v>714</v>
      </c>
      <c r="E126" s="594" t="s">
        <v>1148</v>
      </c>
      <c r="F126" s="466" t="s">
        <v>1170</v>
      </c>
      <c r="G126" s="492">
        <v>7</v>
      </c>
      <c r="H126" s="469">
        <f t="shared" si="27"/>
        <v>105</v>
      </c>
      <c r="I126" s="469">
        <f t="shared" si="28"/>
        <v>105</v>
      </c>
    </row>
    <row r="127" spans="1:9" ht="51">
      <c r="A127" s="660">
        <v>7</v>
      </c>
      <c r="B127" s="467" t="s">
        <v>676</v>
      </c>
      <c r="C127" s="467" t="s">
        <v>640</v>
      </c>
      <c r="D127" s="481" t="s">
        <v>677</v>
      </c>
      <c r="E127" s="594" t="s">
        <v>1148</v>
      </c>
      <c r="F127" s="466" t="s">
        <v>1172</v>
      </c>
      <c r="G127" s="492">
        <v>7</v>
      </c>
      <c r="H127" s="469">
        <f t="shared" si="27"/>
        <v>105</v>
      </c>
      <c r="I127" s="469">
        <f t="shared" si="28"/>
        <v>105</v>
      </c>
    </row>
    <row r="128" spans="1:9" ht="51">
      <c r="A128" s="660">
        <v>8</v>
      </c>
      <c r="B128" s="467" t="s">
        <v>716</v>
      </c>
      <c r="C128" s="467" t="s">
        <v>717</v>
      </c>
      <c r="D128" s="481" t="s">
        <v>718</v>
      </c>
      <c r="E128" s="594" t="s">
        <v>1148</v>
      </c>
      <c r="F128" s="466" t="s">
        <v>1172</v>
      </c>
      <c r="G128" s="492">
        <v>7</v>
      </c>
      <c r="H128" s="469">
        <f t="shared" si="27"/>
        <v>105</v>
      </c>
      <c r="I128" s="469">
        <f t="shared" si="28"/>
        <v>105</v>
      </c>
    </row>
    <row r="129" spans="1:9" ht="51">
      <c r="A129" s="660">
        <v>9</v>
      </c>
      <c r="B129" s="467" t="s">
        <v>687</v>
      </c>
      <c r="C129" s="467" t="s">
        <v>688</v>
      </c>
      <c r="D129" s="481" t="s">
        <v>658</v>
      </c>
      <c r="E129" s="594" t="s">
        <v>1148</v>
      </c>
      <c r="F129" s="466" t="s">
        <v>1172</v>
      </c>
      <c r="G129" s="492">
        <v>7</v>
      </c>
      <c r="H129" s="469">
        <f t="shared" si="27"/>
        <v>105</v>
      </c>
      <c r="I129" s="469">
        <f t="shared" si="28"/>
        <v>105</v>
      </c>
    </row>
    <row r="130" spans="1:9" ht="51">
      <c r="A130" s="660">
        <v>10</v>
      </c>
      <c r="B130" s="467" t="s">
        <v>659</v>
      </c>
      <c r="C130" s="467" t="s">
        <v>660</v>
      </c>
      <c r="D130" s="481" t="s">
        <v>564</v>
      </c>
      <c r="E130" s="594" t="s">
        <v>1148</v>
      </c>
      <c r="F130" s="466" t="s">
        <v>1172</v>
      </c>
      <c r="G130" s="492">
        <v>7</v>
      </c>
      <c r="H130" s="469">
        <f t="shared" si="27"/>
        <v>105</v>
      </c>
      <c r="I130" s="469">
        <f t="shared" si="28"/>
        <v>105</v>
      </c>
    </row>
    <row r="131" spans="1:9" ht="51">
      <c r="A131" s="660">
        <v>11</v>
      </c>
      <c r="B131" s="467" t="s">
        <v>695</v>
      </c>
      <c r="C131" s="467" t="s">
        <v>696</v>
      </c>
      <c r="D131" s="481" t="s">
        <v>697</v>
      </c>
      <c r="E131" s="594" t="s">
        <v>1148</v>
      </c>
      <c r="F131" s="466" t="s">
        <v>1172</v>
      </c>
      <c r="G131" s="492">
        <v>7</v>
      </c>
      <c r="H131" s="469">
        <f t="shared" si="27"/>
        <v>105</v>
      </c>
      <c r="I131" s="469">
        <f t="shared" si="28"/>
        <v>105</v>
      </c>
    </row>
    <row r="132" spans="1:9" ht="51">
      <c r="A132" s="660">
        <v>12</v>
      </c>
      <c r="B132" s="467" t="s">
        <v>1147</v>
      </c>
      <c r="C132" s="467" t="s">
        <v>710</v>
      </c>
      <c r="D132" s="478" t="s">
        <v>533</v>
      </c>
      <c r="E132" s="594" t="s">
        <v>1148</v>
      </c>
      <c r="F132" s="466" t="s">
        <v>1172</v>
      </c>
      <c r="G132" s="492">
        <v>7</v>
      </c>
      <c r="H132" s="469">
        <f t="shared" si="27"/>
        <v>105</v>
      </c>
      <c r="I132" s="469">
        <f t="shared" si="28"/>
        <v>105</v>
      </c>
    </row>
    <row r="133" spans="1:9" ht="38.25">
      <c r="A133" s="660">
        <v>1</v>
      </c>
      <c r="B133" s="467" t="s">
        <v>628</v>
      </c>
      <c r="C133" s="467" t="s">
        <v>629</v>
      </c>
      <c r="D133" s="478" t="s">
        <v>516</v>
      </c>
      <c r="E133" s="594" t="s">
        <v>672</v>
      </c>
      <c r="F133" s="466" t="s">
        <v>1157</v>
      </c>
      <c r="G133" s="492">
        <v>3</v>
      </c>
      <c r="H133" s="469">
        <f>G133*40</f>
        <v>120</v>
      </c>
      <c r="I133" s="469">
        <f>G133*40</f>
        <v>120</v>
      </c>
    </row>
    <row r="134" spans="1:9" ht="38.25">
      <c r="A134" s="660">
        <v>2</v>
      </c>
      <c r="B134" s="467" t="s">
        <v>674</v>
      </c>
      <c r="C134" s="467" t="s">
        <v>675</v>
      </c>
      <c r="D134" s="481" t="s">
        <v>633</v>
      </c>
      <c r="E134" s="594" t="s">
        <v>672</v>
      </c>
      <c r="F134" s="466" t="s">
        <v>1157</v>
      </c>
      <c r="G134" s="492">
        <v>3</v>
      </c>
      <c r="H134" s="469">
        <f t="shared" ref="H134:H136" si="29">G134*40</f>
        <v>120</v>
      </c>
      <c r="I134" s="469">
        <f t="shared" ref="I134:I136" si="30">G134*40</f>
        <v>120</v>
      </c>
    </row>
    <row r="135" spans="1:9" ht="38.25">
      <c r="A135" s="660">
        <v>3</v>
      </c>
      <c r="B135" s="467" t="s">
        <v>676</v>
      </c>
      <c r="C135" s="467" t="s">
        <v>640</v>
      </c>
      <c r="D135" s="481" t="s">
        <v>677</v>
      </c>
      <c r="E135" s="594" t="s">
        <v>672</v>
      </c>
      <c r="F135" s="466" t="s">
        <v>1157</v>
      </c>
      <c r="G135" s="492">
        <v>3</v>
      </c>
      <c r="H135" s="469">
        <f t="shared" si="29"/>
        <v>120</v>
      </c>
      <c r="I135" s="469">
        <f t="shared" si="30"/>
        <v>120</v>
      </c>
    </row>
    <row r="136" spans="1:9" ht="38.25">
      <c r="A136" s="660">
        <v>4</v>
      </c>
      <c r="B136" s="467" t="s">
        <v>662</v>
      </c>
      <c r="C136" s="467" t="s">
        <v>663</v>
      </c>
      <c r="D136" s="481" t="s">
        <v>664</v>
      </c>
      <c r="E136" s="594" t="s">
        <v>672</v>
      </c>
      <c r="F136" s="466" t="s">
        <v>1157</v>
      </c>
      <c r="G136" s="492">
        <v>3</v>
      </c>
      <c r="H136" s="469">
        <f t="shared" si="29"/>
        <v>120</v>
      </c>
      <c r="I136" s="469">
        <f t="shared" si="30"/>
        <v>120</v>
      </c>
    </row>
    <row r="137" spans="1:9" ht="30">
      <c r="A137" s="660">
        <v>1</v>
      </c>
      <c r="B137" s="467" t="s">
        <v>674</v>
      </c>
      <c r="C137" s="467" t="s">
        <v>675</v>
      </c>
      <c r="D137" s="481" t="s">
        <v>633</v>
      </c>
      <c r="E137" s="466" t="s">
        <v>1166</v>
      </c>
      <c r="F137" s="466" t="s">
        <v>1167</v>
      </c>
      <c r="G137" s="492">
        <v>3</v>
      </c>
      <c r="H137" s="469">
        <f>G137*40</f>
        <v>120</v>
      </c>
      <c r="I137" s="469">
        <f>G137*40</f>
        <v>120</v>
      </c>
    </row>
    <row r="138" spans="1:9" ht="30">
      <c r="A138" s="660">
        <v>2</v>
      </c>
      <c r="B138" s="467" t="s">
        <v>634</v>
      </c>
      <c r="C138" s="467" t="s">
        <v>635</v>
      </c>
      <c r="D138" s="481" t="s">
        <v>636</v>
      </c>
      <c r="E138" s="466" t="s">
        <v>1166</v>
      </c>
      <c r="F138" s="466" t="s">
        <v>1167</v>
      </c>
      <c r="G138" s="492">
        <v>3</v>
      </c>
      <c r="H138" s="469">
        <f t="shared" ref="H138:H149" si="31">G138*40</f>
        <v>120</v>
      </c>
      <c r="I138" s="469">
        <f t="shared" ref="I138:I149" si="32">G138*40</f>
        <v>120</v>
      </c>
    </row>
    <row r="139" spans="1:9" ht="30">
      <c r="A139" s="660">
        <v>3</v>
      </c>
      <c r="B139" s="467" t="s">
        <v>628</v>
      </c>
      <c r="C139" s="467" t="s">
        <v>629</v>
      </c>
      <c r="D139" s="478" t="s">
        <v>516</v>
      </c>
      <c r="E139" s="466" t="s">
        <v>1166</v>
      </c>
      <c r="F139" s="466" t="s">
        <v>1167</v>
      </c>
      <c r="G139" s="492">
        <v>3</v>
      </c>
      <c r="H139" s="469">
        <f t="shared" si="31"/>
        <v>120</v>
      </c>
      <c r="I139" s="469">
        <f t="shared" si="32"/>
        <v>120</v>
      </c>
    </row>
    <row r="140" spans="1:9" ht="30">
      <c r="A140" s="660">
        <v>4</v>
      </c>
      <c r="B140" s="467" t="s">
        <v>644</v>
      </c>
      <c r="C140" s="467" t="s">
        <v>645</v>
      </c>
      <c r="D140" s="481" t="s">
        <v>646</v>
      </c>
      <c r="E140" s="466" t="s">
        <v>1166</v>
      </c>
      <c r="F140" s="466" t="s">
        <v>1167</v>
      </c>
      <c r="G140" s="492">
        <v>3</v>
      </c>
      <c r="H140" s="469">
        <f t="shared" si="31"/>
        <v>120</v>
      </c>
      <c r="I140" s="469">
        <f t="shared" si="32"/>
        <v>120</v>
      </c>
    </row>
    <row r="141" spans="1:9" ht="30">
      <c r="A141" s="660">
        <v>5</v>
      </c>
      <c r="B141" s="467" t="s">
        <v>647</v>
      </c>
      <c r="C141" s="467" t="s">
        <v>648</v>
      </c>
      <c r="D141" s="481" t="s">
        <v>530</v>
      </c>
      <c r="E141" s="466" t="s">
        <v>1166</v>
      </c>
      <c r="F141" s="466" t="s">
        <v>1167</v>
      </c>
      <c r="G141" s="492">
        <v>3</v>
      </c>
      <c r="H141" s="469">
        <f t="shared" si="31"/>
        <v>120</v>
      </c>
      <c r="I141" s="469">
        <f t="shared" si="32"/>
        <v>120</v>
      </c>
    </row>
    <row r="142" spans="1:9" ht="30">
      <c r="A142" s="660">
        <v>6</v>
      </c>
      <c r="B142" s="467" t="s">
        <v>676</v>
      </c>
      <c r="C142" s="467" t="s">
        <v>640</v>
      </c>
      <c r="D142" s="481" t="s">
        <v>677</v>
      </c>
      <c r="E142" s="466" t="s">
        <v>1166</v>
      </c>
      <c r="F142" s="466" t="s">
        <v>1167</v>
      </c>
      <c r="G142" s="492">
        <v>3</v>
      </c>
      <c r="H142" s="469">
        <f t="shared" si="31"/>
        <v>120</v>
      </c>
      <c r="I142" s="469">
        <f t="shared" si="32"/>
        <v>120</v>
      </c>
    </row>
    <row r="143" spans="1:9" ht="30">
      <c r="A143" s="660">
        <v>7</v>
      </c>
      <c r="B143" s="467" t="s">
        <v>662</v>
      </c>
      <c r="C143" s="467" t="s">
        <v>642</v>
      </c>
      <c r="D143" s="481" t="s">
        <v>643</v>
      </c>
      <c r="E143" s="466" t="s">
        <v>1166</v>
      </c>
      <c r="F143" s="466" t="s">
        <v>1167</v>
      </c>
      <c r="G143" s="492">
        <v>3</v>
      </c>
      <c r="H143" s="469">
        <f t="shared" si="31"/>
        <v>120</v>
      </c>
      <c r="I143" s="469">
        <f t="shared" si="32"/>
        <v>120</v>
      </c>
    </row>
    <row r="144" spans="1:9" ht="30">
      <c r="A144" s="660">
        <v>8</v>
      </c>
      <c r="B144" s="467" t="s">
        <v>716</v>
      </c>
      <c r="C144" s="467" t="s">
        <v>717</v>
      </c>
      <c r="D144" s="481" t="s">
        <v>718</v>
      </c>
      <c r="E144" s="466" t="s">
        <v>1166</v>
      </c>
      <c r="F144" s="466" t="s">
        <v>1167</v>
      </c>
      <c r="G144" s="492">
        <v>3</v>
      </c>
      <c r="H144" s="469">
        <f t="shared" si="31"/>
        <v>120</v>
      </c>
      <c r="I144" s="469">
        <f t="shared" si="32"/>
        <v>120</v>
      </c>
    </row>
    <row r="145" spans="1:9" ht="30">
      <c r="A145" s="660">
        <v>9</v>
      </c>
      <c r="B145" s="467" t="s">
        <v>1158</v>
      </c>
      <c r="C145" s="467" t="s">
        <v>1159</v>
      </c>
      <c r="D145" s="481" t="s">
        <v>1164</v>
      </c>
      <c r="E145" s="466" t="s">
        <v>1166</v>
      </c>
      <c r="F145" s="466" t="s">
        <v>1167</v>
      </c>
      <c r="G145" s="492">
        <v>3</v>
      </c>
      <c r="H145" s="469">
        <f t="shared" si="31"/>
        <v>120</v>
      </c>
      <c r="I145" s="469">
        <f t="shared" si="32"/>
        <v>120</v>
      </c>
    </row>
    <row r="146" spans="1:9" ht="30">
      <c r="A146" s="660">
        <v>10</v>
      </c>
      <c r="B146" s="483" t="s">
        <v>1160</v>
      </c>
      <c r="C146" s="467" t="s">
        <v>1161</v>
      </c>
      <c r="D146" s="662" t="s">
        <v>1165</v>
      </c>
      <c r="E146" s="466" t="s">
        <v>1166</v>
      </c>
      <c r="F146" s="466" t="s">
        <v>1167</v>
      </c>
      <c r="G146" s="492">
        <v>3</v>
      </c>
      <c r="H146" s="469">
        <f t="shared" si="31"/>
        <v>120</v>
      </c>
      <c r="I146" s="469">
        <f t="shared" si="32"/>
        <v>120</v>
      </c>
    </row>
    <row r="147" spans="1:9" ht="30">
      <c r="A147" s="660">
        <v>11</v>
      </c>
      <c r="B147" s="663" t="s">
        <v>684</v>
      </c>
      <c r="C147" s="663" t="s">
        <v>685</v>
      </c>
      <c r="D147" s="484" t="s">
        <v>686</v>
      </c>
      <c r="E147" s="466" t="s">
        <v>1166</v>
      </c>
      <c r="F147" s="466" t="s">
        <v>1167</v>
      </c>
      <c r="G147" s="492">
        <v>3</v>
      </c>
      <c r="H147" s="469">
        <f t="shared" si="31"/>
        <v>120</v>
      </c>
      <c r="I147" s="469">
        <f t="shared" si="32"/>
        <v>120</v>
      </c>
    </row>
    <row r="148" spans="1:9" ht="30">
      <c r="A148" s="660">
        <v>12</v>
      </c>
      <c r="B148" s="467" t="s">
        <v>1162</v>
      </c>
      <c r="C148" s="467" t="s">
        <v>1163</v>
      </c>
      <c r="D148" s="662" t="s">
        <v>536</v>
      </c>
      <c r="E148" s="466" t="s">
        <v>1166</v>
      </c>
      <c r="F148" s="466" t="s">
        <v>1167</v>
      </c>
      <c r="G148" s="492">
        <v>3</v>
      </c>
      <c r="H148" s="469">
        <f t="shared" si="31"/>
        <v>120</v>
      </c>
      <c r="I148" s="469">
        <f t="shared" si="32"/>
        <v>120</v>
      </c>
    </row>
    <row r="149" spans="1:9" ht="30">
      <c r="A149" s="660">
        <v>13</v>
      </c>
      <c r="B149" s="467" t="s">
        <v>678</v>
      </c>
      <c r="C149" s="467" t="s">
        <v>679</v>
      </c>
      <c r="D149" s="481" t="s">
        <v>577</v>
      </c>
      <c r="E149" s="466" t="s">
        <v>1166</v>
      </c>
      <c r="F149" s="466" t="s">
        <v>1167</v>
      </c>
      <c r="G149" s="492">
        <v>3</v>
      </c>
      <c r="H149" s="469">
        <f t="shared" si="31"/>
        <v>120</v>
      </c>
      <c r="I149" s="469">
        <f t="shared" si="32"/>
        <v>120</v>
      </c>
    </row>
    <row r="150" spans="1:9" ht="51">
      <c r="A150" s="660">
        <v>1</v>
      </c>
      <c r="B150" s="467" t="s">
        <v>637</v>
      </c>
      <c r="C150" s="467" t="s">
        <v>638</v>
      </c>
      <c r="D150" s="481">
        <v>65002007395</v>
      </c>
      <c r="E150" s="594" t="s">
        <v>1148</v>
      </c>
      <c r="F150" s="466" t="s">
        <v>1187</v>
      </c>
      <c r="G150" s="492">
        <v>7</v>
      </c>
      <c r="H150" s="469">
        <f>G150*15</f>
        <v>105</v>
      </c>
      <c r="I150" s="469">
        <f>G150*15</f>
        <v>105</v>
      </c>
    </row>
    <row r="151" spans="1:9" ht="51">
      <c r="A151" s="660">
        <v>2</v>
      </c>
      <c r="B151" s="467" t="s">
        <v>647</v>
      </c>
      <c r="C151" s="467" t="s">
        <v>648</v>
      </c>
      <c r="D151" s="481" t="s">
        <v>530</v>
      </c>
      <c r="E151" s="594" t="s">
        <v>1148</v>
      </c>
      <c r="F151" s="466" t="s">
        <v>1187</v>
      </c>
      <c r="G151" s="492">
        <v>7</v>
      </c>
      <c r="H151" s="469">
        <f t="shared" ref="H151:H168" si="33">G151*15</f>
        <v>105</v>
      </c>
      <c r="I151" s="469">
        <f t="shared" ref="I151:I168" si="34">G151*15</f>
        <v>105</v>
      </c>
    </row>
    <row r="152" spans="1:9" ht="51">
      <c r="A152" s="660">
        <v>3</v>
      </c>
      <c r="B152" s="467" t="s">
        <v>676</v>
      </c>
      <c r="C152" s="467" t="s">
        <v>640</v>
      </c>
      <c r="D152" s="481" t="s">
        <v>677</v>
      </c>
      <c r="E152" s="594" t="s">
        <v>1148</v>
      </c>
      <c r="F152" s="466" t="s">
        <v>1187</v>
      </c>
      <c r="G152" s="492">
        <v>7</v>
      </c>
      <c r="H152" s="469">
        <f t="shared" si="33"/>
        <v>105</v>
      </c>
      <c r="I152" s="469">
        <f t="shared" si="34"/>
        <v>105</v>
      </c>
    </row>
    <row r="153" spans="1:9" ht="51">
      <c r="A153" s="660">
        <v>4</v>
      </c>
      <c r="B153" s="467" t="s">
        <v>1147</v>
      </c>
      <c r="C153" s="467" t="s">
        <v>710</v>
      </c>
      <c r="D153" s="478" t="s">
        <v>533</v>
      </c>
      <c r="E153" s="594" t="s">
        <v>1148</v>
      </c>
      <c r="F153" s="466" t="s">
        <v>1187</v>
      </c>
      <c r="G153" s="492">
        <v>7</v>
      </c>
      <c r="H153" s="469">
        <f t="shared" si="33"/>
        <v>105</v>
      </c>
      <c r="I153" s="469">
        <f t="shared" si="34"/>
        <v>105</v>
      </c>
    </row>
    <row r="154" spans="1:9" ht="51">
      <c r="A154" s="660">
        <v>5</v>
      </c>
      <c r="B154" s="467" t="s">
        <v>637</v>
      </c>
      <c r="C154" s="467" t="s">
        <v>661</v>
      </c>
      <c r="D154" s="481" t="s">
        <v>598</v>
      </c>
      <c r="E154" s="594" t="s">
        <v>1148</v>
      </c>
      <c r="F154" s="466" t="s">
        <v>1187</v>
      </c>
      <c r="G154" s="492">
        <v>7</v>
      </c>
      <c r="H154" s="469">
        <f t="shared" si="33"/>
        <v>105</v>
      </c>
      <c r="I154" s="469">
        <f t="shared" si="34"/>
        <v>105</v>
      </c>
    </row>
    <row r="155" spans="1:9" ht="51">
      <c r="A155" s="660">
        <v>6</v>
      </c>
      <c r="B155" s="467" t="s">
        <v>662</v>
      </c>
      <c r="C155" s="467" t="s">
        <v>663</v>
      </c>
      <c r="D155" s="481" t="s">
        <v>664</v>
      </c>
      <c r="E155" s="594" t="s">
        <v>1148</v>
      </c>
      <c r="F155" s="466" t="s">
        <v>1187</v>
      </c>
      <c r="G155" s="492">
        <v>7</v>
      </c>
      <c r="H155" s="469">
        <f t="shared" si="33"/>
        <v>105</v>
      </c>
      <c r="I155" s="469">
        <f t="shared" si="34"/>
        <v>105</v>
      </c>
    </row>
    <row r="156" spans="1:9" ht="51">
      <c r="A156" s="660">
        <v>7</v>
      </c>
      <c r="B156" s="467" t="s">
        <v>659</v>
      </c>
      <c r="C156" s="467" t="s">
        <v>660</v>
      </c>
      <c r="D156" s="481" t="s">
        <v>564</v>
      </c>
      <c r="E156" s="594" t="s">
        <v>1148</v>
      </c>
      <c r="F156" s="466" t="s">
        <v>1187</v>
      </c>
      <c r="G156" s="492">
        <v>7</v>
      </c>
      <c r="H156" s="469">
        <f t="shared" si="33"/>
        <v>105</v>
      </c>
      <c r="I156" s="469">
        <f t="shared" si="34"/>
        <v>105</v>
      </c>
    </row>
    <row r="157" spans="1:9" ht="51">
      <c r="A157" s="660">
        <v>8</v>
      </c>
      <c r="B157" s="467" t="s">
        <v>654</v>
      </c>
      <c r="C157" s="467" t="s">
        <v>655</v>
      </c>
      <c r="D157" s="478" t="s">
        <v>519</v>
      </c>
      <c r="E157" s="594" t="s">
        <v>1148</v>
      </c>
      <c r="F157" s="466" t="s">
        <v>1187</v>
      </c>
      <c r="G157" s="492">
        <v>7</v>
      </c>
      <c r="H157" s="469">
        <f t="shared" si="33"/>
        <v>105</v>
      </c>
      <c r="I157" s="469">
        <f t="shared" si="34"/>
        <v>105</v>
      </c>
    </row>
    <row r="158" spans="1:9" ht="51">
      <c r="A158" s="660">
        <v>9</v>
      </c>
      <c r="B158" s="467" t="s">
        <v>687</v>
      </c>
      <c r="C158" s="467" t="s">
        <v>688</v>
      </c>
      <c r="D158" s="481" t="s">
        <v>658</v>
      </c>
      <c r="E158" s="594" t="s">
        <v>1148</v>
      </c>
      <c r="F158" s="466" t="s">
        <v>1187</v>
      </c>
      <c r="G158" s="492">
        <v>7</v>
      </c>
      <c r="H158" s="469">
        <f t="shared" si="33"/>
        <v>105</v>
      </c>
      <c r="I158" s="469">
        <f t="shared" si="34"/>
        <v>105</v>
      </c>
    </row>
    <row r="159" spans="1:9" ht="51">
      <c r="A159" s="660">
        <v>10</v>
      </c>
      <c r="B159" s="467" t="s">
        <v>681</v>
      </c>
      <c r="C159" s="467" t="s">
        <v>682</v>
      </c>
      <c r="D159" s="481" t="s">
        <v>683</v>
      </c>
      <c r="E159" s="594" t="s">
        <v>1148</v>
      </c>
      <c r="F159" s="466" t="s">
        <v>1187</v>
      </c>
      <c r="G159" s="492">
        <v>7</v>
      </c>
      <c r="H159" s="469">
        <f t="shared" si="33"/>
        <v>105</v>
      </c>
      <c r="I159" s="469">
        <f t="shared" si="34"/>
        <v>105</v>
      </c>
    </row>
    <row r="160" spans="1:9" ht="51">
      <c r="A160" s="660">
        <v>11</v>
      </c>
      <c r="B160" s="467" t="s">
        <v>1169</v>
      </c>
      <c r="C160" s="467" t="s">
        <v>713</v>
      </c>
      <c r="D160" s="481" t="s">
        <v>714</v>
      </c>
      <c r="E160" s="594" t="s">
        <v>1148</v>
      </c>
      <c r="F160" s="466" t="s">
        <v>1187</v>
      </c>
      <c r="G160" s="492">
        <v>7</v>
      </c>
      <c r="H160" s="469">
        <f t="shared" si="33"/>
        <v>105</v>
      </c>
      <c r="I160" s="469">
        <f t="shared" si="34"/>
        <v>105</v>
      </c>
    </row>
    <row r="161" spans="1:9" ht="38.25">
      <c r="A161" s="660">
        <v>1</v>
      </c>
      <c r="B161" s="467" t="s">
        <v>637</v>
      </c>
      <c r="C161" s="467" t="s">
        <v>661</v>
      </c>
      <c r="D161" s="481" t="s">
        <v>598</v>
      </c>
      <c r="E161" s="594" t="s">
        <v>672</v>
      </c>
      <c r="F161" s="466" t="s">
        <v>1188</v>
      </c>
      <c r="G161" s="492">
        <v>17</v>
      </c>
      <c r="H161" s="469">
        <f t="shared" si="33"/>
        <v>255</v>
      </c>
      <c r="I161" s="469">
        <f t="shared" si="34"/>
        <v>255</v>
      </c>
    </row>
    <row r="162" spans="1:9" ht="38.25">
      <c r="A162" s="660">
        <v>2</v>
      </c>
      <c r="B162" s="467" t="s">
        <v>662</v>
      </c>
      <c r="C162" s="467" t="s">
        <v>663</v>
      </c>
      <c r="D162" s="481" t="s">
        <v>664</v>
      </c>
      <c r="E162" s="594" t="s">
        <v>672</v>
      </c>
      <c r="F162" s="466" t="s">
        <v>1188</v>
      </c>
      <c r="G162" s="492">
        <v>17</v>
      </c>
      <c r="H162" s="469">
        <f t="shared" si="33"/>
        <v>255</v>
      </c>
      <c r="I162" s="469">
        <f t="shared" si="34"/>
        <v>255</v>
      </c>
    </row>
    <row r="163" spans="1:9" ht="38.25">
      <c r="A163" s="660">
        <v>3</v>
      </c>
      <c r="B163" s="467" t="s">
        <v>1147</v>
      </c>
      <c r="C163" s="467" t="s">
        <v>710</v>
      </c>
      <c r="D163" s="478" t="s">
        <v>533</v>
      </c>
      <c r="E163" s="594" t="s">
        <v>672</v>
      </c>
      <c r="F163" s="466" t="s">
        <v>1189</v>
      </c>
      <c r="G163" s="492">
        <v>17</v>
      </c>
      <c r="H163" s="469">
        <f t="shared" si="33"/>
        <v>255</v>
      </c>
      <c r="I163" s="469">
        <f t="shared" si="34"/>
        <v>255</v>
      </c>
    </row>
    <row r="164" spans="1:9" ht="38.25">
      <c r="A164" s="660">
        <v>4</v>
      </c>
      <c r="B164" s="467" t="s">
        <v>659</v>
      </c>
      <c r="C164" s="467" t="s">
        <v>660</v>
      </c>
      <c r="D164" s="481" t="s">
        <v>564</v>
      </c>
      <c r="E164" s="594" t="s">
        <v>672</v>
      </c>
      <c r="F164" s="466" t="s">
        <v>1189</v>
      </c>
      <c r="G164" s="492">
        <v>17</v>
      </c>
      <c r="H164" s="469">
        <f t="shared" si="33"/>
        <v>255</v>
      </c>
      <c r="I164" s="469">
        <f t="shared" si="34"/>
        <v>255</v>
      </c>
    </row>
    <row r="165" spans="1:9" ht="38.25">
      <c r="A165" s="660">
        <v>1</v>
      </c>
      <c r="B165" s="467" t="s">
        <v>674</v>
      </c>
      <c r="C165" s="467" t="s">
        <v>675</v>
      </c>
      <c r="D165" s="481" t="s">
        <v>633</v>
      </c>
      <c r="E165" s="594" t="s">
        <v>672</v>
      </c>
      <c r="F165" s="466" t="s">
        <v>1190</v>
      </c>
      <c r="G165" s="492">
        <v>2</v>
      </c>
      <c r="H165" s="469">
        <f t="shared" si="33"/>
        <v>30</v>
      </c>
      <c r="I165" s="469">
        <f t="shared" si="34"/>
        <v>30</v>
      </c>
    </row>
    <row r="166" spans="1:9" ht="38.25">
      <c r="A166" s="660">
        <v>2</v>
      </c>
      <c r="B166" s="467" t="s">
        <v>634</v>
      </c>
      <c r="C166" s="467" t="s">
        <v>635</v>
      </c>
      <c r="D166" s="481" t="s">
        <v>636</v>
      </c>
      <c r="E166" s="594" t="s">
        <v>672</v>
      </c>
      <c r="F166" s="466" t="s">
        <v>1190</v>
      </c>
      <c r="G166" s="492">
        <v>2</v>
      </c>
      <c r="H166" s="469">
        <f t="shared" si="33"/>
        <v>30</v>
      </c>
      <c r="I166" s="469">
        <f t="shared" si="34"/>
        <v>30</v>
      </c>
    </row>
    <row r="167" spans="1:9" ht="38.25">
      <c r="A167" s="660">
        <v>3</v>
      </c>
      <c r="B167" s="467" t="s">
        <v>654</v>
      </c>
      <c r="C167" s="467" t="s">
        <v>655</v>
      </c>
      <c r="D167" s="478" t="s">
        <v>519</v>
      </c>
      <c r="E167" s="594" t="s">
        <v>672</v>
      </c>
      <c r="F167" s="466" t="s">
        <v>1190</v>
      </c>
      <c r="G167" s="492">
        <v>2</v>
      </c>
      <c r="H167" s="469">
        <f t="shared" si="33"/>
        <v>30</v>
      </c>
      <c r="I167" s="469">
        <f t="shared" si="34"/>
        <v>30</v>
      </c>
    </row>
    <row r="168" spans="1:9" ht="38.25">
      <c r="A168" s="660">
        <v>4</v>
      </c>
      <c r="B168" s="467" t="s">
        <v>676</v>
      </c>
      <c r="C168" s="467" t="s">
        <v>640</v>
      </c>
      <c r="D168" s="481" t="s">
        <v>677</v>
      </c>
      <c r="E168" s="594" t="s">
        <v>672</v>
      </c>
      <c r="F168" s="466" t="s">
        <v>1190</v>
      </c>
      <c r="G168" s="492">
        <v>2</v>
      </c>
      <c r="H168" s="469">
        <f t="shared" si="33"/>
        <v>30</v>
      </c>
      <c r="I168" s="469">
        <f t="shared" si="34"/>
        <v>30</v>
      </c>
    </row>
    <row r="169" spans="1:9" ht="38.25">
      <c r="A169" s="660">
        <v>1</v>
      </c>
      <c r="B169" s="467" t="s">
        <v>628</v>
      </c>
      <c r="C169" s="467" t="s">
        <v>629</v>
      </c>
      <c r="D169" s="478" t="s">
        <v>516</v>
      </c>
      <c r="E169" s="594" t="s">
        <v>672</v>
      </c>
      <c r="F169" s="466" t="s">
        <v>690</v>
      </c>
      <c r="G169" s="492">
        <v>2</v>
      </c>
      <c r="H169" s="469">
        <f>G169*15</f>
        <v>30</v>
      </c>
      <c r="I169" s="469">
        <f>G169*15</f>
        <v>30</v>
      </c>
    </row>
    <row r="170" spans="1:9" ht="38.25">
      <c r="A170" s="660">
        <v>2</v>
      </c>
      <c r="B170" s="467" t="s">
        <v>652</v>
      </c>
      <c r="C170" s="467" t="s">
        <v>653</v>
      </c>
      <c r="D170" s="481" t="s">
        <v>522</v>
      </c>
      <c r="E170" s="594" t="s">
        <v>672</v>
      </c>
      <c r="F170" s="466" t="s">
        <v>690</v>
      </c>
      <c r="G170" s="492">
        <v>2</v>
      </c>
      <c r="H170" s="469">
        <f>G170*15</f>
        <v>30</v>
      </c>
      <c r="I170" s="469">
        <f>G170*15</f>
        <v>30</v>
      </c>
    </row>
    <row r="171" spans="1:9" ht="60">
      <c r="A171" s="660">
        <v>1</v>
      </c>
      <c r="B171" s="467" t="s">
        <v>647</v>
      </c>
      <c r="C171" s="467" t="s">
        <v>648</v>
      </c>
      <c r="D171" s="481" t="s">
        <v>530</v>
      </c>
      <c r="E171" s="594" t="s">
        <v>672</v>
      </c>
      <c r="F171" s="466" t="s">
        <v>1191</v>
      </c>
      <c r="G171" s="492">
        <v>7</v>
      </c>
      <c r="H171" s="469">
        <f>G171*15</f>
        <v>105</v>
      </c>
      <c r="I171" s="469">
        <f>G171*15</f>
        <v>105</v>
      </c>
    </row>
    <row r="172" spans="1:9" ht="60">
      <c r="A172" s="660">
        <v>2</v>
      </c>
      <c r="B172" s="467" t="s">
        <v>676</v>
      </c>
      <c r="C172" s="467" t="s">
        <v>640</v>
      </c>
      <c r="D172" s="481" t="s">
        <v>677</v>
      </c>
      <c r="E172" s="594" t="s">
        <v>672</v>
      </c>
      <c r="F172" s="466" t="s">
        <v>1191</v>
      </c>
      <c r="G172" s="492">
        <v>7</v>
      </c>
      <c r="H172" s="469">
        <f t="shared" ref="H172:H205" si="35">G172*15</f>
        <v>105</v>
      </c>
      <c r="I172" s="469">
        <f t="shared" ref="I172:I205" si="36">G172*15</f>
        <v>105</v>
      </c>
    </row>
    <row r="173" spans="1:9" ht="60">
      <c r="A173" s="660">
        <v>3</v>
      </c>
      <c r="B173" s="467" t="s">
        <v>654</v>
      </c>
      <c r="C173" s="467" t="s">
        <v>655</v>
      </c>
      <c r="D173" s="478" t="s">
        <v>519</v>
      </c>
      <c r="E173" s="594" t="s">
        <v>672</v>
      </c>
      <c r="F173" s="466" t="s">
        <v>1191</v>
      </c>
      <c r="G173" s="492">
        <v>7</v>
      </c>
      <c r="H173" s="469">
        <f t="shared" si="35"/>
        <v>105</v>
      </c>
      <c r="I173" s="469">
        <f t="shared" si="36"/>
        <v>105</v>
      </c>
    </row>
    <row r="174" spans="1:9" ht="60">
      <c r="A174" s="660">
        <v>4</v>
      </c>
      <c r="B174" s="467" t="s">
        <v>637</v>
      </c>
      <c r="C174" s="467" t="s">
        <v>638</v>
      </c>
      <c r="D174" s="481">
        <v>65002007395</v>
      </c>
      <c r="E174" s="594" t="s">
        <v>672</v>
      </c>
      <c r="F174" s="466" t="s">
        <v>1191</v>
      </c>
      <c r="G174" s="492">
        <v>7</v>
      </c>
      <c r="H174" s="469">
        <f t="shared" si="35"/>
        <v>105</v>
      </c>
      <c r="I174" s="469">
        <f t="shared" si="36"/>
        <v>105</v>
      </c>
    </row>
    <row r="175" spans="1:9" ht="60">
      <c r="A175" s="660">
        <v>5</v>
      </c>
      <c r="B175" s="467" t="s">
        <v>687</v>
      </c>
      <c r="C175" s="467" t="s">
        <v>688</v>
      </c>
      <c r="D175" s="481" t="s">
        <v>658</v>
      </c>
      <c r="E175" s="594" t="s">
        <v>672</v>
      </c>
      <c r="F175" s="466" t="s">
        <v>1191</v>
      </c>
      <c r="G175" s="492">
        <v>7</v>
      </c>
      <c r="H175" s="469">
        <f t="shared" si="35"/>
        <v>105</v>
      </c>
      <c r="I175" s="469">
        <f t="shared" si="36"/>
        <v>105</v>
      </c>
    </row>
    <row r="176" spans="1:9" ht="45">
      <c r="A176" s="660">
        <v>6</v>
      </c>
      <c r="B176" s="467" t="s">
        <v>678</v>
      </c>
      <c r="C176" s="467" t="s">
        <v>679</v>
      </c>
      <c r="D176" s="481" t="s">
        <v>577</v>
      </c>
      <c r="E176" s="594" t="s">
        <v>672</v>
      </c>
      <c r="F176" s="466" t="s">
        <v>1192</v>
      </c>
      <c r="G176" s="492">
        <v>7</v>
      </c>
      <c r="H176" s="469">
        <f t="shared" si="35"/>
        <v>105</v>
      </c>
      <c r="I176" s="469">
        <f t="shared" si="36"/>
        <v>105</v>
      </c>
    </row>
    <row r="177" spans="1:9" ht="45">
      <c r="A177" s="660">
        <v>7</v>
      </c>
      <c r="B177" s="663" t="s">
        <v>684</v>
      </c>
      <c r="C177" s="663" t="s">
        <v>685</v>
      </c>
      <c r="D177" s="484" t="s">
        <v>686</v>
      </c>
      <c r="E177" s="594" t="s">
        <v>672</v>
      </c>
      <c r="F177" s="466" t="s">
        <v>1192</v>
      </c>
      <c r="G177" s="492">
        <v>7</v>
      </c>
      <c r="H177" s="469">
        <f t="shared" si="35"/>
        <v>105</v>
      </c>
      <c r="I177" s="469">
        <f t="shared" si="36"/>
        <v>105</v>
      </c>
    </row>
    <row r="178" spans="1:9" ht="45">
      <c r="A178" s="660">
        <v>8</v>
      </c>
      <c r="B178" s="467" t="s">
        <v>681</v>
      </c>
      <c r="C178" s="467" t="s">
        <v>682</v>
      </c>
      <c r="D178" s="481" t="s">
        <v>683</v>
      </c>
      <c r="E178" s="594" t="s">
        <v>672</v>
      </c>
      <c r="F178" s="466" t="s">
        <v>1192</v>
      </c>
      <c r="G178" s="492">
        <v>7</v>
      </c>
      <c r="H178" s="469">
        <f t="shared" si="35"/>
        <v>105</v>
      </c>
      <c r="I178" s="469">
        <f t="shared" si="36"/>
        <v>105</v>
      </c>
    </row>
    <row r="179" spans="1:9" ht="45">
      <c r="A179" s="660">
        <v>9</v>
      </c>
      <c r="B179" s="467" t="s">
        <v>700</v>
      </c>
      <c r="C179" s="467" t="s">
        <v>701</v>
      </c>
      <c r="D179" s="481" t="s">
        <v>702</v>
      </c>
      <c r="E179" s="594" t="s">
        <v>672</v>
      </c>
      <c r="F179" s="466" t="s">
        <v>1192</v>
      </c>
      <c r="G179" s="492">
        <v>7</v>
      </c>
      <c r="H179" s="469">
        <f t="shared" si="35"/>
        <v>105</v>
      </c>
      <c r="I179" s="469">
        <f t="shared" si="36"/>
        <v>105</v>
      </c>
    </row>
    <row r="180" spans="1:9" ht="45">
      <c r="A180" s="660">
        <v>10</v>
      </c>
      <c r="B180" s="467" t="s">
        <v>1173</v>
      </c>
      <c r="C180" s="467" t="s">
        <v>1174</v>
      </c>
      <c r="D180" s="597" t="s">
        <v>1175</v>
      </c>
      <c r="E180" s="594" t="s">
        <v>672</v>
      </c>
      <c r="F180" s="466" t="s">
        <v>1192</v>
      </c>
      <c r="G180" s="492">
        <v>7</v>
      </c>
      <c r="H180" s="469">
        <f t="shared" si="35"/>
        <v>105</v>
      </c>
      <c r="I180" s="469">
        <f t="shared" si="36"/>
        <v>105</v>
      </c>
    </row>
    <row r="181" spans="1:9" ht="38.25">
      <c r="A181" s="660">
        <v>11</v>
      </c>
      <c r="B181" s="483" t="s">
        <v>676</v>
      </c>
      <c r="C181" s="483" t="s">
        <v>698</v>
      </c>
      <c r="D181" s="488" t="s">
        <v>699</v>
      </c>
      <c r="E181" s="594" t="s">
        <v>672</v>
      </c>
      <c r="F181" s="466" t="s">
        <v>1193</v>
      </c>
      <c r="G181" s="492">
        <v>7</v>
      </c>
      <c r="H181" s="469">
        <f t="shared" si="35"/>
        <v>105</v>
      </c>
      <c r="I181" s="469">
        <f t="shared" si="36"/>
        <v>105</v>
      </c>
    </row>
    <row r="182" spans="1:9" ht="38.25">
      <c r="A182" s="660">
        <v>12</v>
      </c>
      <c r="B182" s="467" t="s">
        <v>1169</v>
      </c>
      <c r="C182" s="467" t="s">
        <v>713</v>
      </c>
      <c r="D182" s="481" t="s">
        <v>714</v>
      </c>
      <c r="E182" s="594" t="s">
        <v>672</v>
      </c>
      <c r="F182" s="466" t="s">
        <v>1193</v>
      </c>
      <c r="G182" s="492">
        <v>7</v>
      </c>
      <c r="H182" s="469">
        <f t="shared" si="35"/>
        <v>105</v>
      </c>
      <c r="I182" s="469">
        <f t="shared" si="36"/>
        <v>105</v>
      </c>
    </row>
    <row r="183" spans="1:9" ht="38.25">
      <c r="A183" s="660">
        <v>13</v>
      </c>
      <c r="B183" s="467" t="s">
        <v>1147</v>
      </c>
      <c r="C183" s="467" t="s">
        <v>710</v>
      </c>
      <c r="D183" s="478" t="s">
        <v>533</v>
      </c>
      <c r="E183" s="594" t="s">
        <v>672</v>
      </c>
      <c r="F183" s="466" t="s">
        <v>1193</v>
      </c>
      <c r="G183" s="492">
        <v>7</v>
      </c>
      <c r="H183" s="469">
        <f t="shared" si="35"/>
        <v>105</v>
      </c>
      <c r="I183" s="469">
        <f t="shared" si="36"/>
        <v>105</v>
      </c>
    </row>
    <row r="184" spans="1:9" ht="38.25">
      <c r="A184" s="660">
        <v>14</v>
      </c>
      <c r="B184" s="467" t="s">
        <v>716</v>
      </c>
      <c r="C184" s="467" t="s">
        <v>717</v>
      </c>
      <c r="D184" s="481" t="s">
        <v>718</v>
      </c>
      <c r="E184" s="594" t="s">
        <v>672</v>
      </c>
      <c r="F184" s="466" t="s">
        <v>1193</v>
      </c>
      <c r="G184" s="492">
        <v>7</v>
      </c>
      <c r="H184" s="469">
        <f t="shared" si="35"/>
        <v>105</v>
      </c>
      <c r="I184" s="469">
        <f t="shared" si="36"/>
        <v>105</v>
      </c>
    </row>
    <row r="185" spans="1:9" ht="38.25">
      <c r="A185" s="660">
        <v>15</v>
      </c>
      <c r="B185" s="467" t="s">
        <v>695</v>
      </c>
      <c r="C185" s="467" t="s">
        <v>696</v>
      </c>
      <c r="D185" s="481" t="s">
        <v>697</v>
      </c>
      <c r="E185" s="594" t="s">
        <v>672</v>
      </c>
      <c r="F185" s="466" t="s">
        <v>1193</v>
      </c>
      <c r="G185" s="492">
        <v>7</v>
      </c>
      <c r="H185" s="469">
        <f t="shared" si="35"/>
        <v>105</v>
      </c>
      <c r="I185" s="469">
        <f t="shared" si="36"/>
        <v>105</v>
      </c>
    </row>
    <row r="186" spans="1:9" ht="38.25">
      <c r="A186" s="660">
        <v>1</v>
      </c>
      <c r="B186" s="467" t="s">
        <v>628</v>
      </c>
      <c r="C186" s="467" t="s">
        <v>629</v>
      </c>
      <c r="D186" s="478" t="s">
        <v>516</v>
      </c>
      <c r="E186" s="594" t="s">
        <v>672</v>
      </c>
      <c r="F186" s="466" t="s">
        <v>1194</v>
      </c>
      <c r="G186" s="492">
        <v>7</v>
      </c>
      <c r="H186" s="469">
        <f t="shared" si="35"/>
        <v>105</v>
      </c>
      <c r="I186" s="469">
        <f t="shared" si="36"/>
        <v>105</v>
      </c>
    </row>
    <row r="187" spans="1:9" ht="38.25">
      <c r="A187" s="660">
        <v>2</v>
      </c>
      <c r="B187" s="467" t="s">
        <v>652</v>
      </c>
      <c r="C187" s="467" t="s">
        <v>653</v>
      </c>
      <c r="D187" s="481" t="s">
        <v>522</v>
      </c>
      <c r="E187" s="594" t="s">
        <v>672</v>
      </c>
      <c r="F187" s="466" t="s">
        <v>1194</v>
      </c>
      <c r="G187" s="492">
        <v>7</v>
      </c>
      <c r="H187" s="469">
        <f t="shared" si="35"/>
        <v>105</v>
      </c>
      <c r="I187" s="469">
        <f t="shared" si="36"/>
        <v>105</v>
      </c>
    </row>
    <row r="188" spans="1:9" ht="38.25">
      <c r="A188" s="660">
        <v>3</v>
      </c>
      <c r="B188" s="467" t="s">
        <v>662</v>
      </c>
      <c r="C188" s="467" t="s">
        <v>663</v>
      </c>
      <c r="D188" s="481" t="s">
        <v>664</v>
      </c>
      <c r="E188" s="594" t="s">
        <v>672</v>
      </c>
      <c r="F188" s="466" t="s">
        <v>1194</v>
      </c>
      <c r="G188" s="492">
        <v>7</v>
      </c>
      <c r="H188" s="469">
        <f t="shared" si="35"/>
        <v>105</v>
      </c>
      <c r="I188" s="469">
        <f t="shared" si="36"/>
        <v>105</v>
      </c>
    </row>
    <row r="189" spans="1:9" ht="38.25">
      <c r="A189" s="660">
        <v>4</v>
      </c>
      <c r="B189" s="467" t="s">
        <v>659</v>
      </c>
      <c r="C189" s="467" t="s">
        <v>660</v>
      </c>
      <c r="D189" s="481" t="s">
        <v>564</v>
      </c>
      <c r="E189" s="594" t="s">
        <v>672</v>
      </c>
      <c r="F189" s="466" t="s">
        <v>1194</v>
      </c>
      <c r="G189" s="492">
        <v>7</v>
      </c>
      <c r="H189" s="469">
        <f t="shared" si="35"/>
        <v>105</v>
      </c>
      <c r="I189" s="469">
        <f t="shared" si="36"/>
        <v>105</v>
      </c>
    </row>
    <row r="190" spans="1:9" ht="38.25">
      <c r="A190" s="660">
        <v>5</v>
      </c>
      <c r="B190" s="467" t="s">
        <v>637</v>
      </c>
      <c r="C190" s="467" t="s">
        <v>661</v>
      </c>
      <c r="D190" s="481" t="s">
        <v>598</v>
      </c>
      <c r="E190" s="594" t="s">
        <v>672</v>
      </c>
      <c r="F190" s="466" t="s">
        <v>1194</v>
      </c>
      <c r="G190" s="492">
        <v>7</v>
      </c>
      <c r="H190" s="469">
        <f t="shared" si="35"/>
        <v>105</v>
      </c>
      <c r="I190" s="469">
        <f t="shared" si="36"/>
        <v>105</v>
      </c>
    </row>
    <row r="191" spans="1:9" ht="38.25">
      <c r="A191" s="660">
        <v>6</v>
      </c>
      <c r="B191" s="467" t="s">
        <v>676</v>
      </c>
      <c r="C191" s="467" t="s">
        <v>640</v>
      </c>
      <c r="D191" s="481" t="s">
        <v>677</v>
      </c>
      <c r="E191" s="594" t="s">
        <v>672</v>
      </c>
      <c r="F191" s="466" t="s">
        <v>1194</v>
      </c>
      <c r="G191" s="492">
        <v>7</v>
      </c>
      <c r="H191" s="469">
        <f t="shared" si="35"/>
        <v>105</v>
      </c>
      <c r="I191" s="469">
        <f t="shared" si="36"/>
        <v>105</v>
      </c>
    </row>
    <row r="192" spans="1:9" ht="38.25">
      <c r="A192" s="660">
        <v>1</v>
      </c>
      <c r="B192" s="467" t="s">
        <v>676</v>
      </c>
      <c r="C192" s="467" t="s">
        <v>640</v>
      </c>
      <c r="D192" s="481" t="s">
        <v>677</v>
      </c>
      <c r="E192" s="594" t="s">
        <v>672</v>
      </c>
      <c r="F192" s="466" t="s">
        <v>715</v>
      </c>
      <c r="G192" s="492">
        <v>8</v>
      </c>
      <c r="H192" s="469">
        <f t="shared" si="35"/>
        <v>120</v>
      </c>
      <c r="I192" s="469">
        <f t="shared" si="36"/>
        <v>120</v>
      </c>
    </row>
    <row r="193" spans="1:9" ht="38.25">
      <c r="A193" s="660">
        <v>2</v>
      </c>
      <c r="B193" s="467" t="s">
        <v>687</v>
      </c>
      <c r="C193" s="467" t="s">
        <v>688</v>
      </c>
      <c r="D193" s="481" t="s">
        <v>658</v>
      </c>
      <c r="E193" s="594" t="s">
        <v>672</v>
      </c>
      <c r="F193" s="466" t="s">
        <v>715</v>
      </c>
      <c r="G193" s="492">
        <v>8</v>
      </c>
      <c r="H193" s="469">
        <f t="shared" si="35"/>
        <v>120</v>
      </c>
      <c r="I193" s="469">
        <f t="shared" si="36"/>
        <v>120</v>
      </c>
    </row>
    <row r="194" spans="1:9" ht="38.25">
      <c r="A194" s="660">
        <v>3</v>
      </c>
      <c r="B194" s="467" t="s">
        <v>659</v>
      </c>
      <c r="C194" s="467" t="s">
        <v>660</v>
      </c>
      <c r="D194" s="481" t="s">
        <v>564</v>
      </c>
      <c r="E194" s="594" t="s">
        <v>672</v>
      </c>
      <c r="F194" s="466" t="s">
        <v>715</v>
      </c>
      <c r="G194" s="492">
        <v>8</v>
      </c>
      <c r="H194" s="469">
        <f t="shared" si="35"/>
        <v>120</v>
      </c>
      <c r="I194" s="469">
        <f t="shared" si="36"/>
        <v>120</v>
      </c>
    </row>
    <row r="195" spans="1:9" ht="38.25">
      <c r="A195" s="660">
        <v>4</v>
      </c>
      <c r="B195" s="467" t="s">
        <v>678</v>
      </c>
      <c r="C195" s="467" t="s">
        <v>679</v>
      </c>
      <c r="D195" s="481" t="s">
        <v>577</v>
      </c>
      <c r="E195" s="594" t="s">
        <v>672</v>
      </c>
      <c r="F195" s="466" t="s">
        <v>715</v>
      </c>
      <c r="G195" s="492">
        <v>8</v>
      </c>
      <c r="H195" s="469">
        <f t="shared" si="35"/>
        <v>120</v>
      </c>
      <c r="I195" s="469">
        <f t="shared" si="36"/>
        <v>120</v>
      </c>
    </row>
    <row r="196" spans="1:9" ht="38.25">
      <c r="A196" s="660">
        <v>5</v>
      </c>
      <c r="B196" s="467" t="s">
        <v>695</v>
      </c>
      <c r="C196" s="467" t="s">
        <v>696</v>
      </c>
      <c r="D196" s="481" t="s">
        <v>697</v>
      </c>
      <c r="E196" s="594" t="s">
        <v>672</v>
      </c>
      <c r="F196" s="466" t="s">
        <v>715</v>
      </c>
      <c r="G196" s="492">
        <v>8</v>
      </c>
      <c r="H196" s="469">
        <f t="shared" si="35"/>
        <v>120</v>
      </c>
      <c r="I196" s="469">
        <f t="shared" si="36"/>
        <v>120</v>
      </c>
    </row>
    <row r="197" spans="1:9" ht="38.25">
      <c r="A197" s="660">
        <v>6</v>
      </c>
      <c r="B197" s="467" t="s">
        <v>716</v>
      </c>
      <c r="C197" s="467" t="s">
        <v>717</v>
      </c>
      <c r="D197" s="481" t="s">
        <v>718</v>
      </c>
      <c r="E197" s="594" t="s">
        <v>672</v>
      </c>
      <c r="F197" s="466" t="s">
        <v>715</v>
      </c>
      <c r="G197" s="492">
        <v>8</v>
      </c>
      <c r="H197" s="469">
        <f t="shared" si="35"/>
        <v>120</v>
      </c>
      <c r="I197" s="469">
        <f t="shared" si="36"/>
        <v>120</v>
      </c>
    </row>
    <row r="198" spans="1:9" ht="38.25">
      <c r="A198" s="660">
        <v>7</v>
      </c>
      <c r="B198" s="483" t="s">
        <v>712</v>
      </c>
      <c r="C198" s="483" t="s">
        <v>713</v>
      </c>
      <c r="D198" s="478" t="s">
        <v>714</v>
      </c>
      <c r="E198" s="594" t="s">
        <v>672</v>
      </c>
      <c r="F198" s="466" t="s">
        <v>715</v>
      </c>
      <c r="G198" s="492">
        <v>8</v>
      </c>
      <c r="H198" s="469">
        <f t="shared" si="35"/>
        <v>120</v>
      </c>
      <c r="I198" s="469">
        <f t="shared" si="36"/>
        <v>120</v>
      </c>
    </row>
    <row r="199" spans="1:9" ht="45">
      <c r="A199" s="660">
        <v>8</v>
      </c>
      <c r="B199" s="467" t="s">
        <v>647</v>
      </c>
      <c r="C199" s="467" t="s">
        <v>648</v>
      </c>
      <c r="D199" s="481" t="s">
        <v>530</v>
      </c>
      <c r="E199" s="594" t="s">
        <v>672</v>
      </c>
      <c r="F199" s="466" t="s">
        <v>1195</v>
      </c>
      <c r="G199" s="492">
        <v>8</v>
      </c>
      <c r="H199" s="469">
        <f t="shared" si="35"/>
        <v>120</v>
      </c>
      <c r="I199" s="469">
        <f t="shared" si="36"/>
        <v>120</v>
      </c>
    </row>
    <row r="200" spans="1:9" ht="45">
      <c r="A200" s="660">
        <v>9</v>
      </c>
      <c r="B200" s="467" t="s">
        <v>654</v>
      </c>
      <c r="C200" s="467" t="s">
        <v>655</v>
      </c>
      <c r="D200" s="478" t="s">
        <v>519</v>
      </c>
      <c r="E200" s="594" t="s">
        <v>672</v>
      </c>
      <c r="F200" s="466" t="s">
        <v>1195</v>
      </c>
      <c r="G200" s="492">
        <v>8</v>
      </c>
      <c r="H200" s="469">
        <f t="shared" si="35"/>
        <v>120</v>
      </c>
      <c r="I200" s="469">
        <f t="shared" si="36"/>
        <v>120</v>
      </c>
    </row>
    <row r="201" spans="1:9" ht="45">
      <c r="A201" s="660">
        <v>10</v>
      </c>
      <c r="B201" s="467" t="s">
        <v>637</v>
      </c>
      <c r="C201" s="467" t="s">
        <v>638</v>
      </c>
      <c r="D201" s="481">
        <v>65002007395</v>
      </c>
      <c r="E201" s="594" t="s">
        <v>672</v>
      </c>
      <c r="F201" s="466" t="s">
        <v>1195</v>
      </c>
      <c r="G201" s="492">
        <v>8</v>
      </c>
      <c r="H201" s="469">
        <f t="shared" si="35"/>
        <v>120</v>
      </c>
      <c r="I201" s="469">
        <f t="shared" si="36"/>
        <v>120</v>
      </c>
    </row>
    <row r="202" spans="1:9" ht="45">
      <c r="A202" s="660">
        <v>11</v>
      </c>
      <c r="B202" s="467" t="s">
        <v>637</v>
      </c>
      <c r="C202" s="467" t="s">
        <v>661</v>
      </c>
      <c r="D202" s="481" t="s">
        <v>598</v>
      </c>
      <c r="E202" s="594" t="s">
        <v>672</v>
      </c>
      <c r="F202" s="466" t="s">
        <v>1195</v>
      </c>
      <c r="G202" s="492">
        <v>8</v>
      </c>
      <c r="H202" s="469">
        <f t="shared" si="35"/>
        <v>120</v>
      </c>
      <c r="I202" s="469">
        <f t="shared" si="36"/>
        <v>120</v>
      </c>
    </row>
    <row r="203" spans="1:9" ht="45">
      <c r="A203" s="660">
        <v>12</v>
      </c>
      <c r="B203" s="467" t="s">
        <v>662</v>
      </c>
      <c r="C203" s="467" t="s">
        <v>663</v>
      </c>
      <c r="D203" s="481" t="s">
        <v>664</v>
      </c>
      <c r="E203" s="594" t="s">
        <v>672</v>
      </c>
      <c r="F203" s="466" t="s">
        <v>1195</v>
      </c>
      <c r="G203" s="492">
        <v>8</v>
      </c>
      <c r="H203" s="469">
        <f t="shared" si="35"/>
        <v>120</v>
      </c>
      <c r="I203" s="469">
        <f t="shared" si="36"/>
        <v>120</v>
      </c>
    </row>
    <row r="204" spans="1:9" ht="45">
      <c r="A204" s="660">
        <v>13</v>
      </c>
      <c r="B204" s="483" t="s">
        <v>684</v>
      </c>
      <c r="C204" s="483" t="s">
        <v>685</v>
      </c>
      <c r="D204" s="484" t="s">
        <v>686</v>
      </c>
      <c r="E204" s="594" t="s">
        <v>672</v>
      </c>
      <c r="F204" s="466" t="s">
        <v>1195</v>
      </c>
      <c r="G204" s="492">
        <v>8</v>
      </c>
      <c r="H204" s="469">
        <f t="shared" si="35"/>
        <v>120</v>
      </c>
      <c r="I204" s="469">
        <f t="shared" si="36"/>
        <v>120</v>
      </c>
    </row>
    <row r="205" spans="1:9" ht="45">
      <c r="A205" s="660">
        <v>14</v>
      </c>
      <c r="B205" s="467" t="s">
        <v>1147</v>
      </c>
      <c r="C205" s="467" t="s">
        <v>710</v>
      </c>
      <c r="D205" s="478" t="s">
        <v>533</v>
      </c>
      <c r="E205" s="594" t="s">
        <v>672</v>
      </c>
      <c r="F205" s="466" t="s">
        <v>1195</v>
      </c>
      <c r="G205" s="492">
        <v>8</v>
      </c>
      <c r="H205" s="469">
        <f t="shared" si="35"/>
        <v>120</v>
      </c>
      <c r="I205" s="469">
        <f t="shared" si="36"/>
        <v>120</v>
      </c>
    </row>
    <row r="206" spans="1:9" ht="38.25">
      <c r="A206" s="660">
        <v>1</v>
      </c>
      <c r="B206" s="467" t="s">
        <v>628</v>
      </c>
      <c r="C206" s="467" t="s">
        <v>629</v>
      </c>
      <c r="D206" s="478" t="s">
        <v>516</v>
      </c>
      <c r="E206" s="594" t="s">
        <v>672</v>
      </c>
      <c r="F206" s="466" t="s">
        <v>1196</v>
      </c>
      <c r="G206" s="492">
        <v>4</v>
      </c>
      <c r="H206" s="469">
        <f>G206*15</f>
        <v>60</v>
      </c>
      <c r="I206" s="469">
        <f>G206*15</f>
        <v>60</v>
      </c>
    </row>
    <row r="207" spans="1:9" ht="38.25">
      <c r="A207" s="660">
        <v>2</v>
      </c>
      <c r="B207" s="467" t="s">
        <v>652</v>
      </c>
      <c r="C207" s="467" t="s">
        <v>653</v>
      </c>
      <c r="D207" s="481" t="s">
        <v>522</v>
      </c>
      <c r="E207" s="594" t="s">
        <v>672</v>
      </c>
      <c r="F207" s="466" t="s">
        <v>1196</v>
      </c>
      <c r="G207" s="492">
        <v>4</v>
      </c>
      <c r="H207" s="469">
        <f>G207*15</f>
        <v>60</v>
      </c>
      <c r="I207" s="469">
        <f>G207*15</f>
        <v>60</v>
      </c>
    </row>
    <row r="208" spans="1:9" ht="45">
      <c r="A208" s="660">
        <v>1</v>
      </c>
      <c r="B208" s="467" t="s">
        <v>647</v>
      </c>
      <c r="C208" s="467" t="s">
        <v>648</v>
      </c>
      <c r="D208" s="481" t="s">
        <v>530</v>
      </c>
      <c r="E208" s="594" t="s">
        <v>672</v>
      </c>
      <c r="F208" s="466" t="s">
        <v>1197</v>
      </c>
      <c r="G208" s="492">
        <v>3</v>
      </c>
      <c r="H208" s="469">
        <f>G208*15</f>
        <v>45</v>
      </c>
      <c r="I208" s="469">
        <f>G208*15</f>
        <v>45</v>
      </c>
    </row>
    <row r="209" spans="1:9" ht="45">
      <c r="A209" s="660">
        <v>2</v>
      </c>
      <c r="B209" s="467" t="s">
        <v>637</v>
      </c>
      <c r="C209" s="467" t="s">
        <v>638</v>
      </c>
      <c r="D209" s="481">
        <v>65002007395</v>
      </c>
      <c r="E209" s="594" t="s">
        <v>672</v>
      </c>
      <c r="F209" s="466" t="s">
        <v>1197</v>
      </c>
      <c r="G209" s="492">
        <v>3</v>
      </c>
      <c r="H209" s="469">
        <f t="shared" ref="H209:H217" si="37">G209*15</f>
        <v>45</v>
      </c>
      <c r="I209" s="469">
        <f t="shared" ref="I209:I217" si="38">G209*15</f>
        <v>45</v>
      </c>
    </row>
    <row r="210" spans="1:9" ht="45">
      <c r="A210" s="660">
        <v>3</v>
      </c>
      <c r="B210" s="467" t="s">
        <v>676</v>
      </c>
      <c r="C210" s="467" t="s">
        <v>640</v>
      </c>
      <c r="D210" s="481" t="s">
        <v>677</v>
      </c>
      <c r="E210" s="594" t="s">
        <v>672</v>
      </c>
      <c r="F210" s="466" t="s">
        <v>1197</v>
      </c>
      <c r="G210" s="492">
        <v>3</v>
      </c>
      <c r="H210" s="469">
        <f t="shared" si="37"/>
        <v>45</v>
      </c>
      <c r="I210" s="469">
        <f t="shared" si="38"/>
        <v>45</v>
      </c>
    </row>
    <row r="211" spans="1:9" ht="45">
      <c r="A211" s="660">
        <v>4</v>
      </c>
      <c r="B211" s="467" t="s">
        <v>654</v>
      </c>
      <c r="C211" s="467" t="s">
        <v>655</v>
      </c>
      <c r="D211" s="478" t="s">
        <v>519</v>
      </c>
      <c r="E211" s="594" t="s">
        <v>672</v>
      </c>
      <c r="F211" s="466" t="s">
        <v>1197</v>
      </c>
      <c r="G211" s="492">
        <v>3</v>
      </c>
      <c r="H211" s="469">
        <f t="shared" si="37"/>
        <v>45</v>
      </c>
      <c r="I211" s="469">
        <f t="shared" si="38"/>
        <v>45</v>
      </c>
    </row>
    <row r="212" spans="1:9" ht="38.25">
      <c r="A212" s="660">
        <v>1</v>
      </c>
      <c r="B212" s="467" t="s">
        <v>637</v>
      </c>
      <c r="C212" s="467" t="s">
        <v>661</v>
      </c>
      <c r="D212" s="481" t="s">
        <v>598</v>
      </c>
      <c r="E212" s="594" t="s">
        <v>672</v>
      </c>
      <c r="F212" s="466" t="s">
        <v>1198</v>
      </c>
      <c r="G212" s="492">
        <v>30</v>
      </c>
      <c r="H212" s="469">
        <f t="shared" si="37"/>
        <v>450</v>
      </c>
      <c r="I212" s="469">
        <f t="shared" si="38"/>
        <v>450</v>
      </c>
    </row>
    <row r="213" spans="1:9" ht="38.25">
      <c r="A213" s="660">
        <v>2</v>
      </c>
      <c r="B213" s="467" t="s">
        <v>1147</v>
      </c>
      <c r="C213" s="467" t="s">
        <v>710</v>
      </c>
      <c r="D213" s="478" t="s">
        <v>533</v>
      </c>
      <c r="E213" s="594" t="s">
        <v>672</v>
      </c>
      <c r="F213" s="466" t="s">
        <v>1198</v>
      </c>
      <c r="G213" s="492">
        <v>30</v>
      </c>
      <c r="H213" s="469">
        <f t="shared" si="37"/>
        <v>450</v>
      </c>
      <c r="I213" s="469">
        <f t="shared" si="38"/>
        <v>450</v>
      </c>
    </row>
    <row r="214" spans="1:9" ht="38.25">
      <c r="A214" s="660">
        <v>3</v>
      </c>
      <c r="B214" s="467" t="s">
        <v>662</v>
      </c>
      <c r="C214" s="467" t="s">
        <v>663</v>
      </c>
      <c r="D214" s="481" t="s">
        <v>664</v>
      </c>
      <c r="E214" s="594" t="s">
        <v>672</v>
      </c>
      <c r="F214" s="466" t="s">
        <v>1198</v>
      </c>
      <c r="G214" s="492">
        <v>30</v>
      </c>
      <c r="H214" s="469">
        <f t="shared" si="37"/>
        <v>450</v>
      </c>
      <c r="I214" s="469">
        <f t="shared" si="38"/>
        <v>450</v>
      </c>
    </row>
    <row r="215" spans="1:9" ht="38.25">
      <c r="A215" s="660">
        <v>1</v>
      </c>
      <c r="B215" s="467" t="s">
        <v>695</v>
      </c>
      <c r="C215" s="467" t="s">
        <v>696</v>
      </c>
      <c r="D215" s="481" t="s">
        <v>697</v>
      </c>
      <c r="E215" s="594" t="s">
        <v>672</v>
      </c>
      <c r="F215" s="466" t="s">
        <v>1189</v>
      </c>
      <c r="G215" s="492">
        <v>30</v>
      </c>
      <c r="H215" s="469">
        <f t="shared" si="37"/>
        <v>450</v>
      </c>
      <c r="I215" s="469">
        <f t="shared" si="38"/>
        <v>450</v>
      </c>
    </row>
    <row r="216" spans="1:9" ht="38.25">
      <c r="A216" s="660">
        <v>2</v>
      </c>
      <c r="B216" s="467" t="s">
        <v>1173</v>
      </c>
      <c r="C216" s="467" t="s">
        <v>1174</v>
      </c>
      <c r="D216" s="597" t="s">
        <v>1175</v>
      </c>
      <c r="E216" s="594" t="s">
        <v>672</v>
      </c>
      <c r="F216" s="466" t="s">
        <v>1189</v>
      </c>
      <c r="G216" s="492">
        <v>30</v>
      </c>
      <c r="H216" s="469">
        <f t="shared" si="37"/>
        <v>450</v>
      </c>
      <c r="I216" s="469">
        <f t="shared" si="38"/>
        <v>450</v>
      </c>
    </row>
    <row r="217" spans="1:9" ht="38.25">
      <c r="A217" s="660">
        <v>3</v>
      </c>
      <c r="B217" s="467" t="s">
        <v>659</v>
      </c>
      <c r="C217" s="467" t="s">
        <v>660</v>
      </c>
      <c r="D217" s="481" t="s">
        <v>564</v>
      </c>
      <c r="E217" s="594" t="s">
        <v>672</v>
      </c>
      <c r="F217" s="466" t="s">
        <v>1189</v>
      </c>
      <c r="G217" s="492">
        <v>30</v>
      </c>
      <c r="H217" s="469">
        <f t="shared" si="37"/>
        <v>450</v>
      </c>
      <c r="I217" s="469">
        <f t="shared" si="38"/>
        <v>450</v>
      </c>
    </row>
    <row r="218" spans="1:9" ht="38.25">
      <c r="A218" s="660">
        <v>1</v>
      </c>
      <c r="B218" s="467" t="s">
        <v>628</v>
      </c>
      <c r="C218" s="467" t="s">
        <v>629</v>
      </c>
      <c r="D218" s="478" t="s">
        <v>516</v>
      </c>
      <c r="E218" s="594" t="s">
        <v>672</v>
      </c>
      <c r="F218" s="466" t="s">
        <v>1170</v>
      </c>
      <c r="G218" s="492">
        <v>5</v>
      </c>
      <c r="H218" s="469">
        <f>G218*40</f>
        <v>200</v>
      </c>
      <c r="I218" s="469">
        <f>G218*40</f>
        <v>200</v>
      </c>
    </row>
    <row r="219" spans="1:9" ht="38.25">
      <c r="A219" s="660">
        <v>2</v>
      </c>
      <c r="B219" s="467" t="s">
        <v>652</v>
      </c>
      <c r="C219" s="467" t="s">
        <v>653</v>
      </c>
      <c r="D219" s="481" t="s">
        <v>522</v>
      </c>
      <c r="E219" s="594" t="s">
        <v>672</v>
      </c>
      <c r="F219" s="466" t="s">
        <v>1170</v>
      </c>
      <c r="G219" s="492">
        <v>5</v>
      </c>
      <c r="H219" s="469">
        <f t="shared" ref="H219:H222" si="39">G219*40</f>
        <v>200</v>
      </c>
      <c r="I219" s="469">
        <f t="shared" ref="I219:I222" si="40">G219*40</f>
        <v>200</v>
      </c>
    </row>
    <row r="220" spans="1:9" ht="38.25">
      <c r="A220" s="660">
        <v>3</v>
      </c>
      <c r="B220" s="467" t="s">
        <v>678</v>
      </c>
      <c r="C220" s="467" t="s">
        <v>679</v>
      </c>
      <c r="D220" s="481" t="s">
        <v>577</v>
      </c>
      <c r="E220" s="594" t="s">
        <v>672</v>
      </c>
      <c r="F220" s="466" t="s">
        <v>1170</v>
      </c>
      <c r="G220" s="492">
        <v>5</v>
      </c>
      <c r="H220" s="469">
        <f t="shared" si="39"/>
        <v>200</v>
      </c>
      <c r="I220" s="469">
        <f t="shared" si="40"/>
        <v>200</v>
      </c>
    </row>
    <row r="221" spans="1:9" ht="38.25">
      <c r="A221" s="660">
        <v>4</v>
      </c>
      <c r="B221" s="467" t="s">
        <v>681</v>
      </c>
      <c r="C221" s="467" t="s">
        <v>682</v>
      </c>
      <c r="D221" s="481" t="s">
        <v>683</v>
      </c>
      <c r="E221" s="594" t="s">
        <v>672</v>
      </c>
      <c r="F221" s="466" t="s">
        <v>1170</v>
      </c>
      <c r="G221" s="492">
        <v>5</v>
      </c>
      <c r="H221" s="469">
        <f t="shared" si="39"/>
        <v>200</v>
      </c>
      <c r="I221" s="469">
        <f t="shared" si="40"/>
        <v>200</v>
      </c>
    </row>
    <row r="222" spans="1:9" ht="38.25">
      <c r="A222" s="660">
        <v>5</v>
      </c>
      <c r="B222" s="483" t="s">
        <v>684</v>
      </c>
      <c r="C222" s="483" t="s">
        <v>685</v>
      </c>
      <c r="D222" s="484" t="s">
        <v>686</v>
      </c>
      <c r="E222" s="594" t="s">
        <v>672</v>
      </c>
      <c r="F222" s="466" t="s">
        <v>1170</v>
      </c>
      <c r="G222" s="492">
        <v>5</v>
      </c>
      <c r="H222" s="469">
        <f t="shared" si="39"/>
        <v>200</v>
      </c>
      <c r="I222" s="469">
        <f t="shared" si="40"/>
        <v>200</v>
      </c>
    </row>
    <row r="223" spans="1:9" ht="38.25">
      <c r="A223" s="664">
        <v>1</v>
      </c>
      <c r="B223" s="467" t="s">
        <v>628</v>
      </c>
      <c r="C223" s="467" t="s">
        <v>629</v>
      </c>
      <c r="D223" s="478" t="s">
        <v>516</v>
      </c>
      <c r="E223" s="594" t="s">
        <v>672</v>
      </c>
      <c r="F223" s="665" t="s">
        <v>723</v>
      </c>
      <c r="G223" s="480">
        <v>3</v>
      </c>
      <c r="H223" s="492">
        <f>G223*15</f>
        <v>45</v>
      </c>
      <c r="I223" s="492">
        <v>0</v>
      </c>
    </row>
    <row r="224" spans="1:9" ht="38.25">
      <c r="A224" s="664">
        <v>2</v>
      </c>
      <c r="B224" s="467" t="s">
        <v>659</v>
      </c>
      <c r="C224" s="467" t="s">
        <v>660</v>
      </c>
      <c r="D224" s="481" t="s">
        <v>564</v>
      </c>
      <c r="E224" s="594" t="s">
        <v>672</v>
      </c>
      <c r="F224" s="665" t="s">
        <v>723</v>
      </c>
      <c r="G224" s="480">
        <v>3</v>
      </c>
      <c r="H224" s="492">
        <f t="shared" ref="H224:H226" si="41">G224*15</f>
        <v>45</v>
      </c>
      <c r="I224" s="492">
        <v>0</v>
      </c>
    </row>
    <row r="225" spans="1:9" ht="38.25">
      <c r="A225" s="664">
        <v>3</v>
      </c>
      <c r="B225" s="467" t="s">
        <v>676</v>
      </c>
      <c r="C225" s="467" t="s">
        <v>640</v>
      </c>
      <c r="D225" s="481" t="s">
        <v>677</v>
      </c>
      <c r="E225" s="594" t="s">
        <v>672</v>
      </c>
      <c r="F225" s="665" t="s">
        <v>724</v>
      </c>
      <c r="G225" s="480">
        <v>3</v>
      </c>
      <c r="H225" s="492">
        <f t="shared" si="41"/>
        <v>45</v>
      </c>
      <c r="I225" s="492">
        <v>0</v>
      </c>
    </row>
    <row r="226" spans="1:9" ht="38.25">
      <c r="A226" s="664">
        <v>4</v>
      </c>
      <c r="B226" s="467" t="s">
        <v>678</v>
      </c>
      <c r="C226" s="467" t="s">
        <v>679</v>
      </c>
      <c r="D226" s="481" t="s">
        <v>577</v>
      </c>
      <c r="E226" s="594" t="s">
        <v>672</v>
      </c>
      <c r="F226" s="665" t="s">
        <v>724</v>
      </c>
      <c r="G226" s="480">
        <v>3</v>
      </c>
      <c r="H226" s="492">
        <f t="shared" si="41"/>
        <v>45</v>
      </c>
      <c r="I226" s="492">
        <v>0</v>
      </c>
    </row>
    <row r="227" spans="1:9" ht="38.25">
      <c r="A227" s="664">
        <v>1</v>
      </c>
      <c r="B227" s="467" t="s">
        <v>628</v>
      </c>
      <c r="C227" s="467" t="s">
        <v>629</v>
      </c>
      <c r="D227" s="478" t="s">
        <v>516</v>
      </c>
      <c r="E227" s="594" t="s">
        <v>672</v>
      </c>
      <c r="F227" s="665" t="s">
        <v>1200</v>
      </c>
      <c r="G227" s="480">
        <v>2</v>
      </c>
      <c r="H227" s="492">
        <f>G227*15+187</f>
        <v>217</v>
      </c>
      <c r="I227" s="492">
        <f>G227*15+187</f>
        <v>217</v>
      </c>
    </row>
    <row r="228" spans="1:9" ht="38.25">
      <c r="A228" s="664">
        <v>2</v>
      </c>
      <c r="B228" s="467" t="s">
        <v>659</v>
      </c>
      <c r="C228" s="467" t="s">
        <v>660</v>
      </c>
      <c r="D228" s="481" t="s">
        <v>564</v>
      </c>
      <c r="E228" s="594" t="s">
        <v>672</v>
      </c>
      <c r="F228" s="665" t="s">
        <v>1200</v>
      </c>
      <c r="G228" s="480">
        <v>2</v>
      </c>
      <c r="H228" s="492">
        <f t="shared" ref="H228:H256" si="42">G228*15</f>
        <v>30</v>
      </c>
      <c r="I228" s="492">
        <f t="shared" ref="I228:I256" si="43">G228*15</f>
        <v>30</v>
      </c>
    </row>
    <row r="229" spans="1:9" ht="38.25">
      <c r="A229" s="660">
        <v>1</v>
      </c>
      <c r="B229" s="467" t="s">
        <v>676</v>
      </c>
      <c r="C229" s="467" t="s">
        <v>640</v>
      </c>
      <c r="D229" s="481" t="s">
        <v>677</v>
      </c>
      <c r="E229" s="594" t="s">
        <v>672</v>
      </c>
      <c r="F229" s="665" t="s">
        <v>1199</v>
      </c>
      <c r="G229" s="480">
        <v>2</v>
      </c>
      <c r="H229" s="492">
        <f t="shared" si="42"/>
        <v>30</v>
      </c>
      <c r="I229" s="492">
        <f t="shared" si="43"/>
        <v>30</v>
      </c>
    </row>
    <row r="230" spans="1:9" ht="38.25">
      <c r="A230" s="660">
        <v>2</v>
      </c>
      <c r="B230" s="467" t="s">
        <v>678</v>
      </c>
      <c r="C230" s="467" t="s">
        <v>679</v>
      </c>
      <c r="D230" s="481" t="s">
        <v>577</v>
      </c>
      <c r="E230" s="594" t="s">
        <v>672</v>
      </c>
      <c r="F230" s="665" t="s">
        <v>1199</v>
      </c>
      <c r="G230" s="480">
        <v>2</v>
      </c>
      <c r="H230" s="492">
        <f t="shared" si="42"/>
        <v>30</v>
      </c>
      <c r="I230" s="492">
        <f t="shared" si="43"/>
        <v>30</v>
      </c>
    </row>
    <row r="231" spans="1:9" ht="38.25">
      <c r="A231" s="660">
        <v>3</v>
      </c>
      <c r="B231" s="467" t="s">
        <v>637</v>
      </c>
      <c r="C231" s="467" t="s">
        <v>638</v>
      </c>
      <c r="D231" s="481">
        <v>65002007395</v>
      </c>
      <c r="E231" s="594" t="s">
        <v>672</v>
      </c>
      <c r="F231" s="466" t="s">
        <v>1201</v>
      </c>
      <c r="G231" s="480">
        <v>2</v>
      </c>
      <c r="H231" s="492">
        <f t="shared" si="42"/>
        <v>30</v>
      </c>
      <c r="I231" s="492">
        <f t="shared" si="43"/>
        <v>30</v>
      </c>
    </row>
    <row r="232" spans="1:9" ht="38.25">
      <c r="A232" s="660">
        <v>4</v>
      </c>
      <c r="B232" s="467" t="s">
        <v>647</v>
      </c>
      <c r="C232" s="467" t="s">
        <v>648</v>
      </c>
      <c r="D232" s="481" t="s">
        <v>530</v>
      </c>
      <c r="E232" s="594" t="s">
        <v>672</v>
      </c>
      <c r="F232" s="466" t="s">
        <v>1201</v>
      </c>
      <c r="G232" s="480">
        <v>2</v>
      </c>
      <c r="H232" s="492">
        <f t="shared" si="42"/>
        <v>30</v>
      </c>
      <c r="I232" s="492">
        <f t="shared" si="43"/>
        <v>30</v>
      </c>
    </row>
    <row r="233" spans="1:9" ht="38.25">
      <c r="A233" s="660">
        <v>1</v>
      </c>
      <c r="B233" s="467" t="s">
        <v>628</v>
      </c>
      <c r="C233" s="467" t="s">
        <v>629</v>
      </c>
      <c r="D233" s="478" t="s">
        <v>516</v>
      </c>
      <c r="E233" s="594" t="s">
        <v>672</v>
      </c>
      <c r="F233" s="466" t="s">
        <v>1202</v>
      </c>
      <c r="G233" s="480">
        <v>7</v>
      </c>
      <c r="H233" s="492">
        <f t="shared" si="42"/>
        <v>105</v>
      </c>
      <c r="I233" s="492">
        <f t="shared" si="43"/>
        <v>105</v>
      </c>
    </row>
    <row r="234" spans="1:9" ht="38.25">
      <c r="A234" s="660">
        <v>2</v>
      </c>
      <c r="B234" s="467" t="s">
        <v>652</v>
      </c>
      <c r="C234" s="467" t="s">
        <v>653</v>
      </c>
      <c r="D234" s="481" t="s">
        <v>522</v>
      </c>
      <c r="E234" s="594" t="s">
        <v>672</v>
      </c>
      <c r="F234" s="466" t="s">
        <v>1202</v>
      </c>
      <c r="G234" s="480">
        <v>7</v>
      </c>
      <c r="H234" s="492">
        <f t="shared" si="42"/>
        <v>105</v>
      </c>
      <c r="I234" s="492">
        <f t="shared" si="43"/>
        <v>105</v>
      </c>
    </row>
    <row r="235" spans="1:9" ht="38.25">
      <c r="A235" s="660">
        <v>3</v>
      </c>
      <c r="B235" s="467" t="s">
        <v>687</v>
      </c>
      <c r="C235" s="467" t="s">
        <v>688</v>
      </c>
      <c r="D235" s="481" t="s">
        <v>658</v>
      </c>
      <c r="E235" s="594" t="s">
        <v>672</v>
      </c>
      <c r="F235" s="466" t="s">
        <v>1202</v>
      </c>
      <c r="G235" s="480">
        <v>7</v>
      </c>
      <c r="H235" s="492">
        <f t="shared" si="42"/>
        <v>105</v>
      </c>
      <c r="I235" s="492">
        <f t="shared" si="43"/>
        <v>105</v>
      </c>
    </row>
    <row r="236" spans="1:9" ht="38.25">
      <c r="A236" s="660">
        <v>4</v>
      </c>
      <c r="B236" s="467" t="s">
        <v>678</v>
      </c>
      <c r="C236" s="467" t="s">
        <v>679</v>
      </c>
      <c r="D236" s="481" t="s">
        <v>577</v>
      </c>
      <c r="E236" s="594" t="s">
        <v>672</v>
      </c>
      <c r="F236" s="466" t="s">
        <v>1202</v>
      </c>
      <c r="G236" s="480">
        <v>7</v>
      </c>
      <c r="H236" s="492">
        <f t="shared" si="42"/>
        <v>105</v>
      </c>
      <c r="I236" s="492">
        <f t="shared" si="43"/>
        <v>105</v>
      </c>
    </row>
    <row r="237" spans="1:9" ht="38.25">
      <c r="A237" s="660">
        <v>5</v>
      </c>
      <c r="B237" s="467" t="s">
        <v>654</v>
      </c>
      <c r="C237" s="467" t="s">
        <v>655</v>
      </c>
      <c r="D237" s="478" t="s">
        <v>519</v>
      </c>
      <c r="E237" s="594" t="s">
        <v>672</v>
      </c>
      <c r="F237" s="466" t="s">
        <v>1202</v>
      </c>
      <c r="G237" s="480">
        <v>7</v>
      </c>
      <c r="H237" s="492">
        <f t="shared" si="42"/>
        <v>105</v>
      </c>
      <c r="I237" s="492">
        <f t="shared" si="43"/>
        <v>105</v>
      </c>
    </row>
    <row r="238" spans="1:9" ht="38.25">
      <c r="A238" s="660">
        <v>1</v>
      </c>
      <c r="B238" s="467" t="s">
        <v>637</v>
      </c>
      <c r="C238" s="467" t="s">
        <v>638</v>
      </c>
      <c r="D238" s="481">
        <v>65002007395</v>
      </c>
      <c r="E238" s="594" t="s">
        <v>672</v>
      </c>
      <c r="F238" s="466" t="s">
        <v>1180</v>
      </c>
      <c r="G238" s="480">
        <v>7</v>
      </c>
      <c r="H238" s="492">
        <f t="shared" si="42"/>
        <v>105</v>
      </c>
      <c r="I238" s="492">
        <f t="shared" si="43"/>
        <v>105</v>
      </c>
    </row>
    <row r="239" spans="1:9" ht="38.25">
      <c r="A239" s="660">
        <v>2</v>
      </c>
      <c r="B239" s="467" t="s">
        <v>676</v>
      </c>
      <c r="C239" s="467" t="s">
        <v>640</v>
      </c>
      <c r="D239" s="481" t="s">
        <v>677</v>
      </c>
      <c r="E239" s="594" t="s">
        <v>672</v>
      </c>
      <c r="F239" s="466" t="s">
        <v>1180</v>
      </c>
      <c r="G239" s="480">
        <v>7</v>
      </c>
      <c r="H239" s="492">
        <f t="shared" si="42"/>
        <v>105</v>
      </c>
      <c r="I239" s="492">
        <f t="shared" si="43"/>
        <v>105</v>
      </c>
    </row>
    <row r="240" spans="1:9" ht="38.25">
      <c r="A240" s="660">
        <v>3</v>
      </c>
      <c r="B240" s="483" t="s">
        <v>712</v>
      </c>
      <c r="C240" s="483" t="s">
        <v>713</v>
      </c>
      <c r="D240" s="478" t="s">
        <v>714</v>
      </c>
      <c r="E240" s="594" t="s">
        <v>672</v>
      </c>
      <c r="F240" s="466" t="s">
        <v>1180</v>
      </c>
      <c r="G240" s="480">
        <v>7</v>
      </c>
      <c r="H240" s="492">
        <f t="shared" si="42"/>
        <v>105</v>
      </c>
      <c r="I240" s="492">
        <f t="shared" si="43"/>
        <v>105</v>
      </c>
    </row>
    <row r="241" spans="1:9" ht="38.25">
      <c r="A241" s="660">
        <v>4</v>
      </c>
      <c r="B241" s="467" t="s">
        <v>1173</v>
      </c>
      <c r="C241" s="467" t="s">
        <v>1174</v>
      </c>
      <c r="D241" s="597" t="s">
        <v>1175</v>
      </c>
      <c r="E241" s="594" t="s">
        <v>672</v>
      </c>
      <c r="F241" s="466" t="s">
        <v>1180</v>
      </c>
      <c r="G241" s="480">
        <v>7</v>
      </c>
      <c r="H241" s="492">
        <f t="shared" si="42"/>
        <v>105</v>
      </c>
      <c r="I241" s="492">
        <f t="shared" si="43"/>
        <v>105</v>
      </c>
    </row>
    <row r="242" spans="1:9" ht="38.25">
      <c r="A242" s="660">
        <v>5</v>
      </c>
      <c r="B242" s="467" t="s">
        <v>1147</v>
      </c>
      <c r="C242" s="467" t="s">
        <v>710</v>
      </c>
      <c r="D242" s="478" t="s">
        <v>533</v>
      </c>
      <c r="E242" s="594" t="s">
        <v>672</v>
      </c>
      <c r="F242" s="466" t="s">
        <v>1180</v>
      </c>
      <c r="G242" s="480">
        <v>7</v>
      </c>
      <c r="H242" s="492">
        <f t="shared" si="42"/>
        <v>105</v>
      </c>
      <c r="I242" s="492">
        <f t="shared" si="43"/>
        <v>105</v>
      </c>
    </row>
    <row r="243" spans="1:9" ht="38.25">
      <c r="A243" s="660">
        <v>1</v>
      </c>
      <c r="B243" s="467" t="s">
        <v>676</v>
      </c>
      <c r="C243" s="467" t="s">
        <v>640</v>
      </c>
      <c r="D243" s="481" t="s">
        <v>677</v>
      </c>
      <c r="E243" s="594" t="s">
        <v>672</v>
      </c>
      <c r="F243" s="466" t="s">
        <v>1204</v>
      </c>
      <c r="G243" s="480">
        <v>9</v>
      </c>
      <c r="H243" s="492">
        <f t="shared" si="42"/>
        <v>135</v>
      </c>
      <c r="I243" s="492">
        <f t="shared" si="43"/>
        <v>135</v>
      </c>
    </row>
    <row r="244" spans="1:9" ht="38.25">
      <c r="A244" s="660">
        <v>2</v>
      </c>
      <c r="B244" s="467" t="s">
        <v>637</v>
      </c>
      <c r="C244" s="467" t="s">
        <v>638</v>
      </c>
      <c r="D244" s="481">
        <v>65002007395</v>
      </c>
      <c r="E244" s="594" t="s">
        <v>672</v>
      </c>
      <c r="F244" s="466" t="s">
        <v>1204</v>
      </c>
      <c r="G244" s="480">
        <v>9</v>
      </c>
      <c r="H244" s="492">
        <f t="shared" si="42"/>
        <v>135</v>
      </c>
      <c r="I244" s="492">
        <f t="shared" si="43"/>
        <v>135</v>
      </c>
    </row>
    <row r="245" spans="1:9" ht="38.25">
      <c r="A245" s="660">
        <v>3</v>
      </c>
      <c r="B245" s="467" t="s">
        <v>1203</v>
      </c>
      <c r="C245" s="467" t="s">
        <v>1163</v>
      </c>
      <c r="D245" s="481" t="s">
        <v>536</v>
      </c>
      <c r="E245" s="594" t="s">
        <v>672</v>
      </c>
      <c r="F245" s="466" t="s">
        <v>1204</v>
      </c>
      <c r="G245" s="480">
        <v>9</v>
      </c>
      <c r="H245" s="492">
        <f t="shared" si="42"/>
        <v>135</v>
      </c>
      <c r="I245" s="492">
        <f t="shared" si="43"/>
        <v>135</v>
      </c>
    </row>
    <row r="246" spans="1:9" ht="38.25">
      <c r="A246" s="660">
        <v>4</v>
      </c>
      <c r="B246" s="467" t="s">
        <v>678</v>
      </c>
      <c r="C246" s="467" t="s">
        <v>679</v>
      </c>
      <c r="D246" s="481" t="s">
        <v>577</v>
      </c>
      <c r="E246" s="594" t="s">
        <v>672</v>
      </c>
      <c r="F246" s="466" t="s">
        <v>1204</v>
      </c>
      <c r="G246" s="480">
        <v>9</v>
      </c>
      <c r="H246" s="492">
        <f t="shared" si="42"/>
        <v>135</v>
      </c>
      <c r="I246" s="492">
        <f t="shared" si="43"/>
        <v>135</v>
      </c>
    </row>
    <row r="247" spans="1:9" ht="38.25">
      <c r="A247" s="660">
        <v>5</v>
      </c>
      <c r="B247" s="467" t="s">
        <v>637</v>
      </c>
      <c r="C247" s="467" t="s">
        <v>661</v>
      </c>
      <c r="D247" s="481" t="s">
        <v>598</v>
      </c>
      <c r="E247" s="594" t="s">
        <v>672</v>
      </c>
      <c r="F247" s="466" t="s">
        <v>1204</v>
      </c>
      <c r="G247" s="480">
        <v>9</v>
      </c>
      <c r="H247" s="492">
        <f t="shared" si="42"/>
        <v>135</v>
      </c>
      <c r="I247" s="492">
        <f t="shared" si="43"/>
        <v>135</v>
      </c>
    </row>
    <row r="248" spans="1:9" ht="38.25">
      <c r="A248" s="660">
        <v>1</v>
      </c>
      <c r="B248" s="467" t="s">
        <v>628</v>
      </c>
      <c r="C248" s="467" t="s">
        <v>629</v>
      </c>
      <c r="D248" s="478" t="s">
        <v>516</v>
      </c>
      <c r="E248" s="594" t="s">
        <v>672</v>
      </c>
      <c r="F248" s="466" t="s">
        <v>1205</v>
      </c>
      <c r="G248" s="480">
        <v>5</v>
      </c>
      <c r="H248" s="492">
        <f t="shared" si="42"/>
        <v>75</v>
      </c>
      <c r="I248" s="492">
        <f t="shared" si="43"/>
        <v>75</v>
      </c>
    </row>
    <row r="249" spans="1:9" ht="38.25">
      <c r="A249" s="660">
        <v>2</v>
      </c>
      <c r="B249" s="467" t="s">
        <v>652</v>
      </c>
      <c r="C249" s="467" t="s">
        <v>653</v>
      </c>
      <c r="D249" s="481" t="s">
        <v>522</v>
      </c>
      <c r="E249" s="594" t="s">
        <v>672</v>
      </c>
      <c r="F249" s="466" t="s">
        <v>1205</v>
      </c>
      <c r="G249" s="480">
        <v>5</v>
      </c>
      <c r="H249" s="492">
        <f t="shared" si="42"/>
        <v>75</v>
      </c>
      <c r="I249" s="492">
        <f t="shared" si="43"/>
        <v>75</v>
      </c>
    </row>
    <row r="250" spans="1:9" ht="38.25">
      <c r="A250" s="660">
        <v>3</v>
      </c>
      <c r="B250" s="467" t="s">
        <v>1203</v>
      </c>
      <c r="C250" s="467" t="s">
        <v>1163</v>
      </c>
      <c r="D250" s="481" t="s">
        <v>536</v>
      </c>
      <c r="E250" s="594" t="s">
        <v>672</v>
      </c>
      <c r="F250" s="466" t="s">
        <v>1205</v>
      </c>
      <c r="G250" s="480">
        <v>5</v>
      </c>
      <c r="H250" s="492">
        <f t="shared" si="42"/>
        <v>75</v>
      </c>
      <c r="I250" s="492">
        <f t="shared" si="43"/>
        <v>75</v>
      </c>
    </row>
    <row r="251" spans="1:9" ht="38.25">
      <c r="A251" s="660">
        <v>4</v>
      </c>
      <c r="B251" s="467" t="s">
        <v>678</v>
      </c>
      <c r="C251" s="467" t="s">
        <v>679</v>
      </c>
      <c r="D251" s="481" t="s">
        <v>577</v>
      </c>
      <c r="E251" s="594" t="s">
        <v>672</v>
      </c>
      <c r="F251" s="466" t="s">
        <v>1205</v>
      </c>
      <c r="G251" s="480">
        <v>5</v>
      </c>
      <c r="H251" s="492">
        <f t="shared" si="42"/>
        <v>75</v>
      </c>
      <c r="I251" s="492">
        <f t="shared" si="43"/>
        <v>75</v>
      </c>
    </row>
    <row r="252" spans="1:9" ht="60">
      <c r="A252" s="660">
        <v>1</v>
      </c>
      <c r="B252" s="467" t="s">
        <v>628</v>
      </c>
      <c r="C252" s="467" t="s">
        <v>629</v>
      </c>
      <c r="D252" s="478" t="s">
        <v>516</v>
      </c>
      <c r="E252" s="594" t="s">
        <v>672</v>
      </c>
      <c r="F252" s="466" t="s">
        <v>1206</v>
      </c>
      <c r="G252" s="480">
        <v>4</v>
      </c>
      <c r="H252" s="492">
        <f t="shared" si="42"/>
        <v>60</v>
      </c>
      <c r="I252" s="492">
        <f t="shared" si="43"/>
        <v>60</v>
      </c>
    </row>
    <row r="253" spans="1:9" ht="60">
      <c r="A253" s="660">
        <v>2</v>
      </c>
      <c r="B253" s="467" t="s">
        <v>652</v>
      </c>
      <c r="C253" s="467" t="s">
        <v>653</v>
      </c>
      <c r="D253" s="481" t="s">
        <v>522</v>
      </c>
      <c r="E253" s="594" t="s">
        <v>672</v>
      </c>
      <c r="F253" s="466" t="s">
        <v>1206</v>
      </c>
      <c r="G253" s="480">
        <v>4</v>
      </c>
      <c r="H253" s="492">
        <f t="shared" si="42"/>
        <v>60</v>
      </c>
      <c r="I253" s="492">
        <f t="shared" si="43"/>
        <v>60</v>
      </c>
    </row>
    <row r="254" spans="1:9" ht="60">
      <c r="A254" s="660">
        <v>3</v>
      </c>
      <c r="B254" s="467" t="s">
        <v>654</v>
      </c>
      <c r="C254" s="467" t="s">
        <v>655</v>
      </c>
      <c r="D254" s="478" t="s">
        <v>519</v>
      </c>
      <c r="E254" s="594" t="s">
        <v>672</v>
      </c>
      <c r="F254" s="466" t="s">
        <v>1206</v>
      </c>
      <c r="G254" s="480">
        <v>4</v>
      </c>
      <c r="H254" s="492">
        <f t="shared" si="42"/>
        <v>60</v>
      </c>
      <c r="I254" s="492">
        <f t="shared" si="43"/>
        <v>60</v>
      </c>
    </row>
    <row r="255" spans="1:9" ht="60">
      <c r="A255" s="660">
        <v>4</v>
      </c>
      <c r="B255" s="467" t="s">
        <v>637</v>
      </c>
      <c r="C255" s="467" t="s">
        <v>638</v>
      </c>
      <c r="D255" s="481">
        <v>65002007395</v>
      </c>
      <c r="E255" s="594" t="s">
        <v>672</v>
      </c>
      <c r="F255" s="466" t="s">
        <v>1206</v>
      </c>
      <c r="G255" s="480">
        <v>4</v>
      </c>
      <c r="H255" s="492">
        <f t="shared" si="42"/>
        <v>60</v>
      </c>
      <c r="I255" s="492">
        <f t="shared" si="43"/>
        <v>60</v>
      </c>
    </row>
    <row r="256" spans="1:9" ht="60">
      <c r="A256" s="660">
        <v>5</v>
      </c>
      <c r="B256" s="467" t="s">
        <v>1203</v>
      </c>
      <c r="C256" s="467" t="s">
        <v>1163</v>
      </c>
      <c r="D256" s="481" t="s">
        <v>536</v>
      </c>
      <c r="E256" s="594" t="s">
        <v>672</v>
      </c>
      <c r="F256" s="466" t="s">
        <v>1206</v>
      </c>
      <c r="G256" s="480">
        <v>4</v>
      </c>
      <c r="H256" s="492">
        <f t="shared" si="42"/>
        <v>60</v>
      </c>
      <c r="I256" s="492">
        <f t="shared" si="43"/>
        <v>60</v>
      </c>
    </row>
    <row r="257" spans="1:9" ht="15">
      <c r="A257" s="660"/>
      <c r="B257" s="593"/>
      <c r="C257" s="462"/>
      <c r="D257" s="467"/>
      <c r="E257" s="462"/>
      <c r="F257" s="464"/>
      <c r="G257" s="467"/>
      <c r="H257" s="586"/>
      <c r="I257" s="586"/>
    </row>
    <row r="258" spans="1:9" ht="15">
      <c r="A258" s="660"/>
      <c r="B258" s="593"/>
      <c r="C258" s="420"/>
      <c r="D258" s="492"/>
      <c r="E258" s="462"/>
      <c r="F258" s="464"/>
      <c r="G258" s="420"/>
      <c r="H258" s="586"/>
      <c r="I258" s="586"/>
    </row>
    <row r="259" spans="1:9" ht="15">
      <c r="A259" s="660"/>
      <c r="B259" s="666"/>
      <c r="C259" s="667"/>
      <c r="D259" s="668"/>
      <c r="E259" s="667"/>
      <c r="F259" s="669"/>
      <c r="G259" s="667" t="s">
        <v>325</v>
      </c>
      <c r="H259" s="670">
        <f>SUM(H9:H258)</f>
        <v>30512</v>
      </c>
      <c r="I259" s="670">
        <f>SUM(I9:I258)</f>
        <v>30332</v>
      </c>
    </row>
    <row r="260" spans="1:9" ht="15">
      <c r="A260" s="671"/>
      <c r="B260" s="176"/>
      <c r="C260" s="176"/>
      <c r="D260" s="672"/>
      <c r="E260" s="176"/>
      <c r="F260" s="602"/>
      <c r="G260" s="147"/>
      <c r="H260" s="147"/>
      <c r="I260" s="152"/>
    </row>
    <row r="261" spans="1:9" ht="15">
      <c r="A261" s="673" t="s">
        <v>336</v>
      </c>
      <c r="B261" s="176"/>
      <c r="C261" s="176"/>
      <c r="D261" s="672"/>
      <c r="E261" s="176"/>
      <c r="F261" s="602"/>
      <c r="G261" s="147"/>
      <c r="H261" s="147"/>
      <c r="I261" s="152"/>
    </row>
    <row r="262" spans="1:9" ht="15">
      <c r="A262" s="673" t="s">
        <v>339</v>
      </c>
      <c r="B262" s="176"/>
      <c r="C262" s="176"/>
      <c r="D262" s="672"/>
      <c r="E262" s="176"/>
      <c r="F262" s="602"/>
      <c r="G262" s="147"/>
      <c r="H262" s="147"/>
      <c r="I262" s="152"/>
    </row>
    <row r="263" spans="1:9" ht="15">
      <c r="A263" s="673"/>
      <c r="B263" s="147"/>
      <c r="C263" s="147"/>
      <c r="D263" s="150"/>
      <c r="E263" s="147"/>
      <c r="F263" s="603"/>
      <c r="G263" s="147"/>
      <c r="H263" s="147"/>
      <c r="I263" s="152"/>
    </row>
    <row r="264" spans="1:9" ht="15">
      <c r="A264" s="673"/>
      <c r="B264" s="147"/>
      <c r="C264" s="147"/>
      <c r="D264" s="150"/>
      <c r="E264" s="147"/>
      <c r="G264" s="147"/>
      <c r="H264" s="147"/>
      <c r="I264" s="152"/>
    </row>
    <row r="265" spans="1:9">
      <c r="A265" s="674"/>
      <c r="B265" s="173"/>
      <c r="C265" s="173"/>
      <c r="D265" s="675"/>
      <c r="E265" s="173"/>
      <c r="F265" s="604"/>
      <c r="G265" s="173"/>
      <c r="H265" s="173"/>
      <c r="I265" s="152"/>
    </row>
    <row r="266" spans="1:9" ht="15">
      <c r="A266" s="676" t="s">
        <v>107</v>
      </c>
      <c r="B266" s="147"/>
      <c r="C266" s="147"/>
      <c r="D266" s="150"/>
      <c r="E266" s="147"/>
      <c r="F266" s="603"/>
      <c r="G266" s="147"/>
      <c r="H266" s="147"/>
      <c r="I266" s="152"/>
    </row>
    <row r="267" spans="1:9" ht="15">
      <c r="A267" s="677"/>
      <c r="B267" s="147"/>
      <c r="C267" s="147"/>
      <c r="D267" s="150"/>
      <c r="E267" s="147"/>
      <c r="F267" s="603"/>
      <c r="G267" s="147"/>
      <c r="H267" s="147"/>
      <c r="I267" s="152"/>
    </row>
    <row r="268" spans="1:9" ht="15">
      <c r="A268" s="677"/>
      <c r="B268" s="147"/>
      <c r="C268" s="147"/>
      <c r="D268" s="150"/>
      <c r="E268" s="147"/>
      <c r="F268" s="603"/>
      <c r="G268" s="147"/>
      <c r="H268" s="147"/>
      <c r="I268" s="152"/>
    </row>
    <row r="269" spans="1:9" ht="15">
      <c r="A269" s="677"/>
      <c r="B269" s="147"/>
      <c r="C269" s="147"/>
      <c r="D269" s="150"/>
      <c r="E269" s="147"/>
      <c r="F269" s="603"/>
      <c r="G269" s="147"/>
      <c r="H269" s="154"/>
      <c r="I269" s="152"/>
    </row>
    <row r="270" spans="1:9" ht="15">
      <c r="A270" s="676"/>
      <c r="B270" s="153" t="s">
        <v>266</v>
      </c>
      <c r="C270" s="153"/>
      <c r="D270" s="672"/>
      <c r="E270" s="153"/>
      <c r="F270" s="602"/>
      <c r="G270" s="147"/>
      <c r="H270" s="154"/>
      <c r="I270" s="152"/>
    </row>
    <row r="271" spans="1:9" ht="15">
      <c r="A271" s="677"/>
      <c r="B271" s="147" t="s">
        <v>265</v>
      </c>
      <c r="C271" s="147"/>
      <c r="D271" s="150"/>
      <c r="E271" s="147"/>
      <c r="F271" s="603"/>
      <c r="G271" s="147"/>
      <c r="H271" s="154"/>
      <c r="I271" s="152"/>
    </row>
    <row r="272" spans="1:9">
      <c r="A272" s="678"/>
      <c r="B272" s="155" t="s">
        <v>139</v>
      </c>
      <c r="C272" s="155"/>
      <c r="D272" s="679"/>
      <c r="E272" s="155"/>
      <c r="F272" s="605"/>
      <c r="G272" s="148"/>
      <c r="H272" s="148"/>
      <c r="I272" s="148"/>
    </row>
    <row r="274" spans="1:6">
      <c r="A274"/>
      <c r="D274"/>
      <c r="F274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46 D148">
      <formula1>11</formula1>
    </dataValidation>
  </dataValidation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5.42578125" style="148" customWidth="1"/>
    <col min="2" max="2" width="13.140625" style="148" customWidth="1"/>
    <col min="3" max="3" width="15.140625" style="148" customWidth="1"/>
    <col min="4" max="4" width="18" style="148" customWidth="1"/>
    <col min="5" max="5" width="20.5703125" style="148" customWidth="1"/>
    <col min="6" max="6" width="21.28515625" style="148" customWidth="1"/>
    <col min="7" max="7" width="15.140625" style="148" customWidth="1"/>
    <col min="8" max="8" width="15.5703125" style="148" customWidth="1"/>
    <col min="9" max="9" width="13.42578125" style="148" customWidth="1"/>
    <col min="10" max="10" width="0" style="148" hidden="1" customWidth="1"/>
    <col min="11" max="16384" width="9.140625" style="148"/>
  </cols>
  <sheetData>
    <row r="1" spans="1:10" ht="15">
      <c r="A1" s="46" t="s">
        <v>425</v>
      </c>
      <c r="B1" s="46"/>
      <c r="C1" s="49"/>
      <c r="D1" s="49"/>
      <c r="E1" s="49"/>
      <c r="F1" s="49"/>
      <c r="G1" s="720" t="s">
        <v>109</v>
      </c>
      <c r="H1" s="720"/>
    </row>
    <row r="2" spans="1:10" ht="15">
      <c r="A2" s="48" t="s">
        <v>140</v>
      </c>
      <c r="B2" s="46"/>
      <c r="C2" s="49"/>
      <c r="D2" s="49"/>
      <c r="E2" s="49"/>
      <c r="F2" s="49"/>
      <c r="G2" s="718" t="str">
        <f>'ფორმა N1'!K2</f>
        <v>01.01.2017-12.31.2017</v>
      </c>
      <c r="H2" s="718"/>
    </row>
    <row r="3" spans="1:10" ht="15">
      <c r="A3" s="48"/>
      <c r="B3" s="48"/>
      <c r="C3" s="48"/>
      <c r="D3" s="48"/>
      <c r="E3" s="48"/>
      <c r="F3" s="48"/>
      <c r="G3" s="166"/>
      <c r="H3" s="166"/>
    </row>
    <row r="4" spans="1:10" ht="15">
      <c r="A4" s="49" t="str">
        <f>'ფორმა N2'!A4</f>
        <v>ანგარიშვალდებული პირის დასახელება:</v>
      </c>
      <c r="B4" s="49"/>
      <c r="C4" s="49"/>
      <c r="D4" s="49"/>
      <c r="E4" s="49"/>
      <c r="F4" s="49"/>
      <c r="G4" s="48"/>
      <c r="H4" s="48"/>
    </row>
    <row r="5" spans="1:10" ht="15">
      <c r="A5" s="347" t="str">
        <f>'ფორმა N1'!A5</f>
        <v>მოქალაქეთა  პოლიტიკური გაერთიანება "ეროვნული ფორუმი"</v>
      </c>
      <c r="B5" s="52"/>
      <c r="C5" s="52"/>
      <c r="D5" s="52"/>
      <c r="E5" s="52"/>
      <c r="F5" s="52"/>
      <c r="G5" s="53"/>
      <c r="H5" s="53"/>
    </row>
    <row r="6" spans="1:10" ht="15">
      <c r="A6" s="49"/>
      <c r="B6" s="49"/>
      <c r="C6" s="49"/>
      <c r="D6" s="49"/>
      <c r="E6" s="49"/>
      <c r="F6" s="49"/>
      <c r="G6" s="48"/>
      <c r="H6" s="48"/>
    </row>
    <row r="7" spans="1:10" ht="15">
      <c r="A7" s="165"/>
      <c r="B7" s="165"/>
      <c r="C7" s="165"/>
      <c r="D7" s="169"/>
      <c r="E7" s="165"/>
      <c r="F7" s="165"/>
      <c r="G7" s="50"/>
      <c r="H7" s="50"/>
    </row>
    <row r="8" spans="1:10" ht="30">
      <c r="A8" s="59" t="s">
        <v>64</v>
      </c>
      <c r="B8" s="59" t="s">
        <v>326</v>
      </c>
      <c r="C8" s="59" t="s">
        <v>327</v>
      </c>
      <c r="D8" s="59" t="s">
        <v>227</v>
      </c>
      <c r="E8" s="59" t="s">
        <v>335</v>
      </c>
      <c r="F8" s="59" t="s">
        <v>328</v>
      </c>
      <c r="G8" s="51" t="s">
        <v>10</v>
      </c>
      <c r="H8" s="51" t="s">
        <v>9</v>
      </c>
      <c r="J8" s="178" t="s">
        <v>334</v>
      </c>
    </row>
    <row r="9" spans="1:10" ht="15">
      <c r="A9" s="67"/>
      <c r="B9" s="67"/>
      <c r="C9" s="67"/>
      <c r="D9" s="67"/>
      <c r="E9" s="67"/>
      <c r="F9" s="67"/>
      <c r="G9" s="4"/>
      <c r="H9" s="4"/>
      <c r="J9" s="178" t="s">
        <v>0</v>
      </c>
    </row>
    <row r="10" spans="1:10" ht="15">
      <c r="A10" s="67"/>
      <c r="B10" s="67"/>
      <c r="C10" s="67"/>
      <c r="D10" s="67"/>
      <c r="E10" s="67"/>
      <c r="F10" s="67"/>
      <c r="G10" s="4"/>
      <c r="H10" s="4"/>
    </row>
    <row r="11" spans="1:10" ht="15">
      <c r="A11" s="56"/>
      <c r="B11" s="56"/>
      <c r="C11" s="56"/>
      <c r="D11" s="56"/>
      <c r="E11" s="56"/>
      <c r="F11" s="56"/>
      <c r="G11" s="4"/>
      <c r="H11" s="4"/>
    </row>
    <row r="12" spans="1:10" ht="15">
      <c r="A12" s="56"/>
      <c r="B12" s="56"/>
      <c r="C12" s="56"/>
      <c r="D12" s="56"/>
      <c r="E12" s="56"/>
      <c r="F12" s="56"/>
      <c r="G12" s="4"/>
      <c r="H12" s="4"/>
    </row>
    <row r="13" spans="1:10" ht="15">
      <c r="A13" s="56"/>
      <c r="B13" s="56"/>
      <c r="C13" s="56"/>
      <c r="D13" s="56"/>
      <c r="E13" s="56"/>
      <c r="F13" s="56"/>
      <c r="G13" s="4"/>
      <c r="H13" s="4"/>
    </row>
    <row r="14" spans="1:10" ht="15">
      <c r="A14" s="56"/>
      <c r="B14" s="56"/>
      <c r="C14" s="56"/>
      <c r="D14" s="56"/>
      <c r="E14" s="56"/>
      <c r="F14" s="56"/>
      <c r="G14" s="4"/>
      <c r="H14" s="4"/>
    </row>
    <row r="15" spans="1:10" ht="15">
      <c r="A15" s="56"/>
      <c r="B15" s="56"/>
      <c r="C15" s="56"/>
      <c r="D15" s="56"/>
      <c r="E15" s="56"/>
      <c r="F15" s="56"/>
      <c r="G15" s="4"/>
      <c r="H15" s="4"/>
    </row>
    <row r="16" spans="1:10" ht="15">
      <c r="A16" s="56"/>
      <c r="B16" s="56"/>
      <c r="C16" s="56"/>
      <c r="D16" s="56"/>
      <c r="E16" s="56"/>
      <c r="F16" s="56"/>
      <c r="G16" s="4"/>
      <c r="H16" s="4"/>
    </row>
    <row r="17" spans="1:8" ht="15">
      <c r="A17" s="56"/>
      <c r="B17" s="56"/>
      <c r="C17" s="56"/>
      <c r="D17" s="56"/>
      <c r="E17" s="56"/>
      <c r="F17" s="56"/>
      <c r="G17" s="4"/>
      <c r="H17" s="4"/>
    </row>
    <row r="18" spans="1:8" ht="15">
      <c r="A18" s="56"/>
      <c r="B18" s="56"/>
      <c r="C18" s="56"/>
      <c r="D18" s="56"/>
      <c r="E18" s="56"/>
      <c r="F18" s="56"/>
      <c r="G18" s="4"/>
      <c r="H18" s="4"/>
    </row>
    <row r="19" spans="1:8" ht="15">
      <c r="A19" s="56"/>
      <c r="B19" s="56"/>
      <c r="C19" s="56"/>
      <c r="D19" s="56"/>
      <c r="E19" s="56"/>
      <c r="F19" s="56"/>
      <c r="G19" s="4"/>
      <c r="H19" s="4"/>
    </row>
    <row r="20" spans="1:8" ht="15">
      <c r="A20" s="56"/>
      <c r="B20" s="56"/>
      <c r="C20" s="56"/>
      <c r="D20" s="56"/>
      <c r="E20" s="56"/>
      <c r="F20" s="56"/>
      <c r="G20" s="4"/>
      <c r="H20" s="4"/>
    </row>
    <row r="21" spans="1:8" ht="15">
      <c r="A21" s="56"/>
      <c r="B21" s="56"/>
      <c r="C21" s="56"/>
      <c r="D21" s="56"/>
      <c r="E21" s="56"/>
      <c r="F21" s="56"/>
      <c r="G21" s="4"/>
      <c r="H21" s="4"/>
    </row>
    <row r="22" spans="1:8" ht="15">
      <c r="A22" s="56"/>
      <c r="B22" s="56"/>
      <c r="C22" s="56"/>
      <c r="D22" s="56"/>
      <c r="E22" s="56"/>
      <c r="F22" s="56"/>
      <c r="G22" s="4"/>
      <c r="H22" s="4"/>
    </row>
    <row r="23" spans="1:8" ht="15">
      <c r="A23" s="56"/>
      <c r="B23" s="56"/>
      <c r="C23" s="56"/>
      <c r="D23" s="56"/>
      <c r="E23" s="56"/>
      <c r="F23" s="56"/>
      <c r="G23" s="4"/>
      <c r="H23" s="4"/>
    </row>
    <row r="24" spans="1:8" ht="15">
      <c r="A24" s="56"/>
      <c r="B24" s="56"/>
      <c r="C24" s="56"/>
      <c r="D24" s="56"/>
      <c r="E24" s="56"/>
      <c r="F24" s="56"/>
      <c r="G24" s="4"/>
      <c r="H24" s="4"/>
    </row>
    <row r="25" spans="1:8" ht="15">
      <c r="A25" s="56"/>
      <c r="B25" s="56"/>
      <c r="C25" s="56"/>
      <c r="D25" s="56"/>
      <c r="E25" s="56"/>
      <c r="F25" s="56"/>
      <c r="G25" s="4"/>
      <c r="H25" s="4"/>
    </row>
    <row r="26" spans="1:8" ht="15">
      <c r="A26" s="56"/>
      <c r="B26" s="56"/>
      <c r="C26" s="56"/>
      <c r="D26" s="56"/>
      <c r="E26" s="56"/>
      <c r="F26" s="56"/>
      <c r="G26" s="4"/>
      <c r="H26" s="4"/>
    </row>
    <row r="27" spans="1:8" ht="15">
      <c r="A27" s="56"/>
      <c r="B27" s="56"/>
      <c r="C27" s="56"/>
      <c r="D27" s="56"/>
      <c r="E27" s="56"/>
      <c r="F27" s="56"/>
      <c r="G27" s="4"/>
      <c r="H27" s="4"/>
    </row>
    <row r="28" spans="1:8" ht="15">
      <c r="A28" s="56"/>
      <c r="B28" s="56"/>
      <c r="C28" s="56"/>
      <c r="D28" s="56"/>
      <c r="E28" s="56"/>
      <c r="F28" s="56"/>
      <c r="G28" s="4"/>
      <c r="H28" s="4"/>
    </row>
    <row r="29" spans="1:8" ht="15">
      <c r="A29" s="56"/>
      <c r="B29" s="56"/>
      <c r="C29" s="56"/>
      <c r="D29" s="56"/>
      <c r="E29" s="56"/>
      <c r="F29" s="56"/>
      <c r="G29" s="4"/>
      <c r="H29" s="4"/>
    </row>
    <row r="30" spans="1:8" ht="15">
      <c r="A30" s="56"/>
      <c r="B30" s="56"/>
      <c r="C30" s="56"/>
      <c r="D30" s="56"/>
      <c r="E30" s="56"/>
      <c r="F30" s="56"/>
      <c r="G30" s="4"/>
      <c r="H30" s="4"/>
    </row>
    <row r="31" spans="1:8" ht="15">
      <c r="A31" s="56"/>
      <c r="B31" s="56"/>
      <c r="C31" s="56"/>
      <c r="D31" s="56"/>
      <c r="E31" s="56"/>
      <c r="F31" s="56"/>
      <c r="G31" s="4"/>
      <c r="H31" s="4"/>
    </row>
    <row r="32" spans="1:8" ht="15">
      <c r="A32" s="56"/>
      <c r="B32" s="56"/>
      <c r="C32" s="56"/>
      <c r="D32" s="56"/>
      <c r="E32" s="56"/>
      <c r="F32" s="56"/>
      <c r="G32" s="4"/>
      <c r="H32" s="4"/>
    </row>
    <row r="33" spans="1:9" ht="15">
      <c r="A33" s="56"/>
      <c r="B33" s="56"/>
      <c r="C33" s="56"/>
      <c r="D33" s="56"/>
      <c r="E33" s="56"/>
      <c r="F33" s="56"/>
      <c r="G33" s="4"/>
      <c r="H33" s="4"/>
    </row>
    <row r="34" spans="1:9" ht="15">
      <c r="A34" s="56"/>
      <c r="B34" s="68"/>
      <c r="C34" s="68"/>
      <c r="D34" s="68"/>
      <c r="E34" s="68"/>
      <c r="F34" s="68" t="s">
        <v>333</v>
      </c>
      <c r="G34" s="55">
        <f>SUM(G9:G33)</f>
        <v>0</v>
      </c>
      <c r="H34" s="55">
        <f>SUM(H9:H33)</f>
        <v>0</v>
      </c>
    </row>
    <row r="35" spans="1:9" ht="15">
      <c r="A35" s="176"/>
      <c r="B35" s="176"/>
      <c r="C35" s="176"/>
      <c r="D35" s="176"/>
      <c r="E35" s="176"/>
      <c r="F35" s="176"/>
      <c r="G35" s="176"/>
      <c r="H35" s="147"/>
      <c r="I35" s="147"/>
    </row>
    <row r="36" spans="1:9" ht="15">
      <c r="A36" s="177" t="s">
        <v>381</v>
      </c>
      <c r="B36" s="177"/>
      <c r="C36" s="176"/>
      <c r="D36" s="176"/>
      <c r="E36" s="176"/>
      <c r="F36" s="176"/>
      <c r="G36" s="176"/>
      <c r="H36" s="147"/>
      <c r="I36" s="147"/>
    </row>
    <row r="37" spans="1:9" ht="15">
      <c r="A37" s="177" t="s">
        <v>332</v>
      </c>
      <c r="B37" s="177"/>
      <c r="C37" s="176"/>
      <c r="D37" s="176"/>
      <c r="E37" s="176"/>
      <c r="F37" s="176"/>
      <c r="G37" s="176"/>
      <c r="H37" s="147"/>
      <c r="I37" s="147"/>
    </row>
    <row r="38" spans="1:9" ht="15">
      <c r="A38" s="177"/>
      <c r="B38" s="177"/>
      <c r="C38" s="147"/>
      <c r="D38" s="147"/>
      <c r="E38" s="147"/>
      <c r="F38" s="147"/>
      <c r="G38" s="147"/>
      <c r="H38" s="147"/>
      <c r="I38" s="147"/>
    </row>
    <row r="39" spans="1:9" ht="15">
      <c r="A39" s="177"/>
      <c r="B39" s="177"/>
      <c r="C39" s="147"/>
      <c r="D39" s="147"/>
      <c r="E39" s="147"/>
      <c r="F39" s="147"/>
      <c r="G39" s="147"/>
      <c r="H39" s="147"/>
      <c r="I39" s="147"/>
    </row>
    <row r="40" spans="1:9">
      <c r="A40" s="173"/>
      <c r="B40" s="173"/>
      <c r="C40" s="173"/>
      <c r="D40" s="173"/>
      <c r="E40" s="173"/>
      <c r="F40" s="173"/>
      <c r="G40" s="173"/>
      <c r="H40" s="173"/>
      <c r="I40" s="173"/>
    </row>
    <row r="41" spans="1:9" ht="15">
      <c r="A41" s="153" t="s">
        <v>107</v>
      </c>
      <c r="B41" s="153"/>
      <c r="C41" s="147"/>
      <c r="D41" s="147"/>
      <c r="E41" s="147"/>
      <c r="F41" s="147"/>
      <c r="G41" s="147"/>
      <c r="H41" s="147"/>
      <c r="I41" s="147"/>
    </row>
    <row r="42" spans="1:9" ht="15">
      <c r="A42" s="147"/>
      <c r="B42" s="147"/>
      <c r="C42" s="147"/>
      <c r="D42" s="147"/>
      <c r="E42" s="147"/>
      <c r="F42" s="147"/>
      <c r="G42" s="147"/>
      <c r="H42" s="147"/>
      <c r="I42" s="147"/>
    </row>
    <row r="43" spans="1:9" ht="15">
      <c r="A43" s="147"/>
      <c r="B43" s="147"/>
      <c r="C43" s="147"/>
      <c r="D43" s="147"/>
      <c r="E43" s="147"/>
      <c r="F43" s="147"/>
      <c r="G43" s="147"/>
      <c r="H43" s="147"/>
      <c r="I43" s="154"/>
    </row>
    <row r="44" spans="1:9" ht="15">
      <c r="A44" s="153"/>
      <c r="B44" s="153"/>
      <c r="C44" s="153" t="s">
        <v>396</v>
      </c>
      <c r="D44" s="153"/>
      <c r="E44" s="176"/>
      <c r="F44" s="153"/>
      <c r="G44" s="153"/>
      <c r="H44" s="147"/>
      <c r="I44" s="154"/>
    </row>
    <row r="45" spans="1:9" ht="15">
      <c r="A45" s="147"/>
      <c r="B45" s="147"/>
      <c r="C45" s="147" t="s">
        <v>265</v>
      </c>
      <c r="D45" s="147"/>
      <c r="E45" s="147"/>
      <c r="F45" s="147"/>
      <c r="G45" s="147"/>
      <c r="H45" s="147"/>
      <c r="I45" s="154"/>
    </row>
    <row r="46" spans="1:9">
      <c r="A46" s="155"/>
      <c r="B46" s="155"/>
      <c r="C46" s="155" t="s">
        <v>139</v>
      </c>
      <c r="D46" s="155"/>
      <c r="E46" s="155"/>
      <c r="F46" s="155"/>
      <c r="G46" s="15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4"/>
  <sheetViews>
    <sheetView view="pageBreakPreview" zoomScale="85" zoomScaleSheetLayoutView="85" workbookViewId="0">
      <selection activeCell="G25" sqref="G25"/>
    </sheetView>
  </sheetViews>
  <sheetFormatPr defaultRowHeight="12.75"/>
  <cols>
    <col min="1" max="1" width="5.42578125" style="148" customWidth="1"/>
    <col min="2" max="2" width="19.140625" style="148" bestFit="1" customWidth="1"/>
    <col min="3" max="3" width="27.5703125" style="148" customWidth="1"/>
    <col min="4" max="4" width="19.28515625" style="148" customWidth="1"/>
    <col min="5" max="5" width="16.85546875" style="148" customWidth="1"/>
    <col min="6" max="6" width="13.140625" style="148" customWidth="1"/>
    <col min="7" max="7" width="17" style="148" customWidth="1"/>
    <col min="8" max="8" width="13.7109375" style="148" customWidth="1"/>
    <col min="9" max="9" width="19.42578125" style="148" bestFit="1" customWidth="1"/>
    <col min="10" max="10" width="18.5703125" style="148" bestFit="1" customWidth="1"/>
    <col min="11" max="11" width="16.7109375" style="148" customWidth="1"/>
    <col min="12" max="12" width="17.7109375" style="148" customWidth="1"/>
    <col min="13" max="13" width="12.85546875" style="148" customWidth="1"/>
    <col min="14" max="16384" width="9.140625" style="148"/>
  </cols>
  <sheetData>
    <row r="2" spans="1:13" ht="15">
      <c r="A2" s="725" t="s">
        <v>471</v>
      </c>
      <c r="B2" s="725"/>
      <c r="C2" s="725"/>
      <c r="D2" s="725"/>
      <c r="E2" s="725"/>
      <c r="F2" s="284"/>
      <c r="G2" s="49"/>
      <c r="H2" s="49"/>
      <c r="I2" s="49"/>
      <c r="J2" s="49"/>
      <c r="K2" s="285"/>
      <c r="L2" s="286"/>
      <c r="M2" s="286" t="s">
        <v>109</v>
      </c>
    </row>
    <row r="3" spans="1:13" ht="15">
      <c r="A3" s="48" t="s">
        <v>140</v>
      </c>
      <c r="B3" s="48"/>
      <c r="C3" s="46"/>
      <c r="D3" s="49"/>
      <c r="E3" s="49"/>
      <c r="F3" s="49"/>
      <c r="G3" s="49"/>
      <c r="H3" s="49"/>
      <c r="I3" s="49"/>
      <c r="J3" s="49"/>
      <c r="K3" s="285"/>
      <c r="L3" s="718" t="str">
        <f>'ფორმა N1'!K2</f>
        <v>01.01.2017-12.31.2017</v>
      </c>
      <c r="M3" s="718"/>
    </row>
    <row r="4" spans="1:13" ht="15">
      <c r="A4" s="48"/>
      <c r="B4" s="48"/>
      <c r="C4" s="48"/>
      <c r="D4" s="46"/>
      <c r="E4" s="46"/>
      <c r="F4" s="46"/>
      <c r="G4" s="46"/>
      <c r="H4" s="46"/>
      <c r="I4" s="46"/>
      <c r="J4" s="46"/>
      <c r="K4" s="285"/>
      <c r="L4" s="285"/>
      <c r="M4" s="285"/>
    </row>
    <row r="5" spans="1:13" ht="15">
      <c r="A5" s="49" t="s">
        <v>269</v>
      </c>
      <c r="B5" s="49"/>
      <c r="C5" s="49"/>
      <c r="D5" s="49"/>
      <c r="E5" s="49"/>
      <c r="F5" s="49"/>
      <c r="G5" s="49"/>
      <c r="H5" s="49"/>
      <c r="I5" s="49"/>
      <c r="J5" s="49"/>
      <c r="K5" s="48"/>
      <c r="L5" s="48"/>
      <c r="M5" s="48"/>
    </row>
    <row r="6" spans="1:13" ht="15">
      <c r="A6" s="347" t="str">
        <f>'ფორმა N1'!A5</f>
        <v>მოქალაქეთა  პოლიტიკური გაერთიანება "ეროვნული ფორუმი"</v>
      </c>
      <c r="B6" s="52"/>
      <c r="C6" s="52"/>
      <c r="D6" s="52"/>
      <c r="E6" s="52"/>
      <c r="F6" s="52"/>
      <c r="G6" s="52"/>
      <c r="H6" s="52"/>
      <c r="I6" s="52"/>
      <c r="J6" s="52"/>
      <c r="K6" s="53"/>
      <c r="L6" s="53"/>
    </row>
    <row r="7" spans="1:13" ht="15">
      <c r="A7" s="49"/>
      <c r="B7" s="49"/>
      <c r="C7" s="49"/>
      <c r="D7" s="49"/>
      <c r="E7" s="49"/>
      <c r="F7" s="49"/>
      <c r="G7" s="49"/>
      <c r="H7" s="49"/>
      <c r="I7" s="49"/>
      <c r="J7" s="49"/>
      <c r="K7" s="48"/>
      <c r="L7" s="48"/>
      <c r="M7" s="48"/>
    </row>
    <row r="8" spans="1:13" ht="15">
      <c r="A8" s="282"/>
      <c r="B8" s="295"/>
      <c r="C8" s="282"/>
      <c r="D8" s="282"/>
      <c r="E8" s="282"/>
      <c r="F8" s="282"/>
      <c r="G8" s="282"/>
      <c r="H8" s="282"/>
      <c r="I8" s="282"/>
      <c r="J8" s="282"/>
      <c r="K8" s="50"/>
      <c r="L8" s="50"/>
      <c r="M8" s="50"/>
    </row>
    <row r="9" spans="1:13" ht="45">
      <c r="A9" s="59" t="s">
        <v>64</v>
      </c>
      <c r="B9" s="59" t="s">
        <v>477</v>
      </c>
      <c r="C9" s="59" t="s">
        <v>442</v>
      </c>
      <c r="D9" s="59" t="s">
        <v>443</v>
      </c>
      <c r="E9" s="59" t="s">
        <v>444</v>
      </c>
      <c r="F9" s="59" t="s">
        <v>445</v>
      </c>
      <c r="G9" s="59" t="s">
        <v>446</v>
      </c>
      <c r="H9" s="59" t="s">
        <v>447</v>
      </c>
      <c r="I9" s="59" t="s">
        <v>448</v>
      </c>
      <c r="J9" s="59" t="s">
        <v>449</v>
      </c>
      <c r="K9" s="59" t="s">
        <v>450</v>
      </c>
      <c r="L9" s="59" t="s">
        <v>451</v>
      </c>
      <c r="M9" s="59" t="s">
        <v>311</v>
      </c>
    </row>
    <row r="10" spans="1:13" ht="38.25">
      <c r="A10" s="497">
        <v>1</v>
      </c>
      <c r="B10" s="507">
        <v>42802</v>
      </c>
      <c r="C10" s="499" t="s">
        <v>726</v>
      </c>
      <c r="D10" s="500" t="s">
        <v>727</v>
      </c>
      <c r="E10" s="501">
        <v>202203150</v>
      </c>
      <c r="F10" s="501" t="s">
        <v>728</v>
      </c>
      <c r="G10" s="500" t="s">
        <v>729</v>
      </c>
      <c r="H10" s="502">
        <v>23.7</v>
      </c>
      <c r="I10" s="509" t="s">
        <v>730</v>
      </c>
      <c r="J10" s="497" t="s">
        <v>734</v>
      </c>
      <c r="K10" s="504">
        <v>25.53</v>
      </c>
      <c r="L10" s="505">
        <f>K10*H10</f>
        <v>605.06100000000004</v>
      </c>
      <c r="M10" s="628"/>
    </row>
    <row r="11" spans="1:13" ht="38.25">
      <c r="A11" s="497">
        <v>2</v>
      </c>
      <c r="B11" s="507">
        <v>42802</v>
      </c>
      <c r="C11" s="499" t="s">
        <v>726</v>
      </c>
      <c r="D11" s="500" t="s">
        <v>727</v>
      </c>
      <c r="E11" s="501">
        <v>202203150</v>
      </c>
      <c r="F11" s="501" t="s">
        <v>728</v>
      </c>
      <c r="G11" s="500" t="s">
        <v>729</v>
      </c>
      <c r="H11" s="502">
        <v>11</v>
      </c>
      <c r="I11" s="509" t="s">
        <v>730</v>
      </c>
      <c r="J11" s="497" t="s">
        <v>731</v>
      </c>
      <c r="K11" s="504">
        <v>51.8127</v>
      </c>
      <c r="L11" s="505">
        <f>K11*H11</f>
        <v>569.93970000000002</v>
      </c>
      <c r="M11" s="628"/>
    </row>
    <row r="12" spans="1:13" ht="15">
      <c r="A12" s="67">
        <v>3</v>
      </c>
      <c r="B12" s="302"/>
      <c r="C12" s="269"/>
      <c r="D12" s="56"/>
      <c r="E12" s="56"/>
      <c r="F12" s="56"/>
      <c r="G12" s="56"/>
      <c r="H12" s="56"/>
      <c r="I12" s="56"/>
      <c r="J12" s="56"/>
      <c r="K12" s="4"/>
      <c r="L12" s="4"/>
      <c r="M12" s="56"/>
    </row>
    <row r="13" spans="1:13" ht="15">
      <c r="A13" s="67">
        <v>4</v>
      </c>
      <c r="B13" s="302"/>
      <c r="C13" s="269"/>
      <c r="D13" s="56"/>
      <c r="E13" s="56"/>
      <c r="F13" s="56"/>
      <c r="G13" s="56"/>
      <c r="H13" s="56"/>
      <c r="I13" s="56"/>
      <c r="J13" s="56"/>
      <c r="K13" s="4"/>
      <c r="L13" s="4"/>
      <c r="M13" s="56"/>
    </row>
    <row r="14" spans="1:13" ht="15">
      <c r="A14" s="67">
        <v>5</v>
      </c>
      <c r="B14" s="302"/>
      <c r="C14" s="269"/>
      <c r="D14" s="56"/>
      <c r="E14" s="56"/>
      <c r="F14" s="56"/>
      <c r="G14" s="56"/>
      <c r="H14" s="56"/>
      <c r="I14" s="56"/>
      <c r="J14" s="56"/>
      <c r="K14" s="4"/>
      <c r="L14" s="4"/>
      <c r="M14" s="56"/>
    </row>
    <row r="15" spans="1:13" ht="15">
      <c r="A15" s="67">
        <v>6</v>
      </c>
      <c r="B15" s="302"/>
      <c r="C15" s="269"/>
      <c r="D15" s="56"/>
      <c r="E15" s="56"/>
      <c r="F15" s="56"/>
      <c r="G15" s="56"/>
      <c r="H15" s="56"/>
      <c r="I15" s="56"/>
      <c r="J15" s="56"/>
      <c r="K15" s="4"/>
      <c r="L15" s="4"/>
      <c r="M15" s="56"/>
    </row>
    <row r="16" spans="1:13" ht="15">
      <c r="A16" s="67">
        <v>7</v>
      </c>
      <c r="B16" s="302"/>
      <c r="C16" s="269"/>
      <c r="D16" s="56"/>
      <c r="E16" s="56"/>
      <c r="F16" s="56"/>
      <c r="G16" s="56"/>
      <c r="H16" s="56"/>
      <c r="I16" s="56"/>
      <c r="J16" s="56"/>
      <c r="K16" s="4"/>
      <c r="L16" s="4"/>
      <c r="M16" s="56"/>
    </row>
    <row r="17" spans="1:13" ht="15">
      <c r="A17" s="67">
        <v>8</v>
      </c>
      <c r="B17" s="302"/>
      <c r="C17" s="269"/>
      <c r="D17" s="56"/>
      <c r="E17" s="56"/>
      <c r="F17" s="56"/>
      <c r="G17" s="56"/>
      <c r="H17" s="56"/>
      <c r="I17" s="56"/>
      <c r="J17" s="56"/>
      <c r="K17" s="4"/>
      <c r="L17" s="4"/>
      <c r="M17" s="56"/>
    </row>
    <row r="18" spans="1:13" ht="15">
      <c r="A18" s="67">
        <v>9</v>
      </c>
      <c r="B18" s="302"/>
      <c r="C18" s="269"/>
      <c r="D18" s="56"/>
      <c r="E18" s="56"/>
      <c r="F18" s="56"/>
      <c r="G18" s="56"/>
      <c r="H18" s="56"/>
      <c r="I18" s="56"/>
      <c r="J18" s="56"/>
      <c r="K18" s="4"/>
      <c r="L18" s="4"/>
      <c r="M18" s="56"/>
    </row>
    <row r="19" spans="1:13" ht="15">
      <c r="A19" s="67">
        <v>10</v>
      </c>
      <c r="B19" s="302"/>
      <c r="C19" s="269"/>
      <c r="D19" s="56"/>
      <c r="E19" s="56"/>
      <c r="F19" s="56"/>
      <c r="G19" s="56"/>
      <c r="H19" s="56"/>
      <c r="I19" s="56"/>
      <c r="J19" s="56"/>
      <c r="K19" s="4"/>
      <c r="L19" s="4"/>
      <c r="M19" s="56"/>
    </row>
    <row r="20" spans="1:13" ht="15">
      <c r="A20" s="67">
        <v>11</v>
      </c>
      <c r="B20" s="302"/>
      <c r="C20" s="269"/>
      <c r="D20" s="56"/>
      <c r="E20" s="56"/>
      <c r="F20" s="56"/>
      <c r="G20" s="56"/>
      <c r="H20" s="56"/>
      <c r="I20" s="56"/>
      <c r="J20" s="56"/>
      <c r="K20" s="4"/>
      <c r="L20" s="4"/>
      <c r="M20" s="56"/>
    </row>
    <row r="21" spans="1:13" ht="15">
      <c r="A21" s="67">
        <v>12</v>
      </c>
      <c r="B21" s="302"/>
      <c r="C21" s="269"/>
      <c r="D21" s="56"/>
      <c r="E21" s="56"/>
      <c r="F21" s="56"/>
      <c r="G21" s="56"/>
      <c r="H21" s="56"/>
      <c r="I21" s="56"/>
      <c r="J21" s="56"/>
      <c r="K21" s="4"/>
      <c r="L21" s="4"/>
      <c r="M21" s="56"/>
    </row>
    <row r="22" spans="1:13" ht="15">
      <c r="A22" s="67">
        <v>13</v>
      </c>
      <c r="B22" s="302"/>
      <c r="C22" s="269"/>
      <c r="D22" s="56"/>
      <c r="E22" s="56"/>
      <c r="F22" s="56"/>
      <c r="G22" s="56"/>
      <c r="H22" s="56"/>
      <c r="I22" s="56"/>
      <c r="J22" s="56"/>
      <c r="K22" s="4"/>
      <c r="L22" s="4"/>
      <c r="M22" s="56"/>
    </row>
    <row r="23" spans="1:13" ht="15">
      <c r="A23" s="67">
        <v>14</v>
      </c>
      <c r="B23" s="302"/>
      <c r="C23" s="269"/>
      <c r="D23" s="56"/>
      <c r="E23" s="56"/>
      <c r="F23" s="56"/>
      <c r="G23" s="56"/>
      <c r="H23" s="56"/>
      <c r="I23" s="56"/>
      <c r="J23" s="56"/>
      <c r="K23" s="4"/>
      <c r="L23" s="4"/>
      <c r="M23" s="56"/>
    </row>
    <row r="24" spans="1:13" ht="15">
      <c r="A24" s="67">
        <v>15</v>
      </c>
      <c r="B24" s="302"/>
      <c r="C24" s="269"/>
      <c r="D24" s="56"/>
      <c r="E24" s="56"/>
      <c r="F24" s="56"/>
      <c r="G24" s="56"/>
      <c r="H24" s="56"/>
      <c r="I24" s="56"/>
      <c r="J24" s="56"/>
      <c r="K24" s="4"/>
      <c r="L24" s="4"/>
      <c r="M24" s="56"/>
    </row>
    <row r="25" spans="1:13" ht="15">
      <c r="A25" s="67">
        <v>16</v>
      </c>
      <c r="B25" s="302"/>
      <c r="C25" s="269"/>
      <c r="D25" s="56"/>
      <c r="E25" s="56"/>
      <c r="F25" s="56"/>
      <c r="G25" s="56"/>
      <c r="H25" s="56"/>
      <c r="I25" s="56"/>
      <c r="J25" s="56"/>
      <c r="K25" s="4"/>
      <c r="L25" s="4"/>
      <c r="M25" s="56"/>
    </row>
    <row r="26" spans="1:13" ht="15">
      <c r="A26" s="67">
        <v>17</v>
      </c>
      <c r="B26" s="302"/>
      <c r="C26" s="269"/>
      <c r="D26" s="56"/>
      <c r="E26" s="56"/>
      <c r="F26" s="56"/>
      <c r="G26" s="56"/>
      <c r="H26" s="56"/>
      <c r="I26" s="56"/>
      <c r="J26" s="56"/>
      <c r="K26" s="4"/>
      <c r="L26" s="4"/>
      <c r="M26" s="56"/>
    </row>
    <row r="27" spans="1:13" ht="15">
      <c r="A27" s="67">
        <v>18</v>
      </c>
      <c r="B27" s="302"/>
      <c r="C27" s="269"/>
      <c r="D27" s="56"/>
      <c r="E27" s="56"/>
      <c r="F27" s="56"/>
      <c r="G27" s="56"/>
      <c r="H27" s="56"/>
      <c r="I27" s="56"/>
      <c r="J27" s="56"/>
      <c r="K27" s="4"/>
      <c r="L27" s="4"/>
      <c r="M27" s="56"/>
    </row>
    <row r="28" spans="1:13" ht="15">
      <c r="A28" s="67">
        <v>19</v>
      </c>
      <c r="B28" s="302"/>
      <c r="C28" s="269"/>
      <c r="D28" s="56"/>
      <c r="E28" s="56"/>
      <c r="F28" s="56"/>
      <c r="G28" s="56"/>
      <c r="H28" s="56"/>
      <c r="I28" s="56"/>
      <c r="J28" s="56"/>
      <c r="K28" s="4"/>
      <c r="L28" s="4"/>
      <c r="M28" s="56"/>
    </row>
    <row r="29" spans="1:13" ht="15">
      <c r="A29" s="67">
        <v>20</v>
      </c>
      <c r="B29" s="302"/>
      <c r="C29" s="269"/>
      <c r="D29" s="56"/>
      <c r="E29" s="56"/>
      <c r="F29" s="56"/>
      <c r="G29" s="56"/>
      <c r="H29" s="56"/>
      <c r="I29" s="56"/>
      <c r="J29" s="56"/>
      <c r="K29" s="4"/>
      <c r="L29" s="4"/>
      <c r="M29" s="56"/>
    </row>
    <row r="30" spans="1:13" ht="15">
      <c r="A30" s="56" t="s">
        <v>271</v>
      </c>
      <c r="B30" s="303"/>
      <c r="C30" s="269"/>
      <c r="D30" s="56"/>
      <c r="E30" s="56"/>
      <c r="F30" s="56"/>
      <c r="G30" s="56"/>
      <c r="H30" s="56"/>
      <c r="I30" s="56"/>
      <c r="J30" s="56"/>
      <c r="K30" s="4"/>
      <c r="L30" s="4"/>
      <c r="M30" s="56"/>
    </row>
    <row r="31" spans="1:13" ht="15">
      <c r="A31" s="56"/>
      <c r="B31" s="303"/>
      <c r="C31" s="269"/>
      <c r="D31" s="68"/>
      <c r="E31" s="68"/>
      <c r="F31" s="68"/>
      <c r="G31" s="68"/>
      <c r="H31" s="56"/>
      <c r="I31" s="56"/>
      <c r="J31" s="56"/>
      <c r="K31" s="56" t="s">
        <v>452</v>
      </c>
      <c r="L31" s="55">
        <f>SUM(L10:L30)</f>
        <v>1175.0007000000001</v>
      </c>
      <c r="M31" s="56"/>
    </row>
    <row r="32" spans="1:13" ht="15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47"/>
    </row>
    <row r="33" spans="1:12" ht="15">
      <c r="A33" s="177" t="s">
        <v>453</v>
      </c>
      <c r="B33" s="177"/>
      <c r="C33" s="177"/>
      <c r="D33" s="176"/>
      <c r="E33" s="176"/>
      <c r="F33" s="176"/>
      <c r="G33" s="176"/>
      <c r="H33" s="176"/>
      <c r="I33" s="176"/>
      <c r="J33" s="176"/>
      <c r="K33" s="176"/>
      <c r="L33" s="147"/>
    </row>
    <row r="34" spans="1:12" ht="15">
      <c r="A34" s="177" t="s">
        <v>454</v>
      </c>
      <c r="B34" s="177"/>
      <c r="C34" s="177"/>
      <c r="D34" s="176"/>
      <c r="E34" s="176"/>
      <c r="F34" s="176"/>
      <c r="G34" s="176"/>
      <c r="H34" s="176"/>
      <c r="I34" s="176"/>
      <c r="J34" s="176"/>
      <c r="K34" s="176"/>
      <c r="L34" s="147"/>
    </row>
    <row r="35" spans="1:12" ht="15">
      <c r="A35" s="164" t="s">
        <v>455</v>
      </c>
      <c r="B35" s="164"/>
      <c r="C35" s="177"/>
      <c r="D35" s="147"/>
      <c r="E35" s="147"/>
      <c r="F35" s="147"/>
      <c r="G35" s="147"/>
      <c r="H35" s="147"/>
      <c r="I35" s="147"/>
      <c r="J35" s="147"/>
      <c r="K35" s="147"/>
      <c r="L35" s="147"/>
    </row>
    <row r="36" spans="1:12" ht="15">
      <c r="A36" s="164" t="s">
        <v>472</v>
      </c>
      <c r="B36" s="164"/>
      <c r="C36" s="177"/>
      <c r="D36" s="147"/>
      <c r="E36" s="147"/>
      <c r="F36" s="147"/>
      <c r="G36" s="147"/>
      <c r="H36" s="147"/>
      <c r="I36" s="147"/>
      <c r="J36" s="147"/>
      <c r="K36" s="147"/>
      <c r="L36" s="147"/>
    </row>
    <row r="37" spans="1:12" ht="15.75" customHeight="1">
      <c r="A37" s="730" t="s">
        <v>473</v>
      </c>
      <c r="B37" s="730"/>
      <c r="C37" s="730"/>
      <c r="D37" s="730"/>
      <c r="E37" s="730"/>
      <c r="F37" s="730"/>
      <c r="G37" s="730"/>
      <c r="H37" s="730"/>
      <c r="I37" s="730"/>
      <c r="J37" s="730"/>
      <c r="K37" s="730"/>
      <c r="L37" s="730"/>
    </row>
    <row r="38" spans="1:12" ht="15.75" customHeight="1">
      <c r="A38" s="730"/>
      <c r="B38" s="730"/>
      <c r="C38" s="730"/>
      <c r="D38" s="730"/>
      <c r="E38" s="730"/>
      <c r="F38" s="730"/>
      <c r="G38" s="730"/>
      <c r="H38" s="730"/>
      <c r="I38" s="730"/>
      <c r="J38" s="730"/>
      <c r="K38" s="730"/>
      <c r="L38" s="730"/>
    </row>
    <row r="39" spans="1:12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</row>
    <row r="40" spans="1:12" ht="15">
      <c r="A40" s="726" t="s">
        <v>107</v>
      </c>
      <c r="B40" s="726"/>
      <c r="C40" s="726"/>
      <c r="D40" s="270"/>
      <c r="E40" s="271"/>
      <c r="F40" s="271"/>
      <c r="G40" s="270"/>
      <c r="H40" s="270"/>
      <c r="I40" s="270"/>
      <c r="J40" s="270"/>
      <c r="K40" s="270"/>
      <c r="L40" s="147"/>
    </row>
    <row r="41" spans="1:12" ht="15">
      <c r="A41" s="270"/>
      <c r="B41" s="270"/>
      <c r="C41" s="271"/>
      <c r="D41" s="270"/>
      <c r="E41" s="271"/>
      <c r="F41" s="271"/>
      <c r="G41" s="270"/>
      <c r="H41" s="270"/>
      <c r="I41" s="270"/>
      <c r="J41" s="270"/>
      <c r="K41" s="272"/>
      <c r="L41" s="147"/>
    </row>
    <row r="42" spans="1:12" ht="15" customHeight="1">
      <c r="A42" s="270"/>
      <c r="B42" s="270"/>
      <c r="C42" s="271"/>
      <c r="D42" s="727" t="s">
        <v>263</v>
      </c>
      <c r="E42" s="727"/>
      <c r="F42" s="283"/>
      <c r="G42" s="274"/>
      <c r="H42" s="728" t="s">
        <v>457</v>
      </c>
      <c r="I42" s="728"/>
      <c r="J42" s="728"/>
      <c r="K42" s="275"/>
      <c r="L42" s="147"/>
    </row>
    <row r="43" spans="1:12" ht="15">
      <c r="A43" s="270"/>
      <c r="B43" s="270"/>
      <c r="C43" s="271"/>
      <c r="D43" s="270"/>
      <c r="E43" s="271"/>
      <c r="F43" s="271"/>
      <c r="G43" s="270"/>
      <c r="H43" s="729"/>
      <c r="I43" s="729"/>
      <c r="J43" s="729"/>
      <c r="K43" s="275"/>
      <c r="L43" s="147"/>
    </row>
    <row r="44" spans="1:12" ht="15">
      <c r="A44" s="270"/>
      <c r="B44" s="270"/>
      <c r="C44" s="271"/>
      <c r="D44" s="724" t="s">
        <v>139</v>
      </c>
      <c r="E44" s="724"/>
      <c r="F44" s="283"/>
      <c r="G44" s="274"/>
      <c r="H44" s="270"/>
      <c r="I44" s="270"/>
      <c r="J44" s="270"/>
      <c r="K44" s="270"/>
      <c r="L44" s="147"/>
    </row>
  </sheetData>
  <mergeCells count="7">
    <mergeCell ref="D44:E44"/>
    <mergeCell ref="A2:E2"/>
    <mergeCell ref="L3:M3"/>
    <mergeCell ref="A40:C40"/>
    <mergeCell ref="D42:E42"/>
    <mergeCell ref="H42:J43"/>
    <mergeCell ref="A37:L38"/>
  </mergeCells>
  <dataValidations count="1">
    <dataValidation type="list" allowBlank="1" showInputMessage="1" showErrorMessage="1" sqref="C10:C3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2018-01-25T11:44:02Z</cp:lastPrinted>
  <dcterms:created xsi:type="dcterms:W3CDTF">2011-12-27T13:20:18Z</dcterms:created>
  <dcterms:modified xsi:type="dcterms:W3CDTF">2018-01-30T11:38:48Z</dcterms:modified>
</cp:coreProperties>
</file>