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17 წელი\დესკტოპი 23.01.2017\2017 წლის წლიური დეკლარაციები\ელექტრონული\"/>
    </mc:Choice>
  </mc:AlternateContent>
  <bookViews>
    <workbookView xWindow="0" yWindow="0" windowWidth="20490" windowHeight="790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8" hidden="1">'ფორმა 4.5'!$A$9:$L$22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4.5'!$A$1:$L$36</definedName>
    <definedName name="_xlnm.Print_Area" localSheetId="11">'ფორმა 5.2'!$A$1:$I$37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N1'!$A$1:$L$40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62913"/>
</workbook>
</file>

<file path=xl/calcChain.xml><?xml version="1.0" encoding="utf-8"?>
<calcChain xmlns="http://schemas.openxmlformats.org/spreadsheetml/2006/main">
  <c r="C42" i="40" l="1"/>
  <c r="D42" i="40" s="1"/>
  <c r="E11" i="55"/>
  <c r="E12" i="55" s="1"/>
  <c r="E13" i="55" s="1"/>
  <c r="E14" i="55" s="1"/>
  <c r="C45" i="40"/>
  <c r="E15" i="55" l="1"/>
  <c r="E16" i="55" s="1"/>
  <c r="E17" i="55" s="1"/>
  <c r="E18" i="55" s="1"/>
  <c r="E19" i="55" s="1"/>
  <c r="E20" i="55" s="1"/>
  <c r="K11" i="55"/>
  <c r="K22" i="55" s="1"/>
  <c r="H10" i="55"/>
  <c r="H11" i="55" s="1"/>
  <c r="H12" i="55" s="1"/>
  <c r="H13" i="55" s="1"/>
  <c r="H14" i="55" s="1"/>
  <c r="D45" i="40"/>
  <c r="C13" i="40"/>
  <c r="C12" i="40" s="1"/>
  <c r="C49" i="40"/>
  <c r="C38" i="40"/>
  <c r="C34" i="40"/>
  <c r="D12" i="3"/>
  <c r="C12" i="3"/>
  <c r="H15" i="55" l="1"/>
  <c r="H16" i="55" s="1"/>
  <c r="H17" i="55" s="1"/>
  <c r="H18" i="55" s="1"/>
  <c r="H19" i="55" s="1"/>
  <c r="H20" i="55" s="1"/>
  <c r="I38" i="35"/>
  <c r="A5" i="9"/>
  <c r="A6" i="55" l="1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31" i="3"/>
  <c r="C31" i="3"/>
  <c r="D9" i="7" l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/>
  <c r="K35" i="46"/>
  <c r="H34" i="45"/>
  <c r="G34" i="45"/>
  <c r="I25" i="43"/>
  <c r="H25" i="43"/>
  <c r="G25" i="43"/>
  <c r="D27" i="3" l="1"/>
  <c r="C27" i="3"/>
  <c r="D17" i="28" l="1"/>
  <c r="C17" i="28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D38" i="40"/>
  <c r="D34" i="40"/>
  <c r="D25" i="40"/>
  <c r="D19" i="40" s="1"/>
  <c r="C25" i="40"/>
  <c r="C19" i="40" s="1"/>
  <c r="D16" i="40"/>
  <c r="C16" i="40"/>
  <c r="D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H25" i="29"/>
  <c r="G25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0" i="5" l="1"/>
  <c r="C10" i="5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<sst xmlns="http://schemas.openxmlformats.org/spreadsheetml/2006/main" count="1267" uniqueCount="634">
  <si>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</si>
  <si>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</si>
  <si>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</si>
  <si>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</si>
  <si>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</si>
  <si>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</si>
  <si>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</si>
  <si>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</si>
  <si>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</si>
  <si>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</si>
  <si>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</si>
  <si>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</si>
  <si>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</si>
  <si>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</si>
  <si>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</si>
  <si>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</si>
  <si>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</si>
  <si>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</si>
  <si>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</si>
  <si>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</si>
  <si>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</si>
  <si>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</si>
  <si>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</si>
  <si>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</si>
  <si>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</si>
  <si>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</si>
  <si>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</si>
  <si>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</si>
  <si>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</si>
  <si>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</si>
  <si>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</si>
  <si>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</si>
  <si>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</si>
  <si>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</si>
  <si>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</si>
  <si>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</si>
  <si>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</si>
  <si>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</si>
  <si>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</si>
  <si>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</si>
  <si>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</si>
  <si>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</si>
  <si>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</si>
  <si>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</si>
  <si>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</si>
  <si>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</si>
  <si>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</si>
  <si>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</si>
  <si>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</si>
  <si>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</si>
  <si>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</si>
  <si>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</si>
  <si>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</si>
  <si>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</si>
  <si>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</si>
  <si>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</si>
  <si>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</si>
  <si>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</si>
  <si>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</si>
  <si>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</si>
  <si>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</si>
  <si>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</si>
  <si>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</si>
  <si>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</si>
  <si>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</si>
  <si>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</si>
  <si>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</si>
  <si>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</si>
  <si>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</si>
  <si>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</si>
  <si>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</si>
  <si>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</si>
  <si>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</si>
  <si>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</si>
  <si>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</si>
  <si>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</si>
  <si>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</si>
  <si>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</si>
  <si>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</si>
  <si>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</si>
  <si>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</si>
  <si>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</si>
  <si>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</si>
  <si>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</si>
  <si>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</si>
  <si>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</si>
  <si>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</si>
  <si>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</si>
  <si>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</si>
  <si>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</si>
  <si>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</si>
  <si>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</si>
  <si>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</si>
  <si>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</si>
  <si>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</si>
  <si>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</si>
  <si>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</si>
  <si>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</si>
  <si>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</si>
  <si>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</si>
  <si>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</si>
  <si>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</si>
  <si>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</si>
  <si>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</si>
  <si>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</si>
  <si>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</si>
  <si>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</si>
  <si>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</si>
  <si>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</si>
  <si>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</si>
  <si>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</si>
  <si>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</si>
  <si>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</si>
  <si>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</si>
  <si>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</si>
  <si>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</si>
  <si>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</si>
  <si>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</si>
  <si>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</si>
  <si>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</si>
  <si>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</si>
  <si>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</si>
  <si>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</si>
  <si>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</si>
  <si>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</si>
  <si>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</si>
  <si>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</si>
  <si>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</si>
  <si>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</si>
  <si>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</si>
  <si>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</si>
  <si>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</si>
  <si>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</si>
  <si>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</si>
  <si>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</si>
  <si>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</si>
  <si>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</si>
  <si>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</si>
  <si>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</si>
  <si>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</si>
  <si>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</si>
  <si>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</si>
  <si>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</si>
  <si>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</si>
  <si>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</si>
  <si>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</si>
  <si>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</si>
  <si>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</si>
  <si>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</si>
  <si>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</si>
  <si>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</si>
  <si>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</si>
  <si>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</si>
  <si>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</si>
  <si>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</si>
  <si>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</si>
  <si>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</si>
  <si>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</si>
  <si>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</si>
  <si>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</si>
  <si>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</si>
  <si>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</si>
  <si>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</si>
  <si>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</si>
  <si>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</si>
  <si>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</si>
  <si>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</si>
  <si>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</si>
  <si>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</si>
  <si>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</si>
  <si>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</si>
  <si>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</si>
  <si>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</si>
  <si>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</si>
  <si>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</si>
  <si>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</si>
  <si>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</si>
  <si>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</si>
  <si>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</si>
  <si>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</si>
  <si>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</si>
  <si>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</si>
  <si>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</si>
  <si>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</si>
  <si>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</si>
  <si>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</si>
  <si>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</si>
  <si>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</si>
  <si>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</si>
  <si>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</si>
  <si>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</si>
  <si>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</si>
  <si>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</si>
  <si>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</si>
  <si>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</si>
  <si>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</si>
  <si>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</si>
  <si>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</si>
  <si>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</si>
  <si>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</si>
  <si>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</si>
  <si>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</si>
  <si>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</si>
  <si>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</si>
  <si>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</si>
  <si>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</si>
  <si>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</si>
  <si>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</si>
  <si>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</si>
  <si>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</si>
  <si>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</si>
  <si>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</si>
  <si>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</si>
  <si>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</si>
  <si>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</si>
  <si>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</si>
  <si>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</si>
  <si>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</si>
  <si>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</si>
  <si>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</si>
  <si>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</si>
  <si>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</si>
  <si>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</si>
  <si>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</si>
  <si>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</si>
  <si>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</si>
  <si>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</si>
  <si>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</si>
  <si>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</si>
  <si>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</si>
  <si>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</si>
  <si>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</si>
  <si>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</si>
  <si>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</si>
  <si>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</si>
  <si>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</si>
  <si>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</si>
  <si>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</si>
  <si>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</si>
  <si>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</si>
  <si>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</si>
  <si>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</si>
  <si>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</si>
  <si>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</si>
  <si>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</si>
  <si>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</si>
  <si>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</si>
  <si>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</si>
  <si>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</si>
  <si>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</si>
  <si>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</si>
  <si>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</si>
  <si>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</si>
  <si>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</si>
  <si>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</si>
  <si>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</si>
  <si>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</si>
  <si>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</si>
  <si>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</si>
  <si>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</si>
  <si>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</si>
  <si>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</si>
  <si>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</si>
  <si>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</si>
  <si>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</si>
  <si>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</si>
  <si>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</si>
  <si>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</si>
  <si>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</si>
  <si>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</si>
  <si>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</si>
  <si>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</si>
  <si>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</si>
  <si>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</si>
  <si>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</si>
  <si>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</si>
  <si>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</si>
  <si>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</si>
  <si>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</si>
  <si>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</si>
  <si>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</si>
  <si>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</si>
  <si>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</si>
  <si>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</si>
  <si>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</si>
  <si>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</si>
  <si>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</si>
  <si>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</si>
  <si>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</si>
  <si>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</si>
  <si>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</si>
  <si>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</si>
  <si>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</si>
  <si>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</si>
  <si>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</si>
  <si>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</si>
  <si>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</si>
  <si>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</si>
  <si>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</si>
  <si>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</si>
  <si>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</si>
  <si>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</si>
  <si>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</si>
  <si>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</si>
  <si>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</si>
  <si>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</si>
  <si>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</si>
  <si>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</si>
  <si>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</si>
  <si>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</si>
  <si>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</si>
  <si>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</si>
  <si>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</si>
  <si>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</si>
  <si>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</si>
  <si>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</si>
  <si>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</si>
  <si>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</si>
  <si>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</si>
  <si>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</si>
  <si>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</si>
  <si>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</si>
  <si>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</si>
  <si>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</si>
  <si>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</si>
  <si>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</si>
  <si>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</si>
  <si>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</si>
  <si>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</si>
  <si>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</si>
  <si>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</si>
  <si>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</si>
  <si>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</si>
  <si>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</si>
  <si>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</si>
  <si>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</si>
  <si>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</si>
  <si>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</si>
  <si>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</si>
  <si>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</si>
  <si>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</si>
  <si>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</si>
  <si>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</si>
  <si>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</si>
  <si>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</si>
  <si>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</si>
  <si>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</si>
  <si>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</si>
  <si>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</si>
  <si>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</si>
  <si>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</si>
  <si>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</si>
  <si>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</si>
  <si>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</si>
  <si>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</si>
  <si>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</si>
  <si>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</si>
  <si>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</si>
  <si>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</si>
  <si>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</si>
  <si>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</si>
  <si>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</si>
  <si>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</si>
  <si>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</si>
  <si>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</si>
  <si>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</si>
  <si>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</si>
  <si>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</si>
  <si>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</si>
  <si>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</si>
  <si>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</si>
  <si>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</si>
  <si>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</si>
  <si>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</si>
  <si>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</si>
  <si>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</si>
  <si>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</si>
  <si>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</si>
  <si>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</si>
  <si>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</si>
  <si>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</si>
  <si>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</si>
  <si>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</si>
  <si>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</si>
  <si>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</si>
  <si>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</si>
  <si>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</si>
  <si>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</si>
  <si>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</si>
  <si>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</si>
  <si>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</si>
  <si>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</si>
  <si>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</si>
  <si>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</si>
  <si>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</si>
  <si>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</si>
  <si>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</si>
  <si>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</si>
  <si>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</si>
  <si>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</si>
  <si>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</si>
  <si>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</si>
  <si>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</si>
  <si>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</si>
  <si>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</si>
  <si>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</si>
  <si>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</si>
  <si>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</si>
  <si>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</si>
  <si>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</si>
  <si>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</si>
  <si>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</si>
  <si>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</si>
  <si>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</si>
  <si>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</si>
  <si>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</si>
  <si>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</si>
  <si>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</si>
  <si>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</si>
  <si>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</si>
  <si>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</si>
  <si>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</si>
  <si>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</si>
  <si>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</si>
  <si>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</si>
  <si>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</si>
  <si>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</si>
  <si>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</si>
  <si>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</si>
  <si>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</si>
  <si>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</si>
  <si>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</si>
  <si>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</si>
  <si>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</si>
  <si>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</si>
  <si>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</si>
  <si>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</si>
  <si>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</si>
  <si>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</si>
  <si>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</si>
  <si>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</si>
  <si>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</si>
  <si>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</si>
  <si>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</si>
  <si>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</si>
  <si>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</si>
  <si>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</si>
  <si>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</si>
  <si>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</si>
  <si>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</si>
  <si>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</si>
  <si>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</si>
  <si>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</si>
  <si>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</si>
  <si>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</si>
  <si>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</si>
  <si>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</si>
  <si>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</si>
  <si>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</si>
  <si>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</si>
  <si>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</si>
  <si>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</si>
  <si>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</si>
  <si>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</si>
  <si>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</si>
  <si>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</si>
  <si>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</si>
  <si>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</si>
  <si>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</si>
  <si>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</si>
  <si>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</si>
  <si>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</si>
  <si>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</si>
  <si>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</si>
  <si>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</si>
  <si>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</si>
  <si>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</si>
  <si>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</si>
  <si>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</si>
  <si>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</si>
  <si>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</si>
  <si>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</si>
  <si>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</si>
  <si>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</si>
  <si>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</si>
  <si>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</si>
  <si>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</si>
  <si>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</si>
  <si>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</si>
  <si>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</si>
  <si>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</si>
  <si>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</si>
  <si>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</si>
  <si>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</si>
  <si>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</si>
  <si>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</si>
  <si>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</si>
  <si>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</si>
  <si>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</si>
  <si>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</si>
  <si>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</si>
  <si>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</si>
  <si>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</si>
  <si>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</si>
  <si>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</si>
  <si>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</si>
  <si>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</si>
  <si>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</si>
  <si>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</si>
  <si>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</si>
  <si>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</si>
  <si>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</si>
  <si>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</si>
  <si>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</si>
  <si>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</si>
  <si>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01/01/2017-31/12/2017</t>
  </si>
  <si>
    <t>მოქალაქეთა პოლიტიკური გაერთიანება "სამოქალაქო პლატფორმა - ახალი საქართველო"</t>
  </si>
  <si>
    <t>ფულადი შემოწირულობა</t>
  </si>
  <si>
    <t>გიორგი ხაბურზანია</t>
  </si>
  <si>
    <t>ნანა ტოხვაძე</t>
  </si>
  <si>
    <t xml:space="preserve">თამარი ჯინჭარაძე, </t>
  </si>
  <si>
    <t>01017025069</t>
  </si>
  <si>
    <t xml:space="preserve">გიორგი მაჭარაშვილი, </t>
  </si>
  <si>
    <t>01030036248</t>
  </si>
  <si>
    <t>37001003169</t>
  </si>
  <si>
    <t>პაატა მანჯგალაძე</t>
  </si>
  <si>
    <t xml:space="preserve">გიორგი ხაბურზანია, </t>
  </si>
  <si>
    <t>58001006856</t>
  </si>
  <si>
    <t xml:space="preserve">ნანა ტოხვაძე, </t>
  </si>
  <si>
    <t>01001022822</t>
  </si>
  <si>
    <t>01024033095</t>
  </si>
  <si>
    <t xml:space="preserve">კიზირია დავით, </t>
  </si>
  <si>
    <t xml:space="preserve">ანდრო კიკნაძე, </t>
  </si>
  <si>
    <t>62007003539</t>
  </si>
  <si>
    <t xml:space="preserve">ნათია კაკოიშვილი </t>
  </si>
  <si>
    <t>21001000513</t>
  </si>
  <si>
    <t>გუტა ვაშაძე,</t>
  </si>
  <si>
    <t xml:space="preserve">გიორგი ვაშაძე, </t>
  </si>
  <si>
    <t>01006008204</t>
  </si>
  <si>
    <t>01021000800</t>
  </si>
  <si>
    <t>GE11TB7570045061100024</t>
  </si>
  <si>
    <t>GE11TB7047145061600014</t>
  </si>
  <si>
    <t>GE73TB1464136010100045</t>
  </si>
  <si>
    <t>GE54TB7216845061100032</t>
  </si>
  <si>
    <t>GE28TB6200000000662118</t>
  </si>
  <si>
    <t>GE24TB0800000000608113</t>
  </si>
  <si>
    <t>GE72TB7110845063600042</t>
  </si>
  <si>
    <t>GE78BS0000000076436408</t>
  </si>
  <si>
    <t>GE58TB5434636010100058</t>
  </si>
  <si>
    <t>GE94TB1908936010300042</t>
  </si>
  <si>
    <t>GE88TB7641245066300001</t>
  </si>
  <si>
    <t>GE86TB7328745061600007</t>
  </si>
  <si>
    <t>GE04TB7328736010100027</t>
  </si>
  <si>
    <t>სს  თიბისი  ბანკი</t>
  </si>
  <si>
    <t>ს.ს. „თიბისი ბანკი”</t>
  </si>
  <si>
    <t>სს "ბაზისბანკი"</t>
  </si>
  <si>
    <t>არასწორად ჩარიცხული თანხა დაუბრუნდა შემომწირველს</t>
  </si>
  <si>
    <t>შეძენილია საბუღალტრო პროგრამა "ინფო ბუღალტერი"</t>
  </si>
  <si>
    <t>განცხადებების განთავსება დამკვირვებელთა მოსაძიებლად საიტებზე jobs.ge და hr.ge</t>
  </si>
  <si>
    <t>გადახდილია სასამართლო ბაჟი</t>
  </si>
  <si>
    <t>ბელა</t>
  </si>
  <si>
    <t>ვარდიძე</t>
  </si>
  <si>
    <t>მომსახურების საფასური</t>
  </si>
  <si>
    <t>მეგი</t>
  </si>
  <si>
    <t>ქსოვრელი</t>
  </si>
  <si>
    <t>ალექსანდრე</t>
  </si>
  <si>
    <t>ცაგარეიშვილი</t>
  </si>
  <si>
    <t>მარინა</t>
  </si>
  <si>
    <t>შუკაკიძე</t>
  </si>
  <si>
    <t>პროდუქციის ღირებულება</t>
  </si>
  <si>
    <t>გენადი</t>
  </si>
  <si>
    <t>გვინდაძე</t>
  </si>
  <si>
    <t>ესმერალდა</t>
  </si>
  <si>
    <t>იაკობაშვილი</t>
  </si>
  <si>
    <t>კობა</t>
  </si>
  <si>
    <t>ბაქრაძე</t>
  </si>
  <si>
    <t>შპს გაზეთი ახალი თაობა</t>
  </si>
  <si>
    <t>ბეჭდური რეკლამი ხარჯი</t>
  </si>
  <si>
    <t>212272235</t>
  </si>
  <si>
    <t>სტატია</t>
  </si>
  <si>
    <t>2016 წლის წლიური დეკლარაციის გამოქვეყნება</t>
  </si>
  <si>
    <t>შპს თავისუფალი გაზეთი+</t>
  </si>
  <si>
    <t>9 თვე</t>
  </si>
  <si>
    <t>სტატია (რეკლამა)</t>
  </si>
  <si>
    <t>რადიოკომპანია პირველი რადიო</t>
  </si>
  <si>
    <t>რადიო რეკლამა</t>
  </si>
  <si>
    <t>2 თვე</t>
  </si>
  <si>
    <t>დავით</t>
  </si>
  <si>
    <t>ელიზარაშვილი</t>
  </si>
  <si>
    <t>ბრენდირებული აქსესუარებით რკლამის ხარჯი</t>
  </si>
  <si>
    <t>ალექსანდრე ცაგარეიშვილი</t>
  </si>
  <si>
    <t>01008032518</t>
  </si>
  <si>
    <t>ბადე სტიკერი</t>
  </si>
  <si>
    <t>ცალი</t>
  </si>
  <si>
    <t>შპს დიოსი 2017</t>
  </si>
  <si>
    <t>400196364</t>
  </si>
  <si>
    <t>შპს პანორამა  - Panorama</t>
  </si>
  <si>
    <t>400106960</t>
  </si>
  <si>
    <t>შპს 'უნივერსალ პრინტი'</t>
  </si>
  <si>
    <t>შპს 'უნივერსალი'</t>
  </si>
  <si>
    <t>204935767</t>
  </si>
  <si>
    <t>პლაკატი (ა3 ფორმატი)</t>
  </si>
  <si>
    <t>შპს ირკა</t>
  </si>
  <si>
    <t>404899712</t>
  </si>
  <si>
    <t>სმს შეტყობინება</t>
  </si>
  <si>
    <t>ინტერნეტ-რეკლამს ხრჯი</t>
  </si>
  <si>
    <t>205075014</t>
  </si>
  <si>
    <t>შპს "ზევს გრუპი"</t>
  </si>
  <si>
    <t xml:space="preserve">ფლაერი (ა5) 5000 ცალი,                           ბანერი 6 კვ.მ </t>
  </si>
  <si>
    <t xml:space="preserve">ფლაერი (ა5)    0.1,                                ბანერი  15.8330 </t>
  </si>
  <si>
    <t>ახალი ამბები</t>
  </si>
  <si>
    <t>5.6 თვე</t>
  </si>
  <si>
    <t>აბრა ( ა3) აბრა (ა2 ) ბუკლეტი გულსაბნევი (პინი) დროშა პოსტერი პოსტერი (ა2) პოსტერი (ა3) პოსტერი -ა3 ფლაერი</t>
  </si>
  <si>
    <t>აბრა ( ა3) 59 აბრა (ა2 ) 20 ბუკლეტი 362000 გულსაბნევი (პინი) 200 დროშა 1000 პოსტერი 4000 პოსტერი (ა2) 24000 პოსტერი (ა3) 12000 პოსტერი -ა3 2000 ფლაერი 240000</t>
  </si>
  <si>
    <t>აბრა ( ა3) 11 აბრა (ა2 ) 22 ბუკლეტი 0.2612 გულსაბნევი (პინი) 1.5 დროშა 0.5952 პოსტერი 0.095 პოსტერი (ა2) 0.8928 პოსტერი (ა3) 0.0988 პოსტერი -ა3 0.1488 ფლაერი 0.0196</t>
  </si>
  <si>
    <t>დაბეჭდილი ბანერი, ბანერი (მასალა); პვც აბრა ტრიბუნისათვის</t>
  </si>
  <si>
    <t>დაბეჭდილი ბანერი - 1, ბანერი (მასალა )-1; პვც აბრა ტრიბუნისათვის - 1</t>
  </si>
  <si>
    <t>დაბეჭდილი ბანერი - 30 , ბანერი (მასალა)- 90 ; პვც აბრა ტრიბუნისათვის - 30</t>
  </si>
  <si>
    <t>სავიზიტო ბარათი 0050 სავიზიტო ბარათი (12 სახეობა) 00625 პლაკატი (2 სახეობა, ფორმატი ა3)-0.122 ფლაერი-0.048 პლაკატი (ფორმატი ა2)-0.143 ბუკლეტი (ფორმატი A4)-0.06 ფლაერი-0.036</t>
  </si>
  <si>
    <t>სავიზიტო ბარათი 2000 სავიზიტო ბარათი (12 სახეობა) -2400 პლაკატი (2 სახეობა, ფორმატი ა3)-50000 ფლაერი-10000 პლაკატი (ფორმატი ა2)-50000 ბუკლეტი (ფორმატი A4)-50000 ფლაერი-5000; სერთიფიკატი</t>
  </si>
  <si>
    <t>სავიზიტო ბარათი 2000 სავიზიტო ბარათი (12 სახეობა) -2400 პლაკატი (2 სახეობა, ფორმატი ა3)-50000 ფლაერი-10000 პლაკატი (ფორმატი ა2)-50000 ბუკლეტი (ფორმატი A4)-50000 ფლაერი-5000; სერთიფიკატი 0.8</t>
  </si>
  <si>
    <t>თიბისი</t>
  </si>
  <si>
    <t>GE22TB7096636080100009</t>
  </si>
  <si>
    <t>GEL</t>
  </si>
  <si>
    <t>14/07/2016</t>
  </si>
  <si>
    <t>თანხის გამოტანა საბანკო ანგარიშიდან</t>
  </si>
  <si>
    <t>დამკვირვებელთა ხელფასის გაცემა</t>
  </si>
  <si>
    <t>თბილისი; კოსტავას 1ლი შესახვევი კორპ 7 ბინა 1</t>
  </si>
  <si>
    <t>ოფისი</t>
  </si>
  <si>
    <t>1 წელი</t>
  </si>
  <si>
    <t>1125$</t>
  </si>
  <si>
    <t>1 თვე</t>
  </si>
  <si>
    <t>60001055243</t>
  </si>
  <si>
    <t>750 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</si>
</sst>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00000000000"/>
  </numFmts>
  <fonts count="3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7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</cellStyleXfs>
  <cellXfs count="514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7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9" xfId="2" applyFont="1" applyFill="1" applyBorder="1" applyAlignment="1" applyProtection="1">
      <alignment horizontal="left" vertical="top"/>
      <protection locked="0"/>
    </xf>
    <xf numFmtId="0" fontId="24" fillId="5" borderId="29" xfId="2" applyFont="1" applyFill="1" applyBorder="1" applyAlignment="1" applyProtection="1">
      <alignment horizontal="left" vertical="top" wrapText="1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1" fontId="24" fillId="5" borderId="30" xfId="2" applyNumberFormat="1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14" fontId="11" fillId="0" borderId="0" xfId="3" applyNumberFormat="1" applyBorder="1" applyProtection="1">
      <protection locked="0"/>
    </xf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3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4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2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3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7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5" xfId="9" applyFont="1" applyBorder="1" applyAlignment="1" applyProtection="1">
      <alignment vertical="center"/>
      <protection locked="0"/>
    </xf>
    <xf numFmtId="0" fontId="34" fillId="0" borderId="24" xfId="9" applyFont="1" applyBorder="1" applyAlignment="1" applyProtection="1">
      <alignment vertical="center" wrapText="1"/>
      <protection locked="0"/>
    </xf>
    <xf numFmtId="14" fontId="34" fillId="0" borderId="24" xfId="9" applyNumberFormat="1" applyFont="1" applyBorder="1" applyAlignment="1" applyProtection="1">
      <alignment vertical="center" wrapText="1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1" xfId="9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1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1" xfId="0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1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0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1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19" fillId="0" borderId="1" xfId="9" applyNumberFormat="1" applyFont="1" applyBorder="1" applyAlignment="1" applyProtection="1">
      <alignment vertical="center" wrapText="1"/>
      <protection locked="0"/>
    </xf>
    <xf numFmtId="0" fontId="19" fillId="0" borderId="2" xfId="9" applyFont="1" applyBorder="1" applyAlignment="1" applyProtection="1">
      <alignment vertical="center" wrapText="1"/>
      <protection locked="0"/>
    </xf>
    <xf numFmtId="0" fontId="19" fillId="0" borderId="19" xfId="9" applyFont="1" applyBorder="1" applyAlignment="1" applyProtection="1">
      <alignment horizontal="right" vertical="center"/>
      <protection locked="0"/>
    </xf>
    <xf numFmtId="0" fontId="19" fillId="0" borderId="18" xfId="9" applyFont="1" applyBorder="1" applyAlignment="1" applyProtection="1">
      <alignment vertical="center" wrapText="1"/>
      <protection locked="0"/>
    </xf>
    <xf numFmtId="49" fontId="19" fillId="0" borderId="1" xfId="9" applyNumberFormat="1" applyFont="1" applyBorder="1" applyAlignment="1" applyProtection="1">
      <alignment vertical="center"/>
      <protection locked="0"/>
    </xf>
    <xf numFmtId="0" fontId="19" fillId="0" borderId="5" xfId="9" applyFont="1" applyBorder="1" applyAlignment="1" applyProtection="1">
      <alignment vertical="center"/>
      <protection locked="0"/>
    </xf>
    <xf numFmtId="0" fontId="19" fillId="0" borderId="21" xfId="9" applyFont="1" applyBorder="1" applyAlignment="1" applyProtection="1">
      <alignment vertical="center" wrapText="1"/>
      <protection locked="0"/>
    </xf>
    <xf numFmtId="0" fontId="19" fillId="0" borderId="33" xfId="9" applyFont="1" applyBorder="1" applyAlignment="1" applyProtection="1">
      <alignment vertical="center" wrapText="1"/>
      <protection locked="0"/>
    </xf>
    <xf numFmtId="0" fontId="19" fillId="0" borderId="42" xfId="9" applyFont="1" applyBorder="1" applyAlignment="1" applyProtection="1">
      <alignment vertical="center"/>
      <protection locked="0"/>
    </xf>
    <xf numFmtId="0" fontId="19" fillId="0" borderId="18" xfId="9" applyFont="1" applyBorder="1" applyAlignment="1" applyProtection="1">
      <alignment horizontal="center" vertical="center"/>
      <protection locked="0"/>
    </xf>
    <xf numFmtId="0" fontId="19" fillId="4" borderId="18" xfId="9" applyFont="1" applyFill="1" applyBorder="1" applyAlignment="1" applyProtection="1">
      <alignment vertical="center" wrapText="1"/>
      <protection locked="0"/>
    </xf>
    <xf numFmtId="0" fontId="19" fillId="4" borderId="2" xfId="9" applyFont="1" applyFill="1" applyBorder="1" applyAlignment="1" applyProtection="1">
      <alignment vertical="center" wrapText="1"/>
      <protection locked="0"/>
    </xf>
    <xf numFmtId="0" fontId="19" fillId="4" borderId="20" xfId="9" applyFont="1" applyFill="1" applyBorder="1" applyAlignment="1" applyProtection="1">
      <alignment vertical="center"/>
      <protection locked="0"/>
    </xf>
    <xf numFmtId="0" fontId="19" fillId="0" borderId="39" xfId="9" applyFont="1" applyBorder="1" applyAlignment="1" applyProtection="1">
      <alignment vertical="center" wrapText="1"/>
      <protection locked="0"/>
    </xf>
    <xf numFmtId="0" fontId="19" fillId="0" borderId="21" xfId="9" applyFont="1" applyBorder="1" applyAlignment="1" applyProtection="1">
      <alignment horizontal="center" vertical="center"/>
      <protection locked="0"/>
    </xf>
    <xf numFmtId="0" fontId="19" fillId="4" borderId="21" xfId="9" applyFont="1" applyFill="1" applyBorder="1" applyAlignment="1" applyProtection="1">
      <alignment vertical="center" wrapText="1"/>
      <protection locked="0"/>
    </xf>
    <xf numFmtId="0" fontId="19" fillId="4" borderId="1" xfId="9" applyFont="1" applyFill="1" applyBorder="1" applyAlignment="1" applyProtection="1">
      <alignment vertical="center" wrapText="1"/>
      <protection locked="0"/>
    </xf>
    <xf numFmtId="0" fontId="19" fillId="4" borderId="22" xfId="9" applyFont="1" applyFill="1" applyBorder="1" applyAlignment="1" applyProtection="1">
      <alignment vertical="center"/>
      <protection locked="0"/>
    </xf>
    <xf numFmtId="0" fontId="19" fillId="0" borderId="38" xfId="9" applyFont="1" applyBorder="1" applyAlignment="1" applyProtection="1">
      <alignment vertical="center" wrapText="1"/>
      <protection locked="0"/>
    </xf>
    <xf numFmtId="0" fontId="17" fillId="0" borderId="1" xfId="2" applyFont="1" applyFill="1" applyBorder="1" applyAlignment="1" applyProtection="1">
      <alignment horizontal="right" vertical="center"/>
      <protection locked="0"/>
    </xf>
    <xf numFmtId="169" fontId="17" fillId="0" borderId="1" xfId="1" applyNumberFormat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center" vertical="center" wrapText="1"/>
    </xf>
    <xf numFmtId="168" fontId="34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169" fontId="36" fillId="0" borderId="1" xfId="3" applyNumberFormat="1" applyFont="1" applyBorder="1" applyAlignment="1">
      <alignment horizontal="center" vertical="center"/>
    </xf>
    <xf numFmtId="0" fontId="17" fillId="0" borderId="1" xfId="1" applyFont="1" applyFill="1" applyBorder="1" applyAlignment="1" applyProtection="1">
      <alignment horizontal="center" vertical="center" wrapText="1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vertical="center"/>
    </xf>
    <xf numFmtId="0" fontId="22" fillId="0" borderId="1" xfId="1" applyFont="1" applyFill="1" applyBorder="1" applyAlignment="1" applyProtection="1">
      <alignment horizontal="left" vertical="center" wrapText="1"/>
    </xf>
    <xf numFmtId="169" fontId="36" fillId="0" borderId="1" xfId="3" applyNumberFormat="1" applyFont="1" applyBorder="1" applyAlignment="1">
      <alignment horizontal="center" vertical="center"/>
    </xf>
    <xf numFmtId="0" fontId="17" fillId="0" borderId="1" xfId="1" applyFont="1" applyFill="1" applyBorder="1" applyAlignment="1" applyProtection="1">
      <alignment horizontal="center" vertical="center" wrapText="1"/>
    </xf>
    <xf numFmtId="0" fontId="17" fillId="0" borderId="1" xfId="1" applyFont="1" applyFill="1" applyBorder="1" applyAlignment="1" applyProtection="1">
      <alignment horizontal="left" vertical="center" wrapText="1"/>
    </xf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1" xfId="1" applyFont="1" applyFill="1" applyBorder="1" applyAlignment="1" applyProtection="1">
      <alignment horizontal="center" vertical="center" wrapText="1"/>
    </xf>
    <xf numFmtId="0" fontId="22" fillId="2" borderId="0" xfId="0" applyFont="1" applyFill="1" applyAlignment="1" applyProtection="1">
      <alignment horizontal="left" vertical="center"/>
      <protection locked="0"/>
    </xf>
    <xf numFmtId="0" fontId="22" fillId="5" borderId="0" xfId="0" applyFont="1" applyFill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center" vertical="center"/>
    </xf>
    <xf numFmtId="0" fontId="22" fillId="0" borderId="1" xfId="0" applyFont="1" applyFill="1" applyBorder="1" applyAlignment="1" applyProtection="1">
      <alignment horizontal="center" vertical="center"/>
      <protection locked="0"/>
    </xf>
    <xf numFmtId="0" fontId="22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19" fillId="2" borderId="0" xfId="10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horizontal="center" vertical="center"/>
    </xf>
    <xf numFmtId="0" fontId="17" fillId="5" borderId="0" xfId="0" applyFont="1" applyFill="1" applyBorder="1" applyAlignment="1" applyProtection="1">
      <alignment horizontal="left" vertical="center"/>
    </xf>
    <xf numFmtId="0" fontId="17" fillId="2" borderId="0" xfId="0" applyFont="1" applyFill="1" applyBorder="1" applyAlignment="1" applyProtection="1">
      <alignment horizontal="left" vertical="center"/>
    </xf>
    <xf numFmtId="0" fontId="17" fillId="5" borderId="0" xfId="1" applyFont="1" applyFill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/>
      <protection locked="0"/>
    </xf>
    <xf numFmtId="0" fontId="17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19" fillId="2" borderId="0" xfId="10" applyFont="1" applyFill="1" applyBorder="1" applyAlignment="1" applyProtection="1">
      <alignment horizontal="left" vertical="center"/>
      <protection locked="0"/>
    </xf>
    <xf numFmtId="14" fontId="21" fillId="2" borderId="0" xfId="10" applyNumberFormat="1" applyFont="1" applyFill="1" applyBorder="1" applyAlignment="1" applyProtection="1">
      <alignment horizontal="left" vertical="center"/>
    </xf>
    <xf numFmtId="0" fontId="0" fillId="2" borderId="0" xfId="0" applyFill="1" applyAlignment="1">
      <alignment horizontal="left" vertical="center"/>
    </xf>
    <xf numFmtId="0" fontId="22" fillId="5" borderId="0" xfId="0" applyFont="1" applyFill="1" applyAlignment="1" applyProtection="1">
      <alignment horizontal="left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Alignment="1" applyProtection="1">
      <alignment horizontal="left"/>
      <protection locked="0"/>
    </xf>
    <xf numFmtId="14" fontId="19" fillId="2" borderId="0" xfId="10" applyNumberFormat="1" applyFont="1" applyFill="1" applyBorder="1" applyAlignment="1" applyProtection="1">
      <alignment horizontal="left" vertical="center"/>
    </xf>
    <xf numFmtId="0" fontId="0" fillId="2" borderId="0" xfId="0" applyFill="1" applyAlignment="1">
      <alignment horizontal="left"/>
    </xf>
    <xf numFmtId="168" fontId="34" fillId="0" borderId="1" xfId="10" applyNumberFormat="1" applyFont="1" applyFill="1" applyBorder="1" applyAlignment="1" applyProtection="1">
      <alignment horizontal="left" vertical="center" wrapText="1"/>
      <protection locked="0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3" fontId="17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/>
    <xf numFmtId="168" fontId="34" fillId="0" borderId="2" xfId="10" applyNumberFormat="1" applyFont="1" applyFill="1" applyBorder="1" applyAlignment="1" applyProtection="1">
      <alignment horizontal="left" vertical="center" wrapText="1"/>
      <protection locked="0"/>
    </xf>
    <xf numFmtId="168" fontId="34" fillId="0" borderId="2" xfId="1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0" fontId="11" fillId="0" borderId="1" xfId="0" applyFont="1" applyFill="1" applyBorder="1"/>
    <xf numFmtId="3" fontId="17" fillId="0" borderId="1" xfId="1" applyNumberFormat="1" applyFont="1" applyFill="1" applyBorder="1" applyAlignment="1" applyProtection="1">
      <alignment horizontal="right" vertical="center" wrapText="1"/>
    </xf>
    <xf numFmtId="3" fontId="22" fillId="0" borderId="1" xfId="1" applyNumberFormat="1" applyFont="1" applyFill="1" applyBorder="1" applyAlignment="1" applyProtection="1">
      <alignment horizontal="center" vertical="center"/>
      <protection locked="0"/>
    </xf>
    <xf numFmtId="4" fontId="36" fillId="0" borderId="0" xfId="0" applyNumberFormat="1" applyFont="1" applyAlignment="1">
      <alignment horizontal="right"/>
    </xf>
    <xf numFmtId="0" fontId="17" fillId="7" borderId="1" xfId="0" applyFont="1" applyFill="1" applyBorder="1" applyProtection="1">
      <protection locked="0"/>
    </xf>
    <xf numFmtId="0" fontId="24" fillId="0" borderId="1" xfId="2" applyFont="1" applyFill="1" applyBorder="1" applyAlignment="1" applyProtection="1">
      <alignment horizontal="center" vertical="center" wrapText="1"/>
      <protection locked="0"/>
    </xf>
    <xf numFmtId="0" fontId="27" fillId="0" borderId="1" xfId="5" applyFont="1" applyBorder="1" applyAlignment="1" applyProtection="1">
      <alignment horizontal="center" vertical="center" wrapText="1"/>
      <protection locked="0"/>
    </xf>
    <xf numFmtId="1" fontId="24" fillId="0" borderId="1" xfId="2" applyNumberFormat="1" applyFont="1" applyFill="1" applyBorder="1" applyAlignment="1" applyProtection="1">
      <alignment horizontal="center" vertical="center" wrapText="1"/>
      <protection locked="0"/>
    </xf>
    <xf numFmtId="14" fontId="27" fillId="0" borderId="1" xfId="5" applyNumberFormat="1" applyFont="1" applyBorder="1" applyAlignment="1" applyProtection="1">
      <alignment horizontal="center" vertical="center" wrapText="1"/>
      <protection locked="0"/>
    </xf>
    <xf numFmtId="4" fontId="36" fillId="0" borderId="1" xfId="0" applyNumberFormat="1" applyFont="1" applyBorder="1" applyAlignment="1">
      <alignment horizontal="center" vertical="center"/>
    </xf>
    <xf numFmtId="0" fontId="25" fillId="0" borderId="1" xfId="2" applyFont="1" applyFill="1" applyBorder="1" applyAlignment="1" applyProtection="1">
      <alignment horizontal="center" vertical="center" wrapText="1"/>
      <protection locked="0"/>
    </xf>
    <xf numFmtId="0" fontId="36" fillId="0" borderId="0" xfId="0" applyFont="1" applyAlignment="1">
      <alignment horizontal="left"/>
    </xf>
    <xf numFmtId="169" fontId="36" fillId="0" borderId="0" xfId="0" applyNumberFormat="1" applyFont="1" applyAlignment="1">
      <alignment horizontal="left"/>
    </xf>
    <xf numFmtId="14" fontId="19" fillId="0" borderId="0" xfId="9" applyNumberFormat="1" applyFont="1" applyBorder="1" applyAlignment="1" applyProtection="1">
      <alignment horizontal="center" vertical="center"/>
      <protection locked="0"/>
    </xf>
    <xf numFmtId="14" fontId="19" fillId="0" borderId="40" xfId="9" applyNumberFormat="1" applyFont="1" applyBorder="1" applyAlignment="1" applyProtection="1">
      <alignment horizontal="center" vertical="center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6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6" xfId="10" applyNumberFormat="1" applyFont="1" applyFill="1" applyBorder="1" applyAlignment="1" applyProtection="1">
      <alignment horizontal="center" vertical="center"/>
    </xf>
    <xf numFmtId="14" fontId="21" fillId="2" borderId="36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  <xf numFmtId="0" fontId="11" fillId="5" borderId="0" xfId="0" applyFont="1" applyFill="1" applyAlignment="1" applyProtection="1">
      <alignment horizontal="right"/>
    </xf>
    <xf numFmtId="0" fontId="0" fillId="5" borderId="0" xfId="0" applyFill="1" applyAlignment="1" applyProtection="1">
      <alignment horizontal="right"/>
    </xf>
    <xf numFmtId="14" fontId="11" fillId="0" borderId="0" xfId="3" applyNumberFormat="1" applyBorder="1" applyAlignment="1" applyProtection="1">
      <alignment horizontal="right"/>
      <protection locked="0"/>
    </xf>
  </cellXfs>
  <cellStyles count="27">
    <cellStyle name="Normal" xfId="0" builtinId="0"/>
    <cellStyle name="Normal 2" xfId="2"/>
    <cellStyle name="Normal 3" xfId="3"/>
    <cellStyle name="Normal 4" xfId="4"/>
    <cellStyle name="Normal 4 2" xfId="26"/>
    <cellStyle name="Normal 4 3" xfId="15"/>
    <cellStyle name="Normal 5" xfId="5"/>
    <cellStyle name="Normal 5 2" xfId="6"/>
    <cellStyle name="Normal 5 2 2" xfId="7"/>
    <cellStyle name="Normal 5 2 2 2" xfId="14"/>
    <cellStyle name="Normal 5 2 2 2 2" xfId="25"/>
    <cellStyle name="Normal 5 2 2 3" xfId="18"/>
    <cellStyle name="Normal 5 2 3" xfId="8"/>
    <cellStyle name="Normal 5 2 3 2" xfId="11"/>
    <cellStyle name="Normal 5 2 3 2 2" xfId="22"/>
    <cellStyle name="Normal 5 2 3 3" xfId="19"/>
    <cellStyle name="Normal 5 2 4" xfId="17"/>
    <cellStyle name="Normal 5 3" xfId="9"/>
    <cellStyle name="Normal 5 3 2" xfId="10"/>
    <cellStyle name="Normal 5 3 2 2" xfId="21"/>
    <cellStyle name="Normal 5 3 3" xfId="20"/>
    <cellStyle name="Normal 5 4" xfId="16"/>
    <cellStyle name="Normal 6" xfId="12"/>
    <cellStyle name="Normal 6 2" xfId="23"/>
    <cellStyle name="Normal 7" xfId="13"/>
    <cellStyle name="Normal 7 2" xfId="24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showGridLines="0" tabSelected="1" view="pageBreakPreview" zoomScale="80" zoomScaleNormal="100" zoomScaleSheetLayoutView="80" workbookViewId="0">
      <selection activeCell="P8" sqref="P8"/>
    </sheetView>
  </sheetViews>
  <sheetFormatPr defaultRowHeight="15" x14ac:dyDescent="0.2"/>
  <cols>
    <col min="1" max="1" width="6.28515625" style="298" bestFit="1" customWidth="1"/>
    <col min="2" max="2" width="13.140625" style="298" customWidth="1"/>
    <col min="3" max="3" width="32" style="298" customWidth="1"/>
    <col min="4" max="4" width="15.140625" style="298" customWidth="1"/>
    <col min="5" max="5" width="24.5703125" style="298" customWidth="1"/>
    <col min="6" max="6" width="19.140625" style="299" customWidth="1"/>
    <col min="7" max="7" width="25.85546875" style="299" bestFit="1" customWidth="1"/>
    <col min="8" max="8" width="19.140625" style="299" customWidth="1"/>
    <col min="9" max="9" width="16.42578125" style="298" bestFit="1" customWidth="1"/>
    <col min="10" max="10" width="17.42578125" style="298" customWidth="1"/>
    <col min="11" max="11" width="13.140625" style="298" bestFit="1" customWidth="1"/>
    <col min="12" max="12" width="15.28515625" style="298" customWidth="1"/>
    <col min="13" max="16384" width="9.140625" style="298"/>
  </cols>
  <sheetData>
    <row r="1" spans="1:12" s="309" customFormat="1" x14ac:dyDescent="0.2">
      <c r="A1" s="359" t="s">
        <v>307</v>
      </c>
      <c r="B1" s="345"/>
      <c r="C1" s="345"/>
      <c r="D1" s="345"/>
      <c r="E1" s="346"/>
      <c r="F1" s="340"/>
      <c r="G1" s="346"/>
      <c r="H1" s="358"/>
      <c r="I1" s="345"/>
      <c r="J1" s="346"/>
      <c r="K1" s="346"/>
      <c r="L1" s="357" t="s">
        <v>109</v>
      </c>
    </row>
    <row r="2" spans="1:12" s="309" customFormat="1" x14ac:dyDescent="0.2">
      <c r="A2" s="356" t="s">
        <v>140</v>
      </c>
      <c r="B2" s="345"/>
      <c r="C2" s="345"/>
      <c r="D2" s="345"/>
      <c r="E2" s="346"/>
      <c r="F2" s="340"/>
      <c r="G2" s="346"/>
      <c r="H2" s="355"/>
      <c r="I2" s="345"/>
      <c r="J2" s="346"/>
      <c r="K2" s="482" t="s">
        <v>515</v>
      </c>
      <c r="L2" s="483"/>
    </row>
    <row r="3" spans="1:12" s="309" customFormat="1" x14ac:dyDescent="0.2">
      <c r="A3" s="354"/>
      <c r="B3" s="345"/>
      <c r="C3" s="353"/>
      <c r="D3" s="352"/>
      <c r="E3" s="346"/>
      <c r="F3" s="351"/>
      <c r="G3" s="346"/>
      <c r="H3" s="346"/>
      <c r="I3" s="340"/>
      <c r="J3" s="345"/>
      <c r="K3" s="345"/>
      <c r="L3" s="344"/>
    </row>
    <row r="4" spans="1:12" s="309" customFormat="1" x14ac:dyDescent="0.2">
      <c r="A4" s="388" t="s">
        <v>274</v>
      </c>
      <c r="B4" s="340"/>
      <c r="C4" s="340"/>
      <c r="D4" s="390" t="s">
        <v>516</v>
      </c>
      <c r="E4" s="380"/>
      <c r="F4" s="308"/>
      <c r="G4" s="301"/>
      <c r="H4" s="381"/>
      <c r="I4" s="380"/>
      <c r="J4" s="382"/>
      <c r="K4" s="301"/>
      <c r="L4" s="383"/>
    </row>
    <row r="5" spans="1:12" s="309" customFormat="1" ht="15.75" thickBot="1" x14ac:dyDescent="0.25">
      <c r="A5" s="350"/>
      <c r="B5" s="346"/>
      <c r="C5" s="349"/>
      <c r="D5" s="348"/>
      <c r="E5" s="346"/>
      <c r="F5" s="347"/>
      <c r="G5" s="347"/>
      <c r="H5" s="347"/>
      <c r="I5" s="346"/>
      <c r="J5" s="345"/>
      <c r="K5" s="345"/>
      <c r="L5" s="344"/>
    </row>
    <row r="6" spans="1:12" ht="15.75" thickBot="1" x14ac:dyDescent="0.25">
      <c r="A6" s="343"/>
      <c r="B6" s="342"/>
      <c r="C6" s="341"/>
      <c r="D6" s="341"/>
      <c r="E6" s="341"/>
      <c r="F6" s="340"/>
      <c r="G6" s="340"/>
      <c r="H6" s="340"/>
      <c r="I6" s="486" t="s">
        <v>475</v>
      </c>
      <c r="J6" s="487"/>
      <c r="K6" s="488"/>
      <c r="L6" s="339"/>
    </row>
    <row r="7" spans="1:12" s="327" customFormat="1" ht="51.75" thickBot="1" x14ac:dyDescent="0.25">
      <c r="A7" s="338" t="s">
        <v>64</v>
      </c>
      <c r="B7" s="337" t="s">
        <v>141</v>
      </c>
      <c r="C7" s="337" t="s">
        <v>474</v>
      </c>
      <c r="D7" s="336" t="s">
        <v>280</v>
      </c>
      <c r="E7" s="335" t="s">
        <v>473</v>
      </c>
      <c r="F7" s="334" t="s">
        <v>472</v>
      </c>
      <c r="G7" s="333" t="s">
        <v>228</v>
      </c>
      <c r="H7" s="332" t="s">
        <v>225</v>
      </c>
      <c r="I7" s="331" t="s">
        <v>471</v>
      </c>
      <c r="J7" s="330" t="s">
        <v>277</v>
      </c>
      <c r="K7" s="329" t="s">
        <v>229</v>
      </c>
      <c r="L7" s="328" t="s">
        <v>230</v>
      </c>
    </row>
    <row r="8" spans="1:12" s="321" customFormat="1" ht="15.75" thickBot="1" x14ac:dyDescent="0.25">
      <c r="A8" s="325">
        <v>1</v>
      </c>
      <c r="B8" s="324">
        <v>2</v>
      </c>
      <c r="C8" s="326">
        <v>3</v>
      </c>
      <c r="D8" s="326">
        <v>4</v>
      </c>
      <c r="E8" s="325">
        <v>5</v>
      </c>
      <c r="F8" s="324">
        <v>6</v>
      </c>
      <c r="G8" s="326">
        <v>7</v>
      </c>
      <c r="H8" s="324">
        <v>8</v>
      </c>
      <c r="I8" s="325">
        <v>9</v>
      </c>
      <c r="J8" s="324">
        <v>10</v>
      </c>
      <c r="K8" s="323">
        <v>11</v>
      </c>
      <c r="L8" s="322">
        <v>12</v>
      </c>
    </row>
    <row r="9" spans="1:12" x14ac:dyDescent="0.2">
      <c r="A9" s="404">
        <v>1</v>
      </c>
      <c r="B9" s="395">
        <v>42981</v>
      </c>
      <c r="C9" s="396" t="s">
        <v>517</v>
      </c>
      <c r="D9" s="397">
        <v>6100</v>
      </c>
      <c r="E9" s="398" t="s">
        <v>520</v>
      </c>
      <c r="F9" s="399" t="s">
        <v>521</v>
      </c>
      <c r="G9" s="399" t="s">
        <v>540</v>
      </c>
      <c r="H9" s="399" t="s">
        <v>553</v>
      </c>
      <c r="I9" s="405"/>
      <c r="J9" s="406"/>
      <c r="K9" s="407"/>
      <c r="L9" s="408"/>
    </row>
    <row r="10" spans="1:12" x14ac:dyDescent="0.2">
      <c r="A10" s="409">
        <v>2</v>
      </c>
      <c r="B10" s="395">
        <v>42993</v>
      </c>
      <c r="C10" s="396" t="s">
        <v>517</v>
      </c>
      <c r="D10" s="400">
        <v>2400</v>
      </c>
      <c r="E10" s="401" t="s">
        <v>522</v>
      </c>
      <c r="F10" s="399" t="s">
        <v>523</v>
      </c>
      <c r="G10" s="399" t="s">
        <v>541</v>
      </c>
      <c r="H10" s="399" t="s">
        <v>553</v>
      </c>
      <c r="I10" s="410"/>
      <c r="J10" s="411"/>
      <c r="K10" s="412"/>
      <c r="L10" s="413"/>
    </row>
    <row r="11" spans="1:12" x14ac:dyDescent="0.2">
      <c r="A11" s="409">
        <v>3</v>
      </c>
      <c r="B11" s="395">
        <v>42993</v>
      </c>
      <c r="C11" s="396" t="s">
        <v>517</v>
      </c>
      <c r="D11" s="400">
        <v>9800</v>
      </c>
      <c r="E11" s="401" t="s">
        <v>525</v>
      </c>
      <c r="F11" s="347" t="s">
        <v>524</v>
      </c>
      <c r="G11" s="399" t="s">
        <v>542</v>
      </c>
      <c r="H11" s="399" t="s">
        <v>553</v>
      </c>
      <c r="I11" s="410"/>
      <c r="J11" s="411"/>
      <c r="K11" s="412"/>
      <c r="L11" s="413"/>
    </row>
    <row r="12" spans="1:12" x14ac:dyDescent="0.2">
      <c r="A12" s="409">
        <v>4</v>
      </c>
      <c r="B12" s="395">
        <v>42996</v>
      </c>
      <c r="C12" s="396" t="s">
        <v>517</v>
      </c>
      <c r="D12" s="400">
        <v>5000</v>
      </c>
      <c r="E12" s="401" t="s">
        <v>526</v>
      </c>
      <c r="F12" s="399" t="s">
        <v>527</v>
      </c>
      <c r="G12" s="399" t="s">
        <v>543</v>
      </c>
      <c r="H12" s="399" t="s">
        <v>553</v>
      </c>
      <c r="I12" s="410"/>
      <c r="J12" s="411"/>
      <c r="K12" s="412"/>
      <c r="L12" s="413"/>
    </row>
    <row r="13" spans="1:12" ht="75" x14ac:dyDescent="0.2">
      <c r="A13" s="409">
        <v>5</v>
      </c>
      <c r="B13" s="395">
        <v>42996</v>
      </c>
      <c r="C13" s="396" t="s">
        <v>517</v>
      </c>
      <c r="D13" s="400">
        <v>5000</v>
      </c>
      <c r="E13" s="401" t="s">
        <v>518</v>
      </c>
      <c r="F13" s="399" t="s">
        <v>527</v>
      </c>
      <c r="G13" s="399" t="s">
        <v>544</v>
      </c>
      <c r="H13" s="399" t="s">
        <v>554</v>
      </c>
      <c r="I13" s="410"/>
      <c r="J13" s="411"/>
      <c r="K13" s="412"/>
      <c r="L13" s="413" t="s">
        <v>556</v>
      </c>
    </row>
    <row r="14" spans="1:12" ht="75" x14ac:dyDescent="0.2">
      <c r="A14" s="409">
        <v>6</v>
      </c>
      <c r="B14" s="395">
        <v>42996</v>
      </c>
      <c r="C14" s="396" t="s">
        <v>517</v>
      </c>
      <c r="D14" s="400">
        <v>1000</v>
      </c>
      <c r="E14" s="401" t="s">
        <v>519</v>
      </c>
      <c r="F14" s="399" t="s">
        <v>529</v>
      </c>
      <c r="G14" s="399" t="s">
        <v>545</v>
      </c>
      <c r="H14" s="399" t="s">
        <v>554</v>
      </c>
      <c r="I14" s="410"/>
      <c r="J14" s="411"/>
      <c r="K14" s="412"/>
      <c r="L14" s="413" t="s">
        <v>556</v>
      </c>
    </row>
    <row r="15" spans="1:12" x14ac:dyDescent="0.2">
      <c r="A15" s="409">
        <v>7</v>
      </c>
      <c r="B15" s="395">
        <v>42997</v>
      </c>
      <c r="C15" s="396" t="s">
        <v>517</v>
      </c>
      <c r="D15" s="400">
        <v>1000</v>
      </c>
      <c r="E15" s="401" t="s">
        <v>528</v>
      </c>
      <c r="F15" s="399" t="s">
        <v>529</v>
      </c>
      <c r="G15" s="399" t="s">
        <v>546</v>
      </c>
      <c r="H15" s="399" t="s">
        <v>553</v>
      </c>
      <c r="I15" s="410"/>
      <c r="J15" s="411"/>
      <c r="K15" s="412"/>
      <c r="L15" s="413"/>
    </row>
    <row r="16" spans="1:12" x14ac:dyDescent="0.2">
      <c r="A16" s="409">
        <v>8</v>
      </c>
      <c r="B16" s="395">
        <v>43003</v>
      </c>
      <c r="C16" s="396" t="s">
        <v>517</v>
      </c>
      <c r="D16" s="400">
        <v>5000</v>
      </c>
      <c r="E16" s="401" t="s">
        <v>531</v>
      </c>
      <c r="F16" s="399" t="s">
        <v>530</v>
      </c>
      <c r="G16" s="399" t="s">
        <v>547</v>
      </c>
      <c r="H16" s="399" t="s">
        <v>555</v>
      </c>
      <c r="I16" s="410"/>
      <c r="J16" s="411"/>
      <c r="K16" s="412"/>
      <c r="L16" s="413"/>
    </row>
    <row r="17" spans="1:12" x14ac:dyDescent="0.2">
      <c r="A17" s="409">
        <v>9</v>
      </c>
      <c r="B17" s="395">
        <v>43010</v>
      </c>
      <c r="C17" s="396" t="s">
        <v>517</v>
      </c>
      <c r="D17" s="400">
        <v>300</v>
      </c>
      <c r="E17" s="401" t="s">
        <v>532</v>
      </c>
      <c r="F17" s="399" t="s">
        <v>533</v>
      </c>
      <c r="G17" s="399" t="s">
        <v>548</v>
      </c>
      <c r="H17" s="399" t="s">
        <v>553</v>
      </c>
      <c r="I17" s="410"/>
      <c r="J17" s="411"/>
      <c r="K17" s="412"/>
      <c r="L17" s="413"/>
    </row>
    <row r="18" spans="1:12" x14ac:dyDescent="0.2">
      <c r="A18" s="409">
        <v>10</v>
      </c>
      <c r="B18" s="395">
        <v>43010</v>
      </c>
      <c r="C18" s="396" t="s">
        <v>517</v>
      </c>
      <c r="D18" s="400">
        <v>5000</v>
      </c>
      <c r="E18" s="401" t="s">
        <v>534</v>
      </c>
      <c r="F18" s="399" t="s">
        <v>535</v>
      </c>
      <c r="G18" s="399" t="s">
        <v>549</v>
      </c>
      <c r="H18" s="399" t="s">
        <v>553</v>
      </c>
      <c r="I18" s="410"/>
      <c r="J18" s="411"/>
      <c r="K18" s="412"/>
      <c r="L18" s="413"/>
    </row>
    <row r="19" spans="1:12" x14ac:dyDescent="0.2">
      <c r="A19" s="409">
        <v>11</v>
      </c>
      <c r="B19" s="395">
        <v>43014</v>
      </c>
      <c r="C19" s="396" t="s">
        <v>517</v>
      </c>
      <c r="D19" s="400">
        <v>500</v>
      </c>
      <c r="E19" s="401" t="s">
        <v>536</v>
      </c>
      <c r="F19" s="399" t="s">
        <v>539</v>
      </c>
      <c r="G19" s="399" t="s">
        <v>550</v>
      </c>
      <c r="H19" s="399" t="s">
        <v>553</v>
      </c>
      <c r="I19" s="410"/>
      <c r="J19" s="411"/>
      <c r="K19" s="412"/>
      <c r="L19" s="413"/>
    </row>
    <row r="20" spans="1:12" x14ac:dyDescent="0.2">
      <c r="A20" s="409">
        <v>12</v>
      </c>
      <c r="B20" s="395">
        <v>43024</v>
      </c>
      <c r="C20" s="396" t="s">
        <v>517</v>
      </c>
      <c r="D20" s="400">
        <v>4500</v>
      </c>
      <c r="E20" s="401" t="s">
        <v>537</v>
      </c>
      <c r="F20" s="399" t="s">
        <v>538</v>
      </c>
      <c r="G20" s="399" t="s">
        <v>551</v>
      </c>
      <c r="H20" s="399" t="s">
        <v>553</v>
      </c>
      <c r="I20" s="410"/>
      <c r="J20" s="411"/>
      <c r="K20" s="412"/>
      <c r="L20" s="413"/>
    </row>
    <row r="21" spans="1:12" x14ac:dyDescent="0.2">
      <c r="A21" s="409">
        <v>13</v>
      </c>
      <c r="B21" s="395">
        <v>43027</v>
      </c>
      <c r="C21" s="396" t="s">
        <v>517</v>
      </c>
      <c r="D21" s="400">
        <v>20000</v>
      </c>
      <c r="E21" s="401" t="s">
        <v>537</v>
      </c>
      <c r="F21" s="399" t="s">
        <v>538</v>
      </c>
      <c r="G21" s="399" t="s">
        <v>552</v>
      </c>
      <c r="H21" s="399" t="s">
        <v>553</v>
      </c>
      <c r="I21" s="410"/>
      <c r="J21" s="411"/>
      <c r="K21" s="412"/>
      <c r="L21" s="413"/>
    </row>
    <row r="22" spans="1:12" x14ac:dyDescent="0.2">
      <c r="A22" s="409">
        <v>14</v>
      </c>
      <c r="B22" s="395">
        <v>43067</v>
      </c>
      <c r="C22" s="402" t="s">
        <v>517</v>
      </c>
      <c r="D22" s="403">
        <v>3000</v>
      </c>
      <c r="E22" s="401" t="s">
        <v>537</v>
      </c>
      <c r="F22" s="399" t="s">
        <v>538</v>
      </c>
      <c r="G22" s="399" t="s">
        <v>552</v>
      </c>
      <c r="H22" s="399" t="s">
        <v>553</v>
      </c>
      <c r="I22" s="410"/>
      <c r="J22" s="411"/>
      <c r="K22" s="412"/>
      <c r="L22" s="413"/>
    </row>
    <row r="23" spans="1:12" ht="15.75" thickBot="1" x14ac:dyDescent="0.25">
      <c r="A23" s="320" t="s">
        <v>276</v>
      </c>
      <c r="B23" s="319"/>
      <c r="C23" s="318"/>
      <c r="D23" s="317"/>
      <c r="E23" s="316"/>
      <c r="F23" s="315"/>
      <c r="G23" s="315"/>
      <c r="H23" s="315"/>
      <c r="I23" s="314"/>
      <c r="J23" s="313"/>
      <c r="K23" s="312"/>
      <c r="L23" s="311"/>
    </row>
    <row r="24" spans="1:12" x14ac:dyDescent="0.2">
      <c r="A24" s="301"/>
      <c r="B24" s="302"/>
      <c r="C24" s="301"/>
      <c r="D24" s="302"/>
      <c r="E24" s="301"/>
      <c r="F24" s="302"/>
      <c r="G24" s="301"/>
      <c r="H24" s="302"/>
      <c r="I24" s="301"/>
      <c r="J24" s="302"/>
      <c r="K24" s="301"/>
      <c r="L24" s="302"/>
    </row>
    <row r="25" spans="1:12" x14ac:dyDescent="0.2">
      <c r="A25" s="301"/>
      <c r="B25" s="308"/>
      <c r="C25" s="301"/>
      <c r="D25" s="308"/>
      <c r="E25" s="301"/>
      <c r="F25" s="308"/>
      <c r="G25" s="301"/>
      <c r="H25" s="308"/>
      <c r="I25" s="301"/>
      <c r="J25" s="308"/>
      <c r="K25" s="301"/>
      <c r="L25" s="308"/>
    </row>
    <row r="26" spans="1:12" s="309" customFormat="1" x14ac:dyDescent="0.2">
      <c r="A26" s="485" t="s">
        <v>433</v>
      </c>
      <c r="B26" s="485"/>
      <c r="C26" s="485"/>
      <c r="D26" s="485"/>
      <c r="E26" s="485"/>
      <c r="F26" s="485"/>
      <c r="G26" s="485"/>
      <c r="H26" s="485"/>
      <c r="I26" s="485"/>
      <c r="J26" s="485"/>
      <c r="K26" s="485"/>
      <c r="L26" s="485"/>
    </row>
    <row r="27" spans="1:12" s="310" customFormat="1" ht="12.75" x14ac:dyDescent="0.2">
      <c r="A27" s="485" t="s">
        <v>470</v>
      </c>
      <c r="B27" s="485"/>
      <c r="C27" s="485"/>
      <c r="D27" s="485"/>
      <c r="E27" s="485"/>
      <c r="F27" s="485"/>
      <c r="G27" s="485"/>
      <c r="H27" s="485"/>
      <c r="I27" s="485"/>
      <c r="J27" s="485"/>
      <c r="K27" s="485"/>
      <c r="L27" s="485"/>
    </row>
    <row r="28" spans="1:12" s="310" customFormat="1" ht="12.75" x14ac:dyDescent="0.2">
      <c r="A28" s="485"/>
      <c r="B28" s="485"/>
      <c r="C28" s="485"/>
      <c r="D28" s="485"/>
      <c r="E28" s="485"/>
      <c r="F28" s="485"/>
      <c r="G28" s="485"/>
      <c r="H28" s="485"/>
      <c r="I28" s="485"/>
      <c r="J28" s="485"/>
      <c r="K28" s="485"/>
      <c r="L28" s="485"/>
    </row>
    <row r="29" spans="1:12" s="309" customFormat="1" x14ac:dyDescent="0.2">
      <c r="A29" s="485" t="s">
        <v>469</v>
      </c>
      <c r="B29" s="485"/>
      <c r="C29" s="485"/>
      <c r="D29" s="485"/>
      <c r="E29" s="485"/>
      <c r="F29" s="485"/>
      <c r="G29" s="485"/>
      <c r="H29" s="485"/>
      <c r="I29" s="485"/>
      <c r="J29" s="485"/>
      <c r="K29" s="485"/>
      <c r="L29" s="485"/>
    </row>
    <row r="30" spans="1:12" s="309" customFormat="1" x14ac:dyDescent="0.2">
      <c r="A30" s="485"/>
      <c r="B30" s="485"/>
      <c r="C30" s="485"/>
      <c r="D30" s="485"/>
      <c r="E30" s="485"/>
      <c r="F30" s="485"/>
      <c r="G30" s="485"/>
      <c r="H30" s="485"/>
      <c r="I30" s="485"/>
      <c r="J30" s="485"/>
      <c r="K30" s="485"/>
      <c r="L30" s="485"/>
    </row>
    <row r="31" spans="1:12" s="309" customFormat="1" x14ac:dyDescent="0.2">
      <c r="A31" s="485" t="s">
        <v>468</v>
      </c>
      <c r="B31" s="485"/>
      <c r="C31" s="485"/>
      <c r="D31" s="485"/>
      <c r="E31" s="485"/>
      <c r="F31" s="485"/>
      <c r="G31" s="485"/>
      <c r="H31" s="485"/>
      <c r="I31" s="485"/>
      <c r="J31" s="485"/>
      <c r="K31" s="485"/>
      <c r="L31" s="485"/>
    </row>
    <row r="32" spans="1:12" s="309" customFormat="1" x14ac:dyDescent="0.2">
      <c r="A32" s="301"/>
      <c r="B32" s="302"/>
      <c r="C32" s="301"/>
      <c r="D32" s="302"/>
      <c r="E32" s="301"/>
      <c r="F32" s="302"/>
      <c r="G32" s="301"/>
      <c r="H32" s="302"/>
      <c r="I32" s="301"/>
      <c r="J32" s="302"/>
      <c r="K32" s="301"/>
      <c r="L32" s="302"/>
    </row>
    <row r="33" spans="1:12" s="309" customFormat="1" x14ac:dyDescent="0.2">
      <c r="A33" s="301"/>
      <c r="B33" s="308"/>
      <c r="C33" s="301"/>
      <c r="D33" s="308"/>
      <c r="E33" s="301"/>
      <c r="F33" s="308"/>
      <c r="G33" s="301"/>
      <c r="H33" s="308"/>
      <c r="I33" s="301"/>
      <c r="J33" s="308"/>
      <c r="K33" s="301"/>
      <c r="L33" s="308"/>
    </row>
    <row r="34" spans="1:12" s="309" customFormat="1" x14ac:dyDescent="0.2">
      <c r="A34" s="301"/>
      <c r="B34" s="302"/>
      <c r="C34" s="301"/>
      <c r="D34" s="302"/>
      <c r="E34" s="301"/>
      <c r="F34" s="302"/>
      <c r="G34" s="301"/>
      <c r="H34" s="302"/>
      <c r="I34" s="301"/>
      <c r="J34" s="302"/>
      <c r="K34" s="301"/>
      <c r="L34" s="302"/>
    </row>
    <row r="35" spans="1:12" x14ac:dyDescent="0.2">
      <c r="A35" s="301"/>
      <c r="B35" s="308"/>
      <c r="C35" s="301"/>
      <c r="D35" s="308"/>
      <c r="E35" s="301"/>
      <c r="F35" s="308"/>
      <c r="G35" s="301"/>
      <c r="H35" s="308"/>
      <c r="I35" s="301"/>
      <c r="J35" s="308"/>
      <c r="K35" s="301"/>
      <c r="L35" s="308"/>
    </row>
    <row r="36" spans="1:12" s="303" customFormat="1" x14ac:dyDescent="0.2">
      <c r="A36" s="491" t="s">
        <v>107</v>
      </c>
      <c r="B36" s="491"/>
      <c r="C36" s="302"/>
      <c r="D36" s="301"/>
      <c r="E36" s="302"/>
      <c r="F36" s="302"/>
      <c r="G36" s="301"/>
      <c r="H36" s="302"/>
      <c r="I36" s="302"/>
      <c r="J36" s="301"/>
      <c r="K36" s="302"/>
      <c r="L36" s="301"/>
    </row>
    <row r="37" spans="1:12" s="303" customFormat="1" x14ac:dyDescent="0.2">
      <c r="A37" s="302"/>
      <c r="B37" s="301"/>
      <c r="C37" s="306"/>
      <c r="D37" s="307"/>
      <c r="E37" s="306"/>
      <c r="F37" s="302"/>
      <c r="G37" s="301"/>
      <c r="H37" s="305"/>
      <c r="I37" s="302"/>
      <c r="J37" s="301"/>
      <c r="K37" s="302"/>
      <c r="L37" s="301"/>
    </row>
    <row r="38" spans="1:12" s="303" customFormat="1" ht="15" customHeight="1" x14ac:dyDescent="0.2">
      <c r="A38" s="302"/>
      <c r="B38" s="301"/>
      <c r="C38" s="484" t="s">
        <v>268</v>
      </c>
      <c r="D38" s="484"/>
      <c r="E38" s="484"/>
      <c r="F38" s="302"/>
      <c r="G38" s="301"/>
      <c r="H38" s="489" t="s">
        <v>467</v>
      </c>
      <c r="I38" s="304"/>
      <c r="J38" s="301"/>
      <c r="K38" s="302"/>
      <c r="L38" s="301"/>
    </row>
    <row r="39" spans="1:12" s="303" customFormat="1" x14ac:dyDescent="0.2">
      <c r="A39" s="302"/>
      <c r="B39" s="301"/>
      <c r="C39" s="302"/>
      <c r="D39" s="301"/>
      <c r="E39" s="302"/>
      <c r="F39" s="302"/>
      <c r="G39" s="301"/>
      <c r="H39" s="490"/>
      <c r="I39" s="304"/>
      <c r="J39" s="301"/>
      <c r="K39" s="302"/>
      <c r="L39" s="301"/>
    </row>
    <row r="40" spans="1:12" s="300" customFormat="1" x14ac:dyDescent="0.2">
      <c r="A40" s="302"/>
      <c r="B40" s="301"/>
      <c r="C40" s="484" t="s">
        <v>139</v>
      </c>
      <c r="D40" s="484"/>
      <c r="E40" s="484"/>
      <c r="F40" s="302"/>
      <c r="G40" s="301"/>
      <c r="H40" s="302"/>
      <c r="I40" s="302"/>
      <c r="J40" s="301"/>
      <c r="K40" s="302"/>
      <c r="L40" s="301"/>
    </row>
    <row r="41" spans="1:12" s="300" customFormat="1" x14ac:dyDescent="0.2">
      <c r="E41" s="298"/>
    </row>
    <row r="42" spans="1:12" s="300" customFormat="1" x14ac:dyDescent="0.2">
      <c r="E42" s="298"/>
    </row>
    <row r="43" spans="1:12" s="300" customFormat="1" x14ac:dyDescent="0.2">
      <c r="E43" s="298"/>
    </row>
    <row r="44" spans="1:12" s="300" customFormat="1" x14ac:dyDescent="0.2">
      <c r="E44" s="298"/>
    </row>
    <row r="45" spans="1:12" s="300" customFormat="1" x14ac:dyDescent="0.2"/>
  </sheetData>
  <mergeCells count="10">
    <mergeCell ref="K2:L2"/>
    <mergeCell ref="C40:E40"/>
    <mergeCell ref="A27:L28"/>
    <mergeCell ref="A29:L30"/>
    <mergeCell ref="A31:L31"/>
    <mergeCell ref="I6:K6"/>
    <mergeCell ref="H38:H39"/>
    <mergeCell ref="A36:B36"/>
    <mergeCell ref="A26:L26"/>
    <mergeCell ref="C38:E38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23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3"/>
  </dataValidations>
  <printOptions gridLines="1"/>
  <pageMargins left="0.11810804899387577" right="0.11810804899387577" top="0.354329615048119" bottom="0.354329615048119" header="0.31496062992125984" footer="0.31496062992125984"/>
  <pageSetup scale="6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I2" sqref="I2:K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5" t="s">
        <v>302</v>
      </c>
      <c r="B1" s="115"/>
      <c r="C1" s="494" t="s">
        <v>109</v>
      </c>
      <c r="D1" s="494"/>
      <c r="E1" s="155"/>
    </row>
    <row r="2" spans="1:12" x14ac:dyDescent="0.3">
      <c r="A2" s="77" t="s">
        <v>140</v>
      </c>
      <c r="B2" s="115"/>
      <c r="C2" s="492" t="s">
        <v>515</v>
      </c>
      <c r="D2" s="493"/>
      <c r="E2" s="155"/>
    </row>
    <row r="3" spans="1:12" x14ac:dyDescent="0.3">
      <c r="A3" s="77"/>
      <c r="B3" s="115"/>
      <c r="C3" s="361"/>
      <c r="D3" s="361"/>
      <c r="E3" s="155"/>
    </row>
    <row r="4" spans="1:12" s="2" customFormat="1" x14ac:dyDescent="0.3">
      <c r="A4" s="78" t="s">
        <v>274</v>
      </c>
      <c r="B4" s="78"/>
      <c r="C4" s="77"/>
      <c r="D4" s="77"/>
      <c r="E4" s="109"/>
      <c r="L4" s="21"/>
    </row>
    <row r="5" spans="1:12" s="2" customFormat="1" x14ac:dyDescent="0.3">
      <c r="A5" s="120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12"/>
      <c r="C5" s="59"/>
      <c r="D5" s="59"/>
      <c r="E5" s="109"/>
    </row>
    <row r="6" spans="1:12" s="2" customFormat="1" x14ac:dyDescent="0.3">
      <c r="A6" s="78"/>
      <c r="B6" s="78"/>
      <c r="C6" s="77"/>
      <c r="D6" s="77"/>
      <c r="E6" s="109"/>
    </row>
    <row r="7" spans="1:12" s="6" customFormat="1" x14ac:dyDescent="0.3">
      <c r="A7" s="360"/>
      <c r="B7" s="360"/>
      <c r="C7" s="79"/>
      <c r="D7" s="79"/>
      <c r="E7" s="156"/>
    </row>
    <row r="8" spans="1:12" s="6" customFormat="1" ht="30" x14ac:dyDescent="0.3">
      <c r="A8" s="107" t="s">
        <v>64</v>
      </c>
      <c r="B8" s="80" t="s">
        <v>11</v>
      </c>
      <c r="C8" s="80" t="s">
        <v>10</v>
      </c>
      <c r="D8" s="80" t="s">
        <v>9</v>
      </c>
      <c r="E8" s="156"/>
    </row>
    <row r="9" spans="1:12" s="9" customFormat="1" ht="18" x14ac:dyDescent="0.2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7"/>
    </row>
    <row r="10" spans="1:12" s="9" customFormat="1" ht="18" x14ac:dyDescent="0.2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7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157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55"/>
    </row>
    <row r="13" spans="1:12" x14ac:dyDescent="0.3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5"/>
    </row>
    <row r="14" spans="1:12" x14ac:dyDescent="0.3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5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155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155"/>
    </row>
    <row r="17" spans="1:5" x14ac:dyDescent="0.3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5"/>
    </row>
    <row r="18" spans="1:5" ht="30" x14ac:dyDescent="0.3">
      <c r="A18" s="17" t="s">
        <v>12</v>
      </c>
      <c r="B18" s="17" t="s">
        <v>250</v>
      </c>
      <c r="C18" s="37"/>
      <c r="D18" s="38"/>
      <c r="E18" s="155"/>
    </row>
    <row r="19" spans="1:5" x14ac:dyDescent="0.3">
      <c r="A19" s="17" t="s">
        <v>13</v>
      </c>
      <c r="B19" s="17" t="s">
        <v>14</v>
      </c>
      <c r="C19" s="37"/>
      <c r="D19" s="39"/>
      <c r="E19" s="155"/>
    </row>
    <row r="20" spans="1:5" ht="30" x14ac:dyDescent="0.3">
      <c r="A20" s="17" t="s">
        <v>281</v>
      </c>
      <c r="B20" s="17" t="s">
        <v>22</v>
      </c>
      <c r="C20" s="37"/>
      <c r="D20" s="40"/>
      <c r="E20" s="155"/>
    </row>
    <row r="21" spans="1:5" x14ac:dyDescent="0.3">
      <c r="A21" s="17" t="s">
        <v>282</v>
      </c>
      <c r="B21" s="17" t="s">
        <v>15</v>
      </c>
      <c r="C21" s="37"/>
      <c r="D21" s="40"/>
      <c r="E21" s="155"/>
    </row>
    <row r="22" spans="1:5" x14ac:dyDescent="0.3">
      <c r="A22" s="17" t="s">
        <v>283</v>
      </c>
      <c r="B22" s="17" t="s">
        <v>16</v>
      </c>
      <c r="C22" s="37"/>
      <c r="D22" s="40"/>
      <c r="E22" s="155"/>
    </row>
    <row r="23" spans="1:5" x14ac:dyDescent="0.3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5"/>
    </row>
    <row r="24" spans="1:5" ht="16.5" customHeight="1" x14ac:dyDescent="0.3">
      <c r="A24" s="18" t="s">
        <v>285</v>
      </c>
      <c r="B24" s="18" t="s">
        <v>18</v>
      </c>
      <c r="C24" s="37"/>
      <c r="D24" s="40"/>
      <c r="E24" s="155"/>
    </row>
    <row r="25" spans="1:5" ht="16.5" customHeight="1" x14ac:dyDescent="0.3">
      <c r="A25" s="18" t="s">
        <v>286</v>
      </c>
      <c r="B25" s="18" t="s">
        <v>19</v>
      </c>
      <c r="C25" s="37"/>
      <c r="D25" s="40"/>
      <c r="E25" s="155"/>
    </row>
    <row r="26" spans="1:5" ht="16.5" customHeight="1" x14ac:dyDescent="0.3">
      <c r="A26" s="18" t="s">
        <v>287</v>
      </c>
      <c r="B26" s="18" t="s">
        <v>20</v>
      </c>
      <c r="C26" s="37"/>
      <c r="D26" s="40"/>
      <c r="E26" s="155"/>
    </row>
    <row r="27" spans="1:5" ht="16.5" customHeight="1" x14ac:dyDescent="0.3">
      <c r="A27" s="18" t="s">
        <v>288</v>
      </c>
      <c r="B27" s="18" t="s">
        <v>23</v>
      </c>
      <c r="C27" s="37"/>
      <c r="D27" s="41"/>
      <c r="E27" s="155"/>
    </row>
    <row r="28" spans="1:5" x14ac:dyDescent="0.3">
      <c r="A28" s="17" t="s">
        <v>289</v>
      </c>
      <c r="B28" s="17" t="s">
        <v>21</v>
      </c>
      <c r="C28" s="37"/>
      <c r="D28" s="41"/>
      <c r="E28" s="155"/>
    </row>
    <row r="29" spans="1:5" x14ac:dyDescent="0.3">
      <c r="A29" s="16" t="s">
        <v>34</v>
      </c>
      <c r="B29" s="16" t="s">
        <v>3</v>
      </c>
      <c r="C29" s="33"/>
      <c r="D29" s="34"/>
      <c r="E29" s="155"/>
    </row>
    <row r="30" spans="1:5" x14ac:dyDescent="0.3">
      <c r="A30" s="16" t="s">
        <v>35</v>
      </c>
      <c r="B30" s="16" t="s">
        <v>4</v>
      </c>
      <c r="C30" s="33"/>
      <c r="D30" s="34"/>
      <c r="E30" s="155"/>
    </row>
    <row r="31" spans="1:5" x14ac:dyDescent="0.3">
      <c r="A31" s="16" t="s">
        <v>36</v>
      </c>
      <c r="B31" s="16" t="s">
        <v>5</v>
      </c>
      <c r="C31" s="33"/>
      <c r="D31" s="34"/>
      <c r="E31" s="155"/>
    </row>
    <row r="32" spans="1:5" x14ac:dyDescent="0.3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5"/>
    </row>
    <row r="33" spans="1:5" x14ac:dyDescent="0.3">
      <c r="A33" s="17" t="s">
        <v>290</v>
      </c>
      <c r="B33" s="17" t="s">
        <v>56</v>
      </c>
      <c r="C33" s="33"/>
      <c r="D33" s="34"/>
      <c r="E33" s="155"/>
    </row>
    <row r="34" spans="1:5" x14ac:dyDescent="0.3">
      <c r="A34" s="17" t="s">
        <v>291</v>
      </c>
      <c r="B34" s="17" t="s">
        <v>55</v>
      </c>
      <c r="C34" s="33"/>
      <c r="D34" s="34"/>
      <c r="E34" s="155"/>
    </row>
    <row r="35" spans="1:5" x14ac:dyDescent="0.3">
      <c r="A35" s="16" t="s">
        <v>38</v>
      </c>
      <c r="B35" s="16" t="s">
        <v>49</v>
      </c>
      <c r="C35" s="33"/>
      <c r="D35" s="34"/>
      <c r="E35" s="155"/>
    </row>
    <row r="36" spans="1:5" x14ac:dyDescent="0.3">
      <c r="A36" s="16" t="s">
        <v>39</v>
      </c>
      <c r="B36" s="16" t="s">
        <v>358</v>
      </c>
      <c r="C36" s="84">
        <f>SUM(C37:C42)</f>
        <v>0</v>
      </c>
      <c r="D36" s="84">
        <f>SUM(D37:D42)</f>
        <v>0</v>
      </c>
      <c r="E36" s="155"/>
    </row>
    <row r="37" spans="1:5" x14ac:dyDescent="0.3">
      <c r="A37" s="17" t="s">
        <v>355</v>
      </c>
      <c r="B37" s="17" t="s">
        <v>359</v>
      </c>
      <c r="C37" s="33"/>
      <c r="D37" s="33"/>
      <c r="E37" s="155"/>
    </row>
    <row r="38" spans="1:5" x14ac:dyDescent="0.3">
      <c r="A38" s="17" t="s">
        <v>356</v>
      </c>
      <c r="B38" s="17" t="s">
        <v>360</v>
      </c>
      <c r="C38" s="33"/>
      <c r="D38" s="33"/>
      <c r="E38" s="155"/>
    </row>
    <row r="39" spans="1:5" x14ac:dyDescent="0.3">
      <c r="A39" s="17" t="s">
        <v>357</v>
      </c>
      <c r="B39" s="17" t="s">
        <v>363</v>
      </c>
      <c r="C39" s="33"/>
      <c r="D39" s="34"/>
      <c r="E39" s="155"/>
    </row>
    <row r="40" spans="1:5" x14ac:dyDescent="0.3">
      <c r="A40" s="17" t="s">
        <v>362</v>
      </c>
      <c r="B40" s="17" t="s">
        <v>364</v>
      </c>
      <c r="C40" s="33"/>
      <c r="D40" s="34"/>
      <c r="E40" s="155"/>
    </row>
    <row r="41" spans="1:5" x14ac:dyDescent="0.3">
      <c r="A41" s="17" t="s">
        <v>365</v>
      </c>
      <c r="B41" s="17" t="s">
        <v>499</v>
      </c>
      <c r="C41" s="33"/>
      <c r="D41" s="34"/>
      <c r="E41" s="155"/>
    </row>
    <row r="42" spans="1:5" x14ac:dyDescent="0.3">
      <c r="A42" s="17" t="s">
        <v>500</v>
      </c>
      <c r="B42" s="17" t="s">
        <v>361</v>
      </c>
      <c r="C42" s="33"/>
      <c r="D42" s="34"/>
      <c r="E42" s="155"/>
    </row>
    <row r="43" spans="1:5" ht="30" x14ac:dyDescent="0.3">
      <c r="A43" s="16" t="s">
        <v>40</v>
      </c>
      <c r="B43" s="16" t="s">
        <v>28</v>
      </c>
      <c r="C43" s="33"/>
      <c r="D43" s="34"/>
      <c r="E43" s="155"/>
    </row>
    <row r="44" spans="1:5" x14ac:dyDescent="0.3">
      <c r="A44" s="16" t="s">
        <v>41</v>
      </c>
      <c r="B44" s="16" t="s">
        <v>24</v>
      </c>
      <c r="C44" s="33"/>
      <c r="D44" s="34"/>
      <c r="E44" s="155"/>
    </row>
    <row r="45" spans="1:5" x14ac:dyDescent="0.3">
      <c r="A45" s="16" t="s">
        <v>42</v>
      </c>
      <c r="B45" s="16" t="s">
        <v>25</v>
      </c>
      <c r="C45" s="33"/>
      <c r="D45" s="34"/>
      <c r="E45" s="155"/>
    </row>
    <row r="46" spans="1:5" x14ac:dyDescent="0.3">
      <c r="A46" s="16" t="s">
        <v>43</v>
      </c>
      <c r="B46" s="16" t="s">
        <v>26</v>
      </c>
      <c r="C46" s="33"/>
      <c r="D46" s="34"/>
      <c r="E46" s="155"/>
    </row>
    <row r="47" spans="1:5" x14ac:dyDescent="0.3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5"/>
    </row>
    <row r="48" spans="1:5" x14ac:dyDescent="0.3">
      <c r="A48" s="98" t="s">
        <v>371</v>
      </c>
      <c r="B48" s="98" t="s">
        <v>374</v>
      </c>
      <c r="C48" s="33"/>
      <c r="D48" s="34"/>
      <c r="E48" s="155"/>
    </row>
    <row r="49" spans="1:5" x14ac:dyDescent="0.3">
      <c r="A49" s="98" t="s">
        <v>372</v>
      </c>
      <c r="B49" s="98" t="s">
        <v>373</v>
      </c>
      <c r="C49" s="33"/>
      <c r="D49" s="34"/>
      <c r="E49" s="155"/>
    </row>
    <row r="50" spans="1:5" x14ac:dyDescent="0.3">
      <c r="A50" s="98" t="s">
        <v>375</v>
      </c>
      <c r="B50" s="98" t="s">
        <v>376</v>
      </c>
      <c r="C50" s="33"/>
      <c r="D50" s="34"/>
      <c r="E50" s="155"/>
    </row>
    <row r="51" spans="1:5" ht="26.25" customHeight="1" x14ac:dyDescent="0.3">
      <c r="A51" s="16" t="s">
        <v>45</v>
      </c>
      <c r="B51" s="16" t="s">
        <v>29</v>
      </c>
      <c r="C51" s="33"/>
      <c r="D51" s="34"/>
      <c r="E51" s="155"/>
    </row>
    <row r="52" spans="1:5" x14ac:dyDescent="0.3">
      <c r="A52" s="16" t="s">
        <v>46</v>
      </c>
      <c r="B52" s="16" t="s">
        <v>6</v>
      </c>
      <c r="C52" s="33"/>
      <c r="D52" s="34"/>
      <c r="E52" s="155"/>
    </row>
    <row r="53" spans="1:5" ht="30" x14ac:dyDescent="0.3">
      <c r="A53" s="14">
        <v>1.3</v>
      </c>
      <c r="B53" s="88" t="s">
        <v>415</v>
      </c>
      <c r="C53" s="85">
        <f>SUM(C54:C55)</f>
        <v>0</v>
      </c>
      <c r="D53" s="85">
        <f>SUM(D54:D55)</f>
        <v>0</v>
      </c>
      <c r="E53" s="155"/>
    </row>
    <row r="54" spans="1:5" ht="30" x14ac:dyDescent="0.3">
      <c r="A54" s="16" t="s">
        <v>50</v>
      </c>
      <c r="B54" s="16" t="s">
        <v>48</v>
      </c>
      <c r="C54" s="33"/>
      <c r="D54" s="34"/>
      <c r="E54" s="155"/>
    </row>
    <row r="55" spans="1:5" x14ac:dyDescent="0.3">
      <c r="A55" s="16" t="s">
        <v>51</v>
      </c>
      <c r="B55" s="16" t="s">
        <v>47</v>
      </c>
      <c r="C55" s="33"/>
      <c r="D55" s="34"/>
      <c r="E55" s="155"/>
    </row>
    <row r="56" spans="1:5" x14ac:dyDescent="0.3">
      <c r="A56" s="14">
        <v>1.4</v>
      </c>
      <c r="B56" s="14" t="s">
        <v>417</v>
      </c>
      <c r="C56" s="33"/>
      <c r="D56" s="34"/>
      <c r="E56" s="155"/>
    </row>
    <row r="57" spans="1:5" x14ac:dyDescent="0.3">
      <c r="A57" s="14">
        <v>1.5</v>
      </c>
      <c r="B57" s="14" t="s">
        <v>7</v>
      </c>
      <c r="C57" s="37"/>
      <c r="D57" s="40"/>
      <c r="E57" s="155"/>
    </row>
    <row r="58" spans="1:5" x14ac:dyDescent="0.3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5"/>
    </row>
    <row r="59" spans="1:5" x14ac:dyDescent="0.3">
      <c r="A59" s="16" t="s">
        <v>297</v>
      </c>
      <c r="B59" s="46" t="s">
        <v>52</v>
      </c>
      <c r="C59" s="37"/>
      <c r="D59" s="40"/>
      <c r="E59" s="155"/>
    </row>
    <row r="60" spans="1:5" ht="30" x14ac:dyDescent="0.3">
      <c r="A60" s="16" t="s">
        <v>298</v>
      </c>
      <c r="B60" s="46" t="s">
        <v>54</v>
      </c>
      <c r="C60" s="37"/>
      <c r="D60" s="40"/>
      <c r="E60" s="155"/>
    </row>
    <row r="61" spans="1:5" x14ac:dyDescent="0.3">
      <c r="A61" s="16" t="s">
        <v>299</v>
      </c>
      <c r="B61" s="46" t="s">
        <v>53</v>
      </c>
      <c r="C61" s="40"/>
      <c r="D61" s="40"/>
      <c r="E61" s="155"/>
    </row>
    <row r="62" spans="1:5" x14ac:dyDescent="0.3">
      <c r="A62" s="16" t="s">
        <v>300</v>
      </c>
      <c r="B62" s="46" t="s">
        <v>27</v>
      </c>
      <c r="C62" s="37"/>
      <c r="D62" s="40"/>
      <c r="E62" s="155"/>
    </row>
    <row r="63" spans="1:5" x14ac:dyDescent="0.3">
      <c r="A63" s="16" t="s">
        <v>337</v>
      </c>
      <c r="B63" s="221" t="s">
        <v>338</v>
      </c>
      <c r="C63" s="37"/>
      <c r="D63" s="222"/>
      <c r="E63" s="155"/>
    </row>
    <row r="64" spans="1:5" x14ac:dyDescent="0.3">
      <c r="A64" s="13">
        <v>2</v>
      </c>
      <c r="B64" s="47" t="s">
        <v>106</v>
      </c>
      <c r="C64" s="289"/>
      <c r="D64" s="119">
        <f>SUM(D65:D70)</f>
        <v>0</v>
      </c>
      <c r="E64" s="155"/>
    </row>
    <row r="65" spans="1:5" x14ac:dyDescent="0.3">
      <c r="A65" s="15">
        <v>2.1</v>
      </c>
      <c r="B65" s="48" t="s">
        <v>100</v>
      </c>
      <c r="C65" s="289"/>
      <c r="D65" s="42"/>
      <c r="E65" s="155"/>
    </row>
    <row r="66" spans="1:5" x14ac:dyDescent="0.3">
      <c r="A66" s="15">
        <v>2.2000000000000002</v>
      </c>
      <c r="B66" s="48" t="s">
        <v>104</v>
      </c>
      <c r="C66" s="291"/>
      <c r="D66" s="43"/>
      <c r="E66" s="155"/>
    </row>
    <row r="67" spans="1:5" x14ac:dyDescent="0.3">
      <c r="A67" s="15">
        <v>2.2999999999999998</v>
      </c>
      <c r="B67" s="48" t="s">
        <v>103</v>
      </c>
      <c r="C67" s="291"/>
      <c r="D67" s="43"/>
      <c r="E67" s="155"/>
    </row>
    <row r="68" spans="1:5" x14ac:dyDescent="0.3">
      <c r="A68" s="15">
        <v>2.4</v>
      </c>
      <c r="B68" s="48" t="s">
        <v>105</v>
      </c>
      <c r="C68" s="291"/>
      <c r="D68" s="43"/>
      <c r="E68" s="155"/>
    </row>
    <row r="69" spans="1:5" x14ac:dyDescent="0.3">
      <c r="A69" s="15">
        <v>2.5</v>
      </c>
      <c r="B69" s="48" t="s">
        <v>101</v>
      </c>
      <c r="C69" s="291"/>
      <c r="D69" s="43"/>
      <c r="E69" s="155"/>
    </row>
    <row r="70" spans="1:5" x14ac:dyDescent="0.3">
      <c r="A70" s="15">
        <v>2.6</v>
      </c>
      <c r="B70" s="48" t="s">
        <v>102</v>
      </c>
      <c r="C70" s="291"/>
      <c r="D70" s="43"/>
      <c r="E70" s="155"/>
    </row>
    <row r="71" spans="1:5" s="2" customFormat="1" x14ac:dyDescent="0.3">
      <c r="A71" s="13">
        <v>3</v>
      </c>
      <c r="B71" s="287" t="s">
        <v>451</v>
      </c>
      <c r="C71" s="290"/>
      <c r="D71" s="288"/>
      <c r="E71" s="106"/>
    </row>
    <row r="72" spans="1:5" s="2" customFormat="1" x14ac:dyDescent="0.3">
      <c r="A72" s="13">
        <v>4</v>
      </c>
      <c r="B72" s="13" t="s">
        <v>252</v>
      </c>
      <c r="C72" s="290">
        <f>SUM(C73:C74)</f>
        <v>0</v>
      </c>
      <c r="D72" s="86">
        <f>SUM(D73:D74)</f>
        <v>0</v>
      </c>
      <c r="E72" s="106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6"/>
    </row>
    <row r="74" spans="1:5" s="2" customFormat="1" x14ac:dyDescent="0.3">
      <c r="A74" s="15">
        <v>4.2</v>
      </c>
      <c r="B74" s="15" t="s">
        <v>254</v>
      </c>
      <c r="C74" s="8"/>
      <c r="D74" s="8"/>
      <c r="E74" s="106"/>
    </row>
    <row r="75" spans="1:5" s="2" customFormat="1" x14ac:dyDescent="0.3">
      <c r="A75" s="13">
        <v>5</v>
      </c>
      <c r="B75" s="285" t="s">
        <v>279</v>
      </c>
      <c r="C75" s="8"/>
      <c r="D75" s="86"/>
      <c r="E75" s="106"/>
    </row>
    <row r="76" spans="1:5" s="2" customFormat="1" x14ac:dyDescent="0.3">
      <c r="A76" s="370"/>
      <c r="B76" s="370"/>
      <c r="C76" s="12"/>
      <c r="D76" s="12"/>
      <c r="E76" s="106"/>
    </row>
    <row r="77" spans="1:5" s="2" customFormat="1" x14ac:dyDescent="0.3">
      <c r="A77" s="497" t="s">
        <v>501</v>
      </c>
      <c r="B77" s="497"/>
      <c r="C77" s="497"/>
      <c r="D77" s="497"/>
      <c r="E77" s="106"/>
    </row>
    <row r="78" spans="1:5" s="2" customFormat="1" x14ac:dyDescent="0.3">
      <c r="A78" s="370"/>
      <c r="B78" s="370"/>
      <c r="C78" s="12"/>
      <c r="D78" s="12"/>
      <c r="E78" s="106"/>
    </row>
    <row r="79" spans="1:5" s="23" customFormat="1" ht="12.75" x14ac:dyDescent="0.2"/>
    <row r="80" spans="1:5" s="2" customFormat="1" x14ac:dyDescent="0.3">
      <c r="A80" s="70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502</v>
      </c>
      <c r="D83" s="12"/>
      <c r="E83"/>
      <c r="F83"/>
      <c r="G83"/>
      <c r="H83"/>
      <c r="I83"/>
    </row>
    <row r="84" spans="1:9" s="2" customFormat="1" x14ac:dyDescent="0.3">
      <c r="A84"/>
      <c r="B84" s="505" t="s">
        <v>503</v>
      </c>
      <c r="C84" s="505"/>
      <c r="D84" s="505"/>
      <c r="E84"/>
      <c r="F84"/>
      <c r="G84"/>
      <c r="H84"/>
      <c r="I84"/>
    </row>
    <row r="85" spans="1:9" customFormat="1" ht="12.75" x14ac:dyDescent="0.2">
      <c r="B85" s="66" t="s">
        <v>504</v>
      </c>
    </row>
    <row r="86" spans="1:9" s="2" customFormat="1" x14ac:dyDescent="0.3">
      <c r="A86" s="11"/>
      <c r="B86" s="505" t="s">
        <v>505</v>
      </c>
      <c r="C86" s="505"/>
      <c r="D86" s="505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I2" sqref="I2:K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334</v>
      </c>
      <c r="B1" s="78"/>
      <c r="C1" s="494" t="s">
        <v>109</v>
      </c>
      <c r="D1" s="494"/>
      <c r="E1" s="92"/>
    </row>
    <row r="2" spans="1:5" s="6" customFormat="1" x14ac:dyDescent="0.3">
      <c r="A2" s="75" t="s">
        <v>328</v>
      </c>
      <c r="B2" s="78"/>
      <c r="C2" s="492" t="s">
        <v>515</v>
      </c>
      <c r="D2" s="492"/>
      <c r="E2" s="92"/>
    </row>
    <row r="3" spans="1:5" s="6" customFormat="1" x14ac:dyDescent="0.3">
      <c r="A3" s="77" t="s">
        <v>140</v>
      </c>
      <c r="B3" s="75"/>
      <c r="C3" s="164"/>
      <c r="D3" s="164"/>
      <c r="E3" s="92"/>
    </row>
    <row r="4" spans="1:5" s="6" customFormat="1" x14ac:dyDescent="0.3">
      <c r="A4" s="77"/>
      <c r="B4" s="77"/>
      <c r="C4" s="164"/>
      <c r="D4" s="164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3"/>
      <c r="B8" s="163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329</v>
      </c>
      <c r="B10" s="99"/>
      <c r="C10" s="4"/>
      <c r="D10" s="4"/>
      <c r="E10" s="94"/>
    </row>
    <row r="11" spans="1:5" s="10" customFormat="1" x14ac:dyDescent="0.2">
      <c r="A11" s="99" t="s">
        <v>330</v>
      </c>
      <c r="B11" s="99"/>
      <c r="C11" s="4"/>
      <c r="D11" s="4"/>
      <c r="E11" s="95"/>
    </row>
    <row r="12" spans="1:5" s="10" customFormat="1" x14ac:dyDescent="0.2">
      <c r="A12" s="88" t="s">
        <v>278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5" s="10" customFormat="1" ht="17.25" customHeight="1" x14ac:dyDescent="0.2">
      <c r="A17" s="99" t="s">
        <v>331</v>
      </c>
      <c r="B17" s="88"/>
      <c r="C17" s="4"/>
      <c r="D17" s="4"/>
      <c r="E17" s="95"/>
    </row>
    <row r="18" spans="1:5" s="10" customFormat="1" ht="18" customHeight="1" x14ac:dyDescent="0.2">
      <c r="A18" s="99" t="s">
        <v>332</v>
      </c>
      <c r="B18" s="88"/>
      <c r="C18" s="4"/>
      <c r="D18" s="4"/>
      <c r="E18" s="95"/>
    </row>
    <row r="19" spans="1:5" s="10" customFormat="1" x14ac:dyDescent="0.2">
      <c r="A19" s="88" t="s">
        <v>278</v>
      </c>
      <c r="B19" s="88"/>
      <c r="C19" s="4"/>
      <c r="D19" s="4"/>
      <c r="E19" s="95"/>
    </row>
    <row r="20" spans="1:5" s="10" customFormat="1" x14ac:dyDescent="0.2">
      <c r="A20" s="88" t="s">
        <v>278</v>
      </c>
      <c r="B20" s="88"/>
      <c r="C20" s="4"/>
      <c r="D20" s="4"/>
      <c r="E20" s="95"/>
    </row>
    <row r="21" spans="1:5" s="10" customFormat="1" x14ac:dyDescent="0.2">
      <c r="A21" s="88" t="s">
        <v>278</v>
      </c>
      <c r="B21" s="88"/>
      <c r="C21" s="4"/>
      <c r="D21" s="4"/>
      <c r="E21" s="95"/>
    </row>
    <row r="22" spans="1:5" s="10" customFormat="1" x14ac:dyDescent="0.2">
      <c r="A22" s="88" t="s">
        <v>278</v>
      </c>
      <c r="B22" s="88"/>
      <c r="C22" s="4"/>
      <c r="D22" s="4"/>
      <c r="E22" s="95"/>
    </row>
    <row r="23" spans="1:5" s="10" customFormat="1" x14ac:dyDescent="0.2">
      <c r="A23" s="88" t="s">
        <v>278</v>
      </c>
      <c r="B23" s="88"/>
      <c r="C23" s="4"/>
      <c r="D23" s="4"/>
      <c r="E23" s="95"/>
    </row>
    <row r="24" spans="1:5" s="3" customFormat="1" x14ac:dyDescent="0.2">
      <c r="A24" s="89"/>
      <c r="B24" s="89"/>
      <c r="C24" s="4"/>
      <c r="D24" s="4"/>
      <c r="E24" s="96"/>
    </row>
    <row r="25" spans="1:5" x14ac:dyDescent="0.3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 x14ac:dyDescent="0.3">
      <c r="A26" s="44"/>
      <c r="B26" s="44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20" t="s">
        <v>420</v>
      </c>
    </row>
    <row r="30" spans="1:5" x14ac:dyDescent="0.3">
      <c r="A30" s="220"/>
    </row>
    <row r="31" spans="1:5" x14ac:dyDescent="0.3">
      <c r="A31" s="220" t="s">
        <v>352</v>
      </c>
    </row>
    <row r="32" spans="1:5" s="23" customFormat="1" ht="12.75" x14ac:dyDescent="0.2"/>
    <row r="33" spans="1:9" x14ac:dyDescent="0.3">
      <c r="A33" s="70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0"/>
      <c r="B36" s="70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6"/>
      <c r="B38" s="66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SheetLayoutView="80" workbookViewId="0">
      <selection activeCell="A30" sqref="A29:XFD30"/>
    </sheetView>
  </sheetViews>
  <sheetFormatPr defaultRowHeight="12.75" x14ac:dyDescent="0.2"/>
  <cols>
    <col min="1" max="1" width="5.42578125" style="189" customWidth="1"/>
    <col min="2" max="2" width="20.85546875" style="189" customWidth="1"/>
    <col min="3" max="3" width="26" style="189" customWidth="1"/>
    <col min="4" max="4" width="17" style="189" customWidth="1"/>
    <col min="5" max="5" width="18.140625" style="189" customWidth="1"/>
    <col min="6" max="6" width="14.7109375" style="189" customWidth="1"/>
    <col min="7" max="7" width="15.5703125" style="189" customWidth="1"/>
    <col min="8" max="8" width="14.7109375" style="189" customWidth="1"/>
    <col min="9" max="9" width="29.7109375" style="189" customWidth="1"/>
    <col min="10" max="10" width="0" style="189" hidden="1" customWidth="1"/>
    <col min="11" max="16384" width="9.140625" style="189"/>
  </cols>
  <sheetData>
    <row r="1" spans="1:10" ht="15" x14ac:dyDescent="0.3">
      <c r="A1" s="75" t="s">
        <v>476</v>
      </c>
      <c r="B1" s="75"/>
      <c r="C1" s="78"/>
      <c r="D1" s="78"/>
      <c r="E1" s="78"/>
      <c r="F1" s="78"/>
      <c r="G1" s="296"/>
      <c r="H1" s="296"/>
      <c r="I1" s="494" t="s">
        <v>109</v>
      </c>
      <c r="J1" s="494"/>
    </row>
    <row r="2" spans="1:10" ht="15" x14ac:dyDescent="0.3">
      <c r="A2" s="77" t="s">
        <v>140</v>
      </c>
      <c r="B2" s="75"/>
      <c r="C2" s="78"/>
      <c r="D2" s="78"/>
      <c r="E2" s="78"/>
      <c r="F2" s="78"/>
      <c r="G2" s="296"/>
      <c r="H2" s="296"/>
      <c r="I2" s="492" t="s">
        <v>515</v>
      </c>
      <c r="J2" s="492"/>
    </row>
    <row r="3" spans="1:10" ht="15" x14ac:dyDescent="0.3">
      <c r="A3" s="77"/>
      <c r="B3" s="77"/>
      <c r="C3" s="75"/>
      <c r="D3" s="75"/>
      <c r="E3" s="75"/>
      <c r="F3" s="75"/>
      <c r="G3" s="296"/>
      <c r="H3" s="296"/>
      <c r="I3" s="296"/>
    </row>
    <row r="4" spans="1:10" ht="15" x14ac:dyDescent="0.3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8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295"/>
      <c r="B7" s="295"/>
      <c r="C7" s="295"/>
      <c r="D7" s="295"/>
      <c r="E7" s="295"/>
      <c r="F7" s="295"/>
      <c r="G7" s="79"/>
      <c r="H7" s="79"/>
      <c r="I7" s="79"/>
    </row>
    <row r="8" spans="1:10" ht="45" x14ac:dyDescent="0.2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7" t="s">
        <v>348</v>
      </c>
    </row>
    <row r="9" spans="1:10" ht="15" x14ac:dyDescent="0.2">
      <c r="A9" s="99">
        <v>1</v>
      </c>
      <c r="B9" s="99"/>
      <c r="C9" s="99"/>
      <c r="D9" s="99"/>
      <c r="E9" s="99"/>
      <c r="F9" s="99"/>
      <c r="G9" s="4"/>
      <c r="H9" s="4"/>
      <c r="I9" s="4"/>
      <c r="J9" s="237" t="s">
        <v>0</v>
      </c>
    </row>
    <row r="10" spans="1:10" ht="15" x14ac:dyDescent="0.2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 x14ac:dyDescent="0.2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 x14ac:dyDescent="0.2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 x14ac:dyDescent="0.2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 x14ac:dyDescent="0.2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 x14ac:dyDescent="0.2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 x14ac:dyDescent="0.2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 x14ac:dyDescent="0.2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 x14ac:dyDescent="0.2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 x14ac:dyDescent="0.2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 x14ac:dyDescent="0.2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 x14ac:dyDescent="0.2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 x14ac:dyDescent="0.2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 x14ac:dyDescent="0.2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 x14ac:dyDescent="0.2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 x14ac:dyDescent="0.3">
      <c r="A25" s="88"/>
      <c r="B25" s="100"/>
      <c r="C25" s="100"/>
      <c r="D25" s="100"/>
      <c r="E25" s="100"/>
      <c r="F25" s="88" t="s">
        <v>456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 x14ac:dyDescent="0.3">
      <c r="A26" s="235"/>
      <c r="B26" s="235"/>
      <c r="C26" s="235"/>
      <c r="D26" s="235"/>
      <c r="E26" s="235"/>
      <c r="F26" s="235"/>
      <c r="G26" s="235"/>
      <c r="H26" s="188"/>
      <c r="I26" s="188"/>
    </row>
    <row r="27" spans="1:9" ht="15" x14ac:dyDescent="0.3">
      <c r="A27" s="236" t="s">
        <v>477</v>
      </c>
      <c r="B27" s="236"/>
      <c r="C27" s="235"/>
      <c r="D27" s="235"/>
      <c r="E27" s="235"/>
      <c r="F27" s="235"/>
      <c r="G27" s="235"/>
      <c r="H27" s="188"/>
      <c r="I27" s="188"/>
    </row>
    <row r="28" spans="1:9" ht="15" x14ac:dyDescent="0.3">
      <c r="A28" s="236"/>
      <c r="B28" s="236"/>
      <c r="C28" s="235"/>
      <c r="D28" s="235"/>
      <c r="E28" s="235"/>
      <c r="F28" s="235"/>
      <c r="G28" s="235"/>
      <c r="H28" s="188"/>
      <c r="I28" s="188"/>
    </row>
    <row r="29" spans="1:9" x14ac:dyDescent="0.2">
      <c r="A29" s="232"/>
      <c r="B29" s="232"/>
      <c r="C29" s="232"/>
      <c r="D29" s="232"/>
      <c r="E29" s="232"/>
      <c r="F29" s="232"/>
      <c r="G29" s="232"/>
      <c r="H29" s="232"/>
      <c r="I29" s="232"/>
    </row>
    <row r="30" spans="1:9" ht="15" x14ac:dyDescent="0.3">
      <c r="A30" s="194" t="s">
        <v>107</v>
      </c>
      <c r="B30" s="194"/>
      <c r="C30" s="188"/>
      <c r="D30" s="188"/>
      <c r="E30" s="188"/>
      <c r="F30" s="188"/>
      <c r="G30" s="188"/>
      <c r="H30" s="188"/>
      <c r="I30" s="188"/>
    </row>
    <row r="31" spans="1:9" ht="15" x14ac:dyDescent="0.3">
      <c r="A31" s="188"/>
      <c r="B31" s="188"/>
      <c r="C31" s="188"/>
      <c r="D31" s="188"/>
      <c r="E31" s="188"/>
      <c r="F31" s="188"/>
      <c r="G31" s="188"/>
      <c r="H31" s="188"/>
      <c r="I31" s="188"/>
    </row>
    <row r="32" spans="1:9" ht="15" x14ac:dyDescent="0.3">
      <c r="A32" s="188"/>
      <c r="B32" s="188"/>
      <c r="C32" s="188"/>
      <c r="D32" s="188"/>
      <c r="E32" s="192"/>
      <c r="F32" s="192"/>
      <c r="G32" s="192"/>
      <c r="H32" s="188"/>
      <c r="I32" s="188"/>
    </row>
    <row r="33" spans="1:9" ht="15" x14ac:dyDescent="0.3">
      <c r="A33" s="194"/>
      <c r="B33" s="194"/>
      <c r="C33" s="194" t="s">
        <v>395</v>
      </c>
      <c r="D33" s="194"/>
      <c r="E33" s="194"/>
      <c r="F33" s="194"/>
      <c r="G33" s="194"/>
      <c r="H33" s="188"/>
      <c r="I33" s="188"/>
    </row>
    <row r="34" spans="1:9" ht="15" x14ac:dyDescent="0.3">
      <c r="A34" s="188"/>
      <c r="B34" s="188"/>
      <c r="C34" s="188" t="s">
        <v>394</v>
      </c>
      <c r="D34" s="188"/>
      <c r="E34" s="188"/>
      <c r="F34" s="188"/>
      <c r="G34" s="188"/>
      <c r="H34" s="188"/>
      <c r="I34" s="188"/>
    </row>
    <row r="35" spans="1:9" x14ac:dyDescent="0.2">
      <c r="A35" s="196"/>
      <c r="B35" s="196"/>
      <c r="C35" s="196" t="s">
        <v>139</v>
      </c>
      <c r="D35" s="196"/>
      <c r="E35" s="196"/>
      <c r="F35" s="196"/>
      <c r="G35" s="196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I2" sqref="I2:K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5" t="s">
        <v>478</v>
      </c>
      <c r="B1" s="78"/>
      <c r="C1" s="78"/>
      <c r="D1" s="78"/>
      <c r="E1" s="78"/>
      <c r="F1" s="78"/>
      <c r="G1" s="494" t="s">
        <v>109</v>
      </c>
      <c r="H1" s="494"/>
      <c r="I1" s="375"/>
    </row>
    <row r="2" spans="1:9" ht="15" x14ac:dyDescent="0.3">
      <c r="A2" s="77" t="s">
        <v>140</v>
      </c>
      <c r="B2" s="78"/>
      <c r="C2" s="78"/>
      <c r="D2" s="78"/>
      <c r="E2" s="78"/>
      <c r="F2" s="78"/>
      <c r="G2" s="492" t="s">
        <v>515</v>
      </c>
      <c r="H2" s="492"/>
      <c r="I2" s="77"/>
    </row>
    <row r="3" spans="1:9" ht="15" x14ac:dyDescent="0.3">
      <c r="A3" s="77"/>
      <c r="B3" s="77"/>
      <c r="C3" s="77"/>
      <c r="D3" s="77"/>
      <c r="E3" s="77"/>
      <c r="F3" s="77"/>
      <c r="G3" s="296"/>
      <c r="H3" s="296"/>
      <c r="I3" s="375"/>
    </row>
    <row r="4" spans="1:9" ht="15" x14ac:dyDescent="0.3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9" ht="15" x14ac:dyDescent="0.3">
      <c r="A5" s="8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1"/>
      <c r="C5" s="81"/>
      <c r="D5" s="81"/>
      <c r="E5" s="81"/>
      <c r="F5" s="81"/>
      <c r="G5" s="82"/>
      <c r="H5" s="82"/>
      <c r="I5" s="82"/>
    </row>
    <row r="6" spans="1:9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9" ht="15" x14ac:dyDescent="0.2">
      <c r="A7" s="295"/>
      <c r="B7" s="295"/>
      <c r="C7" s="295"/>
      <c r="D7" s="295"/>
      <c r="E7" s="295"/>
      <c r="F7" s="295"/>
      <c r="G7" s="79"/>
      <c r="H7" s="79"/>
      <c r="I7" s="375"/>
    </row>
    <row r="8" spans="1:9" ht="45" x14ac:dyDescent="0.2">
      <c r="A8" s="371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 x14ac:dyDescent="0.2">
      <c r="A9" s="372"/>
      <c r="B9" s="373"/>
      <c r="C9" s="99"/>
      <c r="D9" s="99"/>
      <c r="E9" s="99"/>
      <c r="F9" s="99"/>
      <c r="G9" s="99"/>
      <c r="H9" s="4"/>
      <c r="I9" s="4"/>
    </row>
    <row r="10" spans="1:9" ht="15" x14ac:dyDescent="0.2">
      <c r="A10" s="372"/>
      <c r="B10" s="373"/>
      <c r="C10" s="99"/>
      <c r="D10" s="99"/>
      <c r="E10" s="99"/>
      <c r="F10" s="99"/>
      <c r="G10" s="99"/>
      <c r="H10" s="4"/>
      <c r="I10" s="4"/>
    </row>
    <row r="11" spans="1:9" ht="15" x14ac:dyDescent="0.2">
      <c r="A11" s="372"/>
      <c r="B11" s="373"/>
      <c r="C11" s="88"/>
      <c r="D11" s="88"/>
      <c r="E11" s="88"/>
      <c r="F11" s="88"/>
      <c r="G11" s="88"/>
      <c r="H11" s="4"/>
      <c r="I11" s="4"/>
    </row>
    <row r="12" spans="1:9" ht="15" x14ac:dyDescent="0.2">
      <c r="A12" s="372"/>
      <c r="B12" s="373"/>
      <c r="C12" s="88"/>
      <c r="D12" s="88"/>
      <c r="E12" s="88"/>
      <c r="F12" s="88"/>
      <c r="G12" s="88"/>
      <c r="H12" s="4"/>
      <c r="I12" s="4"/>
    </row>
    <row r="13" spans="1:9" ht="15" x14ac:dyDescent="0.2">
      <c r="A13" s="372"/>
      <c r="B13" s="373"/>
      <c r="C13" s="88"/>
      <c r="D13" s="88"/>
      <c r="E13" s="88"/>
      <c r="F13" s="88"/>
      <c r="G13" s="88"/>
      <c r="H13" s="4"/>
      <c r="I13" s="4"/>
    </row>
    <row r="14" spans="1:9" ht="15" x14ac:dyDescent="0.2">
      <c r="A14" s="372"/>
      <c r="B14" s="373"/>
      <c r="C14" s="88"/>
      <c r="D14" s="88"/>
      <c r="E14" s="88"/>
      <c r="F14" s="88"/>
      <c r="G14" s="88"/>
      <c r="H14" s="4"/>
      <c r="I14" s="4"/>
    </row>
    <row r="15" spans="1:9" ht="15" x14ac:dyDescent="0.2">
      <c r="A15" s="372"/>
      <c r="B15" s="373"/>
      <c r="C15" s="88"/>
      <c r="D15" s="88"/>
      <c r="E15" s="88"/>
      <c r="F15" s="88"/>
      <c r="G15" s="88"/>
      <c r="H15" s="4"/>
      <c r="I15" s="4"/>
    </row>
    <row r="16" spans="1:9" ht="15" x14ac:dyDescent="0.2">
      <c r="A16" s="372"/>
      <c r="B16" s="373"/>
      <c r="C16" s="88"/>
      <c r="D16" s="88"/>
      <c r="E16" s="88"/>
      <c r="F16" s="88"/>
      <c r="G16" s="88"/>
      <c r="H16" s="4"/>
      <c r="I16" s="4"/>
    </row>
    <row r="17" spans="1:9" ht="15" x14ac:dyDescent="0.2">
      <c r="A17" s="372"/>
      <c r="B17" s="373"/>
      <c r="C17" s="88"/>
      <c r="D17" s="88"/>
      <c r="E17" s="88"/>
      <c r="F17" s="88"/>
      <c r="G17" s="88"/>
      <c r="H17" s="4"/>
      <c r="I17" s="4"/>
    </row>
    <row r="18" spans="1:9" ht="15" x14ac:dyDescent="0.2">
      <c r="A18" s="372"/>
      <c r="B18" s="373"/>
      <c r="C18" s="88"/>
      <c r="D18" s="88"/>
      <c r="E18" s="88"/>
      <c r="F18" s="88"/>
      <c r="G18" s="88"/>
      <c r="H18" s="4"/>
      <c r="I18" s="4"/>
    </row>
    <row r="19" spans="1:9" ht="15" x14ac:dyDescent="0.2">
      <c r="A19" s="372"/>
      <c r="B19" s="373"/>
      <c r="C19" s="88"/>
      <c r="D19" s="88"/>
      <c r="E19" s="88"/>
      <c r="F19" s="88"/>
      <c r="G19" s="88"/>
      <c r="H19" s="4"/>
      <c r="I19" s="4"/>
    </row>
    <row r="20" spans="1:9" ht="15" x14ac:dyDescent="0.2">
      <c r="A20" s="372"/>
      <c r="B20" s="373"/>
      <c r="C20" s="88"/>
      <c r="D20" s="88"/>
      <c r="E20" s="88"/>
      <c r="F20" s="88"/>
      <c r="G20" s="88"/>
      <c r="H20" s="4"/>
      <c r="I20" s="4"/>
    </row>
    <row r="21" spans="1:9" ht="15" x14ac:dyDescent="0.2">
      <c r="A21" s="372"/>
      <c r="B21" s="373"/>
      <c r="C21" s="88"/>
      <c r="D21" s="88"/>
      <c r="E21" s="88"/>
      <c r="F21" s="88"/>
      <c r="G21" s="88"/>
      <c r="H21" s="4"/>
      <c r="I21" s="4"/>
    </row>
    <row r="22" spans="1:9" ht="15" x14ac:dyDescent="0.2">
      <c r="A22" s="372"/>
      <c r="B22" s="373"/>
      <c r="C22" s="88"/>
      <c r="D22" s="88"/>
      <c r="E22" s="88"/>
      <c r="F22" s="88"/>
      <c r="G22" s="88"/>
      <c r="H22" s="4"/>
      <c r="I22" s="4"/>
    </row>
    <row r="23" spans="1:9" ht="15" x14ac:dyDescent="0.2">
      <c r="A23" s="372"/>
      <c r="B23" s="373"/>
      <c r="C23" s="88"/>
      <c r="D23" s="88"/>
      <c r="E23" s="88"/>
      <c r="F23" s="88"/>
      <c r="G23" s="88"/>
      <c r="H23" s="4"/>
      <c r="I23" s="4"/>
    </row>
    <row r="24" spans="1:9" ht="15" x14ac:dyDescent="0.2">
      <c r="A24" s="372"/>
      <c r="B24" s="373"/>
      <c r="C24" s="88"/>
      <c r="D24" s="88"/>
      <c r="E24" s="88"/>
      <c r="F24" s="88"/>
      <c r="G24" s="88"/>
      <c r="H24" s="4"/>
      <c r="I24" s="4"/>
    </row>
    <row r="25" spans="1:9" ht="15" x14ac:dyDescent="0.2">
      <c r="A25" s="372"/>
      <c r="B25" s="373"/>
      <c r="C25" s="88"/>
      <c r="D25" s="88"/>
      <c r="E25" s="88"/>
      <c r="F25" s="88"/>
      <c r="G25" s="88"/>
      <c r="H25" s="4"/>
      <c r="I25" s="4"/>
    </row>
    <row r="26" spans="1:9" ht="15" x14ac:dyDescent="0.2">
      <c r="A26" s="372"/>
      <c r="B26" s="373"/>
      <c r="C26" s="88"/>
      <c r="D26" s="88"/>
      <c r="E26" s="88"/>
      <c r="F26" s="88"/>
      <c r="G26" s="88"/>
      <c r="H26" s="4"/>
      <c r="I26" s="4"/>
    </row>
    <row r="27" spans="1:9" ht="15" x14ac:dyDescent="0.2">
      <c r="A27" s="372"/>
      <c r="B27" s="373"/>
      <c r="C27" s="88"/>
      <c r="D27" s="88"/>
      <c r="E27" s="88"/>
      <c r="F27" s="88"/>
      <c r="G27" s="88"/>
      <c r="H27" s="4"/>
      <c r="I27" s="4"/>
    </row>
    <row r="28" spans="1:9" ht="15" x14ac:dyDescent="0.2">
      <c r="A28" s="372"/>
      <c r="B28" s="373"/>
      <c r="C28" s="88"/>
      <c r="D28" s="88"/>
      <c r="E28" s="88"/>
      <c r="F28" s="88"/>
      <c r="G28" s="88"/>
      <c r="H28" s="4"/>
      <c r="I28" s="4"/>
    </row>
    <row r="29" spans="1:9" ht="15" x14ac:dyDescent="0.2">
      <c r="A29" s="372"/>
      <c r="B29" s="373"/>
      <c r="C29" s="88"/>
      <c r="D29" s="88"/>
      <c r="E29" s="88"/>
      <c r="F29" s="88"/>
      <c r="G29" s="88"/>
      <c r="H29" s="4"/>
      <c r="I29" s="4"/>
    </row>
    <row r="30" spans="1:9" ht="15" x14ac:dyDescent="0.2">
      <c r="A30" s="372"/>
      <c r="B30" s="373"/>
      <c r="C30" s="88"/>
      <c r="D30" s="88"/>
      <c r="E30" s="88"/>
      <c r="F30" s="88"/>
      <c r="G30" s="88"/>
      <c r="H30" s="4"/>
      <c r="I30" s="4"/>
    </row>
    <row r="31" spans="1:9" ht="15" x14ac:dyDescent="0.2">
      <c r="A31" s="372"/>
      <c r="B31" s="373"/>
      <c r="C31" s="88"/>
      <c r="D31" s="88"/>
      <c r="E31" s="88"/>
      <c r="F31" s="88"/>
      <c r="G31" s="88"/>
      <c r="H31" s="4"/>
      <c r="I31" s="4"/>
    </row>
    <row r="32" spans="1:9" ht="15" x14ac:dyDescent="0.2">
      <c r="A32" s="372"/>
      <c r="B32" s="373"/>
      <c r="C32" s="88"/>
      <c r="D32" s="88"/>
      <c r="E32" s="88"/>
      <c r="F32" s="88"/>
      <c r="G32" s="88"/>
      <c r="H32" s="4"/>
      <c r="I32" s="4"/>
    </row>
    <row r="33" spans="1:9" ht="15" x14ac:dyDescent="0.2">
      <c r="A33" s="372"/>
      <c r="B33" s="373"/>
      <c r="C33" s="88"/>
      <c r="D33" s="88"/>
      <c r="E33" s="88"/>
      <c r="F33" s="88"/>
      <c r="G33" s="88"/>
      <c r="H33" s="4"/>
      <c r="I33" s="4"/>
    </row>
    <row r="34" spans="1:9" ht="15" x14ac:dyDescent="0.3">
      <c r="A34" s="372"/>
      <c r="B34" s="374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5" x14ac:dyDescent="0.3">
      <c r="A35" s="44"/>
      <c r="B35" s="44"/>
      <c r="C35" s="44"/>
      <c r="D35" s="44"/>
      <c r="E35" s="44"/>
      <c r="F35" s="44"/>
      <c r="G35" s="2"/>
      <c r="H35" s="2"/>
    </row>
    <row r="36" spans="1:9" ht="15" x14ac:dyDescent="0.3">
      <c r="A36" s="220" t="s">
        <v>479</v>
      </c>
      <c r="B36" s="44"/>
      <c r="C36" s="44"/>
      <c r="D36" s="44"/>
      <c r="E36" s="44"/>
      <c r="F36" s="44"/>
      <c r="G36" s="2"/>
      <c r="H36" s="2"/>
    </row>
    <row r="37" spans="1:9" ht="15" x14ac:dyDescent="0.3">
      <c r="A37" s="220"/>
      <c r="B37" s="44"/>
      <c r="C37" s="44"/>
      <c r="D37" s="44"/>
      <c r="E37" s="44"/>
      <c r="F37" s="44"/>
      <c r="G37" s="2"/>
      <c r="H37" s="2"/>
    </row>
    <row r="38" spans="1:9" ht="15" x14ac:dyDescent="0.3">
      <c r="A38" s="220"/>
      <c r="B38" s="2"/>
      <c r="C38" s="2"/>
      <c r="D38" s="2"/>
      <c r="E38" s="2"/>
      <c r="F38" s="2"/>
      <c r="G38" s="2"/>
      <c r="H38" s="2"/>
    </row>
    <row r="39" spans="1:9" ht="15" x14ac:dyDescent="0.3">
      <c r="A39" s="220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0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0"/>
      <c r="B44" s="70" t="s">
        <v>271</v>
      </c>
      <c r="C44" s="70"/>
      <c r="D44" s="70"/>
      <c r="E44" s="70"/>
      <c r="F44" s="70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I2" sqref="I2:K2"/>
    </sheetView>
  </sheetViews>
  <sheetFormatPr defaultRowHeight="12.75" x14ac:dyDescent="0.2"/>
  <cols>
    <col min="1" max="1" width="5.42578125" style="189" customWidth="1"/>
    <col min="2" max="2" width="13.140625" style="189" customWidth="1"/>
    <col min="3" max="3" width="15.140625" style="189" customWidth="1"/>
    <col min="4" max="4" width="18" style="189" customWidth="1"/>
    <col min="5" max="5" width="20.5703125" style="189" customWidth="1"/>
    <col min="6" max="6" width="21.28515625" style="189" customWidth="1"/>
    <col min="7" max="7" width="15.140625" style="189" customWidth="1"/>
    <col min="8" max="8" width="15.5703125" style="189" customWidth="1"/>
    <col min="9" max="9" width="13.42578125" style="189" customWidth="1"/>
    <col min="10" max="10" width="0" style="189" hidden="1" customWidth="1"/>
    <col min="11" max="16384" width="9.140625" style="189"/>
  </cols>
  <sheetData>
    <row r="1" spans="1:10" ht="15" x14ac:dyDescent="0.3">
      <c r="A1" s="75" t="s">
        <v>480</v>
      </c>
      <c r="B1" s="75"/>
      <c r="C1" s="78"/>
      <c r="D1" s="78"/>
      <c r="E1" s="78"/>
      <c r="F1" s="78"/>
      <c r="G1" s="494" t="s">
        <v>109</v>
      </c>
      <c r="H1" s="494"/>
    </row>
    <row r="2" spans="1:10" ht="15" x14ac:dyDescent="0.3">
      <c r="A2" s="77" t="s">
        <v>140</v>
      </c>
      <c r="B2" s="75"/>
      <c r="C2" s="78"/>
      <c r="D2" s="78"/>
      <c r="E2" s="78"/>
      <c r="F2" s="78"/>
      <c r="G2" s="492" t="s">
        <v>515</v>
      </c>
      <c r="H2" s="492"/>
    </row>
    <row r="3" spans="1:10" ht="15" x14ac:dyDescent="0.3">
      <c r="A3" s="77"/>
      <c r="B3" s="77"/>
      <c r="C3" s="77"/>
      <c r="D3" s="77"/>
      <c r="E3" s="77"/>
      <c r="F3" s="77"/>
      <c r="G3" s="296"/>
      <c r="H3" s="296"/>
    </row>
    <row r="4" spans="1:10" ht="15" x14ac:dyDescent="0.3">
      <c r="A4" s="78" t="s">
        <v>274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8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95"/>
      <c r="B7" s="295"/>
      <c r="C7" s="295"/>
      <c r="D7" s="295"/>
      <c r="E7" s="295"/>
      <c r="F7" s="295"/>
      <c r="G7" s="79"/>
      <c r="H7" s="79"/>
    </row>
    <row r="8" spans="1:10" ht="30" x14ac:dyDescent="0.2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7" t="s">
        <v>348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7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 x14ac:dyDescent="0.3">
      <c r="A35" s="235"/>
      <c r="B35" s="235"/>
      <c r="C35" s="235"/>
      <c r="D35" s="235"/>
      <c r="E35" s="235"/>
      <c r="F35" s="235"/>
      <c r="G35" s="235"/>
      <c r="H35" s="188"/>
      <c r="I35" s="188"/>
    </row>
    <row r="36" spans="1:9" ht="15" x14ac:dyDescent="0.3">
      <c r="A36" s="236" t="s">
        <v>481</v>
      </c>
      <c r="B36" s="236"/>
      <c r="C36" s="235"/>
      <c r="D36" s="235"/>
      <c r="E36" s="235"/>
      <c r="F36" s="235"/>
      <c r="G36" s="235"/>
      <c r="H36" s="188"/>
      <c r="I36" s="188"/>
    </row>
    <row r="37" spans="1:9" ht="15" x14ac:dyDescent="0.3">
      <c r="A37" s="236"/>
      <c r="B37" s="236"/>
      <c r="C37" s="235"/>
      <c r="D37" s="235"/>
      <c r="E37" s="235"/>
      <c r="F37" s="235"/>
      <c r="G37" s="235"/>
      <c r="H37" s="188"/>
      <c r="I37" s="188"/>
    </row>
    <row r="38" spans="1:9" ht="15" x14ac:dyDescent="0.3">
      <c r="A38" s="236"/>
      <c r="B38" s="236"/>
      <c r="C38" s="188"/>
      <c r="D38" s="188"/>
      <c r="E38" s="188"/>
      <c r="F38" s="188"/>
      <c r="G38" s="188"/>
      <c r="H38" s="188"/>
      <c r="I38" s="188"/>
    </row>
    <row r="39" spans="1:9" ht="15" x14ac:dyDescent="0.3">
      <c r="A39" s="236"/>
      <c r="B39" s="236"/>
      <c r="C39" s="188"/>
      <c r="D39" s="188"/>
      <c r="E39" s="188"/>
      <c r="F39" s="188"/>
      <c r="G39" s="188"/>
      <c r="H39" s="188"/>
      <c r="I39" s="188"/>
    </row>
    <row r="40" spans="1:9" x14ac:dyDescent="0.2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 x14ac:dyDescent="0.3">
      <c r="A41" s="194" t="s">
        <v>107</v>
      </c>
      <c r="B41" s="194"/>
      <c r="C41" s="188"/>
      <c r="D41" s="188"/>
      <c r="E41" s="188"/>
      <c r="F41" s="188"/>
      <c r="G41" s="188"/>
      <c r="H41" s="188"/>
      <c r="I41" s="188"/>
    </row>
    <row r="42" spans="1:9" ht="15" x14ac:dyDescent="0.3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9" ht="15" x14ac:dyDescent="0.3">
      <c r="A43" s="188"/>
      <c r="B43" s="188"/>
      <c r="C43" s="188"/>
      <c r="D43" s="188"/>
      <c r="E43" s="188"/>
      <c r="F43" s="188"/>
      <c r="G43" s="188"/>
      <c r="H43" s="188"/>
      <c r="I43" s="195"/>
    </row>
    <row r="44" spans="1:9" ht="15" x14ac:dyDescent="0.3">
      <c r="A44" s="194"/>
      <c r="B44" s="194"/>
      <c r="C44" s="194" t="s">
        <v>434</v>
      </c>
      <c r="D44" s="194"/>
      <c r="E44" s="235"/>
      <c r="F44" s="194"/>
      <c r="G44" s="194"/>
      <c r="H44" s="188"/>
      <c r="I44" s="195"/>
    </row>
    <row r="45" spans="1:9" ht="15" x14ac:dyDescent="0.3">
      <c r="A45" s="188"/>
      <c r="B45" s="188"/>
      <c r="C45" s="188" t="s">
        <v>270</v>
      </c>
      <c r="D45" s="188"/>
      <c r="E45" s="188"/>
      <c r="F45" s="188"/>
      <c r="G45" s="188"/>
      <c r="H45" s="188"/>
      <c r="I45" s="195"/>
    </row>
    <row r="46" spans="1:9" x14ac:dyDescent="0.2">
      <c r="A46" s="196"/>
      <c r="B46" s="196"/>
      <c r="C46" s="196" t="s">
        <v>139</v>
      </c>
      <c r="D46" s="196"/>
      <c r="E46" s="196"/>
      <c r="F46" s="196"/>
      <c r="G46" s="196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I2" sqref="I2:K2"/>
    </sheetView>
  </sheetViews>
  <sheetFormatPr defaultRowHeight="12.75" x14ac:dyDescent="0.2"/>
  <cols>
    <col min="1" max="1" width="5.42578125" style="189" customWidth="1"/>
    <col min="2" max="2" width="27.5703125" style="189" customWidth="1"/>
    <col min="3" max="3" width="19.28515625" style="189" customWidth="1"/>
    <col min="4" max="4" width="16.85546875" style="189" customWidth="1"/>
    <col min="5" max="5" width="13.140625" style="189" customWidth="1"/>
    <col min="6" max="6" width="17" style="189" customWidth="1"/>
    <col min="7" max="7" width="13.7109375" style="189" customWidth="1"/>
    <col min="8" max="8" width="19.42578125" style="189" bestFit="1" customWidth="1"/>
    <col min="9" max="9" width="18.5703125" style="189" bestFit="1" customWidth="1"/>
    <col min="10" max="10" width="16.7109375" style="189" customWidth="1"/>
    <col min="11" max="11" width="17.7109375" style="189" customWidth="1"/>
    <col min="12" max="12" width="12.85546875" style="189" customWidth="1"/>
    <col min="13" max="16384" width="9.140625" style="189"/>
  </cols>
  <sheetData>
    <row r="2" spans="1:12" ht="15" x14ac:dyDescent="0.3">
      <c r="A2" s="499" t="s">
        <v>482</v>
      </c>
      <c r="B2" s="499"/>
      <c r="C2" s="499"/>
      <c r="D2" s="499"/>
      <c r="E2" s="362"/>
      <c r="F2" s="78"/>
      <c r="G2" s="78"/>
      <c r="H2" s="78"/>
      <c r="I2" s="78"/>
      <c r="J2" s="296"/>
      <c r="K2" s="297"/>
      <c r="L2" s="297" t="s">
        <v>109</v>
      </c>
    </row>
    <row r="3" spans="1:12" ht="15" x14ac:dyDescent="0.3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296"/>
      <c r="K3" s="492" t="s">
        <v>515</v>
      </c>
      <c r="L3" s="492"/>
    </row>
    <row r="4" spans="1:12" ht="15" x14ac:dyDescent="0.3">
      <c r="A4" s="77"/>
      <c r="B4" s="77"/>
      <c r="C4" s="75"/>
      <c r="D4" s="75"/>
      <c r="E4" s="75"/>
      <c r="F4" s="75"/>
      <c r="G4" s="75"/>
      <c r="H4" s="75"/>
      <c r="I4" s="75"/>
      <c r="J4" s="296"/>
      <c r="K4" s="296"/>
      <c r="L4" s="296"/>
    </row>
    <row r="5" spans="1:12" ht="15" x14ac:dyDescent="0.3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 x14ac:dyDescent="0.3">
      <c r="A6" s="8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 x14ac:dyDescent="0.3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 x14ac:dyDescent="0.2">
      <c r="A8" s="295"/>
      <c r="B8" s="295"/>
      <c r="C8" s="295"/>
      <c r="D8" s="295"/>
      <c r="E8" s="295"/>
      <c r="F8" s="295"/>
      <c r="G8" s="295"/>
      <c r="H8" s="295"/>
      <c r="I8" s="295"/>
      <c r="J8" s="79"/>
      <c r="K8" s="79"/>
      <c r="L8" s="79"/>
    </row>
    <row r="9" spans="1:12" ht="45" x14ac:dyDescent="0.2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 x14ac:dyDescent="0.2">
      <c r="A10" s="99">
        <v>1</v>
      </c>
      <c r="B10" s="363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 x14ac:dyDescent="0.2">
      <c r="A11" s="99">
        <v>2</v>
      </c>
      <c r="B11" s="363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 x14ac:dyDescent="0.2">
      <c r="A12" s="99">
        <v>3</v>
      </c>
      <c r="B12" s="363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 x14ac:dyDescent="0.2">
      <c r="A13" s="99">
        <v>4</v>
      </c>
      <c r="B13" s="363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 x14ac:dyDescent="0.2">
      <c r="A14" s="99">
        <v>5</v>
      </c>
      <c r="B14" s="363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 x14ac:dyDescent="0.2">
      <c r="A15" s="99">
        <v>6</v>
      </c>
      <c r="B15" s="363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 x14ac:dyDescent="0.2">
      <c r="A16" s="99">
        <v>7</v>
      </c>
      <c r="B16" s="363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 x14ac:dyDescent="0.2">
      <c r="A17" s="99">
        <v>8</v>
      </c>
      <c r="B17" s="363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 x14ac:dyDescent="0.2">
      <c r="A18" s="99">
        <v>9</v>
      </c>
      <c r="B18" s="363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 x14ac:dyDescent="0.2">
      <c r="A19" s="99">
        <v>10</v>
      </c>
      <c r="B19" s="363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 x14ac:dyDescent="0.2">
      <c r="A20" s="99">
        <v>11</v>
      </c>
      <c r="B20" s="363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 x14ac:dyDescent="0.2">
      <c r="A21" s="99">
        <v>12</v>
      </c>
      <c r="B21" s="363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 x14ac:dyDescent="0.2">
      <c r="A22" s="99">
        <v>13</v>
      </c>
      <c r="B22" s="363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 x14ac:dyDescent="0.2">
      <c r="A23" s="99">
        <v>14</v>
      </c>
      <c r="B23" s="363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 x14ac:dyDescent="0.2">
      <c r="A24" s="99">
        <v>15</v>
      </c>
      <c r="B24" s="363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 x14ac:dyDescent="0.2">
      <c r="A25" s="99">
        <v>16</v>
      </c>
      <c r="B25" s="363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 x14ac:dyDescent="0.2">
      <c r="A26" s="99">
        <v>17</v>
      </c>
      <c r="B26" s="363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 x14ac:dyDescent="0.2">
      <c r="A27" s="99">
        <v>18</v>
      </c>
      <c r="B27" s="363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 x14ac:dyDescent="0.2">
      <c r="A28" s="99">
        <v>19</v>
      </c>
      <c r="B28" s="363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 x14ac:dyDescent="0.2">
      <c r="A29" s="99">
        <v>20</v>
      </c>
      <c r="B29" s="363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 x14ac:dyDescent="0.2">
      <c r="A30" s="99">
        <v>21</v>
      </c>
      <c r="B30" s="363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 x14ac:dyDescent="0.2">
      <c r="A31" s="99">
        <v>22</v>
      </c>
      <c r="B31" s="363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 x14ac:dyDescent="0.2">
      <c r="A32" s="99">
        <v>23</v>
      </c>
      <c r="B32" s="363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 x14ac:dyDescent="0.2">
      <c r="A33" s="99">
        <v>24</v>
      </c>
      <c r="B33" s="363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 x14ac:dyDescent="0.2">
      <c r="A34" s="88" t="s">
        <v>276</v>
      </c>
      <c r="B34" s="363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 x14ac:dyDescent="0.3">
      <c r="A35" s="88"/>
      <c r="B35" s="363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 x14ac:dyDescent="0.3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188"/>
    </row>
    <row r="37" spans="1:12" ht="15" x14ac:dyDescent="0.3">
      <c r="A37" s="236" t="s">
        <v>494</v>
      </c>
      <c r="B37" s="236"/>
      <c r="C37" s="235"/>
      <c r="D37" s="235"/>
      <c r="E37" s="235"/>
      <c r="F37" s="235"/>
      <c r="G37" s="235"/>
      <c r="H37" s="235"/>
      <c r="I37" s="235"/>
      <c r="J37" s="235"/>
      <c r="K37" s="188"/>
    </row>
    <row r="38" spans="1:12" ht="15" x14ac:dyDescent="0.3">
      <c r="A38" s="236" t="s">
        <v>495</v>
      </c>
      <c r="B38" s="236"/>
      <c r="C38" s="235"/>
      <c r="D38" s="235"/>
      <c r="E38" s="235"/>
      <c r="F38" s="235"/>
      <c r="G38" s="235"/>
      <c r="H38" s="235"/>
      <c r="I38" s="235"/>
      <c r="J38" s="235"/>
      <c r="K38" s="188"/>
    </row>
    <row r="39" spans="1:12" ht="15" x14ac:dyDescent="0.3">
      <c r="A39" s="220" t="s">
        <v>496</v>
      </c>
      <c r="B39" s="236"/>
      <c r="C39" s="188"/>
      <c r="D39" s="188"/>
      <c r="E39" s="188"/>
      <c r="F39" s="188"/>
      <c r="G39" s="188"/>
      <c r="H39" s="188"/>
      <c r="I39" s="188"/>
      <c r="J39" s="188"/>
      <c r="K39" s="188"/>
    </row>
    <row r="40" spans="1:12" ht="15" x14ac:dyDescent="0.3">
      <c r="A40" s="220" t="s">
        <v>497</v>
      </c>
      <c r="B40" s="236"/>
      <c r="C40" s="188"/>
      <c r="D40" s="188"/>
      <c r="E40" s="188"/>
      <c r="F40" s="188"/>
      <c r="G40" s="188"/>
      <c r="H40" s="188"/>
      <c r="I40" s="188"/>
      <c r="J40" s="188"/>
      <c r="K40" s="188"/>
    </row>
    <row r="41" spans="1:12" ht="15" customHeight="1" x14ac:dyDescent="0.2">
      <c r="A41" s="504" t="s">
        <v>514</v>
      </c>
      <c r="B41" s="504"/>
      <c r="C41" s="504"/>
      <c r="D41" s="504"/>
      <c r="E41" s="504"/>
      <c r="F41" s="504"/>
      <c r="G41" s="504"/>
      <c r="H41" s="504"/>
      <c r="I41" s="504"/>
      <c r="J41" s="504"/>
      <c r="K41" s="504"/>
    </row>
    <row r="42" spans="1:12" ht="15" customHeight="1" x14ac:dyDescent="0.2">
      <c r="A42" s="504"/>
      <c r="B42" s="504"/>
      <c r="C42" s="504"/>
      <c r="D42" s="504"/>
      <c r="E42" s="504"/>
      <c r="F42" s="504"/>
      <c r="G42" s="504"/>
      <c r="H42" s="504"/>
      <c r="I42" s="504"/>
      <c r="J42" s="504"/>
      <c r="K42" s="504"/>
    </row>
    <row r="43" spans="1:12" ht="12.75" customHeight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</row>
    <row r="44" spans="1:12" ht="15" x14ac:dyDescent="0.3">
      <c r="A44" s="500" t="s">
        <v>107</v>
      </c>
      <c r="B44" s="500"/>
      <c r="C44" s="364"/>
      <c r="D44" s="365"/>
      <c r="E44" s="365"/>
      <c r="F44" s="364"/>
      <c r="G44" s="364"/>
      <c r="H44" s="364"/>
      <c r="I44" s="364"/>
      <c r="J44" s="364"/>
      <c r="K44" s="188"/>
    </row>
    <row r="45" spans="1:12" ht="15" x14ac:dyDescent="0.3">
      <c r="A45" s="364"/>
      <c r="B45" s="365"/>
      <c r="C45" s="364"/>
      <c r="D45" s="365"/>
      <c r="E45" s="365"/>
      <c r="F45" s="364"/>
      <c r="G45" s="364"/>
      <c r="H45" s="364"/>
      <c r="I45" s="364"/>
      <c r="J45" s="366"/>
      <c r="K45" s="188"/>
    </row>
    <row r="46" spans="1:12" ht="15" customHeight="1" x14ac:dyDescent="0.3">
      <c r="A46" s="364"/>
      <c r="B46" s="365"/>
      <c r="C46" s="501" t="s">
        <v>268</v>
      </c>
      <c r="D46" s="501"/>
      <c r="E46" s="367"/>
      <c r="F46" s="368"/>
      <c r="G46" s="502" t="s">
        <v>498</v>
      </c>
      <c r="H46" s="502"/>
      <c r="I46" s="502"/>
      <c r="J46" s="369"/>
      <c r="K46" s="188"/>
    </row>
    <row r="47" spans="1:12" ht="15" x14ac:dyDescent="0.3">
      <c r="A47" s="364"/>
      <c r="B47" s="365"/>
      <c r="C47" s="364"/>
      <c r="D47" s="365"/>
      <c r="E47" s="365"/>
      <c r="F47" s="364"/>
      <c r="G47" s="503"/>
      <c r="H47" s="503"/>
      <c r="I47" s="503"/>
      <c r="J47" s="369"/>
      <c r="K47" s="188"/>
    </row>
    <row r="48" spans="1:12" ht="15" x14ac:dyDescent="0.3">
      <c r="A48" s="364"/>
      <c r="B48" s="365"/>
      <c r="C48" s="498" t="s">
        <v>139</v>
      </c>
      <c r="D48" s="498"/>
      <c r="E48" s="367"/>
      <c r="F48" s="368"/>
      <c r="G48" s="364"/>
      <c r="H48" s="364"/>
      <c r="I48" s="364"/>
      <c r="J48" s="364"/>
      <c r="K48" s="188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I2" sqref="I2:K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5" t="s">
        <v>458</v>
      </c>
      <c r="B1" s="77"/>
      <c r="C1" s="506" t="s">
        <v>109</v>
      </c>
      <c r="D1" s="506"/>
    </row>
    <row r="2" spans="1:5" x14ac:dyDescent="0.3">
      <c r="A2" s="75" t="s">
        <v>459</v>
      </c>
      <c r="B2" s="77"/>
      <c r="C2" s="492" t="s">
        <v>515</v>
      </c>
      <c r="D2" s="493"/>
    </row>
    <row r="3" spans="1:5" x14ac:dyDescent="0.3">
      <c r="A3" s="77" t="s">
        <v>140</v>
      </c>
      <c r="B3" s="77"/>
      <c r="C3" s="76"/>
      <c r="D3" s="76"/>
    </row>
    <row r="4" spans="1:5" x14ac:dyDescent="0.3">
      <c r="A4" s="75"/>
      <c r="B4" s="77"/>
      <c r="C4" s="76"/>
      <c r="D4" s="76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 x14ac:dyDescent="0.3">
      <c r="A6" s="120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121"/>
      <c r="C6" s="121"/>
      <c r="D6" s="59"/>
      <c r="E6" s="5"/>
    </row>
    <row r="7" spans="1:5" x14ac:dyDescent="0.3">
      <c r="A7" s="78"/>
      <c r="B7" s="78"/>
      <c r="C7" s="78"/>
      <c r="D7" s="77"/>
      <c r="E7" s="5"/>
    </row>
    <row r="8" spans="1:5" s="6" customFormat="1" x14ac:dyDescent="0.3">
      <c r="A8" s="101"/>
      <c r="B8" s="101"/>
      <c r="C8" s="79"/>
      <c r="D8" s="79"/>
    </row>
    <row r="9" spans="1:5" s="6" customFormat="1" ht="30" x14ac:dyDescent="0.3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 x14ac:dyDescent="0.2">
      <c r="A10" s="13">
        <v>1</v>
      </c>
      <c r="B10" s="13" t="s">
        <v>108</v>
      </c>
      <c r="C10" s="83">
        <f>SUM(C11,C14,C17,C20:C22)</f>
        <v>87950</v>
      </c>
      <c r="D10" s="83">
        <f>SUM(D11,D14,D17,D20:D22)</f>
        <v>87950</v>
      </c>
    </row>
    <row r="11" spans="1:5" s="9" customFormat="1" ht="18" x14ac:dyDescent="0.2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83">
        <f>SUM(C15:C16)</f>
        <v>87950</v>
      </c>
      <c r="D14" s="83">
        <f>SUM(D15:D16)</f>
        <v>87950</v>
      </c>
    </row>
    <row r="15" spans="1:5" x14ac:dyDescent="0.3">
      <c r="A15" s="16" t="s">
        <v>32</v>
      </c>
      <c r="B15" s="16" t="s">
        <v>72</v>
      </c>
      <c r="C15" s="33">
        <v>87950</v>
      </c>
      <c r="D15" s="34">
        <v>87950</v>
      </c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3" customFormat="1" ht="12.75" x14ac:dyDescent="0.2"/>
    <row r="26" spans="1:9" x14ac:dyDescent="0.3">
      <c r="A26" s="70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0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6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I2" sqref="I2:K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460</v>
      </c>
      <c r="B1" s="78"/>
      <c r="C1" s="494" t="s">
        <v>109</v>
      </c>
      <c r="D1" s="494"/>
      <c r="E1" s="92"/>
    </row>
    <row r="2" spans="1:5" s="6" customFormat="1" x14ac:dyDescent="0.3">
      <c r="A2" s="75" t="s">
        <v>457</v>
      </c>
      <c r="B2" s="78"/>
      <c r="C2" s="492" t="s">
        <v>515</v>
      </c>
      <c r="D2" s="492"/>
      <c r="E2" s="92"/>
    </row>
    <row r="3" spans="1:5" s="6" customFormat="1" x14ac:dyDescent="0.3">
      <c r="A3" s="77" t="s">
        <v>140</v>
      </c>
      <c r="B3" s="75"/>
      <c r="C3" s="164"/>
      <c r="D3" s="164"/>
      <c r="E3" s="92"/>
    </row>
    <row r="4" spans="1:5" s="6" customFormat="1" x14ac:dyDescent="0.3">
      <c r="A4" s="77"/>
      <c r="B4" s="77"/>
      <c r="C4" s="164"/>
      <c r="D4" s="164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3"/>
      <c r="B8" s="163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297</v>
      </c>
      <c r="B10" s="99"/>
      <c r="C10" s="4"/>
      <c r="D10" s="4"/>
      <c r="E10" s="94"/>
    </row>
    <row r="11" spans="1:5" s="10" customFormat="1" x14ac:dyDescent="0.2">
      <c r="A11" s="99" t="s">
        <v>298</v>
      </c>
      <c r="B11" s="99"/>
      <c r="C11" s="4"/>
      <c r="D11" s="4"/>
      <c r="E11" s="95"/>
    </row>
    <row r="12" spans="1:5" s="10" customFormat="1" x14ac:dyDescent="0.2">
      <c r="A12" s="99" t="s">
        <v>299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9" x14ac:dyDescent="0.3">
      <c r="A17" s="100"/>
      <c r="B17" s="100" t="s">
        <v>335</v>
      </c>
      <c r="C17" s="87">
        <f>SUM(C10:C16)</f>
        <v>0</v>
      </c>
      <c r="D17" s="87">
        <f>SUM(D10:D16)</f>
        <v>0</v>
      </c>
      <c r="E17" s="97"/>
    </row>
    <row r="18" spans="1:9" x14ac:dyDescent="0.3">
      <c r="A18" s="44"/>
      <c r="B18" s="44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20"/>
    </row>
    <row r="22" spans="1:9" x14ac:dyDescent="0.3">
      <c r="A22" s="220" t="s">
        <v>403</v>
      </c>
    </row>
    <row r="23" spans="1:9" s="23" customFormat="1" ht="12.75" x14ac:dyDescent="0.2"/>
    <row r="24" spans="1:9" x14ac:dyDescent="0.3">
      <c r="A24" s="70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0"/>
      <c r="B27" s="70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6"/>
      <c r="B29" s="66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55" zoomScale="80" zoomScaleNormal="100" zoomScaleSheetLayoutView="80" workbookViewId="0">
      <selection activeCell="I2" sqref="I2:K2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5" t="s">
        <v>224</v>
      </c>
      <c r="B1" s="122"/>
      <c r="C1" s="507" t="s">
        <v>198</v>
      </c>
      <c r="D1" s="507"/>
      <c r="E1" s="106"/>
    </row>
    <row r="2" spans="1:5" x14ac:dyDescent="0.3">
      <c r="A2" s="77" t="s">
        <v>140</v>
      </c>
      <c r="B2" s="122"/>
      <c r="C2" s="492" t="s">
        <v>515</v>
      </c>
      <c r="D2" s="492"/>
      <c r="E2" s="492"/>
    </row>
    <row r="3" spans="1:5" x14ac:dyDescent="0.3">
      <c r="A3" s="117"/>
      <c r="B3" s="122"/>
      <c r="C3" s="78"/>
      <c r="D3" s="78"/>
      <c r="E3" s="106"/>
    </row>
    <row r="4" spans="1: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 x14ac:dyDescent="0.3">
      <c r="A5" s="120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1"/>
      <c r="C5" s="121"/>
      <c r="D5" s="59"/>
      <c r="E5" s="109"/>
    </row>
    <row r="6" spans="1:5" x14ac:dyDescent="0.3">
      <c r="A6" s="78"/>
      <c r="B6" s="77"/>
      <c r="C6" s="77"/>
      <c r="D6" s="77"/>
      <c r="E6" s="109"/>
    </row>
    <row r="7" spans="1:5" x14ac:dyDescent="0.3">
      <c r="A7" s="116"/>
      <c r="B7" s="123"/>
      <c r="C7" s="124"/>
      <c r="D7" s="124"/>
      <c r="E7" s="106"/>
    </row>
    <row r="8" spans="1:5" ht="45" x14ac:dyDescent="0.3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5" x14ac:dyDescent="0.3">
      <c r="A9" s="49"/>
      <c r="B9" s="50"/>
      <c r="C9" s="160"/>
      <c r="D9" s="160"/>
      <c r="E9" s="106"/>
    </row>
    <row r="10" spans="1:5" x14ac:dyDescent="0.3">
      <c r="A10" s="51" t="s">
        <v>191</v>
      </c>
      <c r="B10" s="52"/>
      <c r="C10" s="126">
        <f>SUM(C11,C34)</f>
        <v>12526.647499999999</v>
      </c>
      <c r="D10" s="126">
        <f>SUM(D11,D34)</f>
        <v>7249.7474999999995</v>
      </c>
      <c r="E10" s="106"/>
    </row>
    <row r="11" spans="1:5" x14ac:dyDescent="0.3">
      <c r="A11" s="53" t="s">
        <v>192</v>
      </c>
      <c r="B11" s="54"/>
      <c r="C11" s="86">
        <f>SUM(C12:C32)</f>
        <v>12526.647499999999</v>
      </c>
      <c r="D11" s="86">
        <f>SUM(D12:D32)</f>
        <v>7249.7474999999995</v>
      </c>
      <c r="E11" s="106"/>
    </row>
    <row r="12" spans="1:5" x14ac:dyDescent="0.3">
      <c r="A12" s="57">
        <v>1110</v>
      </c>
      <c r="B12" s="56" t="s">
        <v>142</v>
      </c>
      <c r="C12" s="8">
        <v>0</v>
      </c>
      <c r="D12" s="8">
        <v>0</v>
      </c>
      <c r="E12" s="106"/>
    </row>
    <row r="13" spans="1:5" x14ac:dyDescent="0.3">
      <c r="A13" s="57">
        <v>1120</v>
      </c>
      <c r="B13" s="56" t="s">
        <v>143</v>
      </c>
      <c r="C13" s="8">
        <v>0</v>
      </c>
      <c r="D13" s="8">
        <v>0</v>
      </c>
      <c r="E13" s="106"/>
    </row>
    <row r="14" spans="1:5" x14ac:dyDescent="0.3">
      <c r="A14" s="57">
        <v>1211</v>
      </c>
      <c r="B14" s="56" t="s">
        <v>144</v>
      </c>
      <c r="C14" s="472">
        <v>8715.81</v>
      </c>
      <c r="D14" s="472">
        <v>3438.91</v>
      </c>
      <c r="E14" s="106"/>
    </row>
    <row r="15" spans="1:5" x14ac:dyDescent="0.3">
      <c r="A15" s="57">
        <v>1212</v>
      </c>
      <c r="B15" s="56" t="s">
        <v>145</v>
      </c>
      <c r="C15" s="8">
        <v>0</v>
      </c>
      <c r="D15" s="8">
        <v>0</v>
      </c>
      <c r="E15" s="106"/>
    </row>
    <row r="16" spans="1:5" x14ac:dyDescent="0.3">
      <c r="A16" s="57">
        <v>1213</v>
      </c>
      <c r="B16" s="56" t="s">
        <v>146</v>
      </c>
      <c r="C16" s="8"/>
      <c r="D16" s="8"/>
      <c r="E16" s="106"/>
    </row>
    <row r="17" spans="1:5" x14ac:dyDescent="0.3">
      <c r="A17" s="57">
        <v>1214</v>
      </c>
      <c r="B17" s="56" t="s">
        <v>147</v>
      </c>
      <c r="C17" s="8"/>
      <c r="D17" s="8"/>
      <c r="E17" s="106"/>
    </row>
    <row r="18" spans="1:5" x14ac:dyDescent="0.3">
      <c r="A18" s="57">
        <v>1215</v>
      </c>
      <c r="B18" s="56" t="s">
        <v>148</v>
      </c>
      <c r="C18" s="8"/>
      <c r="D18" s="8"/>
      <c r="E18" s="106"/>
    </row>
    <row r="19" spans="1:5" x14ac:dyDescent="0.3">
      <c r="A19" s="57">
        <v>1300</v>
      </c>
      <c r="B19" s="56" t="s">
        <v>149</v>
      </c>
      <c r="C19" s="8"/>
      <c r="D19" s="8"/>
      <c r="E19" s="106"/>
    </row>
    <row r="20" spans="1:5" x14ac:dyDescent="0.3">
      <c r="A20" s="57">
        <v>1410</v>
      </c>
      <c r="B20" s="56" t="s">
        <v>150</v>
      </c>
      <c r="C20" s="8">
        <v>600</v>
      </c>
      <c r="D20" s="8">
        <v>600</v>
      </c>
      <c r="E20" s="106"/>
    </row>
    <row r="21" spans="1:5" x14ac:dyDescent="0.3">
      <c r="A21" s="57">
        <v>1421</v>
      </c>
      <c r="B21" s="56" t="s">
        <v>151</v>
      </c>
      <c r="C21" s="8"/>
      <c r="D21" s="8"/>
      <c r="E21" s="106"/>
    </row>
    <row r="22" spans="1:5" x14ac:dyDescent="0.3">
      <c r="A22" s="57">
        <v>1422</v>
      </c>
      <c r="B22" s="56" t="s">
        <v>152</v>
      </c>
      <c r="C22" s="8"/>
      <c r="D22" s="8"/>
      <c r="E22" s="106"/>
    </row>
    <row r="23" spans="1:5" x14ac:dyDescent="0.3">
      <c r="A23" s="57">
        <v>1423</v>
      </c>
      <c r="B23" s="56" t="s">
        <v>153</v>
      </c>
      <c r="C23" s="8">
        <v>0</v>
      </c>
      <c r="D23" s="8">
        <v>0</v>
      </c>
      <c r="E23" s="106"/>
    </row>
    <row r="24" spans="1:5" x14ac:dyDescent="0.3">
      <c r="A24" s="57">
        <v>1431</v>
      </c>
      <c r="B24" s="56" t="s">
        <v>154</v>
      </c>
      <c r="C24" s="8"/>
      <c r="D24" s="8"/>
      <c r="E24" s="106"/>
    </row>
    <row r="25" spans="1:5" x14ac:dyDescent="0.3">
      <c r="A25" s="57">
        <v>1432</v>
      </c>
      <c r="B25" s="56" t="s">
        <v>155</v>
      </c>
      <c r="C25" s="8"/>
      <c r="D25" s="8"/>
      <c r="E25" s="106"/>
    </row>
    <row r="26" spans="1:5" x14ac:dyDescent="0.3">
      <c r="A26" s="57">
        <v>1433</v>
      </c>
      <c r="B26" s="56" t="s">
        <v>156</v>
      </c>
      <c r="C26" s="8">
        <v>128</v>
      </c>
      <c r="D26" s="8">
        <v>128</v>
      </c>
      <c r="E26" s="106"/>
    </row>
    <row r="27" spans="1:5" x14ac:dyDescent="0.3">
      <c r="A27" s="57">
        <v>1441</v>
      </c>
      <c r="B27" s="56" t="s">
        <v>157</v>
      </c>
      <c r="C27" s="8">
        <v>3082.8375000000001</v>
      </c>
      <c r="D27" s="8">
        <v>3082.8375000000001</v>
      </c>
      <c r="E27" s="106"/>
    </row>
    <row r="28" spans="1:5" x14ac:dyDescent="0.3">
      <c r="A28" s="57">
        <v>1442</v>
      </c>
      <c r="B28" s="56" t="s">
        <v>158</v>
      </c>
      <c r="C28" s="8"/>
      <c r="D28" s="8"/>
      <c r="E28" s="106"/>
    </row>
    <row r="29" spans="1:5" x14ac:dyDescent="0.3">
      <c r="A29" s="57">
        <v>1443</v>
      </c>
      <c r="B29" s="56" t="s">
        <v>159</v>
      </c>
      <c r="C29" s="8"/>
      <c r="D29" s="8"/>
      <c r="E29" s="106"/>
    </row>
    <row r="30" spans="1:5" x14ac:dyDescent="0.3">
      <c r="A30" s="57">
        <v>1444</v>
      </c>
      <c r="B30" s="56" t="s">
        <v>160</v>
      </c>
      <c r="C30" s="8"/>
      <c r="D30" s="8"/>
      <c r="E30" s="106"/>
    </row>
    <row r="31" spans="1:5" x14ac:dyDescent="0.3">
      <c r="A31" s="57">
        <v>1445</v>
      </c>
      <c r="B31" s="56" t="s">
        <v>161</v>
      </c>
      <c r="C31" s="8"/>
      <c r="D31" s="8"/>
      <c r="E31" s="106"/>
    </row>
    <row r="32" spans="1:5" x14ac:dyDescent="0.3">
      <c r="A32" s="57">
        <v>1446</v>
      </c>
      <c r="B32" s="56" t="s">
        <v>162</v>
      </c>
      <c r="C32" s="8"/>
      <c r="D32" s="8"/>
      <c r="E32" s="106"/>
    </row>
    <row r="33" spans="1:5" x14ac:dyDescent="0.3">
      <c r="A33" s="30"/>
      <c r="E33" s="106"/>
    </row>
    <row r="34" spans="1:5" x14ac:dyDescent="0.3">
      <c r="A34" s="58" t="s">
        <v>193</v>
      </c>
      <c r="B34" s="56"/>
      <c r="C34" s="86">
        <f>SUM(C35:C42)</f>
        <v>0</v>
      </c>
      <c r="D34" s="86">
        <f>SUM(D35:D42)</f>
        <v>0</v>
      </c>
      <c r="E34" s="106"/>
    </row>
    <row r="35" spans="1:5" x14ac:dyDescent="0.3">
      <c r="A35" s="57">
        <v>2110</v>
      </c>
      <c r="B35" s="56" t="s">
        <v>100</v>
      </c>
      <c r="C35" s="8"/>
      <c r="D35" s="8"/>
      <c r="E35" s="106"/>
    </row>
    <row r="36" spans="1:5" x14ac:dyDescent="0.3">
      <c r="A36" s="57">
        <v>2120</v>
      </c>
      <c r="B36" s="56" t="s">
        <v>163</v>
      </c>
      <c r="C36" s="8"/>
      <c r="D36" s="8"/>
      <c r="E36" s="106"/>
    </row>
    <row r="37" spans="1:5" x14ac:dyDescent="0.3">
      <c r="A37" s="57">
        <v>2130</v>
      </c>
      <c r="B37" s="56" t="s">
        <v>101</v>
      </c>
      <c r="C37" s="8"/>
      <c r="D37" s="8"/>
      <c r="E37" s="106"/>
    </row>
    <row r="38" spans="1:5" x14ac:dyDescent="0.3">
      <c r="A38" s="57">
        <v>2140</v>
      </c>
      <c r="B38" s="56" t="s">
        <v>412</v>
      </c>
      <c r="C38" s="8"/>
      <c r="D38" s="8"/>
      <c r="E38" s="106"/>
    </row>
    <row r="39" spans="1:5" x14ac:dyDescent="0.3">
      <c r="A39" s="57">
        <v>2150</v>
      </c>
      <c r="B39" s="56" t="s">
        <v>416</v>
      </c>
      <c r="C39" s="8"/>
      <c r="D39" s="8"/>
      <c r="E39" s="106"/>
    </row>
    <row r="40" spans="1:5" x14ac:dyDescent="0.3">
      <c r="A40" s="57">
        <v>2220</v>
      </c>
      <c r="B40" s="56" t="s">
        <v>102</v>
      </c>
      <c r="C40" s="8"/>
      <c r="D40" s="8"/>
      <c r="E40" s="106"/>
    </row>
    <row r="41" spans="1:5" x14ac:dyDescent="0.3">
      <c r="A41" s="57">
        <v>2300</v>
      </c>
      <c r="B41" s="56" t="s">
        <v>164</v>
      </c>
      <c r="C41" s="8"/>
      <c r="D41" s="8"/>
      <c r="E41" s="106"/>
    </row>
    <row r="42" spans="1:5" x14ac:dyDescent="0.3">
      <c r="A42" s="57">
        <v>2400</v>
      </c>
      <c r="B42" s="56" t="s">
        <v>165</v>
      </c>
      <c r="C42" s="8"/>
      <c r="D42" s="8"/>
      <c r="E42" s="106"/>
    </row>
    <row r="43" spans="1:5" x14ac:dyDescent="0.3">
      <c r="A43" s="31"/>
      <c r="E43" s="106"/>
    </row>
    <row r="44" spans="1:5" x14ac:dyDescent="0.3">
      <c r="A44" s="55" t="s">
        <v>197</v>
      </c>
      <c r="B44" s="56"/>
      <c r="C44" s="86">
        <f>SUM(C45,C64)</f>
        <v>915</v>
      </c>
      <c r="D44" s="86">
        <f>SUM(D45,D64)</f>
        <v>915</v>
      </c>
      <c r="E44" s="106"/>
    </row>
    <row r="45" spans="1:5" x14ac:dyDescent="0.3">
      <c r="A45" s="58" t="s">
        <v>194</v>
      </c>
      <c r="B45" s="56"/>
      <c r="C45" s="86">
        <f>SUM(C46:C61)</f>
        <v>915</v>
      </c>
      <c r="D45" s="86">
        <f>SUM(D46:D61)</f>
        <v>915</v>
      </c>
      <c r="E45" s="106"/>
    </row>
    <row r="46" spans="1:5" x14ac:dyDescent="0.3">
      <c r="A46" s="57">
        <v>3100</v>
      </c>
      <c r="B46" s="56" t="s">
        <v>166</v>
      </c>
      <c r="C46" s="8"/>
      <c r="D46" s="8"/>
      <c r="E46" s="106"/>
    </row>
    <row r="47" spans="1:5" x14ac:dyDescent="0.3">
      <c r="A47" s="57">
        <v>3210</v>
      </c>
      <c r="B47" s="56" t="s">
        <v>167</v>
      </c>
      <c r="C47" s="473">
        <v>915</v>
      </c>
      <c r="D47" s="473">
        <v>915</v>
      </c>
      <c r="E47" s="106"/>
    </row>
    <row r="48" spans="1:5" x14ac:dyDescent="0.3">
      <c r="A48" s="57">
        <v>3221</v>
      </c>
      <c r="B48" s="56" t="s">
        <v>168</v>
      </c>
      <c r="C48" s="8"/>
      <c r="D48" s="8"/>
      <c r="E48" s="106"/>
    </row>
    <row r="49" spans="1:5" x14ac:dyDescent="0.3">
      <c r="A49" s="57">
        <v>3222</v>
      </c>
      <c r="B49" s="56" t="s">
        <v>169</v>
      </c>
      <c r="C49" s="8"/>
      <c r="D49" s="8"/>
      <c r="E49" s="106"/>
    </row>
    <row r="50" spans="1:5" x14ac:dyDescent="0.3">
      <c r="A50" s="57">
        <v>3223</v>
      </c>
      <c r="B50" s="56" t="s">
        <v>170</v>
      </c>
      <c r="C50" s="8"/>
      <c r="D50" s="8"/>
      <c r="E50" s="106"/>
    </row>
    <row r="51" spans="1:5" x14ac:dyDescent="0.3">
      <c r="A51" s="57">
        <v>3224</v>
      </c>
      <c r="B51" s="56" t="s">
        <v>171</v>
      </c>
      <c r="C51" s="8"/>
      <c r="D51" s="8"/>
      <c r="E51" s="106"/>
    </row>
    <row r="52" spans="1:5" x14ac:dyDescent="0.3">
      <c r="A52" s="57">
        <v>3231</v>
      </c>
      <c r="B52" s="56" t="s">
        <v>172</v>
      </c>
      <c r="C52" s="8"/>
      <c r="D52" s="8"/>
      <c r="E52" s="106"/>
    </row>
    <row r="53" spans="1:5" x14ac:dyDescent="0.3">
      <c r="A53" s="57">
        <v>3232</v>
      </c>
      <c r="B53" s="56" t="s">
        <v>173</v>
      </c>
      <c r="C53" s="8"/>
      <c r="D53" s="8"/>
      <c r="E53" s="106"/>
    </row>
    <row r="54" spans="1:5" x14ac:dyDescent="0.3">
      <c r="A54" s="57">
        <v>3234</v>
      </c>
      <c r="B54" s="56" t="s">
        <v>174</v>
      </c>
      <c r="C54" s="8"/>
      <c r="D54" s="8"/>
      <c r="E54" s="106"/>
    </row>
    <row r="55" spans="1:5" ht="30" x14ac:dyDescent="0.3">
      <c r="A55" s="57">
        <v>3236</v>
      </c>
      <c r="B55" s="56" t="s">
        <v>189</v>
      </c>
      <c r="C55" s="8"/>
      <c r="D55" s="8"/>
      <c r="E55" s="106"/>
    </row>
    <row r="56" spans="1:5" ht="45" x14ac:dyDescent="0.3">
      <c r="A56" s="57">
        <v>3237</v>
      </c>
      <c r="B56" s="56" t="s">
        <v>175</v>
      </c>
      <c r="C56" s="8"/>
      <c r="D56" s="8"/>
      <c r="E56" s="106"/>
    </row>
    <row r="57" spans="1:5" x14ac:dyDescent="0.3">
      <c r="A57" s="57">
        <v>3241</v>
      </c>
      <c r="B57" s="56" t="s">
        <v>176</v>
      </c>
      <c r="C57" s="8"/>
      <c r="D57" s="8"/>
      <c r="E57" s="106"/>
    </row>
    <row r="58" spans="1:5" x14ac:dyDescent="0.3">
      <c r="A58" s="57">
        <v>3242</v>
      </c>
      <c r="B58" s="56" t="s">
        <v>177</v>
      </c>
      <c r="C58" s="8"/>
      <c r="D58" s="8"/>
      <c r="E58" s="106"/>
    </row>
    <row r="59" spans="1:5" x14ac:dyDescent="0.3">
      <c r="A59" s="57">
        <v>3243</v>
      </c>
      <c r="B59" s="56" t="s">
        <v>178</v>
      </c>
      <c r="C59" s="8"/>
      <c r="D59" s="8"/>
      <c r="E59" s="106"/>
    </row>
    <row r="60" spans="1:5" x14ac:dyDescent="0.3">
      <c r="A60" s="57">
        <v>3245</v>
      </c>
      <c r="B60" s="56" t="s">
        <v>179</v>
      </c>
      <c r="C60" s="8"/>
      <c r="D60" s="8"/>
      <c r="E60" s="106"/>
    </row>
    <row r="61" spans="1:5" x14ac:dyDescent="0.3">
      <c r="A61" s="57">
        <v>3246</v>
      </c>
      <c r="B61" s="56" t="s">
        <v>180</v>
      </c>
      <c r="C61" s="8"/>
      <c r="D61" s="8"/>
      <c r="E61" s="106"/>
    </row>
    <row r="62" spans="1:5" x14ac:dyDescent="0.3">
      <c r="A62" s="31"/>
      <c r="E62" s="106"/>
    </row>
    <row r="63" spans="1:5" x14ac:dyDescent="0.3">
      <c r="A63" s="32"/>
      <c r="E63" s="106"/>
    </row>
    <row r="64" spans="1:5" x14ac:dyDescent="0.3">
      <c r="A64" s="58" t="s">
        <v>195</v>
      </c>
      <c r="B64" s="56"/>
      <c r="C64" s="86">
        <f>SUM(C65:C67)</f>
        <v>0</v>
      </c>
      <c r="D64" s="86">
        <f>SUM(D65:D67)</f>
        <v>0</v>
      </c>
      <c r="E64" s="106"/>
    </row>
    <row r="65" spans="1:5" x14ac:dyDescent="0.3">
      <c r="A65" s="57">
        <v>5100</v>
      </c>
      <c r="B65" s="56" t="s">
        <v>255</v>
      </c>
      <c r="C65" s="8"/>
      <c r="D65" s="8"/>
      <c r="E65" s="106"/>
    </row>
    <row r="66" spans="1:5" x14ac:dyDescent="0.3">
      <c r="A66" s="57">
        <v>5220</v>
      </c>
      <c r="B66" s="56" t="s">
        <v>436</v>
      </c>
      <c r="C66" s="8"/>
      <c r="D66" s="8"/>
      <c r="E66" s="106"/>
    </row>
    <row r="67" spans="1:5" x14ac:dyDescent="0.3">
      <c r="A67" s="57">
        <v>5230</v>
      </c>
      <c r="B67" s="56" t="s">
        <v>437</v>
      </c>
      <c r="C67" s="8"/>
      <c r="D67" s="8"/>
      <c r="E67" s="106"/>
    </row>
    <row r="68" spans="1:5" x14ac:dyDescent="0.3">
      <c r="A68" s="31"/>
      <c r="E68" s="106"/>
    </row>
    <row r="69" spans="1:5" x14ac:dyDescent="0.3">
      <c r="A69" s="2"/>
      <c r="E69" s="106"/>
    </row>
    <row r="70" spans="1:5" x14ac:dyDescent="0.3">
      <c r="A70" s="55" t="s">
        <v>196</v>
      </c>
      <c r="B70" s="56"/>
      <c r="C70" s="8"/>
      <c r="D70" s="8"/>
      <c r="E70" s="106"/>
    </row>
    <row r="71" spans="1:5" ht="30" x14ac:dyDescent="0.3">
      <c r="A71" s="57">
        <v>1</v>
      </c>
      <c r="B71" s="56" t="s">
        <v>181</v>
      </c>
      <c r="C71" s="8"/>
      <c r="D71" s="8"/>
      <c r="E71" s="106"/>
    </row>
    <row r="72" spans="1:5" x14ac:dyDescent="0.3">
      <c r="A72" s="57">
        <v>2</v>
      </c>
      <c r="B72" s="56" t="s">
        <v>182</v>
      </c>
      <c r="C72" s="8"/>
      <c r="D72" s="8"/>
      <c r="E72" s="106"/>
    </row>
    <row r="73" spans="1:5" x14ac:dyDescent="0.3">
      <c r="A73" s="57">
        <v>3</v>
      </c>
      <c r="B73" s="56" t="s">
        <v>183</v>
      </c>
      <c r="C73" s="8"/>
      <c r="D73" s="8"/>
      <c r="E73" s="106"/>
    </row>
    <row r="74" spans="1:5" x14ac:dyDescent="0.3">
      <c r="A74" s="57">
        <v>4</v>
      </c>
      <c r="B74" s="56" t="s">
        <v>367</v>
      </c>
      <c r="C74" s="8"/>
      <c r="D74" s="8"/>
      <c r="E74" s="106"/>
    </row>
    <row r="75" spans="1:5" x14ac:dyDescent="0.3">
      <c r="A75" s="57">
        <v>5</v>
      </c>
      <c r="B75" s="56" t="s">
        <v>184</v>
      </c>
      <c r="C75" s="8"/>
      <c r="D75" s="8"/>
      <c r="E75" s="106"/>
    </row>
    <row r="76" spans="1:5" x14ac:dyDescent="0.3">
      <c r="A76" s="57">
        <v>6</v>
      </c>
      <c r="B76" s="56" t="s">
        <v>185</v>
      </c>
      <c r="C76" s="8"/>
      <c r="D76" s="8"/>
      <c r="E76" s="106"/>
    </row>
    <row r="77" spans="1:5" x14ac:dyDescent="0.3">
      <c r="A77" s="57">
        <v>7</v>
      </c>
      <c r="B77" s="56" t="s">
        <v>186</v>
      </c>
      <c r="C77" s="8"/>
      <c r="D77" s="8"/>
      <c r="E77" s="106"/>
    </row>
    <row r="78" spans="1:5" x14ac:dyDescent="0.3">
      <c r="A78" s="57">
        <v>8</v>
      </c>
      <c r="B78" s="56" t="s">
        <v>187</v>
      </c>
      <c r="C78" s="8"/>
      <c r="D78" s="8"/>
      <c r="E78" s="106"/>
    </row>
    <row r="79" spans="1:5" x14ac:dyDescent="0.3">
      <c r="A79" s="57">
        <v>9</v>
      </c>
      <c r="B79" s="56" t="s">
        <v>188</v>
      </c>
      <c r="C79" s="8"/>
      <c r="D79" s="8"/>
      <c r="E79" s="106"/>
    </row>
    <row r="83" spans="1:9" x14ac:dyDescent="0.3">
      <c r="A83" s="2"/>
      <c r="B83" s="2"/>
    </row>
    <row r="84" spans="1:9" x14ac:dyDescent="0.3">
      <c r="A84" s="70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0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6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" sqref="I2:K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5" t="s">
        <v>454</v>
      </c>
      <c r="B1" s="77"/>
      <c r="C1" s="77"/>
      <c r="D1" s="77"/>
      <c r="E1" s="77"/>
      <c r="F1" s="77"/>
      <c r="G1" s="77"/>
      <c r="H1" s="77"/>
      <c r="I1" s="494" t="s">
        <v>109</v>
      </c>
      <c r="J1" s="494"/>
      <c r="K1" s="106"/>
    </row>
    <row r="2" spans="1:11" x14ac:dyDescent="0.3">
      <c r="A2" s="77" t="s">
        <v>140</v>
      </c>
      <c r="B2" s="77"/>
      <c r="C2" s="77"/>
      <c r="D2" s="77"/>
      <c r="E2" s="77"/>
      <c r="F2" s="77"/>
      <c r="G2" s="77"/>
      <c r="H2" s="77"/>
      <c r="I2" s="492" t="s">
        <v>515</v>
      </c>
      <c r="J2" s="492"/>
      <c r="K2" s="492"/>
    </row>
    <row r="3" spans="1:11" x14ac:dyDescent="0.3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 x14ac:dyDescent="0.3">
      <c r="A5" s="229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386"/>
      <c r="C5" s="386"/>
      <c r="D5" s="386"/>
      <c r="E5" s="386"/>
      <c r="F5" s="387"/>
      <c r="G5" s="386"/>
      <c r="H5" s="386"/>
      <c r="I5" s="386"/>
      <c r="J5" s="386"/>
      <c r="K5" s="106"/>
    </row>
    <row r="6" spans="1:11" x14ac:dyDescent="0.3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 x14ac:dyDescent="0.3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 x14ac:dyDescent="0.3">
      <c r="A8" s="130" t="s">
        <v>64</v>
      </c>
      <c r="B8" s="130" t="s">
        <v>111</v>
      </c>
      <c r="C8" s="131" t="s">
        <v>113</v>
      </c>
      <c r="D8" s="131" t="s">
        <v>275</v>
      </c>
      <c r="E8" s="131" t="s">
        <v>112</v>
      </c>
      <c r="F8" s="129" t="s">
        <v>256</v>
      </c>
      <c r="G8" s="129" t="s">
        <v>294</v>
      </c>
      <c r="H8" s="129" t="s">
        <v>295</v>
      </c>
      <c r="I8" s="129" t="s">
        <v>257</v>
      </c>
      <c r="J8" s="132" t="s">
        <v>114</v>
      </c>
      <c r="K8" s="106"/>
    </row>
    <row r="9" spans="1:11" s="27" customFormat="1" x14ac:dyDescent="0.3">
      <c r="A9" s="161">
        <v>1</v>
      </c>
      <c r="B9" s="161">
        <v>2</v>
      </c>
      <c r="C9" s="162">
        <v>3</v>
      </c>
      <c r="D9" s="162">
        <v>4</v>
      </c>
      <c r="E9" s="162">
        <v>5</v>
      </c>
      <c r="F9" s="162">
        <v>6</v>
      </c>
      <c r="G9" s="162">
        <v>7</v>
      </c>
      <c r="H9" s="162">
        <v>8</v>
      </c>
      <c r="I9" s="162">
        <v>9</v>
      </c>
      <c r="J9" s="162">
        <v>10</v>
      </c>
      <c r="K9" s="106"/>
    </row>
    <row r="10" spans="1:11" s="27" customFormat="1" ht="30" x14ac:dyDescent="0.3">
      <c r="A10" s="474">
        <v>1</v>
      </c>
      <c r="B10" s="475" t="s">
        <v>621</v>
      </c>
      <c r="C10" s="476" t="s">
        <v>622</v>
      </c>
      <c r="D10" s="476" t="s">
        <v>623</v>
      </c>
      <c r="E10" s="477" t="s">
        <v>624</v>
      </c>
      <c r="F10" s="478">
        <v>8715.81</v>
      </c>
      <c r="G10" s="478">
        <v>736296</v>
      </c>
      <c r="H10" s="478">
        <v>741572.9</v>
      </c>
      <c r="I10" s="478">
        <v>3438.91</v>
      </c>
      <c r="J10" s="479"/>
      <c r="K10" s="106"/>
    </row>
    <row r="11" spans="1:11" x14ac:dyDescent="0.3">
      <c r="A11" s="105"/>
      <c r="B11" s="105"/>
      <c r="C11" s="105"/>
      <c r="D11" s="105"/>
      <c r="E11" s="105"/>
      <c r="F11" s="105"/>
      <c r="G11" s="105"/>
      <c r="H11" s="105"/>
      <c r="I11" s="105"/>
      <c r="J11" s="105"/>
    </row>
    <row r="12" spans="1:11" x14ac:dyDescent="0.3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 x14ac:dyDescent="0.3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 x14ac:dyDescent="0.3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 x14ac:dyDescent="0.3">
      <c r="A15" s="105"/>
      <c r="B15" s="240" t="s">
        <v>107</v>
      </c>
      <c r="C15" s="105"/>
      <c r="D15" s="105"/>
      <c r="E15" s="105"/>
      <c r="F15" s="241"/>
      <c r="G15" s="105"/>
      <c r="H15" s="105"/>
      <c r="I15" s="105"/>
      <c r="J15" s="105"/>
    </row>
    <row r="16" spans="1:11" x14ac:dyDescent="0.3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 x14ac:dyDescent="0.3">
      <c r="A17" s="105"/>
      <c r="B17" s="105"/>
      <c r="C17" s="293"/>
      <c r="D17" s="105"/>
      <c r="E17" s="105"/>
      <c r="F17" s="293"/>
      <c r="G17" s="294"/>
      <c r="H17" s="294"/>
      <c r="I17" s="102"/>
      <c r="J17" s="102"/>
    </row>
    <row r="18" spans="1:10" x14ac:dyDescent="0.3">
      <c r="A18" s="102"/>
      <c r="B18" s="105"/>
      <c r="C18" s="242" t="s">
        <v>268</v>
      </c>
      <c r="D18" s="242"/>
      <c r="E18" s="105"/>
      <c r="F18" s="105" t="s">
        <v>273</v>
      </c>
      <c r="G18" s="102"/>
      <c r="H18" s="102"/>
      <c r="I18" s="102"/>
      <c r="J18" s="102"/>
    </row>
    <row r="19" spans="1:10" x14ac:dyDescent="0.3">
      <c r="A19" s="102"/>
      <c r="B19" s="105"/>
      <c r="C19" s="243" t="s">
        <v>139</v>
      </c>
      <c r="D19" s="105"/>
      <c r="E19" s="105"/>
      <c r="F19" s="105" t="s">
        <v>269</v>
      </c>
      <c r="G19" s="102"/>
      <c r="H19" s="102"/>
      <c r="I19" s="102"/>
      <c r="J19" s="102"/>
    </row>
    <row r="20" spans="1:10" customFormat="1" x14ac:dyDescent="0.3">
      <c r="A20" s="102"/>
      <c r="B20" s="105"/>
      <c r="C20" s="105"/>
      <c r="D20" s="243"/>
      <c r="E20" s="102"/>
      <c r="F20" s="102"/>
      <c r="G20" s="102"/>
      <c r="H20" s="102"/>
      <c r="I20" s="102"/>
      <c r="J20" s="102"/>
    </row>
    <row r="21" spans="1:10" customFormat="1" ht="12.75" x14ac:dyDescent="0.2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K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5" t="s">
        <v>301</v>
      </c>
      <c r="B1" s="77"/>
      <c r="C1" s="494" t="s">
        <v>109</v>
      </c>
      <c r="D1" s="494"/>
      <c r="E1" s="109"/>
    </row>
    <row r="2" spans="1:7" x14ac:dyDescent="0.3">
      <c r="A2" s="77" t="s">
        <v>140</v>
      </c>
      <c r="B2" s="77"/>
      <c r="C2" s="492" t="s">
        <v>515</v>
      </c>
      <c r="D2" s="493"/>
      <c r="E2" s="109"/>
    </row>
    <row r="3" spans="1:7" x14ac:dyDescent="0.3">
      <c r="A3" s="75"/>
      <c r="B3" s="77"/>
      <c r="C3" s="76"/>
      <c r="D3" s="76"/>
      <c r="E3" s="109"/>
    </row>
    <row r="4" spans="1:7" x14ac:dyDescent="0.3">
      <c r="A4" s="78" t="s">
        <v>274</v>
      </c>
      <c r="B4" s="103"/>
      <c r="C4" s="104"/>
      <c r="D4" s="77"/>
      <c r="E4" s="109"/>
    </row>
    <row r="5" spans="1:7" x14ac:dyDescent="0.3">
      <c r="A5" s="389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"/>
      <c r="C5" s="12"/>
      <c r="E5" s="109"/>
    </row>
    <row r="6" spans="1:7" x14ac:dyDescent="0.3">
      <c r="A6" s="105"/>
      <c r="B6" s="105"/>
      <c r="C6" s="105"/>
      <c r="D6" s="106"/>
      <c r="E6" s="109"/>
    </row>
    <row r="7" spans="1:7" x14ac:dyDescent="0.3">
      <c r="A7" s="77"/>
      <c r="B7" s="77"/>
      <c r="C7" s="77"/>
      <c r="D7" s="77"/>
      <c r="E7" s="109"/>
    </row>
    <row r="8" spans="1:7" s="6" customFormat="1" ht="39" customHeight="1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 x14ac:dyDescent="0.3">
      <c r="A9" s="247">
        <v>1</v>
      </c>
      <c r="B9" s="247" t="s">
        <v>65</v>
      </c>
      <c r="C9" s="86">
        <f>SUM(C10,C26)</f>
        <v>720616</v>
      </c>
      <c r="D9" s="86">
        <f>SUM(D10,D26)</f>
        <v>720616</v>
      </c>
      <c r="E9" s="109"/>
    </row>
    <row r="10" spans="1:7" s="7" customFormat="1" ht="16.5" customHeight="1" x14ac:dyDescent="0.3">
      <c r="A10" s="88">
        <v>1.1000000000000001</v>
      </c>
      <c r="B10" s="88" t="s">
        <v>80</v>
      </c>
      <c r="C10" s="86">
        <f>SUM(C11,C12,C16,C19,C25,C26)</f>
        <v>720616</v>
      </c>
      <c r="D10" s="86">
        <f>SUM(D11,D12,D16,D19,D24,D25)</f>
        <v>720616</v>
      </c>
      <c r="E10" s="109"/>
    </row>
    <row r="11" spans="1:7" s="9" customFormat="1" ht="16.5" customHeight="1" x14ac:dyDescent="0.3">
      <c r="A11" s="89" t="s">
        <v>30</v>
      </c>
      <c r="B11" s="89" t="s">
        <v>79</v>
      </c>
      <c r="C11" s="8">
        <v>0</v>
      </c>
      <c r="D11" s="8">
        <v>0</v>
      </c>
      <c r="E11" s="109"/>
    </row>
    <row r="12" spans="1:7" s="10" customFormat="1" ht="16.5" customHeight="1" x14ac:dyDescent="0.3">
      <c r="A12" s="89" t="s">
        <v>31</v>
      </c>
      <c r="B12" s="89" t="s">
        <v>308</v>
      </c>
      <c r="C12" s="108">
        <f>SUM(C13:C15)</f>
        <v>61800</v>
      </c>
      <c r="D12" s="108">
        <f>SUM(D13:D15)</f>
        <v>61800</v>
      </c>
      <c r="E12" s="109"/>
      <c r="G12" s="69"/>
    </row>
    <row r="13" spans="1:7" s="3" customFormat="1" ht="16.5" customHeight="1" x14ac:dyDescent="0.3">
      <c r="A13" s="98" t="s">
        <v>81</v>
      </c>
      <c r="B13" s="98" t="s">
        <v>311</v>
      </c>
      <c r="C13" s="8">
        <v>61800</v>
      </c>
      <c r="D13" s="8">
        <v>61800</v>
      </c>
      <c r="E13" s="109"/>
    </row>
    <row r="14" spans="1:7" s="3" customFormat="1" ht="16.5" customHeight="1" x14ac:dyDescent="0.3">
      <c r="A14" s="98" t="s">
        <v>507</v>
      </c>
      <c r="B14" s="98" t="s">
        <v>506</v>
      </c>
      <c r="C14" s="8"/>
      <c r="D14" s="8"/>
      <c r="E14" s="109"/>
    </row>
    <row r="15" spans="1:7" s="3" customFormat="1" ht="16.5" customHeight="1" x14ac:dyDescent="0.3">
      <c r="A15" s="98" t="s">
        <v>508</v>
      </c>
      <c r="B15" s="98" t="s">
        <v>97</v>
      </c>
      <c r="C15" s="8"/>
      <c r="D15" s="8"/>
      <c r="E15" s="109"/>
    </row>
    <row r="16" spans="1:7" s="3" customFormat="1" ht="16.5" customHeight="1" x14ac:dyDescent="0.3">
      <c r="A16" s="89" t="s">
        <v>82</v>
      </c>
      <c r="B16" s="89" t="s">
        <v>83</v>
      </c>
      <c r="C16" s="108">
        <f>SUM(C17:C18)</f>
        <v>658816</v>
      </c>
      <c r="D16" s="108">
        <f>SUM(D17:D18)</f>
        <v>658816</v>
      </c>
      <c r="E16" s="109"/>
    </row>
    <row r="17" spans="1:5" s="3" customFormat="1" ht="16.5" customHeight="1" x14ac:dyDescent="0.3">
      <c r="A17" s="98" t="s">
        <v>84</v>
      </c>
      <c r="B17" s="98" t="s">
        <v>86</v>
      </c>
      <c r="C17" s="8">
        <v>570866</v>
      </c>
      <c r="D17" s="8">
        <v>570866</v>
      </c>
      <c r="E17" s="109"/>
    </row>
    <row r="18" spans="1:5" s="3" customFormat="1" ht="30" x14ac:dyDescent="0.3">
      <c r="A18" s="98" t="s">
        <v>85</v>
      </c>
      <c r="B18" s="98" t="s">
        <v>110</v>
      </c>
      <c r="C18" s="8">
        <v>87950</v>
      </c>
      <c r="D18" s="8">
        <v>87950</v>
      </c>
      <c r="E18" s="109"/>
    </row>
    <row r="19" spans="1:5" s="3" customFormat="1" ht="16.5" customHeight="1" x14ac:dyDescent="0.3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 x14ac:dyDescent="0.3">
      <c r="A20" s="98" t="s">
        <v>88</v>
      </c>
      <c r="B20" s="98" t="s">
        <v>89</v>
      </c>
      <c r="C20" s="8"/>
      <c r="D20" s="8"/>
      <c r="E20" s="109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 x14ac:dyDescent="0.3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 x14ac:dyDescent="0.3">
      <c r="A23" s="98" t="s">
        <v>94</v>
      </c>
      <c r="B23" s="98" t="s">
        <v>446</v>
      </c>
      <c r="C23" s="8"/>
      <c r="D23" s="8"/>
      <c r="E23" s="109"/>
    </row>
    <row r="24" spans="1:5" s="3" customFormat="1" ht="16.5" customHeight="1" x14ac:dyDescent="0.3">
      <c r="A24" s="89" t="s">
        <v>95</v>
      </c>
      <c r="B24" s="89" t="s">
        <v>447</v>
      </c>
      <c r="C24" s="284"/>
      <c r="D24" s="8"/>
      <c r="E24" s="109"/>
    </row>
    <row r="25" spans="1:5" s="3" customFormat="1" x14ac:dyDescent="0.3">
      <c r="A25" s="89" t="s">
        <v>251</v>
      </c>
      <c r="B25" s="89" t="s">
        <v>453</v>
      </c>
      <c r="C25" s="8"/>
      <c r="D25" s="8"/>
      <c r="E25" s="109"/>
    </row>
    <row r="26" spans="1:5" ht="16.5" customHeight="1" x14ac:dyDescent="0.3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09"/>
    </row>
    <row r="27" spans="1:5" ht="16.5" customHeight="1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 x14ac:dyDescent="0.3">
      <c r="A28" s="255" t="s">
        <v>98</v>
      </c>
      <c r="B28" s="255" t="s">
        <v>309</v>
      </c>
      <c r="C28" s="8"/>
      <c r="D28" s="8"/>
      <c r="E28" s="109"/>
    </row>
    <row r="29" spans="1:5" x14ac:dyDescent="0.3">
      <c r="A29" s="255" t="s">
        <v>99</v>
      </c>
      <c r="B29" s="255" t="s">
        <v>312</v>
      </c>
      <c r="C29" s="8"/>
      <c r="D29" s="8"/>
      <c r="E29" s="109"/>
    </row>
    <row r="30" spans="1:5" x14ac:dyDescent="0.3">
      <c r="A30" s="255" t="s">
        <v>455</v>
      </c>
      <c r="B30" s="255" t="s">
        <v>310</v>
      </c>
      <c r="C30" s="8"/>
      <c r="D30" s="8"/>
      <c r="E30" s="109"/>
    </row>
    <row r="31" spans="1:5" x14ac:dyDescent="0.3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09"/>
    </row>
    <row r="32" spans="1:5" x14ac:dyDescent="0.3">
      <c r="A32" s="255" t="s">
        <v>12</v>
      </c>
      <c r="B32" s="255" t="s">
        <v>509</v>
      </c>
      <c r="C32" s="8"/>
      <c r="D32" s="8"/>
      <c r="E32" s="109"/>
    </row>
    <row r="33" spans="1:9" x14ac:dyDescent="0.3">
      <c r="A33" s="255" t="s">
        <v>13</v>
      </c>
      <c r="B33" s="255" t="s">
        <v>510</v>
      </c>
      <c r="C33" s="8"/>
      <c r="D33" s="8"/>
      <c r="E33" s="109"/>
    </row>
    <row r="34" spans="1:9" x14ac:dyDescent="0.3">
      <c r="A34" s="255" t="s">
        <v>281</v>
      </c>
      <c r="B34" s="255" t="s">
        <v>511</v>
      </c>
      <c r="C34" s="8"/>
      <c r="D34" s="8"/>
      <c r="E34" s="109"/>
    </row>
    <row r="35" spans="1:9" x14ac:dyDescent="0.3">
      <c r="A35" s="89" t="s">
        <v>34</v>
      </c>
      <c r="B35" s="269" t="s">
        <v>452</v>
      </c>
      <c r="C35" s="8"/>
      <c r="D35" s="8"/>
      <c r="E35" s="109"/>
    </row>
    <row r="36" spans="1:9" x14ac:dyDescent="0.3">
      <c r="D36" s="27"/>
      <c r="E36" s="110"/>
      <c r="F36" s="27"/>
    </row>
    <row r="37" spans="1:9" x14ac:dyDescent="0.3">
      <c r="A37" s="1"/>
      <c r="D37" s="27"/>
      <c r="E37" s="110"/>
      <c r="F37" s="27"/>
    </row>
    <row r="38" spans="1:9" x14ac:dyDescent="0.3">
      <c r="D38" s="27"/>
      <c r="E38" s="110"/>
      <c r="F38" s="27"/>
    </row>
    <row r="39" spans="1:9" x14ac:dyDescent="0.3">
      <c r="D39" s="27"/>
      <c r="E39" s="110"/>
      <c r="F39" s="27"/>
    </row>
    <row r="40" spans="1:9" x14ac:dyDescent="0.3">
      <c r="A40" s="70" t="s">
        <v>107</v>
      </c>
      <c r="D40" s="27"/>
      <c r="E40" s="110"/>
      <c r="F40" s="27"/>
    </row>
    <row r="41" spans="1:9" x14ac:dyDescent="0.3">
      <c r="D41" s="27"/>
      <c r="E41" s="111"/>
      <c r="F41" s="111"/>
      <c r="G41"/>
      <c r="H41"/>
      <c r="I41"/>
    </row>
    <row r="42" spans="1:9" x14ac:dyDescent="0.3">
      <c r="D42" s="112"/>
      <c r="E42" s="111"/>
      <c r="F42" s="111"/>
      <c r="G42"/>
      <c r="H42"/>
      <c r="I42"/>
    </row>
    <row r="43" spans="1:9" x14ac:dyDescent="0.3">
      <c r="A43"/>
      <c r="B43" s="70" t="s">
        <v>271</v>
      </c>
      <c r="D43" s="112"/>
      <c r="E43" s="111"/>
      <c r="F43" s="111"/>
      <c r="G43"/>
      <c r="H43"/>
      <c r="I43"/>
    </row>
    <row r="44" spans="1:9" x14ac:dyDescent="0.3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 x14ac:dyDescent="0.2">
      <c r="B45" s="66" t="s">
        <v>139</v>
      </c>
      <c r="D45" s="111"/>
      <c r="E45" s="111"/>
      <c r="F45" s="111"/>
    </row>
    <row r="46" spans="1:9" x14ac:dyDescent="0.3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F2" sqref="F2:G2"/>
    </sheetView>
  </sheetViews>
  <sheetFormatPr defaultRowHeight="15" x14ac:dyDescent="0.3"/>
  <cols>
    <col min="1" max="1" width="12" style="188" customWidth="1"/>
    <col min="2" max="2" width="13.28515625" style="188" customWidth="1"/>
    <col min="3" max="3" width="21.42578125" style="188" customWidth="1"/>
    <col min="4" max="4" width="17.85546875" style="188" customWidth="1"/>
    <col min="5" max="5" width="12.7109375" style="188" customWidth="1"/>
    <col min="6" max="6" width="36.85546875" style="188" customWidth="1"/>
    <col min="7" max="7" width="22.28515625" style="188" customWidth="1"/>
    <col min="8" max="8" width="0.5703125" style="188" customWidth="1"/>
    <col min="9" max="16384" width="9.140625" style="188"/>
  </cols>
  <sheetData>
    <row r="1" spans="1:9" x14ac:dyDescent="0.3">
      <c r="A1" s="75" t="s">
        <v>370</v>
      </c>
      <c r="B1" s="77"/>
      <c r="C1" s="77"/>
      <c r="D1" s="77"/>
      <c r="E1" s="77"/>
      <c r="F1" s="77"/>
      <c r="G1" s="167" t="s">
        <v>109</v>
      </c>
      <c r="H1" s="168"/>
    </row>
    <row r="2" spans="1:9" x14ac:dyDescent="0.3">
      <c r="A2" s="77" t="s">
        <v>140</v>
      </c>
      <c r="B2" s="77"/>
      <c r="C2" s="77"/>
      <c r="D2" s="77"/>
      <c r="E2" s="77"/>
      <c r="F2" s="508" t="s">
        <v>515</v>
      </c>
      <c r="G2" s="508"/>
      <c r="H2" s="430"/>
      <c r="I2" s="430"/>
    </row>
    <row r="3" spans="1:9" x14ac:dyDescent="0.3">
      <c r="A3" s="77"/>
      <c r="B3" s="77"/>
      <c r="C3" s="77"/>
      <c r="D3" s="77"/>
      <c r="E3" s="77"/>
      <c r="F3" s="77"/>
      <c r="G3" s="103"/>
      <c r="H3" s="168"/>
    </row>
    <row r="4" spans="1:9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9" x14ac:dyDescent="0.3">
      <c r="A5" s="229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29"/>
      <c r="C5" s="229"/>
      <c r="D5" s="229"/>
      <c r="E5" s="229"/>
      <c r="F5" s="229"/>
      <c r="G5" s="229"/>
      <c r="H5" s="105"/>
    </row>
    <row r="6" spans="1:9" x14ac:dyDescent="0.3">
      <c r="A6" s="78"/>
      <c r="B6" s="77"/>
      <c r="C6" s="77"/>
      <c r="D6" s="77"/>
      <c r="E6" s="77"/>
      <c r="F6" s="77"/>
      <c r="G6" s="77"/>
      <c r="H6" s="105"/>
    </row>
    <row r="7" spans="1:9" x14ac:dyDescent="0.3">
      <c r="A7" s="77"/>
      <c r="B7" s="77"/>
      <c r="C7" s="77"/>
      <c r="D7" s="77"/>
      <c r="E7" s="77"/>
      <c r="F7" s="77"/>
      <c r="G7" s="77"/>
      <c r="H7" s="106"/>
    </row>
    <row r="8" spans="1:9" ht="45.75" customHeight="1" x14ac:dyDescent="0.3">
      <c r="A8" s="170" t="s">
        <v>313</v>
      </c>
      <c r="B8" s="170" t="s">
        <v>141</v>
      </c>
      <c r="C8" s="171" t="s">
        <v>368</v>
      </c>
      <c r="D8" s="171" t="s">
        <v>369</v>
      </c>
      <c r="E8" s="171" t="s">
        <v>275</v>
      </c>
      <c r="F8" s="170" t="s">
        <v>320</v>
      </c>
      <c r="G8" s="171" t="s">
        <v>314</v>
      </c>
      <c r="H8" s="106"/>
    </row>
    <row r="9" spans="1:9" x14ac:dyDescent="0.3">
      <c r="A9" s="172" t="s">
        <v>315</v>
      </c>
      <c r="B9" s="173"/>
      <c r="C9" s="174"/>
      <c r="D9" s="175"/>
      <c r="E9" s="175"/>
      <c r="F9" s="175"/>
      <c r="G9" s="176"/>
      <c r="H9" s="106"/>
    </row>
    <row r="10" spans="1:9" ht="15.75" x14ac:dyDescent="0.3">
      <c r="A10" s="173">
        <v>1</v>
      </c>
      <c r="B10" s="159">
        <v>43025</v>
      </c>
      <c r="C10" s="177">
        <v>50000</v>
      </c>
      <c r="D10" s="178"/>
      <c r="E10" s="178" t="s">
        <v>221</v>
      </c>
      <c r="F10" s="178" t="s">
        <v>625</v>
      </c>
      <c r="G10" s="179">
        <v>50000</v>
      </c>
      <c r="H10" s="106"/>
    </row>
    <row r="11" spans="1:9" ht="15.75" x14ac:dyDescent="0.3">
      <c r="A11" s="173">
        <v>2</v>
      </c>
      <c r="B11" s="159">
        <v>43027</v>
      </c>
      <c r="C11" s="177">
        <v>130000</v>
      </c>
      <c r="D11" s="178"/>
      <c r="E11" s="178" t="s">
        <v>221</v>
      </c>
      <c r="F11" s="178" t="s">
        <v>625</v>
      </c>
      <c r="G11" s="179">
        <v>180000</v>
      </c>
      <c r="H11" s="106"/>
    </row>
    <row r="12" spans="1:9" ht="15.75" x14ac:dyDescent="0.3">
      <c r="A12" s="173">
        <v>3</v>
      </c>
      <c r="B12" s="159">
        <v>43029</v>
      </c>
      <c r="C12" s="177"/>
      <c r="D12" s="178">
        <v>179960</v>
      </c>
      <c r="E12" s="178" t="s">
        <v>221</v>
      </c>
      <c r="F12" s="178" t="s">
        <v>626</v>
      </c>
      <c r="G12" s="179">
        <v>40</v>
      </c>
      <c r="H12" s="106"/>
    </row>
    <row r="13" spans="1:9" ht="15.75" x14ac:dyDescent="0.3">
      <c r="A13" s="173">
        <v>4</v>
      </c>
      <c r="B13" s="159">
        <v>43031</v>
      </c>
      <c r="C13" s="177">
        <v>100000</v>
      </c>
      <c r="D13" s="178"/>
      <c r="E13" s="178" t="s">
        <v>221</v>
      </c>
      <c r="F13" s="178" t="s">
        <v>625</v>
      </c>
      <c r="G13" s="179">
        <v>100040</v>
      </c>
      <c r="H13" s="106"/>
    </row>
    <row r="14" spans="1:9" ht="15.75" x14ac:dyDescent="0.3">
      <c r="A14" s="173">
        <v>5</v>
      </c>
      <c r="B14" s="159">
        <v>43033</v>
      </c>
      <c r="C14" s="177"/>
      <c r="D14" s="178">
        <v>100040</v>
      </c>
      <c r="E14" s="178" t="s">
        <v>221</v>
      </c>
      <c r="F14" s="178" t="s">
        <v>626</v>
      </c>
      <c r="G14" s="179">
        <v>0</v>
      </c>
      <c r="H14" s="106"/>
    </row>
    <row r="15" spans="1:9" ht="15.75" x14ac:dyDescent="0.3">
      <c r="A15" s="173">
        <v>6</v>
      </c>
      <c r="B15" s="159">
        <v>42746</v>
      </c>
      <c r="C15" s="177">
        <v>20000</v>
      </c>
      <c r="D15" s="178"/>
      <c r="E15" s="178" t="s">
        <v>221</v>
      </c>
      <c r="F15" s="178" t="s">
        <v>625</v>
      </c>
      <c r="G15" s="179">
        <v>20000</v>
      </c>
      <c r="H15" s="106"/>
    </row>
    <row r="16" spans="1:9" ht="15.75" x14ac:dyDescent="0.3">
      <c r="A16" s="173">
        <v>7</v>
      </c>
      <c r="B16" s="159"/>
      <c r="C16" s="177"/>
      <c r="D16" s="178"/>
      <c r="E16" s="178"/>
      <c r="F16" s="178"/>
      <c r="G16" s="179" t="str">
        <f t="shared" ref="G16:G38" si="0">IF(ISBLANK(B16),"",G15+C16-D16)</f>
        <v/>
      </c>
      <c r="H16" s="106"/>
    </row>
    <row r="17" spans="1:8" ht="15.75" x14ac:dyDescent="0.3">
      <c r="A17" s="173">
        <v>8</v>
      </c>
      <c r="B17" s="159"/>
      <c r="C17" s="177"/>
      <c r="D17" s="178"/>
      <c r="E17" s="178"/>
      <c r="F17" s="178"/>
      <c r="G17" s="179" t="str">
        <f t="shared" si="0"/>
        <v/>
      </c>
      <c r="H17" s="106"/>
    </row>
    <row r="18" spans="1:8" ht="15.75" x14ac:dyDescent="0.3">
      <c r="A18" s="173">
        <v>9</v>
      </c>
      <c r="B18" s="159"/>
      <c r="C18" s="177"/>
      <c r="D18" s="178"/>
      <c r="E18" s="178"/>
      <c r="F18" s="178"/>
      <c r="G18" s="179" t="str">
        <f t="shared" si="0"/>
        <v/>
      </c>
      <c r="H18" s="106"/>
    </row>
    <row r="19" spans="1:8" ht="15.75" x14ac:dyDescent="0.3">
      <c r="A19" s="173">
        <v>10</v>
      </c>
      <c r="B19" s="159"/>
      <c r="C19" s="177"/>
      <c r="D19" s="178"/>
      <c r="E19" s="178"/>
      <c r="F19" s="178"/>
      <c r="G19" s="179" t="str">
        <f t="shared" si="0"/>
        <v/>
      </c>
      <c r="H19" s="106"/>
    </row>
    <row r="20" spans="1:8" ht="15.75" x14ac:dyDescent="0.3">
      <c r="A20" s="173">
        <v>11</v>
      </c>
      <c r="B20" s="159"/>
      <c r="C20" s="177"/>
      <c r="D20" s="178"/>
      <c r="E20" s="178"/>
      <c r="F20" s="178"/>
      <c r="G20" s="179" t="str">
        <f t="shared" si="0"/>
        <v/>
      </c>
      <c r="H20" s="106"/>
    </row>
    <row r="21" spans="1:8" ht="15.75" x14ac:dyDescent="0.3">
      <c r="A21" s="173">
        <v>12</v>
      </c>
      <c r="B21" s="159"/>
      <c r="C21" s="177"/>
      <c r="D21" s="178"/>
      <c r="E21" s="178"/>
      <c r="F21" s="178"/>
      <c r="G21" s="179" t="str">
        <f t="shared" si="0"/>
        <v/>
      </c>
      <c r="H21" s="106"/>
    </row>
    <row r="22" spans="1:8" ht="15.75" x14ac:dyDescent="0.3">
      <c r="A22" s="173">
        <v>13</v>
      </c>
      <c r="B22" s="159"/>
      <c r="C22" s="177"/>
      <c r="D22" s="178"/>
      <c r="E22" s="178"/>
      <c r="F22" s="178"/>
      <c r="G22" s="179" t="str">
        <f t="shared" si="0"/>
        <v/>
      </c>
      <c r="H22" s="106"/>
    </row>
    <row r="23" spans="1:8" ht="15.75" x14ac:dyDescent="0.3">
      <c r="A23" s="173">
        <v>14</v>
      </c>
      <c r="B23" s="159"/>
      <c r="C23" s="177"/>
      <c r="D23" s="178"/>
      <c r="E23" s="178"/>
      <c r="F23" s="178"/>
      <c r="G23" s="179" t="str">
        <f t="shared" si="0"/>
        <v/>
      </c>
      <c r="H23" s="106"/>
    </row>
    <row r="24" spans="1:8" ht="15.75" x14ac:dyDescent="0.3">
      <c r="A24" s="173">
        <v>15</v>
      </c>
      <c r="B24" s="159"/>
      <c r="C24" s="177"/>
      <c r="D24" s="178"/>
      <c r="E24" s="178"/>
      <c r="F24" s="178"/>
      <c r="G24" s="179" t="str">
        <f t="shared" si="0"/>
        <v/>
      </c>
      <c r="H24" s="106"/>
    </row>
    <row r="25" spans="1:8" ht="15.75" x14ac:dyDescent="0.3">
      <c r="A25" s="173">
        <v>16</v>
      </c>
      <c r="B25" s="159"/>
      <c r="C25" s="177"/>
      <c r="D25" s="178"/>
      <c r="E25" s="178"/>
      <c r="F25" s="178"/>
      <c r="G25" s="179" t="str">
        <f t="shared" si="0"/>
        <v/>
      </c>
      <c r="H25" s="106"/>
    </row>
    <row r="26" spans="1:8" ht="15.75" x14ac:dyDescent="0.3">
      <c r="A26" s="173">
        <v>17</v>
      </c>
      <c r="B26" s="159"/>
      <c r="C26" s="177"/>
      <c r="D26" s="178"/>
      <c r="E26" s="178"/>
      <c r="F26" s="178"/>
      <c r="G26" s="179" t="str">
        <f t="shared" si="0"/>
        <v/>
      </c>
      <c r="H26" s="106"/>
    </row>
    <row r="27" spans="1:8" ht="15.75" x14ac:dyDescent="0.3">
      <c r="A27" s="173">
        <v>18</v>
      </c>
      <c r="B27" s="159"/>
      <c r="C27" s="177"/>
      <c r="D27" s="178"/>
      <c r="E27" s="178"/>
      <c r="F27" s="178"/>
      <c r="G27" s="179" t="str">
        <f t="shared" si="0"/>
        <v/>
      </c>
      <c r="H27" s="106"/>
    </row>
    <row r="28" spans="1:8" ht="15.75" x14ac:dyDescent="0.3">
      <c r="A28" s="173">
        <v>19</v>
      </c>
      <c r="B28" s="159"/>
      <c r="C28" s="177"/>
      <c r="D28" s="178"/>
      <c r="E28" s="178"/>
      <c r="F28" s="178"/>
      <c r="G28" s="179" t="str">
        <f t="shared" si="0"/>
        <v/>
      </c>
      <c r="H28" s="106"/>
    </row>
    <row r="29" spans="1:8" ht="15.75" x14ac:dyDescent="0.3">
      <c r="A29" s="173">
        <v>20</v>
      </c>
      <c r="B29" s="159"/>
      <c r="C29" s="177"/>
      <c r="D29" s="178"/>
      <c r="E29" s="178"/>
      <c r="F29" s="178"/>
      <c r="G29" s="179" t="str">
        <f t="shared" si="0"/>
        <v/>
      </c>
      <c r="H29" s="106"/>
    </row>
    <row r="30" spans="1:8" ht="15.75" x14ac:dyDescent="0.3">
      <c r="A30" s="173">
        <v>21</v>
      </c>
      <c r="B30" s="159"/>
      <c r="C30" s="180"/>
      <c r="D30" s="181"/>
      <c r="E30" s="181"/>
      <c r="F30" s="181"/>
      <c r="G30" s="179" t="str">
        <f t="shared" si="0"/>
        <v/>
      </c>
      <c r="H30" s="106"/>
    </row>
    <row r="31" spans="1:8" ht="15.75" x14ac:dyDescent="0.3">
      <c r="A31" s="173">
        <v>22</v>
      </c>
      <c r="B31" s="159"/>
      <c r="C31" s="180"/>
      <c r="D31" s="181"/>
      <c r="E31" s="181"/>
      <c r="F31" s="181"/>
      <c r="G31" s="179" t="str">
        <f t="shared" si="0"/>
        <v/>
      </c>
      <c r="H31" s="106"/>
    </row>
    <row r="32" spans="1:8" ht="15.75" x14ac:dyDescent="0.3">
      <c r="A32" s="173">
        <v>23</v>
      </c>
      <c r="B32" s="159"/>
      <c r="C32" s="180"/>
      <c r="D32" s="181"/>
      <c r="E32" s="181"/>
      <c r="F32" s="181"/>
      <c r="G32" s="179" t="str">
        <f t="shared" si="0"/>
        <v/>
      </c>
      <c r="H32" s="106"/>
    </row>
    <row r="33" spans="1:10" ht="15.75" x14ac:dyDescent="0.3">
      <c r="A33" s="173">
        <v>24</v>
      </c>
      <c r="B33" s="159"/>
      <c r="C33" s="180"/>
      <c r="D33" s="181"/>
      <c r="E33" s="181"/>
      <c r="F33" s="181"/>
      <c r="G33" s="179" t="str">
        <f t="shared" si="0"/>
        <v/>
      </c>
      <c r="H33" s="106"/>
    </row>
    <row r="34" spans="1:10" ht="15.75" x14ac:dyDescent="0.3">
      <c r="A34" s="173">
        <v>25</v>
      </c>
      <c r="B34" s="159"/>
      <c r="C34" s="180"/>
      <c r="D34" s="181"/>
      <c r="E34" s="181"/>
      <c r="F34" s="181"/>
      <c r="G34" s="179" t="str">
        <f t="shared" si="0"/>
        <v/>
      </c>
      <c r="H34" s="106"/>
    </row>
    <row r="35" spans="1:10" ht="15.75" x14ac:dyDescent="0.3">
      <c r="A35" s="173">
        <v>26</v>
      </c>
      <c r="B35" s="159"/>
      <c r="C35" s="180"/>
      <c r="D35" s="181"/>
      <c r="E35" s="181"/>
      <c r="F35" s="181"/>
      <c r="G35" s="179" t="str">
        <f t="shared" si="0"/>
        <v/>
      </c>
      <c r="H35" s="106"/>
    </row>
    <row r="36" spans="1:10" ht="15.75" x14ac:dyDescent="0.3">
      <c r="A36" s="173">
        <v>27</v>
      </c>
      <c r="B36" s="159"/>
      <c r="C36" s="180"/>
      <c r="D36" s="181"/>
      <c r="E36" s="181"/>
      <c r="F36" s="181"/>
      <c r="G36" s="179" t="str">
        <f t="shared" si="0"/>
        <v/>
      </c>
      <c r="H36" s="106"/>
    </row>
    <row r="37" spans="1:10" ht="15.75" x14ac:dyDescent="0.3">
      <c r="A37" s="173">
        <v>28</v>
      </c>
      <c r="B37" s="159"/>
      <c r="C37" s="180"/>
      <c r="D37" s="181"/>
      <c r="E37" s="181"/>
      <c r="F37" s="181"/>
      <c r="G37" s="179" t="str">
        <f t="shared" si="0"/>
        <v/>
      </c>
      <c r="H37" s="106"/>
    </row>
    <row r="38" spans="1:10" ht="15.75" x14ac:dyDescent="0.3">
      <c r="A38" s="173">
        <v>29</v>
      </c>
      <c r="B38" s="159"/>
      <c r="C38" s="180"/>
      <c r="D38" s="181"/>
      <c r="E38" s="181"/>
      <c r="F38" s="181"/>
      <c r="G38" s="179" t="str">
        <f t="shared" si="0"/>
        <v/>
      </c>
      <c r="H38" s="106"/>
    </row>
    <row r="39" spans="1:10" ht="15.75" x14ac:dyDescent="0.3">
      <c r="A39" s="173" t="s">
        <v>278</v>
      </c>
      <c r="B39" s="159"/>
      <c r="C39" s="180"/>
      <c r="D39" s="181"/>
      <c r="E39" s="181"/>
      <c r="F39" s="181"/>
      <c r="G39" s="179" t="str">
        <f>IF(ISBLANK(B39),"",#REF!+C39-D39)</f>
        <v/>
      </c>
      <c r="H39" s="106"/>
    </row>
    <row r="40" spans="1:10" x14ac:dyDescent="0.3">
      <c r="A40" s="182" t="s">
        <v>316</v>
      </c>
      <c r="B40" s="183"/>
      <c r="C40" s="184"/>
      <c r="D40" s="185"/>
      <c r="E40" s="185"/>
      <c r="F40" s="186"/>
      <c r="G40" s="187" t="str">
        <f>G39</f>
        <v/>
      </c>
      <c r="H40" s="106"/>
    </row>
    <row r="44" spans="1:10" x14ac:dyDescent="0.3">
      <c r="B44" s="190" t="s">
        <v>107</v>
      </c>
      <c r="F44" s="191"/>
    </row>
    <row r="45" spans="1:10" x14ac:dyDescent="0.3">
      <c r="F45" s="189"/>
      <c r="G45" s="189"/>
      <c r="H45" s="189"/>
      <c r="I45" s="189"/>
      <c r="J45" s="189"/>
    </row>
    <row r="46" spans="1:10" x14ac:dyDescent="0.3">
      <c r="C46" s="192"/>
      <c r="F46" s="192"/>
      <c r="G46" s="193"/>
      <c r="H46" s="189"/>
      <c r="I46" s="189"/>
      <c r="J46" s="189"/>
    </row>
    <row r="47" spans="1:10" x14ac:dyDescent="0.3">
      <c r="A47" s="189"/>
      <c r="C47" s="194" t="s">
        <v>268</v>
      </c>
      <c r="F47" s="195" t="s">
        <v>273</v>
      </c>
      <c r="G47" s="193"/>
      <c r="H47" s="189"/>
      <c r="I47" s="189"/>
      <c r="J47" s="189"/>
    </row>
    <row r="48" spans="1:10" x14ac:dyDescent="0.3">
      <c r="A48" s="189"/>
      <c r="C48" s="196" t="s">
        <v>139</v>
      </c>
      <c r="F48" s="188" t="s">
        <v>269</v>
      </c>
      <c r="G48" s="189"/>
      <c r="H48" s="189"/>
      <c r="I48" s="189"/>
      <c r="J48" s="189"/>
    </row>
    <row r="49" spans="2:2" s="189" customFormat="1" x14ac:dyDescent="0.3">
      <c r="B49" s="188"/>
    </row>
    <row r="50" spans="2:2" s="189" customFormat="1" ht="12.75" x14ac:dyDescent="0.2"/>
    <row r="51" spans="2:2" s="189" customFormat="1" ht="12.75" x14ac:dyDescent="0.2"/>
    <row r="52" spans="2:2" s="189" customFormat="1" ht="12.75" x14ac:dyDescent="0.2"/>
    <row r="53" spans="2:2" s="189" customFormat="1" ht="12.75" x14ac:dyDescent="0.2"/>
  </sheetData>
  <mergeCells count="1">
    <mergeCell ref="F2:G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8" t="s">
        <v>304</v>
      </c>
      <c r="B1" s="139"/>
      <c r="C1" s="139"/>
      <c r="D1" s="139"/>
      <c r="E1" s="139"/>
      <c r="F1" s="79"/>
      <c r="G1" s="79"/>
      <c r="H1" s="79"/>
      <c r="I1" s="506" t="s">
        <v>109</v>
      </c>
      <c r="J1" s="506"/>
      <c r="K1" s="145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40"/>
      <c r="G2" s="141"/>
      <c r="H2" s="141"/>
      <c r="I2" s="492" t="s">
        <v>515</v>
      </c>
      <c r="J2" s="493"/>
      <c r="K2" s="145"/>
    </row>
    <row r="3" spans="1:12" s="23" customFormat="1" ht="15" x14ac:dyDescent="0.2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 x14ac:dyDescent="0.3">
      <c r="A5" s="120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 x14ac:dyDescent="0.2">
      <c r="A7" s="134"/>
      <c r="B7" s="509" t="s">
        <v>220</v>
      </c>
      <c r="C7" s="509"/>
      <c r="D7" s="509" t="s">
        <v>292</v>
      </c>
      <c r="E7" s="509"/>
      <c r="F7" s="509" t="s">
        <v>293</v>
      </c>
      <c r="G7" s="509"/>
      <c r="H7" s="158" t="s">
        <v>279</v>
      </c>
      <c r="I7" s="509" t="s">
        <v>223</v>
      </c>
      <c r="J7" s="509"/>
      <c r="K7" s="146"/>
    </row>
    <row r="8" spans="1:12" ht="15" x14ac:dyDescent="0.2">
      <c r="A8" s="135" t="s">
        <v>115</v>
      </c>
      <c r="B8" s="136" t="s">
        <v>222</v>
      </c>
      <c r="C8" s="137" t="s">
        <v>221</v>
      </c>
      <c r="D8" s="136" t="s">
        <v>222</v>
      </c>
      <c r="E8" s="137" t="s">
        <v>221</v>
      </c>
      <c r="F8" s="136" t="s">
        <v>222</v>
      </c>
      <c r="G8" s="137" t="s">
        <v>221</v>
      </c>
      <c r="H8" s="137" t="s">
        <v>221</v>
      </c>
      <c r="I8" s="136" t="s">
        <v>222</v>
      </c>
      <c r="J8" s="137" t="s">
        <v>221</v>
      </c>
      <c r="K8" s="146"/>
    </row>
    <row r="9" spans="1:12" ht="15" x14ac:dyDescent="0.2">
      <c r="A9" s="60" t="s">
        <v>116</v>
      </c>
      <c r="B9" s="83">
        <f>SUM(B10,B14,B17)</f>
        <v>0</v>
      </c>
      <c r="C9" s="83">
        <f>SUM(C10,C14,C17)</f>
        <v>0</v>
      </c>
      <c r="D9" s="83">
        <f t="shared" ref="D9:J9" si="0">SUM(D10,D14,D17)</f>
        <v>0</v>
      </c>
      <c r="E9" s="83">
        <f>SUM(E10,E14,E17)</f>
        <v>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0</v>
      </c>
      <c r="J9" s="83">
        <f t="shared" si="0"/>
        <v>0</v>
      </c>
      <c r="K9" s="146"/>
    </row>
    <row r="10" spans="1:12" ht="15" x14ac:dyDescent="0.2">
      <c r="A10" s="61" t="s">
        <v>117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 x14ac:dyDescent="0.2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 x14ac:dyDescent="0.2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 x14ac:dyDescent="0.2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 x14ac:dyDescent="0.2">
      <c r="A14" s="61" t="s">
        <v>121</v>
      </c>
      <c r="B14" s="134">
        <f>SUM(B15:B16)</f>
        <v>0</v>
      </c>
      <c r="C14" s="134">
        <f>SUM(C15:C16)</f>
        <v>0</v>
      </c>
      <c r="D14" s="134">
        <f t="shared" ref="D14:J14" si="2">SUM(D15:D16)</f>
        <v>0</v>
      </c>
      <c r="E14" s="134">
        <f>SUM(E15:E16)</f>
        <v>0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0</v>
      </c>
      <c r="J14" s="134">
        <f t="shared" si="2"/>
        <v>0</v>
      </c>
      <c r="K14" s="146"/>
    </row>
    <row r="15" spans="1:12" ht="15" x14ac:dyDescent="0.2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 x14ac:dyDescent="0.2">
      <c r="A16" s="61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6"/>
    </row>
    <row r="17" spans="1:11" ht="15" x14ac:dyDescent="0.2">
      <c r="A17" s="61" t="s">
        <v>124</v>
      </c>
      <c r="B17" s="134">
        <f>SUM(B18:B19,B22,B23)</f>
        <v>0</v>
      </c>
      <c r="C17" s="134">
        <f>SUM(C18:C19,C22,C23)</f>
        <v>0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3"/>
        <v>0</v>
      </c>
      <c r="K17" s="146"/>
    </row>
    <row r="18" spans="1:11" ht="15" x14ac:dyDescent="0.2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 x14ac:dyDescent="0.2">
      <c r="A19" s="61" t="s">
        <v>126</v>
      </c>
      <c r="B19" s="134">
        <f>SUM(B20:B21)</f>
        <v>0</v>
      </c>
      <c r="C19" s="134">
        <f>SUM(C20:C21)</f>
        <v>0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4"/>
        <v>0</v>
      </c>
      <c r="K19" s="146"/>
    </row>
    <row r="20" spans="1:11" ht="15" x14ac:dyDescent="0.2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 x14ac:dyDescent="0.2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 x14ac:dyDescent="0.2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 x14ac:dyDescent="0.2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 x14ac:dyDescent="0.2">
      <c r="A24" s="60" t="s">
        <v>131</v>
      </c>
      <c r="B24" s="83">
        <f>SUM(B25:B31)</f>
        <v>0</v>
      </c>
      <c r="C24" s="83">
        <f t="shared" ref="C24:J24" si="5">SUM(C25:C31)</f>
        <v>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0</v>
      </c>
      <c r="K24" s="146"/>
    </row>
    <row r="25" spans="1:11" ht="15" x14ac:dyDescent="0.2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 x14ac:dyDescent="0.2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 x14ac:dyDescent="0.2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 x14ac:dyDescent="0.2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 x14ac:dyDescent="0.2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 x14ac:dyDescent="0.2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 x14ac:dyDescent="0.2">
      <c r="A31" s="61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6"/>
    </row>
    <row r="32" spans="1:11" ht="15" x14ac:dyDescent="0.2">
      <c r="A32" s="60" t="s">
        <v>132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6"/>
    </row>
    <row r="33" spans="1:11" ht="15" x14ac:dyDescent="0.2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 x14ac:dyDescent="0.2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 x14ac:dyDescent="0.2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 x14ac:dyDescent="0.2">
      <c r="A36" s="60" t="s">
        <v>133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6"/>
    </row>
    <row r="37" spans="1:11" ht="15" x14ac:dyDescent="0.2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 x14ac:dyDescent="0.2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 x14ac:dyDescent="0.2">
      <c r="A39" s="61" t="s">
        <v>136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30" x14ac:dyDescent="0.2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 x14ac:dyDescent="0.2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 x14ac:dyDescent="0.2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2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1"/>
      <c r="C48" s="71"/>
      <c r="F48" s="71"/>
      <c r="G48" s="74"/>
      <c r="H48" s="71"/>
      <c r="I48"/>
      <c r="J48"/>
    </row>
    <row r="49" spans="1:10" s="2" customFormat="1" ht="15" x14ac:dyDescent="0.3">
      <c r="B49" s="70" t="s">
        <v>268</v>
      </c>
      <c r="F49" s="12" t="s">
        <v>273</v>
      </c>
      <c r="G49" s="73"/>
      <c r="I49"/>
      <c r="J49"/>
    </row>
    <row r="50" spans="1:10" s="2" customFormat="1" ht="15" x14ac:dyDescent="0.3">
      <c r="B50" s="66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 x14ac:dyDescent="0.2">
      <c r="A1" s="138" t="s">
        <v>305</v>
      </c>
      <c r="B1" s="139"/>
      <c r="C1" s="139"/>
      <c r="D1" s="139"/>
      <c r="E1" s="139"/>
      <c r="F1" s="139"/>
      <c r="G1" s="145"/>
      <c r="H1" s="101" t="s">
        <v>198</v>
      </c>
      <c r="I1" s="145"/>
      <c r="J1" s="67"/>
      <c r="K1" s="67"/>
      <c r="L1" s="67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39"/>
      <c r="G2" s="147"/>
      <c r="H2" s="149" t="s">
        <v>515</v>
      </c>
      <c r="I2" s="147"/>
      <c r="J2" s="67"/>
      <c r="K2" s="67"/>
      <c r="L2" s="67"/>
    </row>
    <row r="3" spans="1:12" s="23" customFormat="1" ht="15" x14ac:dyDescent="0.2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 x14ac:dyDescent="0.3">
      <c r="A5" s="120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1"/>
      <c r="C5" s="121"/>
      <c r="D5" s="121"/>
      <c r="E5" s="150"/>
      <c r="F5" s="151"/>
      <c r="G5" s="151"/>
      <c r="H5" s="151"/>
      <c r="I5" s="145"/>
      <c r="J5" s="64"/>
      <c r="K5" s="64"/>
      <c r="L5" s="12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 x14ac:dyDescent="0.2">
      <c r="A7" s="135" t="s">
        <v>64</v>
      </c>
      <c r="B7" s="135" t="s">
        <v>379</v>
      </c>
      <c r="C7" s="137" t="s">
        <v>380</v>
      </c>
      <c r="D7" s="137" t="s">
        <v>235</v>
      </c>
      <c r="E7" s="137" t="s">
        <v>240</v>
      </c>
      <c r="F7" s="137" t="s">
        <v>241</v>
      </c>
      <c r="G7" s="137" t="s">
        <v>242</v>
      </c>
      <c r="H7" s="137" t="s">
        <v>243</v>
      </c>
      <c r="I7" s="145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 x14ac:dyDescent="0.25">
      <c r="A9" s="68">
        <v>1</v>
      </c>
      <c r="B9" s="26"/>
      <c r="C9" s="26"/>
      <c r="D9" s="26"/>
      <c r="E9" s="26"/>
      <c r="F9" s="26"/>
      <c r="G9" s="159"/>
      <c r="H9" s="26"/>
      <c r="I9" s="145"/>
    </row>
    <row r="10" spans="1:12" ht="15" x14ac:dyDescent="0.25">
      <c r="A10" s="68">
        <v>2</v>
      </c>
      <c r="B10" s="26"/>
      <c r="C10" s="26"/>
      <c r="D10" s="26"/>
      <c r="E10" s="26"/>
      <c r="F10" s="26"/>
      <c r="G10" s="159"/>
      <c r="H10" s="26"/>
      <c r="I10" s="145"/>
    </row>
    <row r="11" spans="1:12" ht="15" x14ac:dyDescent="0.25">
      <c r="A11" s="68">
        <v>3</v>
      </c>
      <c r="B11" s="26"/>
      <c r="C11" s="26"/>
      <c r="D11" s="26"/>
      <c r="E11" s="26"/>
      <c r="F11" s="26"/>
      <c r="G11" s="159"/>
      <c r="H11" s="26"/>
      <c r="I11" s="145"/>
    </row>
    <row r="12" spans="1:12" ht="15" x14ac:dyDescent="0.25">
      <c r="A12" s="68">
        <v>4</v>
      </c>
      <c r="B12" s="26"/>
      <c r="C12" s="26"/>
      <c r="D12" s="26"/>
      <c r="E12" s="26"/>
      <c r="F12" s="26"/>
      <c r="G12" s="159"/>
      <c r="H12" s="26"/>
      <c r="I12" s="145"/>
    </row>
    <row r="13" spans="1:12" ht="15" x14ac:dyDescent="0.25">
      <c r="A13" s="68">
        <v>5</v>
      </c>
      <c r="B13" s="26"/>
      <c r="C13" s="26"/>
      <c r="D13" s="26"/>
      <c r="E13" s="26"/>
      <c r="F13" s="26"/>
      <c r="G13" s="159"/>
      <c r="H13" s="26"/>
      <c r="I13" s="145"/>
    </row>
    <row r="14" spans="1:12" ht="15" x14ac:dyDescent="0.25">
      <c r="A14" s="68">
        <v>6</v>
      </c>
      <c r="B14" s="26"/>
      <c r="C14" s="26"/>
      <c r="D14" s="26"/>
      <c r="E14" s="26"/>
      <c r="F14" s="26"/>
      <c r="G14" s="159"/>
      <c r="H14" s="26"/>
      <c r="I14" s="145"/>
    </row>
    <row r="15" spans="1:12" s="23" customFormat="1" ht="15" x14ac:dyDescent="0.25">
      <c r="A15" s="68">
        <v>7</v>
      </c>
      <c r="B15" s="26"/>
      <c r="C15" s="26"/>
      <c r="D15" s="26"/>
      <c r="E15" s="26"/>
      <c r="F15" s="26"/>
      <c r="G15" s="159"/>
      <c r="H15" s="26"/>
      <c r="I15" s="145"/>
      <c r="J15" s="64"/>
      <c r="K15" s="64"/>
      <c r="L15" s="64"/>
    </row>
    <row r="16" spans="1:12" s="23" customFormat="1" ht="15" x14ac:dyDescent="0.25">
      <c r="A16" s="68">
        <v>8</v>
      </c>
      <c r="B16" s="26"/>
      <c r="C16" s="26"/>
      <c r="D16" s="26"/>
      <c r="E16" s="26"/>
      <c r="F16" s="26"/>
      <c r="G16" s="159"/>
      <c r="H16" s="26"/>
      <c r="I16" s="145"/>
      <c r="J16" s="64"/>
      <c r="K16" s="64"/>
      <c r="L16" s="64"/>
    </row>
    <row r="17" spans="1:12" s="23" customFormat="1" ht="15" x14ac:dyDescent="0.25">
      <c r="A17" s="68">
        <v>9</v>
      </c>
      <c r="B17" s="26"/>
      <c r="C17" s="26"/>
      <c r="D17" s="26"/>
      <c r="E17" s="26"/>
      <c r="F17" s="26"/>
      <c r="G17" s="159"/>
      <c r="H17" s="26"/>
      <c r="I17" s="145"/>
      <c r="J17" s="64"/>
      <c r="K17" s="64"/>
      <c r="L17" s="64"/>
    </row>
    <row r="18" spans="1:12" s="23" customFormat="1" ht="15" x14ac:dyDescent="0.25">
      <c r="A18" s="68">
        <v>10</v>
      </c>
      <c r="B18" s="26"/>
      <c r="C18" s="26"/>
      <c r="D18" s="26"/>
      <c r="E18" s="26"/>
      <c r="F18" s="26"/>
      <c r="G18" s="159"/>
      <c r="H18" s="26"/>
      <c r="I18" s="145"/>
      <c r="J18" s="64"/>
      <c r="K18" s="64"/>
      <c r="L18" s="64"/>
    </row>
    <row r="19" spans="1:12" s="23" customFormat="1" ht="15" x14ac:dyDescent="0.25">
      <c r="A19" s="68">
        <v>11</v>
      </c>
      <c r="B19" s="26"/>
      <c r="C19" s="26"/>
      <c r="D19" s="26"/>
      <c r="E19" s="26"/>
      <c r="F19" s="26"/>
      <c r="G19" s="159"/>
      <c r="H19" s="26"/>
      <c r="I19" s="145"/>
      <c r="J19" s="64"/>
      <c r="K19" s="64"/>
      <c r="L19" s="64"/>
    </row>
    <row r="20" spans="1:12" s="23" customFormat="1" ht="15" x14ac:dyDescent="0.25">
      <c r="A20" s="68">
        <v>12</v>
      </c>
      <c r="B20" s="26"/>
      <c r="C20" s="26"/>
      <c r="D20" s="26"/>
      <c r="E20" s="26"/>
      <c r="F20" s="26"/>
      <c r="G20" s="159"/>
      <c r="H20" s="26"/>
      <c r="I20" s="145"/>
      <c r="J20" s="64"/>
      <c r="K20" s="64"/>
      <c r="L20" s="64"/>
    </row>
    <row r="21" spans="1:12" s="23" customFormat="1" ht="15" x14ac:dyDescent="0.25">
      <c r="A21" s="68">
        <v>13</v>
      </c>
      <c r="B21" s="26"/>
      <c r="C21" s="26"/>
      <c r="D21" s="26"/>
      <c r="E21" s="26"/>
      <c r="F21" s="26"/>
      <c r="G21" s="159"/>
      <c r="H21" s="26"/>
      <c r="I21" s="145"/>
      <c r="J21" s="64"/>
      <c r="K21" s="64"/>
      <c r="L21" s="64"/>
    </row>
    <row r="22" spans="1:12" s="23" customFormat="1" ht="15" x14ac:dyDescent="0.25">
      <c r="A22" s="68">
        <v>14</v>
      </c>
      <c r="B22" s="26"/>
      <c r="C22" s="26"/>
      <c r="D22" s="26"/>
      <c r="E22" s="26"/>
      <c r="F22" s="26"/>
      <c r="G22" s="159"/>
      <c r="H22" s="26"/>
      <c r="I22" s="145"/>
      <c r="J22" s="64"/>
      <c r="K22" s="64"/>
      <c r="L22" s="64"/>
    </row>
    <row r="23" spans="1:12" s="23" customFormat="1" ht="15" x14ac:dyDescent="0.25">
      <c r="A23" s="68">
        <v>15</v>
      </c>
      <c r="B23" s="26"/>
      <c r="C23" s="26"/>
      <c r="D23" s="26"/>
      <c r="E23" s="26"/>
      <c r="F23" s="26"/>
      <c r="G23" s="159"/>
      <c r="H23" s="26"/>
      <c r="I23" s="145"/>
      <c r="J23" s="64"/>
      <c r="K23" s="64"/>
      <c r="L23" s="64"/>
    </row>
    <row r="24" spans="1:12" s="23" customFormat="1" ht="15" x14ac:dyDescent="0.25">
      <c r="A24" s="68">
        <v>16</v>
      </c>
      <c r="B24" s="26"/>
      <c r="C24" s="26"/>
      <c r="D24" s="26"/>
      <c r="E24" s="26"/>
      <c r="F24" s="26"/>
      <c r="G24" s="159"/>
      <c r="H24" s="26"/>
      <c r="I24" s="145"/>
      <c r="J24" s="64"/>
      <c r="K24" s="64"/>
      <c r="L24" s="64"/>
    </row>
    <row r="25" spans="1:12" s="23" customFormat="1" ht="15" x14ac:dyDescent="0.25">
      <c r="A25" s="68">
        <v>17</v>
      </c>
      <c r="B25" s="26"/>
      <c r="C25" s="26"/>
      <c r="D25" s="26"/>
      <c r="E25" s="26"/>
      <c r="F25" s="26"/>
      <c r="G25" s="159"/>
      <c r="H25" s="26"/>
      <c r="I25" s="145"/>
      <c r="J25" s="64"/>
      <c r="K25" s="64"/>
      <c r="L25" s="64"/>
    </row>
    <row r="26" spans="1:12" s="23" customFormat="1" ht="15" x14ac:dyDescent="0.25">
      <c r="A26" s="68">
        <v>18</v>
      </c>
      <c r="B26" s="26"/>
      <c r="C26" s="26"/>
      <c r="D26" s="26"/>
      <c r="E26" s="26"/>
      <c r="F26" s="26"/>
      <c r="G26" s="159"/>
      <c r="H26" s="26"/>
      <c r="I26" s="145"/>
      <c r="J26" s="64"/>
      <c r="K26" s="64"/>
      <c r="L26" s="64"/>
    </row>
    <row r="27" spans="1:12" s="23" customFormat="1" ht="15" x14ac:dyDescent="0.25">
      <c r="A27" s="68" t="s">
        <v>278</v>
      </c>
      <c r="B27" s="26"/>
      <c r="C27" s="26"/>
      <c r="D27" s="26"/>
      <c r="E27" s="26"/>
      <c r="F27" s="26"/>
      <c r="G27" s="159"/>
      <c r="H27" s="26"/>
      <c r="I27" s="145"/>
      <c r="J27" s="64"/>
      <c r="K27" s="64"/>
      <c r="L27" s="64"/>
    </row>
    <row r="28" spans="1:12" s="23" customFormat="1" x14ac:dyDescent="0.2">
      <c r="J28" s="64"/>
      <c r="K28" s="64"/>
      <c r="L28" s="64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2" t="s">
        <v>107</v>
      </c>
      <c r="E31" s="5"/>
    </row>
    <row r="32" spans="1:12" s="2" customFormat="1" ht="15" x14ac:dyDescent="0.3">
      <c r="C32" s="71"/>
      <c r="E32" s="71"/>
      <c r="F32" s="74"/>
      <c r="G32"/>
      <c r="H32"/>
      <c r="I32"/>
    </row>
    <row r="33" spans="1:9" s="2" customFormat="1" ht="15" x14ac:dyDescent="0.3">
      <c r="A33"/>
      <c r="C33" s="70" t="s">
        <v>268</v>
      </c>
      <c r="E33" s="12" t="s">
        <v>273</v>
      </c>
      <c r="F33" s="73"/>
      <c r="G33"/>
      <c r="H33"/>
      <c r="I33"/>
    </row>
    <row r="34" spans="1:9" s="2" customFormat="1" ht="15" x14ac:dyDescent="0.3">
      <c r="A34"/>
      <c r="C34" s="66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 x14ac:dyDescent="0.2">
      <c r="A1" s="138" t="s">
        <v>306</v>
      </c>
      <c r="B1" s="139"/>
      <c r="C1" s="139"/>
      <c r="D1" s="139"/>
      <c r="E1" s="139"/>
      <c r="F1" s="139"/>
      <c r="G1" s="139"/>
      <c r="H1" s="145"/>
      <c r="I1" s="376" t="s">
        <v>198</v>
      </c>
      <c r="J1" s="153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149" t="s">
        <v>515</v>
      </c>
      <c r="J2" s="153"/>
    </row>
    <row r="3" spans="1:12" s="2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J3" s="153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 x14ac:dyDescent="0.3">
      <c r="A5" s="120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1"/>
      <c r="C5" s="121"/>
      <c r="D5" s="121"/>
      <c r="E5" s="150"/>
      <c r="F5" s="151"/>
      <c r="G5" s="151"/>
      <c r="H5" s="151"/>
      <c r="I5" s="150"/>
      <c r="J5" s="105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 x14ac:dyDescent="0.2">
      <c r="A7" s="152" t="s">
        <v>64</v>
      </c>
      <c r="B7" s="135" t="s">
        <v>248</v>
      </c>
      <c r="C7" s="137" t="s">
        <v>244</v>
      </c>
      <c r="D7" s="137" t="s">
        <v>245</v>
      </c>
      <c r="E7" s="137" t="s">
        <v>246</v>
      </c>
      <c r="F7" s="137" t="s">
        <v>247</v>
      </c>
      <c r="G7" s="137" t="s">
        <v>241</v>
      </c>
      <c r="H7" s="137" t="s">
        <v>242</v>
      </c>
      <c r="I7" s="137" t="s">
        <v>243</v>
      </c>
      <c r="J7" s="154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4"/>
    </row>
    <row r="9" spans="1:12" ht="15" x14ac:dyDescent="0.25">
      <c r="A9" s="68">
        <v>1</v>
      </c>
      <c r="B9" s="26"/>
      <c r="C9" s="26"/>
      <c r="D9" s="26"/>
      <c r="E9" s="26"/>
      <c r="F9" s="26"/>
      <c r="G9" s="26"/>
      <c r="H9" s="159"/>
      <c r="I9" s="26"/>
      <c r="J9" s="154"/>
    </row>
    <row r="10" spans="1:12" ht="15" x14ac:dyDescent="0.25">
      <c r="A10" s="68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 x14ac:dyDescent="0.25">
      <c r="A11" s="68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 x14ac:dyDescent="0.25">
      <c r="A12" s="68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 x14ac:dyDescent="0.25">
      <c r="A13" s="68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 x14ac:dyDescent="0.25">
      <c r="A14" s="68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 x14ac:dyDescent="0.25">
      <c r="A15" s="68">
        <v>7</v>
      </c>
      <c r="B15" s="26"/>
      <c r="C15" s="26"/>
      <c r="D15" s="26"/>
      <c r="E15" s="26"/>
      <c r="F15" s="26"/>
      <c r="G15" s="26"/>
      <c r="H15" s="159"/>
      <c r="I15" s="26"/>
      <c r="J15" s="147"/>
    </row>
    <row r="16" spans="1:12" s="23" customFormat="1" ht="15" x14ac:dyDescent="0.25">
      <c r="A16" s="68">
        <v>8</v>
      </c>
      <c r="B16" s="26"/>
      <c r="C16" s="26"/>
      <c r="D16" s="26"/>
      <c r="E16" s="26"/>
      <c r="F16" s="26"/>
      <c r="G16" s="26"/>
      <c r="H16" s="159"/>
      <c r="I16" s="26"/>
      <c r="J16" s="147"/>
    </row>
    <row r="17" spans="1:10" s="23" customFormat="1" ht="15" x14ac:dyDescent="0.25">
      <c r="A17" s="68">
        <v>9</v>
      </c>
      <c r="B17" s="26"/>
      <c r="C17" s="26"/>
      <c r="D17" s="26"/>
      <c r="E17" s="26"/>
      <c r="F17" s="26"/>
      <c r="G17" s="26"/>
      <c r="H17" s="159"/>
      <c r="I17" s="26"/>
      <c r="J17" s="147"/>
    </row>
    <row r="18" spans="1:10" s="23" customFormat="1" ht="15" x14ac:dyDescent="0.25">
      <c r="A18" s="68">
        <v>10</v>
      </c>
      <c r="B18" s="26"/>
      <c r="C18" s="26"/>
      <c r="D18" s="26"/>
      <c r="E18" s="26"/>
      <c r="F18" s="26"/>
      <c r="G18" s="26"/>
      <c r="H18" s="159"/>
      <c r="I18" s="26"/>
      <c r="J18" s="147"/>
    </row>
    <row r="19" spans="1:10" s="23" customFormat="1" ht="15" x14ac:dyDescent="0.25">
      <c r="A19" s="68">
        <v>11</v>
      </c>
      <c r="B19" s="26"/>
      <c r="C19" s="26"/>
      <c r="D19" s="26"/>
      <c r="E19" s="26"/>
      <c r="F19" s="26"/>
      <c r="G19" s="26"/>
      <c r="H19" s="159"/>
      <c r="I19" s="26"/>
      <c r="J19" s="147"/>
    </row>
    <row r="20" spans="1:10" s="23" customFormat="1" ht="15" x14ac:dyDescent="0.25">
      <c r="A20" s="68">
        <v>12</v>
      </c>
      <c r="B20" s="26"/>
      <c r="C20" s="26"/>
      <c r="D20" s="26"/>
      <c r="E20" s="26"/>
      <c r="F20" s="26"/>
      <c r="G20" s="26"/>
      <c r="H20" s="159"/>
      <c r="I20" s="26"/>
      <c r="J20" s="147"/>
    </row>
    <row r="21" spans="1:10" s="23" customFormat="1" ht="15" x14ac:dyDescent="0.25">
      <c r="A21" s="68">
        <v>13</v>
      </c>
      <c r="B21" s="26"/>
      <c r="C21" s="26"/>
      <c r="D21" s="26"/>
      <c r="E21" s="26"/>
      <c r="F21" s="26"/>
      <c r="G21" s="26"/>
      <c r="H21" s="159"/>
      <c r="I21" s="26"/>
      <c r="J21" s="147"/>
    </row>
    <row r="22" spans="1:10" s="23" customFormat="1" ht="15" x14ac:dyDescent="0.25">
      <c r="A22" s="68">
        <v>14</v>
      </c>
      <c r="B22" s="26"/>
      <c r="C22" s="26"/>
      <c r="D22" s="26"/>
      <c r="E22" s="26"/>
      <c r="F22" s="26"/>
      <c r="G22" s="26"/>
      <c r="H22" s="159"/>
      <c r="I22" s="26"/>
      <c r="J22" s="147"/>
    </row>
    <row r="23" spans="1:10" s="23" customFormat="1" ht="15" x14ac:dyDescent="0.25">
      <c r="A23" s="68">
        <v>15</v>
      </c>
      <c r="B23" s="26"/>
      <c r="C23" s="26"/>
      <c r="D23" s="26"/>
      <c r="E23" s="26"/>
      <c r="F23" s="26"/>
      <c r="G23" s="26"/>
      <c r="H23" s="159"/>
      <c r="I23" s="26"/>
      <c r="J23" s="147"/>
    </row>
    <row r="24" spans="1:10" s="23" customFormat="1" ht="15" x14ac:dyDescent="0.25">
      <c r="A24" s="68">
        <v>16</v>
      </c>
      <c r="B24" s="26"/>
      <c r="C24" s="26"/>
      <c r="D24" s="26"/>
      <c r="E24" s="26"/>
      <c r="F24" s="26"/>
      <c r="G24" s="26"/>
      <c r="H24" s="159"/>
      <c r="I24" s="26"/>
      <c r="J24" s="147"/>
    </row>
    <row r="25" spans="1:10" s="23" customFormat="1" ht="15" x14ac:dyDescent="0.25">
      <c r="A25" s="68">
        <v>17</v>
      </c>
      <c r="B25" s="26"/>
      <c r="C25" s="26"/>
      <c r="D25" s="26"/>
      <c r="E25" s="26"/>
      <c r="F25" s="26"/>
      <c r="G25" s="26"/>
      <c r="H25" s="159"/>
      <c r="I25" s="26"/>
      <c r="J25" s="147"/>
    </row>
    <row r="26" spans="1:10" s="23" customFormat="1" ht="15" x14ac:dyDescent="0.25">
      <c r="A26" s="68">
        <v>18</v>
      </c>
      <c r="B26" s="26"/>
      <c r="C26" s="26"/>
      <c r="D26" s="26"/>
      <c r="E26" s="26"/>
      <c r="F26" s="26"/>
      <c r="G26" s="26"/>
      <c r="H26" s="159"/>
      <c r="I26" s="26"/>
      <c r="J26" s="147"/>
    </row>
    <row r="27" spans="1:10" s="23" customFormat="1" ht="15" x14ac:dyDescent="0.25">
      <c r="A27" s="68" t="s">
        <v>278</v>
      </c>
      <c r="B27" s="26"/>
      <c r="C27" s="26"/>
      <c r="D27" s="26"/>
      <c r="E27" s="26"/>
      <c r="F27" s="26"/>
      <c r="G27" s="26"/>
      <c r="H27" s="159"/>
      <c r="I27" s="26"/>
      <c r="J27" s="147"/>
    </row>
    <row r="28" spans="1:10" s="23" customFormat="1" x14ac:dyDescent="0.2">
      <c r="J28" s="64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2" t="s">
        <v>107</v>
      </c>
      <c r="E31" s="5"/>
    </row>
    <row r="32" spans="1:10" s="2" customFormat="1" ht="15" x14ac:dyDescent="0.3">
      <c r="C32" s="71"/>
      <c r="E32" s="71"/>
      <c r="F32" s="74"/>
      <c r="G32" s="74"/>
      <c r="H32"/>
      <c r="I32"/>
    </row>
    <row r="33" spans="1:10" s="2" customFormat="1" ht="15" x14ac:dyDescent="0.3">
      <c r="A33"/>
      <c r="C33" s="70" t="s">
        <v>268</v>
      </c>
      <c r="E33" s="12" t="s">
        <v>273</v>
      </c>
      <c r="F33" s="73"/>
      <c r="G33"/>
      <c r="H33"/>
      <c r="I33"/>
    </row>
    <row r="34" spans="1:10" s="2" customFormat="1" ht="15" x14ac:dyDescent="0.3">
      <c r="A34"/>
      <c r="C34" s="66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4"/>
    </row>
    <row r="38" spans="1:10" s="23" customFormat="1" x14ac:dyDescent="0.2">
      <c r="J38" s="64"/>
    </row>
    <row r="39" spans="1:10" s="23" customFormat="1" x14ac:dyDescent="0.2">
      <c r="J39" s="64"/>
    </row>
    <row r="40" spans="1:10" s="23" customFormat="1" x14ac:dyDescent="0.2">
      <c r="J40" s="64"/>
    </row>
    <row r="41" spans="1:10" s="23" customFormat="1" x14ac:dyDescent="0.2">
      <c r="J41" s="64"/>
    </row>
    <row r="42" spans="1:10" s="23" customFormat="1" x14ac:dyDescent="0.2">
      <c r="J42" s="64"/>
    </row>
    <row r="43" spans="1:10" s="23" customFormat="1" x14ac:dyDescent="0.2">
      <c r="J43" s="64"/>
    </row>
    <row r="44" spans="1:10" s="23" customFormat="1" x14ac:dyDescent="0.2">
      <c r="J44" s="64"/>
    </row>
    <row r="45" spans="1:10" s="23" customFormat="1" x14ac:dyDescent="0.2">
      <c r="J45" s="64"/>
    </row>
    <row r="46" spans="1:10" s="23" customFormat="1" x14ac:dyDescent="0.2">
      <c r="J46" s="64"/>
    </row>
    <row r="47" spans="1:10" s="23" customFormat="1" x14ac:dyDescent="0.2">
      <c r="J47" s="64"/>
    </row>
    <row r="48" spans="1:10" s="23" customFormat="1" x14ac:dyDescent="0.2">
      <c r="J48" s="64"/>
    </row>
    <row r="49" spans="10:10" s="23" customFormat="1" x14ac:dyDescent="0.2">
      <c r="J49" s="64"/>
    </row>
    <row r="50" spans="10:10" s="23" customFormat="1" x14ac:dyDescent="0.2">
      <c r="J50" s="64"/>
    </row>
    <row r="51" spans="10:10" s="23" customFormat="1" x14ac:dyDescent="0.2">
      <c r="J51" s="64"/>
    </row>
    <row r="52" spans="10:10" s="23" customFormat="1" x14ac:dyDescent="0.2">
      <c r="J52" s="64"/>
    </row>
    <row r="53" spans="10:10" s="23" customFormat="1" x14ac:dyDescent="0.2">
      <c r="J53" s="64"/>
    </row>
    <row r="54" spans="10:10" s="23" customFormat="1" x14ac:dyDescent="0.2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N15" sqref="N15"/>
    </sheetView>
  </sheetViews>
  <sheetFormatPr defaultRowHeight="12.75" x14ac:dyDescent="0.2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 x14ac:dyDescent="0.2">
      <c r="A1" s="197" t="s">
        <v>326</v>
      </c>
      <c r="B1" s="198"/>
      <c r="C1" s="198"/>
      <c r="D1" s="198"/>
      <c r="E1" s="198"/>
      <c r="F1" s="79"/>
      <c r="G1" s="79" t="s">
        <v>109</v>
      </c>
      <c r="H1" s="202"/>
    </row>
    <row r="2" spans="1:8" s="201" customFormat="1" x14ac:dyDescent="0.2">
      <c r="A2" s="202" t="s">
        <v>317</v>
      </c>
      <c r="B2" s="198"/>
      <c r="C2" s="198"/>
      <c r="D2" s="198"/>
      <c r="E2" s="199"/>
      <c r="F2" s="199"/>
      <c r="G2" s="200" t="s">
        <v>515</v>
      </c>
      <c r="H2" s="202"/>
    </row>
    <row r="3" spans="1:8" s="201" customFormat="1" x14ac:dyDescent="0.2">
      <c r="A3" s="202"/>
      <c r="B3" s="198"/>
      <c r="C3" s="198"/>
      <c r="D3" s="198"/>
      <c r="E3" s="199"/>
      <c r="F3" s="199"/>
      <c r="G3" s="199"/>
      <c r="H3" s="202"/>
    </row>
    <row r="4" spans="1:8" s="201" customFormat="1" ht="15" x14ac:dyDescent="0.3">
      <c r="A4" s="115" t="s">
        <v>274</v>
      </c>
      <c r="B4" s="198"/>
      <c r="C4" s="198"/>
      <c r="D4" s="198"/>
      <c r="E4" s="203"/>
      <c r="F4" s="203"/>
      <c r="G4" s="199"/>
      <c r="H4" s="202"/>
    </row>
    <row r="5" spans="1:8" s="201" customFormat="1" x14ac:dyDescent="0.2">
      <c r="A5" s="204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04"/>
      <c r="C5" s="204"/>
      <c r="D5" s="204"/>
      <c r="E5" s="204"/>
      <c r="F5" s="204"/>
      <c r="G5" s="205"/>
      <c r="H5" s="202"/>
    </row>
    <row r="6" spans="1:8" s="218" customFormat="1" x14ac:dyDescent="0.2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 x14ac:dyDescent="0.2">
      <c r="A7" s="239" t="s">
        <v>64</v>
      </c>
      <c r="B7" s="209" t="s">
        <v>321</v>
      </c>
      <c r="C7" s="209" t="s">
        <v>322</v>
      </c>
      <c r="D7" s="209" t="s">
        <v>323</v>
      </c>
      <c r="E7" s="209" t="s">
        <v>324</v>
      </c>
      <c r="F7" s="209" t="s">
        <v>325</v>
      </c>
      <c r="G7" s="209" t="s">
        <v>318</v>
      </c>
      <c r="H7" s="202"/>
    </row>
    <row r="8" spans="1:8" s="201" customFormat="1" x14ac:dyDescent="0.2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 x14ac:dyDescent="0.2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 x14ac:dyDescent="0.2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 x14ac:dyDescent="0.2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 x14ac:dyDescent="0.2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 x14ac:dyDescent="0.2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 x14ac:dyDescent="0.2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 x14ac:dyDescent="0.2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 x14ac:dyDescent="0.2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 x14ac:dyDescent="0.2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 x14ac:dyDescent="0.2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 x14ac:dyDescent="0.2">
      <c r="A19" s="219" t="s">
        <v>276</v>
      </c>
      <c r="B19" s="210"/>
      <c r="C19" s="210"/>
      <c r="D19" s="211"/>
      <c r="E19" s="210"/>
      <c r="F19" s="210"/>
      <c r="G19" s="210"/>
      <c r="H19" s="202"/>
    </row>
    <row r="22" spans="1:11" s="201" customFormat="1" x14ac:dyDescent="0.2"/>
    <row r="23" spans="1:11" s="201" customFormat="1" x14ac:dyDescent="0.2"/>
    <row r="24" spans="1:11" s="21" customFormat="1" ht="15" x14ac:dyDescent="0.3">
      <c r="B24" s="212" t="s">
        <v>107</v>
      </c>
      <c r="C24" s="212"/>
    </row>
    <row r="25" spans="1:11" s="21" customFormat="1" ht="15" x14ac:dyDescent="0.3">
      <c r="B25" s="212"/>
      <c r="C25" s="212"/>
    </row>
    <row r="26" spans="1:11" s="21" customFormat="1" ht="15" x14ac:dyDescent="0.3">
      <c r="C26" s="214"/>
      <c r="F26" s="214"/>
      <c r="G26" s="214"/>
      <c r="H26" s="213"/>
    </row>
    <row r="27" spans="1:11" s="21" customFormat="1" ht="15" x14ac:dyDescent="0.3">
      <c r="C27" s="215" t="s">
        <v>268</v>
      </c>
      <c r="F27" s="212" t="s">
        <v>319</v>
      </c>
      <c r="J27" s="213"/>
      <c r="K27" s="213"/>
    </row>
    <row r="28" spans="1:11" s="21" customFormat="1" ht="15" x14ac:dyDescent="0.3">
      <c r="C28" s="215" t="s">
        <v>139</v>
      </c>
      <c r="F28" s="216" t="s">
        <v>269</v>
      </c>
      <c r="J28" s="213"/>
      <c r="K28" s="213"/>
    </row>
    <row r="29" spans="1:11" s="201" customFormat="1" ht="15" x14ac:dyDescent="0.3">
      <c r="C29" s="215"/>
      <c r="J29" s="218"/>
      <c r="K29" s="21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J2" sqref="J2: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38" t="s">
        <v>461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109</v>
      </c>
    </row>
    <row r="2" spans="1:11" ht="15" x14ac:dyDescent="0.3">
      <c r="A2" s="106" t="s">
        <v>140</v>
      </c>
      <c r="B2" s="139"/>
      <c r="C2" s="139"/>
      <c r="D2" s="139"/>
      <c r="E2" s="139"/>
      <c r="F2" s="139"/>
      <c r="G2" s="139"/>
      <c r="H2" s="139"/>
      <c r="I2" s="139"/>
      <c r="J2" s="511" t="s">
        <v>515</v>
      </c>
      <c r="K2" s="512"/>
    </row>
    <row r="3" spans="1:11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1" s="189" customFormat="1" ht="15" x14ac:dyDescent="0.3">
      <c r="A5" s="229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1"/>
      <c r="C5" s="81"/>
      <c r="D5" s="81"/>
      <c r="E5" s="230"/>
      <c r="F5" s="231"/>
      <c r="G5" s="231"/>
      <c r="H5" s="231"/>
      <c r="I5" s="231"/>
      <c r="J5" s="231"/>
      <c r="K5" s="230"/>
    </row>
    <row r="6" spans="1:11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1" ht="60" x14ac:dyDescent="0.2">
      <c r="A7" s="152" t="s">
        <v>64</v>
      </c>
      <c r="B7" s="137" t="s">
        <v>381</v>
      </c>
      <c r="C7" s="137" t="s">
        <v>382</v>
      </c>
      <c r="D7" s="137" t="s">
        <v>384</v>
      </c>
      <c r="E7" s="137" t="s">
        <v>383</v>
      </c>
      <c r="F7" s="137" t="s">
        <v>392</v>
      </c>
      <c r="G7" s="137" t="s">
        <v>393</v>
      </c>
      <c r="H7" s="137" t="s">
        <v>387</v>
      </c>
      <c r="I7" s="137" t="s">
        <v>388</v>
      </c>
      <c r="J7" s="137" t="s">
        <v>400</v>
      </c>
      <c r="K7" s="137" t="s">
        <v>389</v>
      </c>
    </row>
    <row r="8" spans="1:11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1" ht="45" x14ac:dyDescent="0.2">
      <c r="A9" s="68">
        <v>1</v>
      </c>
      <c r="B9" s="26" t="s">
        <v>627</v>
      </c>
      <c r="C9" s="26" t="s">
        <v>628</v>
      </c>
      <c r="D9" s="26" t="s">
        <v>629</v>
      </c>
      <c r="E9" s="68">
        <v>210</v>
      </c>
      <c r="F9" s="68" t="s">
        <v>630</v>
      </c>
      <c r="G9" s="481">
        <v>1027019607</v>
      </c>
      <c r="H9" s="226" t="s">
        <v>563</v>
      </c>
      <c r="I9" s="226" t="s">
        <v>564</v>
      </c>
      <c r="J9" s="226"/>
      <c r="K9" s="26"/>
    </row>
    <row r="10" spans="1:11" ht="15" x14ac:dyDescent="0.2">
      <c r="A10" s="68">
        <v>2</v>
      </c>
      <c r="B10" s="26"/>
      <c r="C10" s="26" t="s">
        <v>628</v>
      </c>
      <c r="D10" s="26" t="s">
        <v>631</v>
      </c>
      <c r="E10" s="68">
        <v>100</v>
      </c>
      <c r="F10" s="68" t="s">
        <v>633</v>
      </c>
      <c r="G10" s="480" t="s">
        <v>632</v>
      </c>
      <c r="H10" s="226" t="s">
        <v>574</v>
      </c>
      <c r="I10" s="226" t="s">
        <v>575</v>
      </c>
      <c r="J10" s="226"/>
      <c r="K10" s="26"/>
    </row>
    <row r="11" spans="1:11" ht="15" x14ac:dyDescent="0.2">
      <c r="A11" s="68">
        <v>3</v>
      </c>
      <c r="B11" s="26"/>
      <c r="C11" s="26"/>
      <c r="D11" s="26"/>
      <c r="E11" s="26"/>
      <c r="F11" s="26"/>
      <c r="G11" s="26"/>
      <c r="H11" s="226"/>
      <c r="I11" s="226"/>
      <c r="J11" s="226"/>
      <c r="K11" s="26"/>
    </row>
    <row r="12" spans="1:11" ht="15" x14ac:dyDescent="0.2">
      <c r="A12" s="68">
        <v>4</v>
      </c>
      <c r="B12" s="26"/>
      <c r="C12" s="26"/>
      <c r="D12" s="26"/>
      <c r="E12" s="26"/>
      <c r="F12" s="26"/>
      <c r="G12" s="26"/>
      <c r="H12" s="226"/>
      <c r="I12" s="226"/>
      <c r="J12" s="226"/>
      <c r="K12" s="26"/>
    </row>
    <row r="13" spans="1:11" ht="15" x14ac:dyDescent="0.2">
      <c r="A13" s="68">
        <v>5</v>
      </c>
      <c r="B13" s="26"/>
      <c r="C13" s="26"/>
      <c r="D13" s="26"/>
      <c r="E13" s="26"/>
      <c r="F13" s="26"/>
      <c r="G13" s="26"/>
      <c r="H13" s="226"/>
      <c r="I13" s="226"/>
      <c r="J13" s="226"/>
      <c r="K13" s="26"/>
    </row>
    <row r="14" spans="1:11" ht="15" x14ac:dyDescent="0.2">
      <c r="A14" s="68">
        <v>6</v>
      </c>
      <c r="B14" s="26"/>
      <c r="C14" s="26"/>
      <c r="D14" s="26"/>
      <c r="E14" s="26"/>
      <c r="F14" s="26"/>
      <c r="G14" s="26"/>
      <c r="H14" s="226"/>
      <c r="I14" s="226"/>
      <c r="J14" s="226"/>
      <c r="K14" s="26"/>
    </row>
    <row r="15" spans="1:11" ht="15" x14ac:dyDescent="0.2">
      <c r="A15" s="68">
        <v>7</v>
      </c>
      <c r="B15" s="26"/>
      <c r="C15" s="26"/>
      <c r="D15" s="26"/>
      <c r="E15" s="26"/>
      <c r="F15" s="26"/>
      <c r="G15" s="26"/>
      <c r="H15" s="226"/>
      <c r="I15" s="226"/>
      <c r="J15" s="226"/>
      <c r="K15" s="26"/>
    </row>
    <row r="16" spans="1:11" ht="15" x14ac:dyDescent="0.2">
      <c r="A16" s="68">
        <v>8</v>
      </c>
      <c r="B16" s="26"/>
      <c r="C16" s="26"/>
      <c r="D16" s="26"/>
      <c r="E16" s="26"/>
      <c r="F16" s="26"/>
      <c r="G16" s="26"/>
      <c r="H16" s="226"/>
      <c r="I16" s="226"/>
      <c r="J16" s="226"/>
      <c r="K16" s="26"/>
    </row>
    <row r="17" spans="1:11" ht="15" x14ac:dyDescent="0.2">
      <c r="A17" s="68">
        <v>9</v>
      </c>
      <c r="B17" s="26"/>
      <c r="C17" s="26"/>
      <c r="D17" s="26"/>
      <c r="E17" s="26"/>
      <c r="F17" s="26"/>
      <c r="G17" s="26"/>
      <c r="H17" s="226"/>
      <c r="I17" s="226"/>
      <c r="J17" s="226"/>
      <c r="K17" s="26"/>
    </row>
    <row r="18" spans="1:11" ht="15" x14ac:dyDescent="0.2">
      <c r="A18" s="68">
        <v>10</v>
      </c>
      <c r="B18" s="26"/>
      <c r="C18" s="26"/>
      <c r="D18" s="26"/>
      <c r="E18" s="26"/>
      <c r="F18" s="26"/>
      <c r="G18" s="26"/>
      <c r="H18" s="226"/>
      <c r="I18" s="226"/>
      <c r="J18" s="226"/>
      <c r="K18" s="26"/>
    </row>
    <row r="19" spans="1:11" ht="15" x14ac:dyDescent="0.2">
      <c r="A19" s="68">
        <v>11</v>
      </c>
      <c r="B19" s="26"/>
      <c r="C19" s="26"/>
      <c r="D19" s="26"/>
      <c r="E19" s="26"/>
      <c r="F19" s="26"/>
      <c r="G19" s="26"/>
      <c r="H19" s="226"/>
      <c r="I19" s="226"/>
      <c r="J19" s="226"/>
      <c r="K19" s="26"/>
    </row>
    <row r="20" spans="1:11" ht="15" x14ac:dyDescent="0.2">
      <c r="A20" s="68">
        <v>12</v>
      </c>
      <c r="B20" s="26"/>
      <c r="C20" s="26"/>
      <c r="D20" s="26"/>
      <c r="E20" s="26"/>
      <c r="F20" s="26"/>
      <c r="G20" s="26"/>
      <c r="H20" s="226"/>
      <c r="I20" s="226"/>
      <c r="J20" s="226"/>
      <c r="K20" s="26"/>
    </row>
    <row r="21" spans="1:11" ht="15" x14ac:dyDescent="0.2">
      <c r="A21" s="68">
        <v>13</v>
      </c>
      <c r="B21" s="26"/>
      <c r="C21" s="26"/>
      <c r="D21" s="26"/>
      <c r="E21" s="26"/>
      <c r="F21" s="26"/>
      <c r="G21" s="26"/>
      <c r="H21" s="226"/>
      <c r="I21" s="226"/>
      <c r="J21" s="226"/>
      <c r="K21" s="26"/>
    </row>
    <row r="22" spans="1:11" ht="15" x14ac:dyDescent="0.2">
      <c r="A22" s="68">
        <v>14</v>
      </c>
      <c r="B22" s="26"/>
      <c r="C22" s="26"/>
      <c r="D22" s="26"/>
      <c r="E22" s="26"/>
      <c r="F22" s="26"/>
      <c r="G22" s="26"/>
      <c r="H22" s="226"/>
      <c r="I22" s="226"/>
      <c r="J22" s="226"/>
      <c r="K22" s="26"/>
    </row>
    <row r="23" spans="1:11" ht="15" x14ac:dyDescent="0.2">
      <c r="A23" s="68">
        <v>15</v>
      </c>
      <c r="B23" s="26"/>
      <c r="C23" s="26"/>
      <c r="D23" s="26"/>
      <c r="E23" s="26"/>
      <c r="F23" s="26"/>
      <c r="G23" s="26"/>
      <c r="H23" s="226"/>
      <c r="I23" s="226"/>
      <c r="J23" s="226"/>
      <c r="K23" s="26"/>
    </row>
    <row r="24" spans="1:11" ht="15" x14ac:dyDescent="0.2">
      <c r="A24" s="68">
        <v>16</v>
      </c>
      <c r="B24" s="26"/>
      <c r="C24" s="26"/>
      <c r="D24" s="26"/>
      <c r="E24" s="26"/>
      <c r="F24" s="26"/>
      <c r="G24" s="26"/>
      <c r="H24" s="226"/>
      <c r="I24" s="226"/>
      <c r="J24" s="226"/>
      <c r="K24" s="26"/>
    </row>
    <row r="25" spans="1:11" ht="15" x14ac:dyDescent="0.2">
      <c r="A25" s="68">
        <v>17</v>
      </c>
      <c r="B25" s="26"/>
      <c r="C25" s="26"/>
      <c r="D25" s="26"/>
      <c r="E25" s="26"/>
      <c r="F25" s="26"/>
      <c r="G25" s="26"/>
      <c r="H25" s="226"/>
      <c r="I25" s="226"/>
      <c r="J25" s="226"/>
      <c r="K25" s="26"/>
    </row>
    <row r="26" spans="1:11" ht="15" x14ac:dyDescent="0.2">
      <c r="A26" s="68">
        <v>18</v>
      </c>
      <c r="B26" s="26"/>
      <c r="C26" s="26"/>
      <c r="D26" s="26"/>
      <c r="E26" s="26"/>
      <c r="F26" s="26"/>
      <c r="G26" s="26"/>
      <c r="H26" s="226"/>
      <c r="I26" s="226"/>
      <c r="J26" s="226"/>
      <c r="K26" s="26"/>
    </row>
    <row r="27" spans="1:11" ht="15" x14ac:dyDescent="0.2">
      <c r="A27" s="68" t="s">
        <v>278</v>
      </c>
      <c r="B27" s="26"/>
      <c r="C27" s="26"/>
      <c r="D27" s="26"/>
      <c r="E27" s="26"/>
      <c r="F27" s="26"/>
      <c r="G27" s="26"/>
      <c r="H27" s="226"/>
      <c r="I27" s="226"/>
      <c r="J27" s="226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2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510"/>
      <c r="D32" s="510"/>
      <c r="F32" s="71"/>
      <c r="G32" s="74"/>
    </row>
    <row r="33" spans="2:6" ht="15" x14ac:dyDescent="0.3">
      <c r="B33" s="2"/>
      <c r="C33" s="70" t="s">
        <v>268</v>
      </c>
      <c r="D33" s="2"/>
      <c r="F33" s="12" t="s">
        <v>273</v>
      </c>
    </row>
    <row r="34" spans="2:6" ht="15" x14ac:dyDescent="0.3">
      <c r="B34" s="2"/>
      <c r="C34" s="2"/>
      <c r="D34" s="2"/>
      <c r="F34" s="2" t="s">
        <v>269</v>
      </c>
    </row>
    <row r="35" spans="2:6" ht="15" x14ac:dyDescent="0.3">
      <c r="B35" s="2"/>
      <c r="C35" s="66" t="s">
        <v>139</v>
      </c>
    </row>
  </sheetData>
  <mergeCells count="2">
    <mergeCell ref="C32:D32"/>
    <mergeCell ref="J2:K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K7" sqref="K7"/>
    </sheetView>
  </sheetViews>
  <sheetFormatPr defaultRowHeight="12.75" x14ac:dyDescent="0.2"/>
  <cols>
    <col min="1" max="1" width="6.85546875" style="189" customWidth="1"/>
    <col min="2" max="2" width="21.140625" style="189" customWidth="1"/>
    <col min="3" max="3" width="21.5703125" style="189" customWidth="1"/>
    <col min="4" max="4" width="19.140625" style="189" customWidth="1"/>
    <col min="5" max="5" width="15.140625" style="189" customWidth="1"/>
    <col min="6" max="6" width="20.85546875" style="189" customWidth="1"/>
    <col min="7" max="7" width="23.85546875" style="189" customWidth="1"/>
    <col min="8" max="8" width="19" style="189" customWidth="1"/>
    <col min="9" max="9" width="21.140625" style="189" customWidth="1"/>
    <col min="10" max="10" width="17" style="189" customWidth="1"/>
    <col min="11" max="11" width="21.5703125" style="189" customWidth="1"/>
    <col min="12" max="12" width="24.42578125" style="189" customWidth="1"/>
    <col min="13" max="16384" width="9.140625" style="189"/>
  </cols>
  <sheetData>
    <row r="1" spans="1:13" customFormat="1" ht="15" x14ac:dyDescent="0.2">
      <c r="A1" s="138" t="s">
        <v>462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109</v>
      </c>
    </row>
    <row r="2" spans="1:13" customFormat="1" ht="15" x14ac:dyDescent="0.3">
      <c r="A2" s="106" t="s">
        <v>140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223" t="s">
        <v>515</v>
      </c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9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 x14ac:dyDescent="0.3">
      <c r="A5" s="229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29"/>
      <c r="C5" s="81"/>
      <c r="D5" s="81"/>
      <c r="E5" s="81"/>
      <c r="F5" s="230"/>
      <c r="G5" s="231"/>
      <c r="H5" s="231"/>
      <c r="I5" s="231"/>
      <c r="J5" s="231"/>
      <c r="K5" s="231"/>
      <c r="L5" s="230"/>
    </row>
    <row r="6" spans="1:13" customFormat="1" ht="13.5" x14ac:dyDescent="0.2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 x14ac:dyDescent="0.2">
      <c r="A7" s="152" t="s">
        <v>64</v>
      </c>
      <c r="B7" s="135" t="s">
        <v>248</v>
      </c>
      <c r="C7" s="137" t="s">
        <v>244</v>
      </c>
      <c r="D7" s="137" t="s">
        <v>245</v>
      </c>
      <c r="E7" s="137" t="s">
        <v>354</v>
      </c>
      <c r="F7" s="137" t="s">
        <v>247</v>
      </c>
      <c r="G7" s="137" t="s">
        <v>391</v>
      </c>
      <c r="H7" s="137" t="s">
        <v>393</v>
      </c>
      <c r="I7" s="137" t="s">
        <v>387</v>
      </c>
      <c r="J7" s="137" t="s">
        <v>388</v>
      </c>
      <c r="K7" s="137" t="s">
        <v>400</v>
      </c>
      <c r="L7" s="137" t="s">
        <v>389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 x14ac:dyDescent="0.2">
      <c r="A9" s="68">
        <v>1</v>
      </c>
      <c r="B9" s="68"/>
      <c r="C9" s="26"/>
      <c r="D9" s="26"/>
      <c r="E9" s="26"/>
      <c r="F9" s="26"/>
      <c r="G9" s="26"/>
      <c r="H9" s="26"/>
      <c r="I9" s="226"/>
      <c r="J9" s="226"/>
      <c r="K9" s="226"/>
      <c r="L9" s="26"/>
    </row>
    <row r="10" spans="1:13" customFormat="1" ht="15" x14ac:dyDescent="0.2">
      <c r="A10" s="68">
        <v>2</v>
      </c>
      <c r="B10" s="68"/>
      <c r="C10" s="26"/>
      <c r="D10" s="26"/>
      <c r="E10" s="26"/>
      <c r="F10" s="26"/>
      <c r="G10" s="26"/>
      <c r="H10" s="26"/>
      <c r="I10" s="226"/>
      <c r="J10" s="226"/>
      <c r="K10" s="226"/>
      <c r="L10" s="26"/>
    </row>
    <row r="11" spans="1:13" customFormat="1" ht="15" x14ac:dyDescent="0.2">
      <c r="A11" s="68">
        <v>3</v>
      </c>
      <c r="B11" s="68"/>
      <c r="C11" s="26"/>
      <c r="D11" s="26"/>
      <c r="E11" s="26"/>
      <c r="F11" s="26"/>
      <c r="G11" s="26"/>
      <c r="H11" s="26"/>
      <c r="I11" s="226"/>
      <c r="J11" s="226"/>
      <c r="K11" s="226"/>
      <c r="L11" s="26"/>
    </row>
    <row r="12" spans="1:13" customFormat="1" ht="15" x14ac:dyDescent="0.2">
      <c r="A12" s="68">
        <v>4</v>
      </c>
      <c r="B12" s="68"/>
      <c r="C12" s="26"/>
      <c r="D12" s="26"/>
      <c r="E12" s="26"/>
      <c r="F12" s="26"/>
      <c r="G12" s="26"/>
      <c r="H12" s="26"/>
      <c r="I12" s="226"/>
      <c r="J12" s="226"/>
      <c r="K12" s="226"/>
      <c r="L12" s="26"/>
    </row>
    <row r="13" spans="1:13" customFormat="1" ht="15" x14ac:dyDescent="0.2">
      <c r="A13" s="68">
        <v>5</v>
      </c>
      <c r="B13" s="68"/>
      <c r="C13" s="26"/>
      <c r="D13" s="26"/>
      <c r="E13" s="26"/>
      <c r="F13" s="26"/>
      <c r="G13" s="26"/>
      <c r="H13" s="26"/>
      <c r="I13" s="226"/>
      <c r="J13" s="226"/>
      <c r="K13" s="226"/>
      <c r="L13" s="26"/>
    </row>
    <row r="14" spans="1:13" customFormat="1" ht="15" x14ac:dyDescent="0.2">
      <c r="A14" s="68">
        <v>6</v>
      </c>
      <c r="B14" s="68"/>
      <c r="C14" s="26"/>
      <c r="D14" s="26"/>
      <c r="E14" s="26"/>
      <c r="F14" s="26"/>
      <c r="G14" s="26"/>
      <c r="H14" s="26"/>
      <c r="I14" s="226"/>
      <c r="J14" s="226"/>
      <c r="K14" s="226"/>
      <c r="L14" s="26"/>
    </row>
    <row r="15" spans="1:13" customFormat="1" ht="15" x14ac:dyDescent="0.2">
      <c r="A15" s="68">
        <v>7</v>
      </c>
      <c r="B15" s="68"/>
      <c r="C15" s="26"/>
      <c r="D15" s="26"/>
      <c r="E15" s="26"/>
      <c r="F15" s="26"/>
      <c r="G15" s="26"/>
      <c r="H15" s="26"/>
      <c r="I15" s="226"/>
      <c r="J15" s="226"/>
      <c r="K15" s="226"/>
      <c r="L15" s="26"/>
    </row>
    <row r="16" spans="1:13" customFormat="1" ht="15" x14ac:dyDescent="0.2">
      <c r="A16" s="68">
        <v>8</v>
      </c>
      <c r="B16" s="68"/>
      <c r="C16" s="26"/>
      <c r="D16" s="26"/>
      <c r="E16" s="26"/>
      <c r="F16" s="26"/>
      <c r="G16" s="26"/>
      <c r="H16" s="26"/>
      <c r="I16" s="226"/>
      <c r="J16" s="226"/>
      <c r="K16" s="226"/>
      <c r="L16" s="26"/>
    </row>
    <row r="17" spans="1:12" customFormat="1" ht="15" x14ac:dyDescent="0.2">
      <c r="A17" s="68">
        <v>9</v>
      </c>
      <c r="B17" s="68"/>
      <c r="C17" s="26"/>
      <c r="D17" s="26"/>
      <c r="E17" s="26"/>
      <c r="F17" s="26"/>
      <c r="G17" s="26"/>
      <c r="H17" s="26"/>
      <c r="I17" s="226"/>
      <c r="J17" s="226"/>
      <c r="K17" s="226"/>
      <c r="L17" s="26"/>
    </row>
    <row r="18" spans="1:12" customFormat="1" ht="15" x14ac:dyDescent="0.2">
      <c r="A18" s="68">
        <v>10</v>
      </c>
      <c r="B18" s="68"/>
      <c r="C18" s="26"/>
      <c r="D18" s="26"/>
      <c r="E18" s="26"/>
      <c r="F18" s="26"/>
      <c r="G18" s="26"/>
      <c r="H18" s="26"/>
      <c r="I18" s="226"/>
      <c r="J18" s="226"/>
      <c r="K18" s="226"/>
      <c r="L18" s="26"/>
    </row>
    <row r="19" spans="1:12" customFormat="1" ht="15" x14ac:dyDescent="0.2">
      <c r="A19" s="68">
        <v>11</v>
      </c>
      <c r="B19" s="68"/>
      <c r="C19" s="26"/>
      <c r="D19" s="26"/>
      <c r="E19" s="26"/>
      <c r="F19" s="26"/>
      <c r="G19" s="26"/>
      <c r="H19" s="26"/>
      <c r="I19" s="226"/>
      <c r="J19" s="226"/>
      <c r="K19" s="226"/>
      <c r="L19" s="26"/>
    </row>
    <row r="20" spans="1:12" customFormat="1" ht="15" x14ac:dyDescent="0.2">
      <c r="A20" s="68">
        <v>12</v>
      </c>
      <c r="B20" s="68"/>
      <c r="C20" s="26"/>
      <c r="D20" s="26"/>
      <c r="E20" s="26"/>
      <c r="F20" s="26"/>
      <c r="G20" s="26"/>
      <c r="H20" s="26"/>
      <c r="I20" s="226"/>
      <c r="J20" s="226"/>
      <c r="K20" s="226"/>
      <c r="L20" s="26"/>
    </row>
    <row r="21" spans="1:12" customFormat="1" ht="15" x14ac:dyDescent="0.2">
      <c r="A21" s="68">
        <v>13</v>
      </c>
      <c r="B21" s="68"/>
      <c r="C21" s="26"/>
      <c r="D21" s="26"/>
      <c r="E21" s="26"/>
      <c r="F21" s="26"/>
      <c r="G21" s="26"/>
      <c r="H21" s="26"/>
      <c r="I21" s="226"/>
      <c r="J21" s="226"/>
      <c r="K21" s="226"/>
      <c r="L21" s="26"/>
    </row>
    <row r="22" spans="1:12" customFormat="1" ht="15" x14ac:dyDescent="0.2">
      <c r="A22" s="68">
        <v>14</v>
      </c>
      <c r="B22" s="68"/>
      <c r="C22" s="26"/>
      <c r="D22" s="26"/>
      <c r="E22" s="26"/>
      <c r="F22" s="26"/>
      <c r="G22" s="26"/>
      <c r="H22" s="26"/>
      <c r="I22" s="226"/>
      <c r="J22" s="226"/>
      <c r="K22" s="226"/>
      <c r="L22" s="26"/>
    </row>
    <row r="23" spans="1:12" customFormat="1" ht="15" x14ac:dyDescent="0.2">
      <c r="A23" s="68">
        <v>15</v>
      </c>
      <c r="B23" s="68"/>
      <c r="C23" s="26"/>
      <c r="D23" s="26"/>
      <c r="E23" s="26"/>
      <c r="F23" s="26"/>
      <c r="G23" s="26"/>
      <c r="H23" s="26"/>
      <c r="I23" s="226"/>
      <c r="J23" s="226"/>
      <c r="K23" s="226"/>
      <c r="L23" s="26"/>
    </row>
    <row r="24" spans="1:12" customFormat="1" ht="15" x14ac:dyDescent="0.2">
      <c r="A24" s="68">
        <v>16</v>
      </c>
      <c r="B24" s="68"/>
      <c r="C24" s="26"/>
      <c r="D24" s="26"/>
      <c r="E24" s="26"/>
      <c r="F24" s="26"/>
      <c r="G24" s="26"/>
      <c r="H24" s="26"/>
      <c r="I24" s="226"/>
      <c r="J24" s="226"/>
      <c r="K24" s="226"/>
      <c r="L24" s="26"/>
    </row>
    <row r="25" spans="1:12" customFormat="1" ht="15" x14ac:dyDescent="0.2">
      <c r="A25" s="68">
        <v>17</v>
      </c>
      <c r="B25" s="68"/>
      <c r="C25" s="26"/>
      <c r="D25" s="26"/>
      <c r="E25" s="26"/>
      <c r="F25" s="26"/>
      <c r="G25" s="26"/>
      <c r="H25" s="26"/>
      <c r="I25" s="226"/>
      <c r="J25" s="226"/>
      <c r="K25" s="226"/>
      <c r="L25" s="26"/>
    </row>
    <row r="26" spans="1:12" customFormat="1" ht="15" x14ac:dyDescent="0.2">
      <c r="A26" s="68">
        <v>18</v>
      </c>
      <c r="B26" s="68"/>
      <c r="C26" s="26"/>
      <c r="D26" s="26"/>
      <c r="E26" s="26"/>
      <c r="F26" s="26"/>
      <c r="G26" s="26"/>
      <c r="H26" s="26"/>
      <c r="I26" s="226"/>
      <c r="J26" s="226"/>
      <c r="K26" s="226"/>
      <c r="L26" s="26"/>
    </row>
    <row r="27" spans="1:12" customFormat="1" ht="15" x14ac:dyDescent="0.2">
      <c r="A27" s="68" t="s">
        <v>278</v>
      </c>
      <c r="B27" s="68"/>
      <c r="C27" s="26"/>
      <c r="D27" s="26"/>
      <c r="E27" s="26"/>
      <c r="F27" s="26"/>
      <c r="G27" s="26"/>
      <c r="H27" s="26"/>
      <c r="I27" s="226"/>
      <c r="J27" s="226"/>
      <c r="K27" s="226"/>
      <c r="L27" s="26"/>
    </row>
    <row r="28" spans="1:12" x14ac:dyDescent="0.2">
      <c r="A28" s="232"/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</row>
    <row r="29" spans="1:12" x14ac:dyDescent="0.2">
      <c r="A29" s="232"/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</row>
    <row r="30" spans="1:12" x14ac:dyDescent="0.2">
      <c r="A30" s="233"/>
      <c r="B30" s="233"/>
      <c r="C30" s="232"/>
      <c r="D30" s="232"/>
      <c r="E30" s="232"/>
      <c r="F30" s="232"/>
      <c r="G30" s="232"/>
      <c r="H30" s="232"/>
      <c r="I30" s="232"/>
      <c r="J30" s="232"/>
      <c r="K30" s="232"/>
      <c r="L30" s="232"/>
    </row>
    <row r="31" spans="1:12" ht="15" x14ac:dyDescent="0.3">
      <c r="A31" s="188"/>
      <c r="B31" s="188"/>
      <c r="C31" s="190" t="s">
        <v>107</v>
      </c>
      <c r="D31" s="188"/>
      <c r="E31" s="188"/>
      <c r="F31" s="191"/>
      <c r="G31" s="188"/>
      <c r="H31" s="188"/>
      <c r="I31" s="188"/>
      <c r="J31" s="188"/>
      <c r="K31" s="188"/>
      <c r="L31" s="188"/>
    </row>
    <row r="32" spans="1:12" ht="15" x14ac:dyDescent="0.3">
      <c r="A32" s="188"/>
      <c r="B32" s="188"/>
      <c r="C32" s="188"/>
      <c r="D32" s="192"/>
      <c r="E32" s="188"/>
      <c r="G32" s="192"/>
      <c r="H32" s="238"/>
    </row>
    <row r="33" spans="3:7" ht="15" x14ac:dyDescent="0.3">
      <c r="C33" s="188"/>
      <c r="D33" s="194" t="s">
        <v>268</v>
      </c>
      <c r="E33" s="188"/>
      <c r="G33" s="195" t="s">
        <v>273</v>
      </c>
    </row>
    <row r="34" spans="3:7" ht="15" x14ac:dyDescent="0.3">
      <c r="C34" s="188"/>
      <c r="D34" s="196" t="s">
        <v>139</v>
      </c>
      <c r="E34" s="188"/>
      <c r="G34" s="188" t="s">
        <v>269</v>
      </c>
    </row>
    <row r="35" spans="3:7" ht="15" x14ac:dyDescent="0.3">
      <c r="C35" s="188"/>
      <c r="D35" s="196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H7" sqref="H7"/>
    </sheetView>
  </sheetViews>
  <sheetFormatPr defaultRowHeight="12.75" x14ac:dyDescent="0.2"/>
  <cols>
    <col min="1" max="1" width="11.7109375" style="189" customWidth="1"/>
    <col min="2" max="2" width="21.5703125" style="189" customWidth="1"/>
    <col min="3" max="3" width="19.140625" style="189" customWidth="1"/>
    <col min="4" max="4" width="23.7109375" style="189" customWidth="1"/>
    <col min="5" max="6" width="16.5703125" style="189" bestFit="1" customWidth="1"/>
    <col min="7" max="7" width="17" style="189" customWidth="1"/>
    <col min="8" max="8" width="19" style="189" customWidth="1"/>
    <col min="9" max="9" width="24.42578125" style="189" customWidth="1"/>
    <col min="10" max="16384" width="9.140625" style="189"/>
  </cols>
  <sheetData>
    <row r="1" spans="1:13" customFormat="1" ht="15" x14ac:dyDescent="0.2">
      <c r="A1" s="138" t="s">
        <v>463</v>
      </c>
      <c r="B1" s="139"/>
      <c r="C1" s="139"/>
      <c r="D1" s="139"/>
      <c r="E1" s="139"/>
      <c r="F1" s="139"/>
      <c r="G1" s="139"/>
      <c r="H1" s="145"/>
      <c r="I1" s="79" t="s">
        <v>109</v>
      </c>
    </row>
    <row r="2" spans="1:1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227" t="s">
        <v>515</v>
      </c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M3" s="189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 x14ac:dyDescent="0.3">
      <c r="A5" s="229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1"/>
      <c r="C5" s="81"/>
      <c r="D5" s="231"/>
      <c r="E5" s="231"/>
      <c r="F5" s="231"/>
      <c r="G5" s="231"/>
      <c r="H5" s="231"/>
      <c r="I5" s="230"/>
    </row>
    <row r="6" spans="1:1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75" x14ac:dyDescent="0.2">
      <c r="A7" s="152" t="s">
        <v>64</v>
      </c>
      <c r="B7" s="137" t="s">
        <v>385</v>
      </c>
      <c r="C7" s="137" t="s">
        <v>386</v>
      </c>
      <c r="D7" s="137" t="s">
        <v>391</v>
      </c>
      <c r="E7" s="137" t="s">
        <v>393</v>
      </c>
      <c r="F7" s="137" t="s">
        <v>387</v>
      </c>
      <c r="G7" s="137" t="s">
        <v>388</v>
      </c>
      <c r="H7" s="137" t="s">
        <v>400</v>
      </c>
      <c r="I7" s="137" t="s">
        <v>389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 x14ac:dyDescent="0.2">
      <c r="A9" s="68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 x14ac:dyDescent="0.2">
      <c r="A10" s="68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 x14ac:dyDescent="0.2">
      <c r="A11" s="68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 x14ac:dyDescent="0.2">
      <c r="A12" s="68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 x14ac:dyDescent="0.2">
      <c r="A13" s="68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 x14ac:dyDescent="0.2">
      <c r="A14" s="68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 x14ac:dyDescent="0.2">
      <c r="A15" s="68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 x14ac:dyDescent="0.2">
      <c r="A16" s="68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 x14ac:dyDescent="0.2">
      <c r="A17" s="68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 x14ac:dyDescent="0.2">
      <c r="A18" s="68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 x14ac:dyDescent="0.2">
      <c r="A19" s="68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 x14ac:dyDescent="0.2">
      <c r="A20" s="68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 x14ac:dyDescent="0.2">
      <c r="A21" s="68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 x14ac:dyDescent="0.2">
      <c r="A22" s="68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 x14ac:dyDescent="0.2">
      <c r="A23" s="68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 x14ac:dyDescent="0.2">
      <c r="A24" s="68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 x14ac:dyDescent="0.2">
      <c r="A25" s="68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 x14ac:dyDescent="0.2">
      <c r="A26" s="68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 x14ac:dyDescent="0.2">
      <c r="A27" s="68" t="s">
        <v>278</v>
      </c>
      <c r="B27" s="26"/>
      <c r="C27" s="26"/>
      <c r="D27" s="26"/>
      <c r="E27" s="26"/>
      <c r="F27" s="226"/>
      <c r="G27" s="226"/>
      <c r="H27" s="226"/>
      <c r="I27" s="26"/>
    </row>
    <row r="28" spans="1:9" x14ac:dyDescent="0.2">
      <c r="A28" s="232"/>
      <c r="B28" s="232"/>
      <c r="C28" s="232"/>
      <c r="D28" s="232"/>
      <c r="E28" s="232"/>
      <c r="F28" s="232"/>
      <c r="G28" s="232"/>
      <c r="H28" s="232"/>
      <c r="I28" s="232"/>
    </row>
    <row r="29" spans="1:9" x14ac:dyDescent="0.2">
      <c r="A29" s="232"/>
      <c r="B29" s="232"/>
      <c r="C29" s="232"/>
      <c r="D29" s="232"/>
      <c r="E29" s="232"/>
      <c r="F29" s="232"/>
      <c r="G29" s="232"/>
      <c r="H29" s="232"/>
      <c r="I29" s="232"/>
    </row>
    <row r="30" spans="1:9" x14ac:dyDescent="0.2">
      <c r="A30" s="233"/>
      <c r="B30" s="232"/>
      <c r="C30" s="232"/>
      <c r="D30" s="232"/>
      <c r="E30" s="232"/>
      <c r="F30" s="232"/>
      <c r="G30" s="232"/>
      <c r="H30" s="232"/>
      <c r="I30" s="232"/>
    </row>
    <row r="31" spans="1:9" ht="15" x14ac:dyDescent="0.3">
      <c r="A31" s="188"/>
      <c r="B31" s="190" t="s">
        <v>107</v>
      </c>
      <c r="C31" s="188"/>
      <c r="D31" s="188"/>
      <c r="E31" s="191"/>
      <c r="F31" s="188"/>
      <c r="G31" s="188"/>
      <c r="H31" s="188"/>
      <c r="I31" s="188"/>
    </row>
    <row r="32" spans="1:9" ht="15" x14ac:dyDescent="0.3">
      <c r="A32" s="188"/>
      <c r="B32" s="188"/>
      <c r="C32" s="192"/>
      <c r="D32" s="188"/>
      <c r="F32" s="192"/>
      <c r="G32" s="238"/>
    </row>
    <row r="33" spans="2:6" ht="15" x14ac:dyDescent="0.3">
      <c r="B33" s="188"/>
      <c r="C33" s="194" t="s">
        <v>268</v>
      </c>
      <c r="D33" s="188"/>
      <c r="F33" s="195" t="s">
        <v>273</v>
      </c>
    </row>
    <row r="34" spans="2:6" ht="15" x14ac:dyDescent="0.3">
      <c r="B34" s="188"/>
      <c r="C34" s="196" t="s">
        <v>139</v>
      </c>
      <c r="D34" s="188"/>
      <c r="F34" s="188" t="s">
        <v>269</v>
      </c>
    </row>
    <row r="35" spans="2:6" ht="15" x14ac:dyDescent="0.3">
      <c r="B35" s="188"/>
      <c r="C35" s="196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H9" sqref="H9"/>
    </sheetView>
  </sheetViews>
  <sheetFormatPr defaultRowHeight="15" x14ac:dyDescent="0.3"/>
  <cols>
    <col min="1" max="1" width="10" style="188" customWidth="1"/>
    <col min="2" max="2" width="20.28515625" style="188" customWidth="1"/>
    <col min="3" max="3" width="30" style="188" customWidth="1"/>
    <col min="4" max="4" width="29" style="188" customWidth="1"/>
    <col min="5" max="5" width="22.5703125" style="188" customWidth="1"/>
    <col min="6" max="6" width="20" style="188" customWidth="1"/>
    <col min="7" max="7" width="29.28515625" style="188" customWidth="1"/>
    <col min="8" max="8" width="27.140625" style="188" customWidth="1"/>
    <col min="9" max="9" width="26.42578125" style="188" customWidth="1"/>
    <col min="10" max="10" width="0.5703125" style="188" customWidth="1"/>
    <col min="11" max="16384" width="9.140625" style="188"/>
  </cols>
  <sheetData>
    <row r="1" spans="1:10" x14ac:dyDescent="0.3">
      <c r="A1" s="75" t="s">
        <v>405</v>
      </c>
      <c r="B1" s="77"/>
      <c r="C1" s="77"/>
      <c r="D1" s="77"/>
      <c r="E1" s="77"/>
      <c r="F1" s="77"/>
      <c r="G1" s="77"/>
      <c r="H1" s="77"/>
      <c r="I1" s="167" t="s">
        <v>198</v>
      </c>
      <c r="J1" s="168"/>
    </row>
    <row r="2" spans="1:10" x14ac:dyDescent="0.3">
      <c r="A2" s="77" t="s">
        <v>140</v>
      </c>
      <c r="B2" s="77"/>
      <c r="C2" s="77"/>
      <c r="D2" s="77"/>
      <c r="E2" s="77"/>
      <c r="F2" s="77"/>
      <c r="G2" s="77"/>
      <c r="H2" s="77"/>
      <c r="I2" s="169" t="s">
        <v>515</v>
      </c>
      <c r="J2" s="168"/>
    </row>
    <row r="3" spans="1:10" x14ac:dyDescent="0.3">
      <c r="A3" s="77"/>
      <c r="B3" s="77"/>
      <c r="C3" s="77"/>
      <c r="D3" s="77"/>
      <c r="E3" s="77"/>
      <c r="F3" s="77"/>
      <c r="G3" s="77"/>
      <c r="H3" s="77"/>
      <c r="I3" s="103"/>
      <c r="J3" s="168"/>
    </row>
    <row r="4" spans="1:10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 x14ac:dyDescent="0.3">
      <c r="A5" s="229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29"/>
      <c r="C5" s="229"/>
      <c r="D5" s="229"/>
      <c r="E5" s="229"/>
      <c r="F5" s="229"/>
      <c r="G5" s="229"/>
      <c r="H5" s="229"/>
      <c r="I5" s="229"/>
      <c r="J5" s="195"/>
    </row>
    <row r="6" spans="1:10" x14ac:dyDescent="0.3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 x14ac:dyDescent="0.3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 x14ac:dyDescent="0.3">
      <c r="A8" s="170" t="s">
        <v>64</v>
      </c>
      <c r="B8" s="384" t="s">
        <v>377</v>
      </c>
      <c r="C8" s="385" t="s">
        <v>439</v>
      </c>
      <c r="D8" s="385" t="s">
        <v>440</v>
      </c>
      <c r="E8" s="385" t="s">
        <v>378</v>
      </c>
      <c r="F8" s="385" t="s">
        <v>397</v>
      </c>
      <c r="G8" s="385" t="s">
        <v>398</v>
      </c>
      <c r="H8" s="385" t="s">
        <v>444</v>
      </c>
      <c r="I8" s="171" t="s">
        <v>399</v>
      </c>
      <c r="J8" s="106"/>
    </row>
    <row r="9" spans="1:10" x14ac:dyDescent="0.3">
      <c r="A9" s="173">
        <v>1</v>
      </c>
      <c r="B9" s="211"/>
      <c r="C9" s="178"/>
      <c r="D9" s="178"/>
      <c r="E9" s="177"/>
      <c r="F9" s="177"/>
      <c r="G9" s="177"/>
      <c r="H9" s="177"/>
      <c r="I9" s="177"/>
      <c r="J9" s="106"/>
    </row>
    <row r="10" spans="1:10" x14ac:dyDescent="0.3">
      <c r="A10" s="173">
        <v>2</v>
      </c>
      <c r="B10" s="211"/>
      <c r="C10" s="178"/>
      <c r="D10" s="178"/>
      <c r="E10" s="177"/>
      <c r="F10" s="177"/>
      <c r="G10" s="177"/>
      <c r="H10" s="177"/>
      <c r="I10" s="177"/>
      <c r="J10" s="106"/>
    </row>
    <row r="11" spans="1:10" x14ac:dyDescent="0.3">
      <c r="A11" s="173">
        <v>3</v>
      </c>
      <c r="B11" s="211"/>
      <c r="C11" s="178"/>
      <c r="D11" s="178"/>
      <c r="E11" s="177"/>
      <c r="F11" s="177"/>
      <c r="G11" s="177"/>
      <c r="H11" s="177"/>
      <c r="I11" s="177"/>
      <c r="J11" s="106"/>
    </row>
    <row r="12" spans="1:10" x14ac:dyDescent="0.3">
      <c r="A12" s="173">
        <v>4</v>
      </c>
      <c r="B12" s="211"/>
      <c r="C12" s="178"/>
      <c r="D12" s="178"/>
      <c r="E12" s="177"/>
      <c r="F12" s="177"/>
      <c r="G12" s="177"/>
      <c r="H12" s="177"/>
      <c r="I12" s="177"/>
      <c r="J12" s="106"/>
    </row>
    <row r="13" spans="1:10" x14ac:dyDescent="0.3">
      <c r="A13" s="173">
        <v>5</v>
      </c>
      <c r="B13" s="211"/>
      <c r="C13" s="178"/>
      <c r="D13" s="178"/>
      <c r="E13" s="177"/>
      <c r="F13" s="177"/>
      <c r="G13" s="177"/>
      <c r="H13" s="177"/>
      <c r="I13" s="177"/>
      <c r="J13" s="106"/>
    </row>
    <row r="14" spans="1:10" x14ac:dyDescent="0.3">
      <c r="A14" s="173">
        <v>6</v>
      </c>
      <c r="B14" s="211"/>
      <c r="C14" s="178"/>
      <c r="D14" s="178"/>
      <c r="E14" s="177"/>
      <c r="F14" s="177"/>
      <c r="G14" s="177"/>
      <c r="H14" s="177"/>
      <c r="I14" s="177"/>
      <c r="J14" s="106"/>
    </row>
    <row r="15" spans="1:10" x14ac:dyDescent="0.3">
      <c r="A15" s="173">
        <v>7</v>
      </c>
      <c r="B15" s="211"/>
      <c r="C15" s="178"/>
      <c r="D15" s="178"/>
      <c r="E15" s="177"/>
      <c r="F15" s="177"/>
      <c r="G15" s="177"/>
      <c r="H15" s="177"/>
      <c r="I15" s="177"/>
      <c r="J15" s="106"/>
    </row>
    <row r="16" spans="1:10" x14ac:dyDescent="0.3">
      <c r="A16" s="173">
        <v>8</v>
      </c>
      <c r="B16" s="211"/>
      <c r="C16" s="178"/>
      <c r="D16" s="178"/>
      <c r="E16" s="177"/>
      <c r="F16" s="177"/>
      <c r="G16" s="177"/>
      <c r="H16" s="177"/>
      <c r="I16" s="177"/>
      <c r="J16" s="106"/>
    </row>
    <row r="17" spans="1:10" x14ac:dyDescent="0.3">
      <c r="A17" s="173">
        <v>9</v>
      </c>
      <c r="B17" s="211"/>
      <c r="C17" s="178"/>
      <c r="D17" s="178"/>
      <c r="E17" s="177"/>
      <c r="F17" s="177"/>
      <c r="G17" s="177"/>
      <c r="H17" s="177"/>
      <c r="I17" s="177"/>
      <c r="J17" s="106"/>
    </row>
    <row r="18" spans="1:10" x14ac:dyDescent="0.3">
      <c r="A18" s="173">
        <v>10</v>
      </c>
      <c r="B18" s="211"/>
      <c r="C18" s="178"/>
      <c r="D18" s="178"/>
      <c r="E18" s="177"/>
      <c r="F18" s="177"/>
      <c r="G18" s="177"/>
      <c r="H18" s="177"/>
      <c r="I18" s="177"/>
      <c r="J18" s="106"/>
    </row>
    <row r="19" spans="1:10" x14ac:dyDescent="0.3">
      <c r="A19" s="173">
        <v>11</v>
      </c>
      <c r="B19" s="211"/>
      <c r="C19" s="178"/>
      <c r="D19" s="178"/>
      <c r="E19" s="177"/>
      <c r="F19" s="177"/>
      <c r="G19" s="177"/>
      <c r="H19" s="177"/>
      <c r="I19" s="177"/>
      <c r="J19" s="106"/>
    </row>
    <row r="20" spans="1:10" x14ac:dyDescent="0.3">
      <c r="A20" s="173">
        <v>12</v>
      </c>
      <c r="B20" s="211"/>
      <c r="C20" s="178"/>
      <c r="D20" s="178"/>
      <c r="E20" s="177"/>
      <c r="F20" s="177"/>
      <c r="G20" s="177"/>
      <c r="H20" s="177"/>
      <c r="I20" s="177"/>
      <c r="J20" s="106"/>
    </row>
    <row r="21" spans="1:10" x14ac:dyDescent="0.3">
      <c r="A21" s="173">
        <v>13</v>
      </c>
      <c r="B21" s="211"/>
      <c r="C21" s="178"/>
      <c r="D21" s="178"/>
      <c r="E21" s="177"/>
      <c r="F21" s="177"/>
      <c r="G21" s="177"/>
      <c r="H21" s="177"/>
      <c r="I21" s="177"/>
      <c r="J21" s="106"/>
    </row>
    <row r="22" spans="1:10" x14ac:dyDescent="0.3">
      <c r="A22" s="173">
        <v>14</v>
      </c>
      <c r="B22" s="211"/>
      <c r="C22" s="178"/>
      <c r="D22" s="178"/>
      <c r="E22" s="177"/>
      <c r="F22" s="177"/>
      <c r="G22" s="177"/>
      <c r="H22" s="177"/>
      <c r="I22" s="177"/>
      <c r="J22" s="106"/>
    </row>
    <row r="23" spans="1:10" x14ac:dyDescent="0.3">
      <c r="A23" s="173">
        <v>15</v>
      </c>
      <c r="B23" s="211"/>
      <c r="C23" s="178"/>
      <c r="D23" s="178"/>
      <c r="E23" s="177"/>
      <c r="F23" s="177"/>
      <c r="G23" s="177"/>
      <c r="H23" s="177"/>
      <c r="I23" s="177"/>
      <c r="J23" s="106"/>
    </row>
    <row r="24" spans="1:10" x14ac:dyDescent="0.3">
      <c r="A24" s="173">
        <v>16</v>
      </c>
      <c r="B24" s="211"/>
      <c r="C24" s="178"/>
      <c r="D24" s="178"/>
      <c r="E24" s="177"/>
      <c r="F24" s="177"/>
      <c r="G24" s="177"/>
      <c r="H24" s="177"/>
      <c r="I24" s="177"/>
      <c r="J24" s="106"/>
    </row>
    <row r="25" spans="1:10" x14ac:dyDescent="0.3">
      <c r="A25" s="173">
        <v>17</v>
      </c>
      <c r="B25" s="211"/>
      <c r="C25" s="178"/>
      <c r="D25" s="178"/>
      <c r="E25" s="177"/>
      <c r="F25" s="177"/>
      <c r="G25" s="177"/>
      <c r="H25" s="177"/>
      <c r="I25" s="177"/>
      <c r="J25" s="106"/>
    </row>
    <row r="26" spans="1:10" x14ac:dyDescent="0.3">
      <c r="A26" s="173">
        <v>18</v>
      </c>
      <c r="B26" s="211"/>
      <c r="C26" s="178"/>
      <c r="D26" s="178"/>
      <c r="E26" s="177"/>
      <c r="F26" s="177"/>
      <c r="G26" s="177"/>
      <c r="H26" s="177"/>
      <c r="I26" s="177"/>
      <c r="J26" s="106"/>
    </row>
    <row r="27" spans="1:10" x14ac:dyDescent="0.3">
      <c r="A27" s="173">
        <v>19</v>
      </c>
      <c r="B27" s="211"/>
      <c r="C27" s="178"/>
      <c r="D27" s="178"/>
      <c r="E27" s="177"/>
      <c r="F27" s="177"/>
      <c r="G27" s="177"/>
      <c r="H27" s="177"/>
      <c r="I27" s="177"/>
      <c r="J27" s="106"/>
    </row>
    <row r="28" spans="1:10" x14ac:dyDescent="0.3">
      <c r="A28" s="173">
        <v>20</v>
      </c>
      <c r="B28" s="211"/>
      <c r="C28" s="178"/>
      <c r="D28" s="178"/>
      <c r="E28" s="177"/>
      <c r="F28" s="177"/>
      <c r="G28" s="177"/>
      <c r="H28" s="177"/>
      <c r="I28" s="177"/>
      <c r="J28" s="106"/>
    </row>
    <row r="29" spans="1:10" x14ac:dyDescent="0.3">
      <c r="A29" s="173">
        <v>21</v>
      </c>
      <c r="B29" s="211"/>
      <c r="C29" s="181"/>
      <c r="D29" s="181"/>
      <c r="E29" s="180"/>
      <c r="F29" s="180"/>
      <c r="G29" s="180"/>
      <c r="H29" s="282"/>
      <c r="I29" s="177"/>
      <c r="J29" s="106"/>
    </row>
    <row r="30" spans="1:10" x14ac:dyDescent="0.3">
      <c r="A30" s="173">
        <v>22</v>
      </c>
      <c r="B30" s="211"/>
      <c r="C30" s="181"/>
      <c r="D30" s="181"/>
      <c r="E30" s="180"/>
      <c r="F30" s="180"/>
      <c r="G30" s="180"/>
      <c r="H30" s="282"/>
      <c r="I30" s="177"/>
      <c r="J30" s="106"/>
    </row>
    <row r="31" spans="1:10" x14ac:dyDescent="0.3">
      <c r="A31" s="173">
        <v>23</v>
      </c>
      <c r="B31" s="211"/>
      <c r="C31" s="181"/>
      <c r="D31" s="181"/>
      <c r="E31" s="180"/>
      <c r="F31" s="180"/>
      <c r="G31" s="180"/>
      <c r="H31" s="282"/>
      <c r="I31" s="177"/>
      <c r="J31" s="106"/>
    </row>
    <row r="32" spans="1:10" x14ac:dyDescent="0.3">
      <c r="A32" s="173">
        <v>24</v>
      </c>
      <c r="B32" s="211"/>
      <c r="C32" s="181"/>
      <c r="D32" s="181"/>
      <c r="E32" s="180"/>
      <c r="F32" s="180"/>
      <c r="G32" s="180"/>
      <c r="H32" s="282"/>
      <c r="I32" s="177"/>
      <c r="J32" s="106"/>
    </row>
    <row r="33" spans="1:12" x14ac:dyDescent="0.3">
      <c r="A33" s="173">
        <v>25</v>
      </c>
      <c r="B33" s="211"/>
      <c r="C33" s="181"/>
      <c r="D33" s="181"/>
      <c r="E33" s="180"/>
      <c r="F33" s="180"/>
      <c r="G33" s="180"/>
      <c r="H33" s="282"/>
      <c r="I33" s="177"/>
      <c r="J33" s="106"/>
    </row>
    <row r="34" spans="1:12" x14ac:dyDescent="0.3">
      <c r="A34" s="173">
        <v>26</v>
      </c>
      <c r="B34" s="211"/>
      <c r="C34" s="181"/>
      <c r="D34" s="181"/>
      <c r="E34" s="180"/>
      <c r="F34" s="180"/>
      <c r="G34" s="180"/>
      <c r="H34" s="282"/>
      <c r="I34" s="177"/>
      <c r="J34" s="106"/>
    </row>
    <row r="35" spans="1:12" x14ac:dyDescent="0.3">
      <c r="A35" s="173">
        <v>27</v>
      </c>
      <c r="B35" s="211"/>
      <c r="C35" s="181"/>
      <c r="D35" s="181"/>
      <c r="E35" s="180"/>
      <c r="F35" s="180"/>
      <c r="G35" s="180"/>
      <c r="H35" s="282"/>
      <c r="I35" s="177"/>
      <c r="J35" s="106"/>
    </row>
    <row r="36" spans="1:12" x14ac:dyDescent="0.3">
      <c r="A36" s="173">
        <v>28</v>
      </c>
      <c r="B36" s="211"/>
      <c r="C36" s="181"/>
      <c r="D36" s="181"/>
      <c r="E36" s="180"/>
      <c r="F36" s="180"/>
      <c r="G36" s="180"/>
      <c r="H36" s="282"/>
      <c r="I36" s="177"/>
      <c r="J36" s="106"/>
    </row>
    <row r="37" spans="1:12" x14ac:dyDescent="0.3">
      <c r="A37" s="173">
        <v>29</v>
      </c>
      <c r="B37" s="211"/>
      <c r="C37" s="181"/>
      <c r="D37" s="181"/>
      <c r="E37" s="180"/>
      <c r="F37" s="180"/>
      <c r="G37" s="180"/>
      <c r="H37" s="282"/>
      <c r="I37" s="177"/>
      <c r="J37" s="106"/>
    </row>
    <row r="38" spans="1:12" x14ac:dyDescent="0.3">
      <c r="A38" s="173" t="s">
        <v>278</v>
      </c>
      <c r="B38" s="211"/>
      <c r="C38" s="181"/>
      <c r="D38" s="181"/>
      <c r="E38" s="180"/>
      <c r="F38" s="180"/>
      <c r="G38" s="283"/>
      <c r="H38" s="292" t="s">
        <v>432</v>
      </c>
      <c r="I38" s="391">
        <f>SUM(I9:I37)</f>
        <v>0</v>
      </c>
      <c r="J38" s="106"/>
    </row>
    <row r="40" spans="1:12" x14ac:dyDescent="0.3">
      <c r="A40" s="188" t="s">
        <v>464</v>
      </c>
    </row>
    <row r="42" spans="1:12" x14ac:dyDescent="0.3">
      <c r="B42" s="190" t="s">
        <v>107</v>
      </c>
      <c r="F42" s="191"/>
    </row>
    <row r="43" spans="1:12" x14ac:dyDescent="0.3">
      <c r="F43" s="189"/>
      <c r="I43" s="189"/>
      <c r="J43" s="189"/>
      <c r="K43" s="189"/>
      <c r="L43" s="189"/>
    </row>
    <row r="44" spans="1:12" x14ac:dyDescent="0.3">
      <c r="C44" s="192"/>
      <c r="F44" s="192"/>
      <c r="G44" s="192"/>
      <c r="H44" s="195"/>
      <c r="I44" s="193"/>
      <c r="J44" s="189"/>
      <c r="K44" s="189"/>
      <c r="L44" s="189"/>
    </row>
    <row r="45" spans="1:12" x14ac:dyDescent="0.3">
      <c r="A45" s="189"/>
      <c r="C45" s="194" t="s">
        <v>268</v>
      </c>
      <c r="F45" s="195" t="s">
        <v>273</v>
      </c>
      <c r="G45" s="194"/>
      <c r="H45" s="194"/>
      <c r="I45" s="193"/>
      <c r="J45" s="189"/>
      <c r="K45" s="189"/>
      <c r="L45" s="189"/>
    </row>
    <row r="46" spans="1:12" x14ac:dyDescent="0.3">
      <c r="A46" s="189"/>
      <c r="C46" s="196" t="s">
        <v>139</v>
      </c>
      <c r="F46" s="188" t="s">
        <v>269</v>
      </c>
      <c r="I46" s="189"/>
      <c r="J46" s="189"/>
      <c r="K46" s="189"/>
      <c r="L46" s="189"/>
    </row>
    <row r="47" spans="1:12" s="189" customFormat="1" x14ac:dyDescent="0.3">
      <c r="B47" s="188"/>
      <c r="C47" s="196"/>
      <c r="G47" s="196"/>
      <c r="H47" s="196"/>
    </row>
    <row r="48" spans="1:12" s="189" customFormat="1" ht="12.75" x14ac:dyDescent="0.2"/>
    <row r="49" s="189" customFormat="1" ht="12.75" x14ac:dyDescent="0.2"/>
    <row r="50" s="189" customFormat="1" ht="12.75" x14ac:dyDescent="0.2"/>
    <row r="51" s="189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D19" sqref="D19"/>
    </sheetView>
  </sheetViews>
  <sheetFormatPr defaultRowHeight="12.75" x14ac:dyDescent="0.2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 x14ac:dyDescent="0.2">
      <c r="A1" s="197" t="s">
        <v>466</v>
      </c>
      <c r="B1" s="198"/>
      <c r="C1" s="198"/>
      <c r="D1" s="198"/>
      <c r="E1" s="198"/>
      <c r="F1" s="198"/>
      <c r="G1" s="198"/>
      <c r="H1" s="198"/>
      <c r="I1" s="202"/>
      <c r="J1" s="270"/>
      <c r="K1" s="270"/>
      <c r="L1" s="270"/>
      <c r="M1" s="270" t="s">
        <v>421</v>
      </c>
      <c r="N1" s="202"/>
    </row>
    <row r="2" spans="1:14" x14ac:dyDescent="0.2">
      <c r="A2" s="202" t="s">
        <v>317</v>
      </c>
      <c r="B2" s="198"/>
      <c r="C2" s="198"/>
      <c r="D2" s="199"/>
      <c r="E2" s="199"/>
      <c r="F2" s="199"/>
      <c r="G2" s="199"/>
      <c r="H2" s="199"/>
      <c r="I2" s="198"/>
      <c r="J2" s="198"/>
      <c r="K2" s="198"/>
      <c r="L2" s="513" t="s">
        <v>515</v>
      </c>
      <c r="M2" s="513"/>
      <c r="N2" s="202"/>
    </row>
    <row r="3" spans="1:14" x14ac:dyDescent="0.2">
      <c r="A3" s="202"/>
      <c r="B3" s="198"/>
      <c r="C3" s="198"/>
      <c r="D3" s="199"/>
      <c r="E3" s="199"/>
      <c r="F3" s="199"/>
      <c r="G3" s="199"/>
      <c r="H3" s="199"/>
      <c r="I3" s="198"/>
      <c r="J3" s="198"/>
      <c r="K3" s="198"/>
      <c r="L3" s="198"/>
      <c r="M3" s="198"/>
      <c r="N3" s="202"/>
    </row>
    <row r="4" spans="1:14" ht="15" x14ac:dyDescent="0.3">
      <c r="A4" s="115" t="s">
        <v>274</v>
      </c>
      <c r="B4" s="198"/>
      <c r="C4" s="198"/>
      <c r="D4" s="203"/>
      <c r="E4" s="271"/>
      <c r="F4" s="203"/>
      <c r="G4" s="199"/>
      <c r="H4" s="199"/>
      <c r="I4" s="199"/>
      <c r="J4" s="199"/>
      <c r="K4" s="199"/>
      <c r="L4" s="198"/>
      <c r="M4" s="199"/>
      <c r="N4" s="202"/>
    </row>
    <row r="5" spans="1:14" x14ac:dyDescent="0.2">
      <c r="A5" s="204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04"/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 x14ac:dyDescent="0.25">
      <c r="A6" s="272"/>
      <c r="B6" s="272"/>
      <c r="C6" s="272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02"/>
    </row>
    <row r="7" spans="1:14" ht="51" x14ac:dyDescent="0.2">
      <c r="A7" s="273" t="s">
        <v>64</v>
      </c>
      <c r="B7" s="274" t="s">
        <v>422</v>
      </c>
      <c r="C7" s="274" t="s">
        <v>423</v>
      </c>
      <c r="D7" s="275" t="s">
        <v>424</v>
      </c>
      <c r="E7" s="275" t="s">
        <v>275</v>
      </c>
      <c r="F7" s="275" t="s">
        <v>425</v>
      </c>
      <c r="G7" s="275" t="s">
        <v>426</v>
      </c>
      <c r="H7" s="274" t="s">
        <v>427</v>
      </c>
      <c r="I7" s="276" t="s">
        <v>428</v>
      </c>
      <c r="J7" s="276" t="s">
        <v>429</v>
      </c>
      <c r="K7" s="277" t="s">
        <v>430</v>
      </c>
      <c r="L7" s="277" t="s">
        <v>431</v>
      </c>
      <c r="M7" s="275" t="s">
        <v>421</v>
      </c>
      <c r="N7" s="202"/>
    </row>
    <row r="8" spans="1:14" x14ac:dyDescent="0.2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 x14ac:dyDescent="0.25">
      <c r="A9" s="210">
        <v>1</v>
      </c>
      <c r="B9" s="211"/>
      <c r="C9" s="278"/>
      <c r="D9" s="210"/>
      <c r="E9" s="210"/>
      <c r="F9" s="210"/>
      <c r="G9" s="210"/>
      <c r="H9" s="210"/>
      <c r="I9" s="210"/>
      <c r="J9" s="210"/>
      <c r="K9" s="210"/>
      <c r="L9" s="210"/>
      <c r="M9" s="279" t="str">
        <f t="shared" ref="M9:M33" si="0">IF(ISBLANK(B9),"",$L$2)</f>
        <v/>
      </c>
      <c r="N9" s="202"/>
    </row>
    <row r="10" spans="1:14" ht="15" x14ac:dyDescent="0.25">
      <c r="A10" s="210">
        <v>2</v>
      </c>
      <c r="B10" s="211"/>
      <c r="C10" s="278"/>
      <c r="D10" s="210"/>
      <c r="E10" s="210"/>
      <c r="F10" s="210"/>
      <c r="G10" s="210"/>
      <c r="H10" s="210"/>
      <c r="I10" s="210"/>
      <c r="J10" s="210"/>
      <c r="K10" s="210"/>
      <c r="L10" s="210"/>
      <c r="M10" s="279" t="str">
        <f t="shared" si="0"/>
        <v/>
      </c>
      <c r="N10" s="202"/>
    </row>
    <row r="11" spans="1:14" ht="15" x14ac:dyDescent="0.25">
      <c r="A11" s="210">
        <v>3</v>
      </c>
      <c r="B11" s="211"/>
      <c r="C11" s="278"/>
      <c r="D11" s="210"/>
      <c r="E11" s="210"/>
      <c r="F11" s="210"/>
      <c r="G11" s="210"/>
      <c r="H11" s="210"/>
      <c r="I11" s="210"/>
      <c r="J11" s="210"/>
      <c r="K11" s="210"/>
      <c r="L11" s="210"/>
      <c r="M11" s="279" t="str">
        <f t="shared" si="0"/>
        <v/>
      </c>
      <c r="N11" s="202"/>
    </row>
    <row r="12" spans="1:14" ht="15" x14ac:dyDescent="0.25">
      <c r="A12" s="210">
        <v>4</v>
      </c>
      <c r="B12" s="211"/>
      <c r="C12" s="278"/>
      <c r="D12" s="210"/>
      <c r="E12" s="210"/>
      <c r="F12" s="210"/>
      <c r="G12" s="210"/>
      <c r="H12" s="210"/>
      <c r="I12" s="210"/>
      <c r="J12" s="210"/>
      <c r="K12" s="210"/>
      <c r="L12" s="210"/>
      <c r="M12" s="279" t="str">
        <f t="shared" si="0"/>
        <v/>
      </c>
      <c r="N12" s="202"/>
    </row>
    <row r="13" spans="1:14" ht="15" x14ac:dyDescent="0.25">
      <c r="A13" s="210">
        <v>5</v>
      </c>
      <c r="B13" s="211"/>
      <c r="C13" s="278"/>
      <c r="D13" s="210"/>
      <c r="E13" s="210"/>
      <c r="F13" s="210"/>
      <c r="G13" s="210"/>
      <c r="H13" s="210"/>
      <c r="I13" s="210"/>
      <c r="J13" s="210"/>
      <c r="K13" s="210"/>
      <c r="L13" s="210"/>
      <c r="M13" s="279" t="str">
        <f t="shared" si="0"/>
        <v/>
      </c>
      <c r="N13" s="202"/>
    </row>
    <row r="14" spans="1:14" ht="15" x14ac:dyDescent="0.25">
      <c r="A14" s="210">
        <v>6</v>
      </c>
      <c r="B14" s="211"/>
      <c r="C14" s="278"/>
      <c r="D14" s="210"/>
      <c r="E14" s="210"/>
      <c r="F14" s="210"/>
      <c r="G14" s="210"/>
      <c r="H14" s="210"/>
      <c r="I14" s="210"/>
      <c r="J14" s="210"/>
      <c r="K14" s="210"/>
      <c r="L14" s="210"/>
      <c r="M14" s="279" t="str">
        <f t="shared" si="0"/>
        <v/>
      </c>
      <c r="N14" s="202"/>
    </row>
    <row r="15" spans="1:14" ht="15" x14ac:dyDescent="0.25">
      <c r="A15" s="210">
        <v>7</v>
      </c>
      <c r="B15" s="211"/>
      <c r="C15" s="278"/>
      <c r="D15" s="210"/>
      <c r="E15" s="210"/>
      <c r="F15" s="210"/>
      <c r="G15" s="210"/>
      <c r="H15" s="210"/>
      <c r="I15" s="210"/>
      <c r="J15" s="210"/>
      <c r="K15" s="210"/>
      <c r="L15" s="210"/>
      <c r="M15" s="279" t="str">
        <f t="shared" si="0"/>
        <v/>
      </c>
      <c r="N15" s="202"/>
    </row>
    <row r="16" spans="1:14" ht="15" x14ac:dyDescent="0.25">
      <c r="A16" s="210">
        <v>8</v>
      </c>
      <c r="B16" s="211"/>
      <c r="C16" s="278"/>
      <c r="D16" s="210"/>
      <c r="E16" s="210"/>
      <c r="F16" s="210"/>
      <c r="G16" s="210"/>
      <c r="H16" s="210"/>
      <c r="I16" s="210"/>
      <c r="J16" s="210"/>
      <c r="K16" s="210"/>
      <c r="L16" s="210"/>
      <c r="M16" s="279" t="str">
        <f t="shared" si="0"/>
        <v/>
      </c>
      <c r="N16" s="202"/>
    </row>
    <row r="17" spans="1:14" ht="15" x14ac:dyDescent="0.25">
      <c r="A17" s="210">
        <v>9</v>
      </c>
      <c r="B17" s="211"/>
      <c r="C17" s="278"/>
      <c r="D17" s="210"/>
      <c r="E17" s="210"/>
      <c r="F17" s="210"/>
      <c r="G17" s="210"/>
      <c r="H17" s="210"/>
      <c r="I17" s="210"/>
      <c r="J17" s="210"/>
      <c r="K17" s="210"/>
      <c r="L17" s="210"/>
      <c r="M17" s="279" t="str">
        <f t="shared" si="0"/>
        <v/>
      </c>
      <c r="N17" s="202"/>
    </row>
    <row r="18" spans="1:14" ht="15" x14ac:dyDescent="0.25">
      <c r="A18" s="210">
        <v>10</v>
      </c>
      <c r="B18" s="211"/>
      <c r="C18" s="278"/>
      <c r="D18" s="210"/>
      <c r="E18" s="210"/>
      <c r="F18" s="210"/>
      <c r="G18" s="210"/>
      <c r="H18" s="210"/>
      <c r="I18" s="210"/>
      <c r="J18" s="210"/>
      <c r="K18" s="210"/>
      <c r="L18" s="210"/>
      <c r="M18" s="279" t="str">
        <f t="shared" si="0"/>
        <v/>
      </c>
      <c r="N18" s="202"/>
    </row>
    <row r="19" spans="1:14" ht="15" x14ac:dyDescent="0.25">
      <c r="A19" s="210">
        <v>11</v>
      </c>
      <c r="B19" s="211"/>
      <c r="C19" s="278"/>
      <c r="D19" s="210"/>
      <c r="E19" s="210"/>
      <c r="F19" s="210"/>
      <c r="G19" s="210"/>
      <c r="H19" s="210"/>
      <c r="I19" s="210"/>
      <c r="J19" s="210"/>
      <c r="K19" s="210"/>
      <c r="L19" s="210"/>
      <c r="M19" s="279" t="str">
        <f t="shared" si="0"/>
        <v/>
      </c>
      <c r="N19" s="202"/>
    </row>
    <row r="20" spans="1:14" ht="15" x14ac:dyDescent="0.25">
      <c r="A20" s="210">
        <v>12</v>
      </c>
      <c r="B20" s="211"/>
      <c r="C20" s="278"/>
      <c r="D20" s="210"/>
      <c r="E20" s="210"/>
      <c r="F20" s="210"/>
      <c r="G20" s="210"/>
      <c r="H20" s="210"/>
      <c r="I20" s="210"/>
      <c r="J20" s="210"/>
      <c r="K20" s="210"/>
      <c r="L20" s="210"/>
      <c r="M20" s="279" t="str">
        <f t="shared" si="0"/>
        <v/>
      </c>
      <c r="N20" s="202"/>
    </row>
    <row r="21" spans="1:14" ht="15" x14ac:dyDescent="0.25">
      <c r="A21" s="210">
        <v>13</v>
      </c>
      <c r="B21" s="211"/>
      <c r="C21" s="278"/>
      <c r="D21" s="210"/>
      <c r="E21" s="210"/>
      <c r="F21" s="210"/>
      <c r="G21" s="210"/>
      <c r="H21" s="210"/>
      <c r="I21" s="210"/>
      <c r="J21" s="210"/>
      <c r="K21" s="210"/>
      <c r="L21" s="210"/>
      <c r="M21" s="279" t="str">
        <f t="shared" si="0"/>
        <v/>
      </c>
      <c r="N21" s="202"/>
    </row>
    <row r="22" spans="1:14" ht="15" x14ac:dyDescent="0.25">
      <c r="A22" s="210">
        <v>14</v>
      </c>
      <c r="B22" s="211"/>
      <c r="C22" s="278"/>
      <c r="D22" s="210"/>
      <c r="E22" s="210"/>
      <c r="F22" s="210"/>
      <c r="G22" s="210"/>
      <c r="H22" s="210"/>
      <c r="I22" s="210"/>
      <c r="J22" s="210"/>
      <c r="K22" s="210"/>
      <c r="L22" s="210"/>
      <c r="M22" s="279" t="str">
        <f t="shared" si="0"/>
        <v/>
      </c>
      <c r="N22" s="202"/>
    </row>
    <row r="23" spans="1:14" ht="15" x14ac:dyDescent="0.25">
      <c r="A23" s="210">
        <v>15</v>
      </c>
      <c r="B23" s="211"/>
      <c r="C23" s="278"/>
      <c r="D23" s="210"/>
      <c r="E23" s="210"/>
      <c r="F23" s="210"/>
      <c r="G23" s="210"/>
      <c r="H23" s="210"/>
      <c r="I23" s="210"/>
      <c r="J23" s="210"/>
      <c r="K23" s="210"/>
      <c r="L23" s="210"/>
      <c r="M23" s="279" t="str">
        <f t="shared" si="0"/>
        <v/>
      </c>
      <c r="N23" s="202"/>
    </row>
    <row r="24" spans="1:14" ht="15" x14ac:dyDescent="0.25">
      <c r="A24" s="210">
        <v>16</v>
      </c>
      <c r="B24" s="211"/>
      <c r="C24" s="278"/>
      <c r="D24" s="210"/>
      <c r="E24" s="210"/>
      <c r="F24" s="210"/>
      <c r="G24" s="210"/>
      <c r="H24" s="210"/>
      <c r="I24" s="210"/>
      <c r="J24" s="210"/>
      <c r="K24" s="210"/>
      <c r="L24" s="210"/>
      <c r="M24" s="279" t="str">
        <f t="shared" si="0"/>
        <v/>
      </c>
      <c r="N24" s="202"/>
    </row>
    <row r="25" spans="1:14" ht="15" x14ac:dyDescent="0.25">
      <c r="A25" s="210">
        <v>17</v>
      </c>
      <c r="B25" s="211"/>
      <c r="C25" s="278"/>
      <c r="D25" s="210"/>
      <c r="E25" s="210"/>
      <c r="F25" s="210"/>
      <c r="G25" s="210"/>
      <c r="H25" s="210"/>
      <c r="I25" s="210"/>
      <c r="J25" s="210"/>
      <c r="K25" s="210"/>
      <c r="L25" s="210"/>
      <c r="M25" s="279" t="str">
        <f t="shared" si="0"/>
        <v/>
      </c>
      <c r="N25" s="202"/>
    </row>
    <row r="26" spans="1:14" ht="15" x14ac:dyDescent="0.25">
      <c r="A26" s="210">
        <v>18</v>
      </c>
      <c r="B26" s="211"/>
      <c r="C26" s="278"/>
      <c r="D26" s="210"/>
      <c r="E26" s="210"/>
      <c r="F26" s="210"/>
      <c r="G26" s="210"/>
      <c r="H26" s="210"/>
      <c r="I26" s="210"/>
      <c r="J26" s="210"/>
      <c r="K26" s="210"/>
      <c r="L26" s="210"/>
      <c r="M26" s="279" t="str">
        <f t="shared" si="0"/>
        <v/>
      </c>
      <c r="N26" s="202"/>
    </row>
    <row r="27" spans="1:14" ht="15" x14ac:dyDescent="0.25">
      <c r="A27" s="210">
        <v>19</v>
      </c>
      <c r="B27" s="211"/>
      <c r="C27" s="278"/>
      <c r="D27" s="210"/>
      <c r="E27" s="210"/>
      <c r="F27" s="210"/>
      <c r="G27" s="210"/>
      <c r="H27" s="210"/>
      <c r="I27" s="210"/>
      <c r="J27" s="210"/>
      <c r="K27" s="210"/>
      <c r="L27" s="210"/>
      <c r="M27" s="279" t="str">
        <f t="shared" si="0"/>
        <v/>
      </c>
      <c r="N27" s="202"/>
    </row>
    <row r="28" spans="1:14" ht="15" x14ac:dyDescent="0.25">
      <c r="A28" s="210">
        <v>20</v>
      </c>
      <c r="B28" s="211"/>
      <c r="C28" s="278"/>
      <c r="D28" s="210"/>
      <c r="E28" s="210"/>
      <c r="F28" s="210"/>
      <c r="G28" s="210"/>
      <c r="H28" s="210"/>
      <c r="I28" s="210"/>
      <c r="J28" s="210"/>
      <c r="K28" s="210"/>
      <c r="L28" s="210"/>
      <c r="M28" s="279" t="str">
        <f t="shared" si="0"/>
        <v/>
      </c>
      <c r="N28" s="202"/>
    </row>
    <row r="29" spans="1:14" ht="15" x14ac:dyDescent="0.25">
      <c r="A29" s="210">
        <v>21</v>
      </c>
      <c r="B29" s="211"/>
      <c r="C29" s="278"/>
      <c r="D29" s="210"/>
      <c r="E29" s="210"/>
      <c r="F29" s="210"/>
      <c r="G29" s="210"/>
      <c r="H29" s="210"/>
      <c r="I29" s="210"/>
      <c r="J29" s="210"/>
      <c r="K29" s="210"/>
      <c r="L29" s="210"/>
      <c r="M29" s="279" t="str">
        <f t="shared" si="0"/>
        <v/>
      </c>
      <c r="N29" s="202"/>
    </row>
    <row r="30" spans="1:14" ht="15" x14ac:dyDescent="0.25">
      <c r="A30" s="210">
        <v>22</v>
      </c>
      <c r="B30" s="211"/>
      <c r="C30" s="278"/>
      <c r="D30" s="210"/>
      <c r="E30" s="210"/>
      <c r="F30" s="210"/>
      <c r="G30" s="210"/>
      <c r="H30" s="210"/>
      <c r="I30" s="210"/>
      <c r="J30" s="210"/>
      <c r="K30" s="210"/>
      <c r="L30" s="210"/>
      <c r="M30" s="279" t="str">
        <f t="shared" si="0"/>
        <v/>
      </c>
      <c r="N30" s="202"/>
    </row>
    <row r="31" spans="1:14" ht="15" x14ac:dyDescent="0.25">
      <c r="A31" s="210">
        <v>23</v>
      </c>
      <c r="B31" s="211"/>
      <c r="C31" s="278"/>
      <c r="D31" s="210"/>
      <c r="E31" s="210"/>
      <c r="F31" s="210"/>
      <c r="G31" s="210"/>
      <c r="H31" s="210"/>
      <c r="I31" s="210"/>
      <c r="J31" s="210"/>
      <c r="K31" s="210"/>
      <c r="L31" s="210"/>
      <c r="M31" s="279" t="str">
        <f t="shared" si="0"/>
        <v/>
      </c>
      <c r="N31" s="202"/>
    </row>
    <row r="32" spans="1:14" ht="15" x14ac:dyDescent="0.25">
      <c r="A32" s="210">
        <v>24</v>
      </c>
      <c r="B32" s="211"/>
      <c r="C32" s="278"/>
      <c r="D32" s="210"/>
      <c r="E32" s="210"/>
      <c r="F32" s="210"/>
      <c r="G32" s="210"/>
      <c r="H32" s="210"/>
      <c r="I32" s="210"/>
      <c r="J32" s="210"/>
      <c r="K32" s="210"/>
      <c r="L32" s="210"/>
      <c r="M32" s="279" t="str">
        <f t="shared" si="0"/>
        <v/>
      </c>
      <c r="N32" s="202"/>
    </row>
    <row r="33" spans="1:14" ht="15" x14ac:dyDescent="0.25">
      <c r="A33" s="280" t="s">
        <v>278</v>
      </c>
      <c r="B33" s="211"/>
      <c r="C33" s="278"/>
      <c r="D33" s="210"/>
      <c r="E33" s="210"/>
      <c r="F33" s="210"/>
      <c r="G33" s="210"/>
      <c r="H33" s="210"/>
      <c r="I33" s="210"/>
      <c r="J33" s="210"/>
      <c r="K33" s="210"/>
      <c r="L33" s="210"/>
      <c r="M33" s="279" t="str">
        <f t="shared" si="0"/>
        <v/>
      </c>
      <c r="N33" s="202"/>
    </row>
    <row r="34" spans="1:14" s="217" customFormat="1" x14ac:dyDescent="0.2"/>
    <row r="37" spans="1:14" s="21" customFormat="1" ht="15" x14ac:dyDescent="0.3">
      <c r="B37" s="212" t="s">
        <v>107</v>
      </c>
    </row>
    <row r="38" spans="1:14" s="21" customFormat="1" ht="15" x14ac:dyDescent="0.3">
      <c r="B38" s="212"/>
    </row>
    <row r="39" spans="1:14" s="21" customFormat="1" ht="15" x14ac:dyDescent="0.3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 x14ac:dyDescent="0.3">
      <c r="C40" s="215" t="s">
        <v>268</v>
      </c>
      <c r="D40" s="213"/>
      <c r="E40" s="213"/>
      <c r="H40" s="212" t="s">
        <v>319</v>
      </c>
      <c r="M40" s="213"/>
    </row>
    <row r="41" spans="1:14" s="21" customFormat="1" ht="15" x14ac:dyDescent="0.3">
      <c r="C41" s="215" t="s">
        <v>139</v>
      </c>
      <c r="D41" s="213"/>
      <c r="E41" s="213"/>
      <c r="H41" s="216" t="s">
        <v>269</v>
      </c>
      <c r="M41" s="213"/>
    </row>
    <row r="42" spans="1:14" ht="15" x14ac:dyDescent="0.3">
      <c r="C42" s="215"/>
      <c r="F42" s="216"/>
      <c r="J42" s="218"/>
      <c r="K42" s="218"/>
      <c r="L42" s="218"/>
      <c r="M42" s="218"/>
    </row>
    <row r="43" spans="1:14" ht="15" x14ac:dyDescent="0.3">
      <c r="C43" s="215"/>
    </row>
  </sheetData>
  <sheetProtection insertColumns="0" insertRows="0" deleteRows="0"/>
  <mergeCells count="1">
    <mergeCell ref="L2:M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L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5" x14ac:dyDescent="0.3"/>
  <cols>
    <col min="1" max="1" width="14.28515625" style="21" bestFit="1" customWidth="1"/>
    <col min="2" max="2" width="80" style="26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5" t="s">
        <v>272</v>
      </c>
      <c r="B1" s="260"/>
      <c r="C1" s="494" t="s">
        <v>109</v>
      </c>
      <c r="D1" s="494"/>
      <c r="E1" s="114"/>
    </row>
    <row r="2" spans="1:12" s="6" customFormat="1" x14ac:dyDescent="0.3">
      <c r="A2" s="77" t="s">
        <v>140</v>
      </c>
      <c r="B2" s="260"/>
      <c r="C2" s="495" t="s">
        <v>515</v>
      </c>
      <c r="D2" s="496"/>
      <c r="E2" s="114"/>
    </row>
    <row r="3" spans="1:12" s="6" customFormat="1" x14ac:dyDescent="0.3">
      <c r="A3" s="77"/>
      <c r="B3" s="260"/>
      <c r="C3" s="76"/>
      <c r="D3" s="76"/>
      <c r="E3" s="114"/>
    </row>
    <row r="4" spans="1:12" s="2" customFormat="1" x14ac:dyDescent="0.3">
      <c r="A4" s="78" t="str">
        <f>'ფორმა N2'!A4</f>
        <v>ანგარიშვალდებული პირის დასახელება:</v>
      </c>
      <c r="B4" s="261"/>
      <c r="C4" s="77"/>
      <c r="D4" s="77"/>
      <c r="E4" s="109"/>
      <c r="L4" s="6"/>
    </row>
    <row r="5" spans="1:12" s="2" customFormat="1" x14ac:dyDescent="0.3">
      <c r="A5" s="120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62"/>
      <c r="C5" s="59"/>
      <c r="D5" s="59"/>
      <c r="E5" s="109"/>
    </row>
    <row r="6" spans="1:12" s="2" customFormat="1" x14ac:dyDescent="0.3">
      <c r="A6" s="78"/>
      <c r="B6" s="261"/>
      <c r="C6" s="77"/>
      <c r="D6" s="77"/>
      <c r="E6" s="109"/>
    </row>
    <row r="7" spans="1:12" s="6" customFormat="1" ht="18" x14ac:dyDescent="0.3">
      <c r="A7" s="101"/>
      <c r="B7" s="113"/>
      <c r="C7" s="79"/>
      <c r="D7" s="79"/>
      <c r="E7" s="114"/>
    </row>
    <row r="8" spans="1:12" s="6" customFormat="1" ht="30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 x14ac:dyDescent="0.3">
      <c r="A9" s="247">
        <v>1</v>
      </c>
      <c r="B9" s="247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 x14ac:dyDescent="0.3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 x14ac:dyDescent="0.3">
      <c r="A11" s="89" t="s">
        <v>30</v>
      </c>
      <c r="B11" s="89" t="s">
        <v>79</v>
      </c>
      <c r="C11" s="8"/>
      <c r="D11" s="8"/>
      <c r="E11" s="114"/>
    </row>
    <row r="12" spans="1:12" s="10" customFormat="1" x14ac:dyDescent="0.3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 x14ac:dyDescent="0.3">
      <c r="A13" s="98" t="s">
        <v>81</v>
      </c>
      <c r="B13" s="98" t="s">
        <v>311</v>
      </c>
      <c r="C13" s="8"/>
      <c r="D13" s="8"/>
      <c r="E13" s="114"/>
    </row>
    <row r="14" spans="1:12" s="3" customFormat="1" x14ac:dyDescent="0.3">
      <c r="A14" s="98" t="s">
        <v>507</v>
      </c>
      <c r="B14" s="98" t="s">
        <v>506</v>
      </c>
      <c r="C14" s="8"/>
      <c r="D14" s="8"/>
      <c r="E14" s="114"/>
    </row>
    <row r="15" spans="1:12" s="3" customFormat="1" x14ac:dyDescent="0.3">
      <c r="A15" s="98" t="s">
        <v>508</v>
      </c>
      <c r="B15" s="98" t="s">
        <v>97</v>
      </c>
      <c r="C15" s="8"/>
      <c r="D15" s="8"/>
      <c r="E15" s="114"/>
    </row>
    <row r="16" spans="1:12" s="3" customFormat="1" x14ac:dyDescent="0.3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 x14ac:dyDescent="0.3">
      <c r="A17" s="98" t="s">
        <v>84</v>
      </c>
      <c r="B17" s="98" t="s">
        <v>86</v>
      </c>
      <c r="C17" s="8"/>
      <c r="D17" s="8"/>
      <c r="E17" s="114"/>
    </row>
    <row r="18" spans="1:5" s="3" customFormat="1" ht="30" x14ac:dyDescent="0.3">
      <c r="A18" s="98" t="s">
        <v>85</v>
      </c>
      <c r="B18" s="98" t="s">
        <v>110</v>
      </c>
      <c r="C18" s="8"/>
      <c r="D18" s="8"/>
      <c r="E18" s="114"/>
    </row>
    <row r="19" spans="1:5" s="3" customFormat="1" x14ac:dyDescent="0.3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14"/>
    </row>
    <row r="20" spans="1:5" s="3" customFormat="1" x14ac:dyDescent="0.3">
      <c r="A20" s="98" t="s">
        <v>88</v>
      </c>
      <c r="B20" s="98" t="s">
        <v>89</v>
      </c>
      <c r="C20" s="8"/>
      <c r="D20" s="8"/>
      <c r="E20" s="114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14"/>
    </row>
    <row r="22" spans="1:5" s="3" customFormat="1" x14ac:dyDescent="0.3">
      <c r="A22" s="98" t="s">
        <v>93</v>
      </c>
      <c r="B22" s="98" t="s">
        <v>91</v>
      </c>
      <c r="C22" s="8"/>
      <c r="D22" s="8"/>
      <c r="E22" s="114"/>
    </row>
    <row r="23" spans="1:5" s="3" customFormat="1" x14ac:dyDescent="0.3">
      <c r="A23" s="98" t="s">
        <v>94</v>
      </c>
      <c r="B23" s="98" t="s">
        <v>446</v>
      </c>
      <c r="C23" s="8"/>
      <c r="D23" s="8"/>
      <c r="E23" s="114"/>
    </row>
    <row r="24" spans="1:5" s="3" customFormat="1" x14ac:dyDescent="0.3">
      <c r="A24" s="89" t="s">
        <v>95</v>
      </c>
      <c r="B24" s="89" t="s">
        <v>447</v>
      </c>
      <c r="C24" s="284"/>
      <c r="D24" s="8"/>
      <c r="E24" s="114"/>
    </row>
    <row r="25" spans="1:5" s="3" customFormat="1" x14ac:dyDescent="0.3">
      <c r="A25" s="89" t="s">
        <v>251</v>
      </c>
      <c r="B25" s="89" t="s">
        <v>453</v>
      </c>
      <c r="C25" s="8"/>
      <c r="D25" s="8"/>
      <c r="E25" s="114"/>
    </row>
    <row r="26" spans="1:5" x14ac:dyDescent="0.3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 x14ac:dyDescent="0.3">
      <c r="A28" s="255" t="s">
        <v>98</v>
      </c>
      <c r="B28" s="255" t="s">
        <v>309</v>
      </c>
      <c r="C28" s="8"/>
      <c r="D28" s="8"/>
      <c r="E28" s="114"/>
    </row>
    <row r="29" spans="1:5" x14ac:dyDescent="0.3">
      <c r="A29" s="255" t="s">
        <v>99</v>
      </c>
      <c r="B29" s="255" t="s">
        <v>312</v>
      </c>
      <c r="C29" s="8"/>
      <c r="D29" s="8"/>
      <c r="E29" s="114"/>
    </row>
    <row r="30" spans="1:5" x14ac:dyDescent="0.3">
      <c r="A30" s="255" t="s">
        <v>455</v>
      </c>
      <c r="B30" s="255" t="s">
        <v>310</v>
      </c>
      <c r="C30" s="8"/>
      <c r="D30" s="8"/>
      <c r="E30" s="114"/>
    </row>
    <row r="31" spans="1:5" x14ac:dyDescent="0.3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14"/>
    </row>
    <row r="32" spans="1:5" x14ac:dyDescent="0.3">
      <c r="A32" s="255" t="s">
        <v>12</v>
      </c>
      <c r="B32" s="255" t="s">
        <v>509</v>
      </c>
      <c r="C32" s="8"/>
      <c r="D32" s="8"/>
      <c r="E32" s="114"/>
    </row>
    <row r="33" spans="1:9" x14ac:dyDescent="0.3">
      <c r="A33" s="255" t="s">
        <v>13</v>
      </c>
      <c r="B33" s="255" t="s">
        <v>510</v>
      </c>
      <c r="C33" s="8"/>
      <c r="D33" s="8"/>
      <c r="E33" s="114"/>
    </row>
    <row r="34" spans="1:9" x14ac:dyDescent="0.3">
      <c r="A34" s="255" t="s">
        <v>281</v>
      </c>
      <c r="B34" s="255" t="s">
        <v>511</v>
      </c>
      <c r="C34" s="8"/>
      <c r="D34" s="8"/>
      <c r="E34" s="114"/>
    </row>
    <row r="35" spans="1:9" s="23" customFormat="1" x14ac:dyDescent="0.3">
      <c r="A35" s="89" t="s">
        <v>34</v>
      </c>
      <c r="B35" s="269" t="s">
        <v>452</v>
      </c>
      <c r="C35" s="8"/>
      <c r="D35" s="8"/>
    </row>
    <row r="36" spans="1:9" s="2" customFormat="1" x14ac:dyDescent="0.3">
      <c r="A36" s="1"/>
      <c r="B36" s="263"/>
      <c r="E36" s="5"/>
    </row>
    <row r="37" spans="1:9" s="2" customFormat="1" x14ac:dyDescent="0.3">
      <c r="B37" s="263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0" t="s">
        <v>107</v>
      </c>
      <c r="B40" s="263"/>
      <c r="E40" s="5"/>
    </row>
    <row r="41" spans="1:9" s="2" customFormat="1" x14ac:dyDescent="0.3">
      <c r="B41" s="263"/>
      <c r="E41"/>
      <c r="F41"/>
      <c r="G41"/>
      <c r="H41"/>
      <c r="I41"/>
    </row>
    <row r="42" spans="1:9" s="2" customFormat="1" x14ac:dyDescent="0.3">
      <c r="B42" s="263"/>
      <c r="D42" s="12"/>
      <c r="E42"/>
      <c r="F42"/>
      <c r="G42"/>
      <c r="H42"/>
      <c r="I42"/>
    </row>
    <row r="43" spans="1:9" s="2" customFormat="1" x14ac:dyDescent="0.3">
      <c r="A43"/>
      <c r="B43" s="265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63" t="s">
        <v>270</v>
      </c>
      <c r="D44" s="12"/>
      <c r="E44"/>
      <c r="F44"/>
      <c r="G44"/>
      <c r="H44"/>
      <c r="I44"/>
    </row>
    <row r="45" spans="1:9" customFormat="1" ht="12.75" x14ac:dyDescent="0.2">
      <c r="B45" s="266" t="s">
        <v>139</v>
      </c>
    </row>
    <row r="46" spans="1:9" customFormat="1" ht="12.75" x14ac:dyDescent="0.2">
      <c r="B46" s="26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2">
        <v>40907</v>
      </c>
      <c r="C2" t="s">
        <v>200</v>
      </c>
      <c r="E2" t="s">
        <v>231</v>
      </c>
      <c r="G2" s="63" t="s">
        <v>237</v>
      </c>
    </row>
    <row r="3" spans="1:7" ht="15" x14ac:dyDescent="0.2">
      <c r="A3" s="62">
        <v>40908</v>
      </c>
      <c r="C3" t="s">
        <v>201</v>
      </c>
      <c r="E3" t="s">
        <v>232</v>
      </c>
      <c r="G3" s="63" t="s">
        <v>238</v>
      </c>
    </row>
    <row r="4" spans="1:7" ht="15" x14ac:dyDescent="0.2">
      <c r="A4" s="62">
        <v>40909</v>
      </c>
      <c r="C4" t="s">
        <v>202</v>
      </c>
      <c r="E4" t="s">
        <v>233</v>
      </c>
      <c r="G4" s="63" t="s">
        <v>239</v>
      </c>
    </row>
    <row r="5" spans="1:7" x14ac:dyDescent="0.2">
      <c r="A5" s="62">
        <v>40910</v>
      </c>
      <c r="C5" t="s">
        <v>203</v>
      </c>
      <c r="E5" t="s">
        <v>234</v>
      </c>
    </row>
    <row r="6" spans="1:7" x14ac:dyDescent="0.2">
      <c r="A6" s="62">
        <v>40911</v>
      </c>
      <c r="C6" t="s">
        <v>204</v>
      </c>
    </row>
    <row r="7" spans="1:7" x14ac:dyDescent="0.2">
      <c r="A7" s="62">
        <v>40912</v>
      </c>
      <c r="C7" t="s">
        <v>205</v>
      </c>
    </row>
    <row r="8" spans="1:7" x14ac:dyDescent="0.2">
      <c r="A8" s="62">
        <v>40913</v>
      </c>
      <c r="C8" t="s">
        <v>206</v>
      </c>
    </row>
    <row r="9" spans="1:7" x14ac:dyDescent="0.2">
      <c r="A9" s="62">
        <v>40914</v>
      </c>
      <c r="C9" t="s">
        <v>207</v>
      </c>
    </row>
    <row r="10" spans="1:7" x14ac:dyDescent="0.2">
      <c r="A10" s="62">
        <v>40915</v>
      </c>
      <c r="C10" t="s">
        <v>208</v>
      </c>
    </row>
    <row r="11" spans="1:7" x14ac:dyDescent="0.2">
      <c r="A11" s="62">
        <v>40916</v>
      </c>
      <c r="C11" t="s">
        <v>209</v>
      </c>
    </row>
    <row r="12" spans="1:7" x14ac:dyDescent="0.2">
      <c r="A12" s="62">
        <v>40917</v>
      </c>
      <c r="C12" t="s">
        <v>210</v>
      </c>
    </row>
    <row r="13" spans="1:7" x14ac:dyDescent="0.2">
      <c r="A13" s="62">
        <v>40918</v>
      </c>
      <c r="C13" t="s">
        <v>211</v>
      </c>
    </row>
    <row r="14" spans="1:7" x14ac:dyDescent="0.2">
      <c r="A14" s="62">
        <v>40919</v>
      </c>
      <c r="C14" t="s">
        <v>212</v>
      </c>
    </row>
    <row r="15" spans="1:7" x14ac:dyDescent="0.2">
      <c r="A15" s="62">
        <v>40920</v>
      </c>
      <c r="C15" t="s">
        <v>213</v>
      </c>
    </row>
    <row r="16" spans="1:7" x14ac:dyDescent="0.2">
      <c r="A16" s="62">
        <v>40921</v>
      </c>
      <c r="C16" t="s">
        <v>214</v>
      </c>
    </row>
    <row r="17" spans="1:3" x14ac:dyDescent="0.2">
      <c r="A17" s="62">
        <v>40922</v>
      </c>
      <c r="C17" t="s">
        <v>215</v>
      </c>
    </row>
    <row r="18" spans="1:3" x14ac:dyDescent="0.2">
      <c r="A18" s="62">
        <v>40923</v>
      </c>
      <c r="C18" t="s">
        <v>216</v>
      </c>
    </row>
    <row r="19" spans="1:3" x14ac:dyDescent="0.2">
      <c r="A19" s="62">
        <v>40924</v>
      </c>
      <c r="C19" t="s">
        <v>217</v>
      </c>
    </row>
    <row r="20" spans="1:3" x14ac:dyDescent="0.2">
      <c r="A20" s="62">
        <v>40925</v>
      </c>
      <c r="C20" t="s">
        <v>218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110" zoomScaleNormal="100" zoomScaleSheetLayoutView="110" workbookViewId="0">
      <selection activeCell="G2" sqref="G2:H2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1.710937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406</v>
      </c>
      <c r="B1" s="244"/>
      <c r="C1" s="494" t="s">
        <v>109</v>
      </c>
      <c r="D1" s="494"/>
      <c r="E1" s="92"/>
    </row>
    <row r="2" spans="1:5" s="6" customFormat="1" x14ac:dyDescent="0.3">
      <c r="A2" s="75" t="s">
        <v>407</v>
      </c>
      <c r="B2" s="244"/>
      <c r="C2" s="492" t="s">
        <v>515</v>
      </c>
      <c r="D2" s="493"/>
      <c r="E2" s="92"/>
    </row>
    <row r="3" spans="1:5" s="6" customFormat="1" x14ac:dyDescent="0.3">
      <c r="A3" s="75" t="s">
        <v>408</v>
      </c>
      <c r="B3" s="244"/>
      <c r="C3" s="245"/>
      <c r="D3" s="245"/>
      <c r="E3" s="92"/>
    </row>
    <row r="4" spans="1:5" s="6" customFormat="1" x14ac:dyDescent="0.3">
      <c r="A4" s="77" t="s">
        <v>140</v>
      </c>
      <c r="B4" s="244"/>
      <c r="C4" s="245"/>
      <c r="D4" s="245"/>
      <c r="E4" s="92"/>
    </row>
    <row r="5" spans="1:5" s="6" customFormat="1" x14ac:dyDescent="0.3">
      <c r="A5" s="77"/>
      <c r="B5" s="244"/>
      <c r="C5" s="245"/>
      <c r="D5" s="245"/>
      <c r="E5" s="92"/>
    </row>
    <row r="6" spans="1:5" x14ac:dyDescent="0.3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 x14ac:dyDescent="0.3">
      <c r="A7" s="246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7" s="81"/>
      <c r="C7" s="82"/>
      <c r="D7" s="82"/>
      <c r="E7" s="93"/>
    </row>
    <row r="8" spans="1:5" x14ac:dyDescent="0.3">
      <c r="A8" s="78"/>
      <c r="B8" s="78"/>
      <c r="C8" s="77"/>
      <c r="D8" s="77"/>
      <c r="E8" s="93"/>
    </row>
    <row r="9" spans="1:5" s="6" customFormat="1" x14ac:dyDescent="0.3">
      <c r="A9" s="244"/>
      <c r="B9" s="244"/>
      <c r="C9" s="79"/>
      <c r="D9" s="79"/>
      <c r="E9" s="92"/>
    </row>
    <row r="10" spans="1:5" s="6" customFormat="1" ht="30" x14ac:dyDescent="0.3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 x14ac:dyDescent="0.2">
      <c r="A11" s="247">
        <v>1</v>
      </c>
      <c r="B11" s="247" t="s">
        <v>57</v>
      </c>
      <c r="C11" s="83">
        <f>SUM(C12,C15,C55,C58,C59,C60,C78)</f>
        <v>724765.5</v>
      </c>
      <c r="D11" s="83">
        <f>SUM(D12,D15,D55,D58,D59,D60,D66,D74,D75)</f>
        <v>724765.5</v>
      </c>
      <c r="E11" s="248"/>
    </row>
    <row r="12" spans="1:5" s="9" customFormat="1" ht="18" x14ac:dyDescent="0.2">
      <c r="A12" s="88">
        <v>1.1000000000000001</v>
      </c>
      <c r="B12" s="88" t="s">
        <v>58</v>
      </c>
      <c r="C12" s="84">
        <f>SUM(C13:C14)</f>
        <v>584083.75</v>
      </c>
      <c r="D12" s="84">
        <f>SUM(D13:D14)</f>
        <v>584083.75</v>
      </c>
      <c r="E12" s="94"/>
    </row>
    <row r="13" spans="1:5" s="10" customFormat="1" x14ac:dyDescent="0.2">
      <c r="A13" s="89" t="s">
        <v>30</v>
      </c>
      <c r="B13" s="89" t="s">
        <v>59</v>
      </c>
      <c r="C13" s="4">
        <f>212133.75+371950</f>
        <v>584083.75</v>
      </c>
      <c r="D13" s="4">
        <v>584083.75</v>
      </c>
      <c r="E13" s="95"/>
    </row>
    <row r="14" spans="1:5" s="3" customFormat="1" x14ac:dyDescent="0.2">
      <c r="A14" s="89" t="s">
        <v>31</v>
      </c>
      <c r="B14" s="89" t="s">
        <v>0</v>
      </c>
      <c r="C14" s="4">
        <v>0</v>
      </c>
      <c r="D14" s="4">
        <v>0</v>
      </c>
      <c r="E14" s="96"/>
    </row>
    <row r="15" spans="1:5" s="7" customFormat="1" x14ac:dyDescent="0.2">
      <c r="A15" s="88">
        <v>1.2</v>
      </c>
      <c r="B15" s="88" t="s">
        <v>60</v>
      </c>
      <c r="C15" s="85">
        <f>SUM(C16,C19,C31,C32,C33,C34,C37,C38,C45:C49,C53,C54)</f>
        <v>140251.75</v>
      </c>
      <c r="D15" s="85">
        <f>SUM(D16,D19,D31,D32,D33,D34,D37,D38,D45:D49,D53,D54)</f>
        <v>140251.75</v>
      </c>
      <c r="E15" s="248"/>
    </row>
    <row r="16" spans="1:5" s="3" customFormat="1" x14ac:dyDescent="0.2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 x14ac:dyDescent="0.2">
      <c r="A17" s="98" t="s">
        <v>98</v>
      </c>
      <c r="B17" s="98" t="s">
        <v>61</v>
      </c>
      <c r="C17" s="4">
        <v>0</v>
      </c>
      <c r="D17" s="249">
        <v>0</v>
      </c>
      <c r="E17" s="96"/>
    </row>
    <row r="18" spans="1:6" s="3" customFormat="1" x14ac:dyDescent="0.2">
      <c r="A18" s="98" t="s">
        <v>99</v>
      </c>
      <c r="B18" s="98" t="s">
        <v>62</v>
      </c>
      <c r="C18" s="4">
        <v>0</v>
      </c>
      <c r="D18" s="249">
        <v>0</v>
      </c>
      <c r="E18" s="96"/>
    </row>
    <row r="19" spans="1:6" s="3" customFormat="1" x14ac:dyDescent="0.2">
      <c r="A19" s="89" t="s">
        <v>33</v>
      </c>
      <c r="B19" s="89" t="s">
        <v>2</v>
      </c>
      <c r="C19" s="84">
        <f>SUM(C20:C25,C30)</f>
        <v>8691.4699999999993</v>
      </c>
      <c r="D19" s="84">
        <f>SUM(D20:D25,D30)</f>
        <v>8691.4699999999993</v>
      </c>
      <c r="E19" s="250"/>
      <c r="F19" s="251"/>
    </row>
    <row r="20" spans="1:6" s="254" customFormat="1" ht="30" x14ac:dyDescent="0.2">
      <c r="A20" s="98" t="s">
        <v>12</v>
      </c>
      <c r="B20" s="98" t="s">
        <v>250</v>
      </c>
      <c r="C20" s="414">
        <v>839.38</v>
      </c>
      <c r="D20" s="414">
        <v>839.38</v>
      </c>
      <c r="E20" s="253"/>
    </row>
    <row r="21" spans="1:6" s="254" customFormat="1" x14ac:dyDescent="0.2">
      <c r="A21" s="98" t="s">
        <v>13</v>
      </c>
      <c r="B21" s="98" t="s">
        <v>14</v>
      </c>
      <c r="C21" s="252"/>
      <c r="D21" s="39"/>
      <c r="E21" s="253"/>
    </row>
    <row r="22" spans="1:6" s="254" customFormat="1" ht="30" x14ac:dyDescent="0.2">
      <c r="A22" s="98" t="s">
        <v>281</v>
      </c>
      <c r="B22" s="98" t="s">
        <v>22</v>
      </c>
      <c r="C22" s="252"/>
      <c r="D22" s="40"/>
      <c r="E22" s="253"/>
    </row>
    <row r="23" spans="1:6" s="254" customFormat="1" ht="16.5" customHeight="1" x14ac:dyDescent="0.2">
      <c r="A23" s="98" t="s">
        <v>282</v>
      </c>
      <c r="B23" s="98" t="s">
        <v>15</v>
      </c>
      <c r="C23" s="252">
        <v>1124</v>
      </c>
      <c r="D23" s="252">
        <v>1124</v>
      </c>
      <c r="E23" s="253"/>
    </row>
    <row r="24" spans="1:6" s="254" customFormat="1" ht="16.5" customHeight="1" x14ac:dyDescent="0.2">
      <c r="A24" s="98" t="s">
        <v>283</v>
      </c>
      <c r="B24" s="98" t="s">
        <v>16</v>
      </c>
      <c r="C24" s="252"/>
      <c r="D24" s="40"/>
      <c r="E24" s="253"/>
    </row>
    <row r="25" spans="1:6" s="254" customFormat="1" ht="16.5" customHeight="1" x14ac:dyDescent="0.2">
      <c r="A25" s="98" t="s">
        <v>284</v>
      </c>
      <c r="B25" s="98" t="s">
        <v>17</v>
      </c>
      <c r="C25" s="84">
        <f>SUM(C26:C29)</f>
        <v>4963.16</v>
      </c>
      <c r="D25" s="84">
        <f>SUM(D26:D29)</f>
        <v>4963.16</v>
      </c>
      <c r="E25" s="253"/>
    </row>
    <row r="26" spans="1:6" s="254" customFormat="1" ht="16.5" customHeight="1" x14ac:dyDescent="0.2">
      <c r="A26" s="255" t="s">
        <v>285</v>
      </c>
      <c r="B26" s="255" t="s">
        <v>18</v>
      </c>
      <c r="C26" s="252">
        <v>2318.0700000000002</v>
      </c>
      <c r="D26" s="252">
        <v>2318.0700000000002</v>
      </c>
      <c r="E26" s="253"/>
    </row>
    <row r="27" spans="1:6" s="254" customFormat="1" ht="16.5" customHeight="1" x14ac:dyDescent="0.2">
      <c r="A27" s="255" t="s">
        <v>286</v>
      </c>
      <c r="B27" s="255" t="s">
        <v>19</v>
      </c>
      <c r="C27" s="252"/>
      <c r="D27" s="252"/>
      <c r="E27" s="253"/>
    </row>
    <row r="28" spans="1:6" s="254" customFormat="1" ht="16.5" customHeight="1" x14ac:dyDescent="0.2">
      <c r="A28" s="255" t="s">
        <v>287</v>
      </c>
      <c r="B28" s="255" t="s">
        <v>20</v>
      </c>
      <c r="C28" s="252">
        <v>2565.59</v>
      </c>
      <c r="D28" s="252">
        <v>2565.59</v>
      </c>
      <c r="E28" s="253"/>
    </row>
    <row r="29" spans="1:6" s="254" customFormat="1" ht="16.5" customHeight="1" x14ac:dyDescent="0.2">
      <c r="A29" s="255" t="s">
        <v>288</v>
      </c>
      <c r="B29" s="255" t="s">
        <v>23</v>
      </c>
      <c r="C29" s="252">
        <v>79.5</v>
      </c>
      <c r="D29" s="252">
        <v>79.5</v>
      </c>
      <c r="E29" s="253"/>
    </row>
    <row r="30" spans="1:6" s="254" customFormat="1" ht="16.5" customHeight="1" x14ac:dyDescent="0.2">
      <c r="A30" s="98" t="s">
        <v>289</v>
      </c>
      <c r="B30" s="98" t="s">
        <v>21</v>
      </c>
      <c r="C30" s="252">
        <v>1764.93</v>
      </c>
      <c r="D30" s="252">
        <v>1764.93</v>
      </c>
      <c r="E30" s="253"/>
    </row>
    <row r="31" spans="1:6" s="3" customFormat="1" ht="16.5" customHeight="1" x14ac:dyDescent="0.2">
      <c r="A31" s="89" t="s">
        <v>34</v>
      </c>
      <c r="B31" s="89" t="s">
        <v>3</v>
      </c>
      <c r="C31" s="4"/>
      <c r="D31" s="249"/>
      <c r="E31" s="250"/>
    </row>
    <row r="32" spans="1:6" s="3" customFormat="1" ht="16.5" customHeight="1" x14ac:dyDescent="0.2">
      <c r="A32" s="89" t="s">
        <v>35</v>
      </c>
      <c r="B32" s="89" t="s">
        <v>4</v>
      </c>
      <c r="C32" s="4"/>
      <c r="D32" s="249"/>
      <c r="E32" s="96"/>
    </row>
    <row r="33" spans="1:5" s="3" customFormat="1" ht="16.5" customHeight="1" x14ac:dyDescent="0.2">
      <c r="A33" s="89" t="s">
        <v>36</v>
      </c>
      <c r="B33" s="89" t="s">
        <v>5</v>
      </c>
      <c r="C33" s="4"/>
      <c r="D33" s="249"/>
      <c r="E33" s="96"/>
    </row>
    <row r="34" spans="1:5" s="3" customFormat="1" x14ac:dyDescent="0.2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 x14ac:dyDescent="0.2">
      <c r="A35" s="98" t="s">
        <v>290</v>
      </c>
      <c r="B35" s="98" t="s">
        <v>56</v>
      </c>
      <c r="C35" s="4"/>
      <c r="D35" s="249"/>
      <c r="E35" s="96"/>
    </row>
    <row r="36" spans="1:5" s="3" customFormat="1" ht="16.5" customHeight="1" x14ac:dyDescent="0.2">
      <c r="A36" s="98" t="s">
        <v>291</v>
      </c>
      <c r="B36" s="98" t="s">
        <v>55</v>
      </c>
      <c r="C36" s="4"/>
      <c r="D36" s="249"/>
      <c r="E36" s="96"/>
    </row>
    <row r="37" spans="1:5" s="3" customFormat="1" ht="16.5" customHeight="1" x14ac:dyDescent="0.2">
      <c r="A37" s="89" t="s">
        <v>38</v>
      </c>
      <c r="B37" s="89" t="s">
        <v>49</v>
      </c>
      <c r="C37" s="4">
        <v>1050.27</v>
      </c>
      <c r="D37" s="249">
        <v>1050.2699999999995</v>
      </c>
      <c r="E37" s="96"/>
    </row>
    <row r="38" spans="1:5" s="3" customFormat="1" ht="16.5" customHeight="1" x14ac:dyDescent="0.2">
      <c r="A38" s="89" t="s">
        <v>39</v>
      </c>
      <c r="B38" s="424" t="s">
        <v>409</v>
      </c>
      <c r="C38" s="470">
        <f>SUM(C39:C44)</f>
        <v>69031.700000000012</v>
      </c>
      <c r="D38" s="470">
        <f>SUM(D39:D44)</f>
        <v>69031.700000000012</v>
      </c>
      <c r="E38" s="96"/>
    </row>
    <row r="39" spans="1:5" s="3" customFormat="1" ht="16.5" customHeight="1" x14ac:dyDescent="0.2">
      <c r="A39" s="17" t="s">
        <v>355</v>
      </c>
      <c r="B39" s="427" t="s">
        <v>359</v>
      </c>
      <c r="C39" s="435">
        <v>0</v>
      </c>
      <c r="D39" s="471">
        <v>0</v>
      </c>
      <c r="E39" s="96"/>
    </row>
    <row r="40" spans="1:5" s="3" customFormat="1" ht="16.5" customHeight="1" x14ac:dyDescent="0.2">
      <c r="A40" s="17" t="s">
        <v>356</v>
      </c>
      <c r="B40" s="427" t="s">
        <v>360</v>
      </c>
      <c r="C40" s="435">
        <v>2820</v>
      </c>
      <c r="D40" s="471">
        <v>2820</v>
      </c>
      <c r="E40" s="96"/>
    </row>
    <row r="41" spans="1:5" s="3" customFormat="1" ht="16.5" customHeight="1" x14ac:dyDescent="0.2">
      <c r="A41" s="17" t="s">
        <v>357</v>
      </c>
      <c r="B41" s="427" t="s">
        <v>363</v>
      </c>
      <c r="C41" s="435">
        <v>8489.9</v>
      </c>
      <c r="D41" s="471">
        <v>8489.9</v>
      </c>
      <c r="E41" s="96"/>
    </row>
    <row r="42" spans="1:5" s="3" customFormat="1" ht="16.5" customHeight="1" x14ac:dyDescent="0.2">
      <c r="A42" s="17" t="s">
        <v>362</v>
      </c>
      <c r="B42" s="427" t="s">
        <v>364</v>
      </c>
      <c r="C42" s="435">
        <f>53380.8-150-5</f>
        <v>53225.8</v>
      </c>
      <c r="D42" s="471">
        <f>C42</f>
        <v>53225.8</v>
      </c>
      <c r="E42" s="96"/>
    </row>
    <row r="43" spans="1:5" s="3" customFormat="1" ht="16.5" customHeight="1" x14ac:dyDescent="0.2">
      <c r="A43" s="17" t="s">
        <v>365</v>
      </c>
      <c r="B43" s="427" t="s">
        <v>499</v>
      </c>
      <c r="C43" s="435"/>
      <c r="D43" s="471"/>
      <c r="E43" s="96"/>
    </row>
    <row r="44" spans="1:5" s="3" customFormat="1" ht="16.5" customHeight="1" x14ac:dyDescent="0.2">
      <c r="A44" s="17" t="s">
        <v>500</v>
      </c>
      <c r="B44" s="427" t="s">
        <v>361</v>
      </c>
      <c r="C44" s="435">
        <v>4496</v>
      </c>
      <c r="D44" s="471">
        <v>4496</v>
      </c>
      <c r="E44" s="96"/>
    </row>
    <row r="45" spans="1:5" s="3" customFormat="1" ht="30" x14ac:dyDescent="0.2">
      <c r="A45" s="89" t="s">
        <v>40</v>
      </c>
      <c r="B45" s="89" t="s">
        <v>28</v>
      </c>
      <c r="C45" s="4">
        <f>21964.06+250+262.5</f>
        <v>22476.560000000001</v>
      </c>
      <c r="D45" s="249">
        <f>C45</f>
        <v>22476.560000000001</v>
      </c>
      <c r="E45" s="96"/>
    </row>
    <row r="46" spans="1:5" s="3" customFormat="1" ht="16.5" customHeight="1" x14ac:dyDescent="0.2">
      <c r="A46" s="89" t="s">
        <v>41</v>
      </c>
      <c r="B46" s="89" t="s">
        <v>24</v>
      </c>
      <c r="C46" s="4">
        <v>125</v>
      </c>
      <c r="D46" s="249">
        <v>125</v>
      </c>
      <c r="E46" s="96"/>
    </row>
    <row r="47" spans="1:5" s="3" customFormat="1" ht="16.5" customHeight="1" x14ac:dyDescent="0.2">
      <c r="A47" s="89" t="s">
        <v>42</v>
      </c>
      <c r="B47" s="89" t="s">
        <v>25</v>
      </c>
      <c r="C47" s="4">
        <v>2500</v>
      </c>
      <c r="D47" s="249">
        <v>2500</v>
      </c>
      <c r="E47" s="96"/>
    </row>
    <row r="48" spans="1:5" s="3" customFormat="1" ht="16.5" customHeight="1" x14ac:dyDescent="0.2">
      <c r="A48" s="89" t="s">
        <v>43</v>
      </c>
      <c r="B48" s="89" t="s">
        <v>26</v>
      </c>
      <c r="C48" s="4"/>
      <c r="D48" s="249"/>
      <c r="E48" s="96"/>
    </row>
    <row r="49" spans="1:6" s="3" customFormat="1" ht="16.5" customHeight="1" x14ac:dyDescent="0.2">
      <c r="A49" s="89" t="s">
        <v>44</v>
      </c>
      <c r="B49" s="89" t="s">
        <v>410</v>
      </c>
      <c r="C49" s="84">
        <f>SUM(C50:C52)</f>
        <v>34961.75</v>
      </c>
      <c r="D49" s="84">
        <f>SUM(D50:D52)</f>
        <v>34961.750000000007</v>
      </c>
      <c r="E49" s="96"/>
    </row>
    <row r="50" spans="1:6" s="3" customFormat="1" ht="16.5" customHeight="1" x14ac:dyDescent="0.2">
      <c r="A50" s="98" t="s">
        <v>371</v>
      </c>
      <c r="B50" s="98" t="s">
        <v>374</v>
      </c>
      <c r="C50" s="4">
        <v>34641.75</v>
      </c>
      <c r="D50" s="249">
        <v>34641.750000000007</v>
      </c>
      <c r="E50" s="96"/>
    </row>
    <row r="51" spans="1:6" s="3" customFormat="1" ht="16.5" customHeight="1" x14ac:dyDescent="0.2">
      <c r="A51" s="98" t="s">
        <v>372</v>
      </c>
      <c r="B51" s="98" t="s">
        <v>373</v>
      </c>
      <c r="C51" s="4"/>
      <c r="D51" s="249"/>
      <c r="E51" s="96"/>
    </row>
    <row r="52" spans="1:6" s="3" customFormat="1" ht="16.5" customHeight="1" x14ac:dyDescent="0.2">
      <c r="A52" s="98" t="s">
        <v>375</v>
      </c>
      <c r="B52" s="98" t="s">
        <v>376</v>
      </c>
      <c r="C52" s="4">
        <v>320</v>
      </c>
      <c r="D52" s="249">
        <v>320</v>
      </c>
      <c r="E52" s="96"/>
    </row>
    <row r="53" spans="1:6" s="3" customFormat="1" x14ac:dyDescent="0.2">
      <c r="A53" s="89" t="s">
        <v>45</v>
      </c>
      <c r="B53" s="89" t="s">
        <v>29</v>
      </c>
      <c r="C53" s="4"/>
      <c r="D53" s="249"/>
      <c r="E53" s="96"/>
    </row>
    <row r="54" spans="1:6" s="3" customFormat="1" ht="16.5" customHeight="1" x14ac:dyDescent="0.2">
      <c r="A54" s="89" t="s">
        <v>46</v>
      </c>
      <c r="B54" s="89" t="s">
        <v>6</v>
      </c>
      <c r="C54" s="4">
        <v>1415</v>
      </c>
      <c r="D54" s="249">
        <v>1415</v>
      </c>
      <c r="E54" s="250"/>
      <c r="F54" s="251"/>
    </row>
    <row r="55" spans="1:6" s="3" customFormat="1" ht="30" x14ac:dyDescent="0.2">
      <c r="A55" s="88">
        <v>1.3</v>
      </c>
      <c r="B55" s="88" t="s">
        <v>415</v>
      </c>
      <c r="C55" s="85">
        <f>SUM(C56:C57)</f>
        <v>0</v>
      </c>
      <c r="D55" s="85">
        <f>SUM(D56:D57)</f>
        <v>0</v>
      </c>
      <c r="E55" s="250"/>
      <c r="F55" s="251"/>
    </row>
    <row r="56" spans="1:6" s="3" customFormat="1" ht="30" x14ac:dyDescent="0.2">
      <c r="A56" s="89" t="s">
        <v>50</v>
      </c>
      <c r="B56" s="89" t="s">
        <v>48</v>
      </c>
      <c r="C56" s="4"/>
      <c r="D56" s="249"/>
      <c r="E56" s="250"/>
      <c r="F56" s="251"/>
    </row>
    <row r="57" spans="1:6" s="3" customFormat="1" ht="16.5" customHeight="1" x14ac:dyDescent="0.2">
      <c r="A57" s="89" t="s">
        <v>51</v>
      </c>
      <c r="B57" s="89" t="s">
        <v>47</v>
      </c>
      <c r="C57" s="4"/>
      <c r="D57" s="249"/>
      <c r="E57" s="250"/>
      <c r="F57" s="251"/>
    </row>
    <row r="58" spans="1:6" s="3" customFormat="1" x14ac:dyDescent="0.2">
      <c r="A58" s="88">
        <v>1.4</v>
      </c>
      <c r="B58" s="88" t="s">
        <v>417</v>
      </c>
      <c r="C58" s="4"/>
      <c r="D58" s="249"/>
      <c r="E58" s="250"/>
      <c r="F58" s="251"/>
    </row>
    <row r="59" spans="1:6" s="254" customFormat="1" x14ac:dyDescent="0.2">
      <c r="A59" s="88">
        <v>1.5</v>
      </c>
      <c r="B59" s="88" t="s">
        <v>7</v>
      </c>
      <c r="C59" s="252"/>
      <c r="D59" s="40"/>
      <c r="E59" s="253"/>
    </row>
    <row r="60" spans="1:6" s="254" customFormat="1" x14ac:dyDescent="0.3">
      <c r="A60" s="88">
        <v>1.6</v>
      </c>
      <c r="B60" s="45" t="s">
        <v>8</v>
      </c>
      <c r="C60" s="86">
        <f>SUM(C61:C65)</f>
        <v>430</v>
      </c>
      <c r="D60" s="87">
        <f>SUM(D61:D65)</f>
        <v>430</v>
      </c>
      <c r="E60" s="253"/>
    </row>
    <row r="61" spans="1:6" s="254" customFormat="1" x14ac:dyDescent="0.2">
      <c r="A61" s="89" t="s">
        <v>297</v>
      </c>
      <c r="B61" s="46" t="s">
        <v>52</v>
      </c>
      <c r="C61" s="252"/>
      <c r="D61" s="40"/>
      <c r="E61" s="253"/>
    </row>
    <row r="62" spans="1:6" s="254" customFormat="1" ht="30" x14ac:dyDescent="0.2">
      <c r="A62" s="89" t="s">
        <v>298</v>
      </c>
      <c r="B62" s="46" t="s">
        <v>54</v>
      </c>
      <c r="C62" s="252"/>
      <c r="D62" s="40"/>
      <c r="E62" s="253"/>
    </row>
    <row r="63" spans="1:6" s="254" customFormat="1" x14ac:dyDescent="0.2">
      <c r="A63" s="89" t="s">
        <v>299</v>
      </c>
      <c r="B63" s="46" t="s">
        <v>53</v>
      </c>
      <c r="C63" s="40">
        <v>430</v>
      </c>
      <c r="D63" s="40">
        <v>430</v>
      </c>
      <c r="E63" s="253"/>
    </row>
    <row r="64" spans="1:6" s="254" customFormat="1" x14ac:dyDescent="0.2">
      <c r="A64" s="89" t="s">
        <v>300</v>
      </c>
      <c r="B64" s="46" t="s">
        <v>27</v>
      </c>
      <c r="C64" s="252"/>
      <c r="D64" s="40"/>
      <c r="E64" s="253"/>
    </row>
    <row r="65" spans="1:5" s="254" customFormat="1" x14ac:dyDescent="0.2">
      <c r="A65" s="89" t="s">
        <v>337</v>
      </c>
      <c r="B65" s="46" t="s">
        <v>338</v>
      </c>
      <c r="C65" s="252"/>
      <c r="D65" s="40"/>
      <c r="E65" s="253"/>
    </row>
    <row r="66" spans="1:5" x14ac:dyDescent="0.3">
      <c r="A66" s="247">
        <v>2</v>
      </c>
      <c r="B66" s="247" t="s">
        <v>411</v>
      </c>
      <c r="C66" s="256"/>
      <c r="D66" s="86">
        <f>SUM(D67:D73)</f>
        <v>0</v>
      </c>
      <c r="E66" s="97"/>
    </row>
    <row r="67" spans="1:5" x14ac:dyDescent="0.3">
      <c r="A67" s="99">
        <v>2.1</v>
      </c>
      <c r="B67" s="257" t="s">
        <v>100</v>
      </c>
      <c r="C67" s="258"/>
      <c r="D67" s="22"/>
      <c r="E67" s="97"/>
    </row>
    <row r="68" spans="1:5" x14ac:dyDescent="0.3">
      <c r="A68" s="99">
        <v>2.2000000000000002</v>
      </c>
      <c r="B68" s="257" t="s">
        <v>412</v>
      </c>
      <c r="C68" s="258"/>
      <c r="D68" s="22"/>
      <c r="E68" s="97"/>
    </row>
    <row r="69" spans="1:5" x14ac:dyDescent="0.3">
      <c r="A69" s="99">
        <v>2.2999999999999998</v>
      </c>
      <c r="B69" s="257" t="s">
        <v>104</v>
      </c>
      <c r="C69" s="258"/>
      <c r="D69" s="22"/>
      <c r="E69" s="97"/>
    </row>
    <row r="70" spans="1:5" x14ac:dyDescent="0.3">
      <c r="A70" s="99">
        <v>2.4</v>
      </c>
      <c r="B70" s="257" t="s">
        <v>103</v>
      </c>
      <c r="C70" s="258"/>
      <c r="D70" s="22"/>
      <c r="E70" s="97"/>
    </row>
    <row r="71" spans="1:5" x14ac:dyDescent="0.3">
      <c r="A71" s="99">
        <v>2.5</v>
      </c>
      <c r="B71" s="257" t="s">
        <v>413</v>
      </c>
      <c r="C71" s="258"/>
      <c r="D71" s="22"/>
      <c r="E71" s="97"/>
    </row>
    <row r="72" spans="1:5" x14ac:dyDescent="0.3">
      <c r="A72" s="99">
        <v>2.6</v>
      </c>
      <c r="B72" s="257" t="s">
        <v>101</v>
      </c>
      <c r="C72" s="258"/>
      <c r="D72" s="22"/>
      <c r="E72" s="97"/>
    </row>
    <row r="73" spans="1:5" x14ac:dyDescent="0.3">
      <c r="A73" s="99">
        <v>2.7</v>
      </c>
      <c r="B73" s="257" t="s">
        <v>102</v>
      </c>
      <c r="C73" s="259"/>
      <c r="D73" s="22"/>
      <c r="E73" s="97"/>
    </row>
    <row r="74" spans="1:5" x14ac:dyDescent="0.3">
      <c r="A74" s="247">
        <v>3</v>
      </c>
      <c r="B74" s="247" t="s">
        <v>451</v>
      </c>
      <c r="C74" s="86"/>
      <c r="D74" s="22"/>
      <c r="E74" s="97"/>
    </row>
    <row r="75" spans="1:5" x14ac:dyDescent="0.3">
      <c r="A75" s="247">
        <v>4</v>
      </c>
      <c r="B75" s="247" t="s">
        <v>252</v>
      </c>
      <c r="C75" s="86"/>
      <c r="D75" s="86">
        <f>SUM(D76:D77)</f>
        <v>0</v>
      </c>
      <c r="E75" s="97"/>
    </row>
    <row r="76" spans="1:5" x14ac:dyDescent="0.3">
      <c r="A76" s="99">
        <v>4.0999999999999996</v>
      </c>
      <c r="B76" s="99" t="s">
        <v>253</v>
      </c>
      <c r="C76" s="258"/>
      <c r="D76" s="8"/>
      <c r="E76" s="97"/>
    </row>
    <row r="77" spans="1:5" x14ac:dyDescent="0.3">
      <c r="A77" s="99">
        <v>4.2</v>
      </c>
      <c r="B77" s="99" t="s">
        <v>254</v>
      </c>
      <c r="C77" s="259"/>
      <c r="D77" s="8"/>
      <c r="E77" s="97"/>
    </row>
    <row r="78" spans="1:5" x14ac:dyDescent="0.3">
      <c r="A78" s="247">
        <v>5</v>
      </c>
      <c r="B78" s="247" t="s">
        <v>279</v>
      </c>
      <c r="C78" s="286"/>
      <c r="D78" s="259"/>
      <c r="E78" s="97"/>
    </row>
    <row r="79" spans="1:5" x14ac:dyDescent="0.3">
      <c r="B79" s="44"/>
    </row>
    <row r="80" spans="1:5" x14ac:dyDescent="0.3">
      <c r="A80" s="497" t="s">
        <v>501</v>
      </c>
      <c r="B80" s="497"/>
      <c r="C80" s="497"/>
      <c r="D80" s="497"/>
      <c r="E80" s="5"/>
    </row>
    <row r="81" spans="1:9" x14ac:dyDescent="0.3">
      <c r="B81" s="44"/>
    </row>
    <row r="82" spans="1:9" s="23" customFormat="1" ht="12.75" x14ac:dyDescent="0.2"/>
    <row r="83" spans="1:9" x14ac:dyDescent="0.3">
      <c r="A83" s="70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0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6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topLeftCell="A4" zoomScale="80" zoomScaleNormal="100" zoomScaleSheetLayoutView="80" workbookViewId="0">
      <selection activeCell="G2" sqref="G2:H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327</v>
      </c>
      <c r="B1" s="78"/>
      <c r="C1" s="494" t="s">
        <v>109</v>
      </c>
      <c r="D1" s="494"/>
      <c r="E1" s="92"/>
    </row>
    <row r="2" spans="1:5" s="6" customFormat="1" x14ac:dyDescent="0.3">
      <c r="A2" s="75" t="s">
        <v>328</v>
      </c>
      <c r="B2" s="78"/>
      <c r="C2" s="492" t="s">
        <v>515</v>
      </c>
      <c r="D2" s="492"/>
      <c r="E2" s="92"/>
    </row>
    <row r="3" spans="1:5" s="6" customFormat="1" x14ac:dyDescent="0.3">
      <c r="A3" s="77" t="s">
        <v>140</v>
      </c>
      <c r="B3" s="75"/>
      <c r="C3" s="164"/>
      <c r="D3" s="164"/>
      <c r="E3" s="92"/>
    </row>
    <row r="4" spans="1:5" s="6" customFormat="1" x14ac:dyDescent="0.3">
      <c r="A4" s="77"/>
      <c r="B4" s="77"/>
      <c r="C4" s="164"/>
      <c r="D4" s="164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3"/>
      <c r="B8" s="163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329</v>
      </c>
      <c r="B10" s="99" t="s">
        <v>557</v>
      </c>
      <c r="C10" s="4">
        <v>1150</v>
      </c>
      <c r="D10" s="4">
        <v>1150</v>
      </c>
      <c r="E10" s="94"/>
    </row>
    <row r="11" spans="1:5" s="10" customFormat="1" x14ac:dyDescent="0.2">
      <c r="A11" s="99" t="s">
        <v>330</v>
      </c>
      <c r="B11" s="99" t="s">
        <v>558</v>
      </c>
      <c r="C11" s="4">
        <v>265</v>
      </c>
      <c r="D11" s="4">
        <v>265</v>
      </c>
      <c r="E11" s="95"/>
    </row>
    <row r="12" spans="1:5" s="10" customFormat="1" x14ac:dyDescent="0.2">
      <c r="A12" s="88" t="s">
        <v>278</v>
      </c>
      <c r="B12" s="88" t="s">
        <v>559</v>
      </c>
      <c r="C12" s="4">
        <v>430</v>
      </c>
      <c r="D12" s="4">
        <v>430</v>
      </c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5" s="10" customFormat="1" ht="17.25" customHeight="1" x14ac:dyDescent="0.2">
      <c r="A17" s="99" t="s">
        <v>331</v>
      </c>
      <c r="B17" s="88"/>
      <c r="C17" s="4"/>
      <c r="D17" s="4"/>
      <c r="E17" s="95"/>
    </row>
    <row r="18" spans="1:5" s="10" customFormat="1" ht="18" customHeight="1" x14ac:dyDescent="0.2">
      <c r="A18" s="99" t="s">
        <v>332</v>
      </c>
      <c r="B18" s="88"/>
      <c r="C18" s="4"/>
      <c r="D18" s="4"/>
      <c r="E18" s="95"/>
    </row>
    <row r="19" spans="1:5" s="10" customFormat="1" x14ac:dyDescent="0.2">
      <c r="A19" s="88" t="s">
        <v>278</v>
      </c>
      <c r="B19" s="88"/>
      <c r="C19" s="4"/>
      <c r="D19" s="4"/>
      <c r="E19" s="95"/>
    </row>
    <row r="20" spans="1:5" s="10" customFormat="1" x14ac:dyDescent="0.2">
      <c r="A20" s="88" t="s">
        <v>278</v>
      </c>
      <c r="B20" s="88"/>
      <c r="C20" s="4"/>
      <c r="D20" s="4"/>
      <c r="E20" s="95"/>
    </row>
    <row r="21" spans="1:5" s="10" customFormat="1" x14ac:dyDescent="0.2">
      <c r="A21" s="88" t="s">
        <v>278</v>
      </c>
      <c r="B21" s="88"/>
      <c r="C21" s="4"/>
      <c r="D21" s="4"/>
      <c r="E21" s="95"/>
    </row>
    <row r="22" spans="1:5" s="10" customFormat="1" x14ac:dyDescent="0.2">
      <c r="A22" s="88" t="s">
        <v>278</v>
      </c>
      <c r="B22" s="88"/>
      <c r="C22" s="4"/>
      <c r="D22" s="4"/>
      <c r="E22" s="95"/>
    </row>
    <row r="23" spans="1:5" s="10" customFormat="1" x14ac:dyDescent="0.2">
      <c r="A23" s="88" t="s">
        <v>278</v>
      </c>
      <c r="B23" s="88"/>
      <c r="C23" s="4"/>
      <c r="D23" s="4"/>
      <c r="E23" s="95"/>
    </row>
    <row r="24" spans="1:5" x14ac:dyDescent="0.3">
      <c r="A24" s="100"/>
      <c r="B24" s="100" t="s">
        <v>336</v>
      </c>
      <c r="C24" s="87">
        <f>SUM(C10:C23)</f>
        <v>1845</v>
      </c>
      <c r="D24" s="87">
        <f>SUM(D10:D23)</f>
        <v>1845</v>
      </c>
      <c r="E24" s="97"/>
    </row>
    <row r="25" spans="1:5" x14ac:dyDescent="0.3">
      <c r="A25" s="44"/>
      <c r="B25" s="44"/>
    </row>
    <row r="26" spans="1:5" x14ac:dyDescent="0.3">
      <c r="A26" s="268" t="s">
        <v>441</v>
      </c>
      <c r="E26" s="5"/>
    </row>
    <row r="27" spans="1:5" x14ac:dyDescent="0.3">
      <c r="A27" s="2" t="s">
        <v>442</v>
      </c>
    </row>
    <row r="28" spans="1:5" x14ac:dyDescent="0.3">
      <c r="A28" s="220" t="s">
        <v>443</v>
      </c>
    </row>
    <row r="29" spans="1:5" x14ac:dyDescent="0.3">
      <c r="A29" s="220"/>
    </row>
    <row r="30" spans="1:5" x14ac:dyDescent="0.3">
      <c r="A30" s="220" t="s">
        <v>351</v>
      </c>
    </row>
    <row r="31" spans="1:5" s="23" customFormat="1" ht="12.75" x14ac:dyDescent="0.2"/>
    <row r="32" spans="1:5" x14ac:dyDescent="0.3">
      <c r="A32" s="70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0"/>
      <c r="B35" s="70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6"/>
      <c r="B37" s="66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.42578125" style="189" customWidth="1"/>
    <col min="2" max="2" width="20.85546875" style="189" customWidth="1"/>
    <col min="3" max="3" width="26" style="189" customWidth="1"/>
    <col min="4" max="4" width="17" style="189" customWidth="1"/>
    <col min="5" max="5" width="18.140625" style="189" customWidth="1"/>
    <col min="6" max="6" width="14.7109375" style="189" customWidth="1"/>
    <col min="7" max="7" width="15.5703125" style="189" customWidth="1"/>
    <col min="8" max="8" width="14.7109375" style="189" customWidth="1"/>
    <col min="9" max="9" width="29.7109375" style="189" customWidth="1"/>
    <col min="10" max="10" width="0" style="189" hidden="1" customWidth="1"/>
    <col min="11" max="16384" width="9.140625" style="189"/>
  </cols>
  <sheetData>
    <row r="1" spans="1:10" ht="15" x14ac:dyDescent="0.3">
      <c r="A1" s="75" t="s">
        <v>414</v>
      </c>
      <c r="B1" s="75"/>
      <c r="C1" s="78"/>
      <c r="D1" s="78"/>
      <c r="E1" s="78"/>
      <c r="F1" s="78"/>
      <c r="G1" s="234"/>
      <c r="H1" s="234"/>
      <c r="I1" s="494" t="s">
        <v>109</v>
      </c>
      <c r="J1" s="494"/>
    </row>
    <row r="2" spans="1:10" ht="15" x14ac:dyDescent="0.3">
      <c r="A2" s="77" t="s">
        <v>140</v>
      </c>
      <c r="B2" s="75"/>
      <c r="C2" s="78"/>
      <c r="D2" s="78"/>
      <c r="E2" s="78"/>
      <c r="F2" s="78"/>
      <c r="G2" s="234"/>
      <c r="H2" s="234"/>
      <c r="I2" s="492" t="s">
        <v>515</v>
      </c>
      <c r="J2" s="492"/>
    </row>
    <row r="3" spans="1:10" ht="15" x14ac:dyDescent="0.3">
      <c r="A3" s="77"/>
      <c r="B3" s="77"/>
      <c r="C3" s="75"/>
      <c r="D3" s="75"/>
      <c r="E3" s="75"/>
      <c r="F3" s="75"/>
      <c r="G3" s="166"/>
      <c r="H3" s="166"/>
      <c r="I3" s="234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8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165"/>
      <c r="B7" s="165"/>
      <c r="C7" s="165"/>
      <c r="D7" s="228"/>
      <c r="E7" s="165"/>
      <c r="F7" s="165"/>
      <c r="G7" s="79"/>
      <c r="H7" s="79"/>
      <c r="I7" s="79"/>
    </row>
    <row r="8" spans="1:10" ht="45" x14ac:dyDescent="0.2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7" t="s">
        <v>348</v>
      </c>
    </row>
    <row r="9" spans="1:10" ht="15" x14ac:dyDescent="0.2">
      <c r="A9" s="99">
        <v>1</v>
      </c>
      <c r="B9" s="99"/>
      <c r="C9" s="99"/>
      <c r="D9" s="99"/>
      <c r="E9" s="99"/>
      <c r="F9" s="99"/>
      <c r="G9" s="4"/>
      <c r="H9" s="4"/>
      <c r="I9" s="4"/>
      <c r="J9" s="237" t="s">
        <v>0</v>
      </c>
    </row>
    <row r="10" spans="1:10" ht="15" x14ac:dyDescent="0.2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 x14ac:dyDescent="0.2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 x14ac:dyDescent="0.2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 x14ac:dyDescent="0.2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 x14ac:dyDescent="0.2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 x14ac:dyDescent="0.2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 x14ac:dyDescent="0.2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 x14ac:dyDescent="0.2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 x14ac:dyDescent="0.2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 x14ac:dyDescent="0.2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 x14ac:dyDescent="0.2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 x14ac:dyDescent="0.2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 x14ac:dyDescent="0.2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 x14ac:dyDescent="0.2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 x14ac:dyDescent="0.2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 x14ac:dyDescent="0.3">
      <c r="A25" s="88"/>
      <c r="B25" s="100"/>
      <c r="C25" s="100"/>
      <c r="D25" s="100"/>
      <c r="E25" s="100"/>
      <c r="F25" s="88" t="s">
        <v>456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 x14ac:dyDescent="0.3">
      <c r="A26" s="235"/>
      <c r="B26" s="235"/>
      <c r="C26" s="235"/>
      <c r="D26" s="235"/>
      <c r="E26" s="235"/>
      <c r="F26" s="235"/>
      <c r="G26" s="235"/>
      <c r="H26" s="188"/>
      <c r="I26" s="188"/>
    </row>
    <row r="27" spans="1:9" ht="15" x14ac:dyDescent="0.3">
      <c r="A27" s="236" t="s">
        <v>445</v>
      </c>
      <c r="B27" s="236"/>
      <c r="C27" s="235"/>
      <c r="D27" s="235"/>
      <c r="E27" s="235"/>
      <c r="F27" s="235"/>
      <c r="G27" s="235"/>
      <c r="H27" s="188"/>
      <c r="I27" s="188"/>
    </row>
    <row r="28" spans="1:9" ht="15" x14ac:dyDescent="0.3">
      <c r="A28" s="236"/>
      <c r="B28" s="236"/>
      <c r="C28" s="235"/>
      <c r="D28" s="235"/>
      <c r="E28" s="235"/>
      <c r="F28" s="235"/>
      <c r="G28" s="235"/>
      <c r="H28" s="188"/>
      <c r="I28" s="188"/>
    </row>
    <row r="29" spans="1:9" x14ac:dyDescent="0.2">
      <c r="A29" s="232"/>
      <c r="B29" s="232"/>
      <c r="C29" s="232"/>
      <c r="D29" s="232"/>
      <c r="E29" s="232"/>
      <c r="F29" s="232"/>
      <c r="G29" s="232"/>
      <c r="H29" s="232"/>
      <c r="I29" s="232"/>
    </row>
    <row r="30" spans="1:9" ht="15" x14ac:dyDescent="0.3">
      <c r="A30" s="194" t="s">
        <v>107</v>
      </c>
      <c r="B30" s="194"/>
      <c r="C30" s="188"/>
      <c r="D30" s="188"/>
      <c r="E30" s="188"/>
      <c r="F30" s="188"/>
      <c r="G30" s="188"/>
      <c r="H30" s="188"/>
      <c r="I30" s="188"/>
    </row>
    <row r="31" spans="1:9" ht="15" x14ac:dyDescent="0.3">
      <c r="A31" s="188"/>
      <c r="B31" s="188"/>
      <c r="C31" s="188"/>
      <c r="D31" s="188"/>
      <c r="E31" s="188"/>
      <c r="F31" s="188"/>
      <c r="G31" s="188"/>
      <c r="H31" s="188"/>
      <c r="I31" s="188"/>
    </row>
    <row r="32" spans="1:9" ht="15" x14ac:dyDescent="0.3">
      <c r="A32" s="188"/>
      <c r="B32" s="188"/>
      <c r="C32" s="188"/>
      <c r="D32" s="188"/>
      <c r="E32" s="192"/>
      <c r="F32" s="192"/>
      <c r="G32" s="192"/>
      <c r="H32" s="188"/>
      <c r="I32" s="188"/>
    </row>
    <row r="33" spans="1:9" ht="15" x14ac:dyDescent="0.3">
      <c r="A33" s="194"/>
      <c r="B33" s="194"/>
      <c r="C33" s="194" t="s">
        <v>395</v>
      </c>
      <c r="D33" s="194"/>
      <c r="E33" s="194"/>
      <c r="F33" s="194"/>
      <c r="G33" s="194"/>
      <c r="H33" s="188"/>
      <c r="I33" s="188"/>
    </row>
    <row r="34" spans="1:9" ht="15" x14ac:dyDescent="0.3">
      <c r="A34" s="188"/>
      <c r="B34" s="188"/>
      <c r="C34" s="188" t="s">
        <v>394</v>
      </c>
      <c r="D34" s="188"/>
      <c r="E34" s="188"/>
      <c r="F34" s="188"/>
      <c r="G34" s="188"/>
      <c r="H34" s="188"/>
      <c r="I34" s="188"/>
    </row>
    <row r="35" spans="1:9" x14ac:dyDescent="0.2">
      <c r="A35" s="196"/>
      <c r="B35" s="196"/>
      <c r="C35" s="196" t="s">
        <v>139</v>
      </c>
      <c r="D35" s="196"/>
      <c r="E35" s="196"/>
      <c r="F35" s="196"/>
      <c r="G35" s="196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I2" sqref="I2:K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5" t="s">
        <v>366</v>
      </c>
      <c r="B1" s="78"/>
      <c r="C1" s="78"/>
      <c r="D1" s="78"/>
      <c r="E1" s="78"/>
      <c r="F1" s="78"/>
      <c r="G1" s="494" t="s">
        <v>109</v>
      </c>
      <c r="H1" s="494"/>
      <c r="I1" s="375"/>
    </row>
    <row r="2" spans="1:9" ht="15" x14ac:dyDescent="0.3">
      <c r="A2" s="77" t="s">
        <v>140</v>
      </c>
      <c r="B2" s="78"/>
      <c r="C2" s="78"/>
      <c r="D2" s="78"/>
      <c r="E2" s="78"/>
      <c r="F2" s="78"/>
      <c r="G2" s="492" t="s">
        <v>515</v>
      </c>
      <c r="H2" s="492"/>
      <c r="I2" s="77"/>
    </row>
    <row r="3" spans="1:9" ht="15" x14ac:dyDescent="0.3">
      <c r="A3" s="77"/>
      <c r="B3" s="77"/>
      <c r="C3" s="77"/>
      <c r="D3" s="77"/>
      <c r="E3" s="77"/>
      <c r="F3" s="77"/>
      <c r="G3" s="166"/>
      <c r="H3" s="166"/>
      <c r="I3" s="375"/>
    </row>
    <row r="4" spans="1:9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 x14ac:dyDescent="0.3">
      <c r="A5" s="8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1"/>
      <c r="C5" s="81"/>
      <c r="D5" s="81"/>
      <c r="E5" s="81"/>
      <c r="F5" s="81"/>
      <c r="G5" s="82"/>
      <c r="H5" s="82"/>
      <c r="I5" s="375"/>
    </row>
    <row r="6" spans="1:9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9" ht="15" x14ac:dyDescent="0.3">
      <c r="A7" s="165"/>
      <c r="B7" s="165"/>
      <c r="C7" s="281"/>
      <c r="D7" s="165"/>
      <c r="E7" s="165"/>
      <c r="F7" s="165"/>
      <c r="G7" s="79"/>
      <c r="H7" s="79"/>
      <c r="I7" s="77"/>
    </row>
    <row r="8" spans="1:9" ht="45" x14ac:dyDescent="0.2">
      <c r="A8" s="371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 x14ac:dyDescent="0.2">
      <c r="A9" s="372"/>
      <c r="B9" s="373"/>
      <c r="C9" s="99"/>
      <c r="D9" s="99"/>
      <c r="E9" s="99"/>
      <c r="F9" s="99"/>
      <c r="G9" s="99"/>
      <c r="H9" s="4"/>
      <c r="I9" s="4"/>
    </row>
    <row r="10" spans="1:9" ht="15" x14ac:dyDescent="0.2">
      <c r="A10" s="372"/>
      <c r="B10" s="373"/>
      <c r="C10" s="99"/>
      <c r="D10" s="99"/>
      <c r="E10" s="99"/>
      <c r="F10" s="99"/>
      <c r="G10" s="99"/>
      <c r="H10" s="4"/>
      <c r="I10" s="4"/>
    </row>
    <row r="11" spans="1:9" ht="15" x14ac:dyDescent="0.2">
      <c r="A11" s="372"/>
      <c r="B11" s="373"/>
      <c r="C11" s="88"/>
      <c r="D11" s="88"/>
      <c r="E11" s="88"/>
      <c r="F11" s="88"/>
      <c r="G11" s="88"/>
      <c r="H11" s="4"/>
      <c r="I11" s="4"/>
    </row>
    <row r="12" spans="1:9" ht="15" x14ac:dyDescent="0.2">
      <c r="A12" s="372"/>
      <c r="B12" s="373"/>
      <c r="C12" s="88"/>
      <c r="D12" s="88"/>
      <c r="E12" s="88"/>
      <c r="F12" s="88"/>
      <c r="G12" s="88"/>
      <c r="H12" s="4"/>
      <c r="I12" s="4"/>
    </row>
    <row r="13" spans="1:9" ht="15" x14ac:dyDescent="0.2">
      <c r="A13" s="372"/>
      <c r="B13" s="373"/>
      <c r="C13" s="88"/>
      <c r="D13" s="88"/>
      <c r="E13" s="88"/>
      <c r="F13" s="88"/>
      <c r="G13" s="88"/>
      <c r="H13" s="4"/>
      <c r="I13" s="4"/>
    </row>
    <row r="14" spans="1:9" ht="15" x14ac:dyDescent="0.2">
      <c r="A14" s="372"/>
      <c r="B14" s="373"/>
      <c r="C14" s="88"/>
      <c r="D14" s="88"/>
      <c r="E14" s="88"/>
      <c r="F14" s="88"/>
      <c r="G14" s="88"/>
      <c r="H14" s="4"/>
      <c r="I14" s="4"/>
    </row>
    <row r="15" spans="1:9" ht="15" x14ac:dyDescent="0.2">
      <c r="A15" s="372"/>
      <c r="B15" s="373"/>
      <c r="C15" s="88"/>
      <c r="D15" s="88"/>
      <c r="E15" s="88"/>
      <c r="F15" s="88"/>
      <c r="G15" s="88"/>
      <c r="H15" s="4"/>
      <c r="I15" s="4"/>
    </row>
    <row r="16" spans="1:9" ht="15" x14ac:dyDescent="0.2">
      <c r="A16" s="372"/>
      <c r="B16" s="373"/>
      <c r="C16" s="88"/>
      <c r="D16" s="88"/>
      <c r="E16" s="88"/>
      <c r="F16" s="88"/>
      <c r="G16" s="88"/>
      <c r="H16" s="4"/>
      <c r="I16" s="4"/>
    </row>
    <row r="17" spans="1:9" ht="15" x14ac:dyDescent="0.2">
      <c r="A17" s="372"/>
      <c r="B17" s="373"/>
      <c r="C17" s="88"/>
      <c r="D17" s="88"/>
      <c r="E17" s="88"/>
      <c r="F17" s="88"/>
      <c r="G17" s="88"/>
      <c r="H17" s="4"/>
      <c r="I17" s="4"/>
    </row>
    <row r="18" spans="1:9" ht="15" x14ac:dyDescent="0.2">
      <c r="A18" s="372"/>
      <c r="B18" s="373"/>
      <c r="C18" s="88"/>
      <c r="D18" s="88"/>
      <c r="E18" s="88"/>
      <c r="F18" s="88"/>
      <c r="G18" s="88"/>
      <c r="H18" s="4"/>
      <c r="I18" s="4"/>
    </row>
    <row r="19" spans="1:9" ht="15" x14ac:dyDescent="0.2">
      <c r="A19" s="372"/>
      <c r="B19" s="373"/>
      <c r="C19" s="88"/>
      <c r="D19" s="88"/>
      <c r="E19" s="88"/>
      <c r="F19" s="88"/>
      <c r="G19" s="88"/>
      <c r="H19" s="4"/>
      <c r="I19" s="4"/>
    </row>
    <row r="20" spans="1:9" ht="15" x14ac:dyDescent="0.2">
      <c r="A20" s="372"/>
      <c r="B20" s="373"/>
      <c r="C20" s="88"/>
      <c r="D20" s="88"/>
      <c r="E20" s="88"/>
      <c r="F20" s="88"/>
      <c r="G20" s="88"/>
      <c r="H20" s="4"/>
      <c r="I20" s="4"/>
    </row>
    <row r="21" spans="1:9" ht="15" x14ac:dyDescent="0.2">
      <c r="A21" s="372"/>
      <c r="B21" s="373"/>
      <c r="C21" s="88"/>
      <c r="D21" s="88"/>
      <c r="E21" s="88"/>
      <c r="F21" s="88"/>
      <c r="G21" s="88"/>
      <c r="H21" s="4"/>
      <c r="I21" s="4"/>
    </row>
    <row r="22" spans="1:9" ht="15" x14ac:dyDescent="0.2">
      <c r="A22" s="372"/>
      <c r="B22" s="373"/>
      <c r="C22" s="88"/>
      <c r="D22" s="88"/>
      <c r="E22" s="88"/>
      <c r="F22" s="88"/>
      <c r="G22" s="88"/>
      <c r="H22" s="4"/>
      <c r="I22" s="4"/>
    </row>
    <row r="23" spans="1:9" ht="15" x14ac:dyDescent="0.2">
      <c r="A23" s="372"/>
      <c r="B23" s="373"/>
      <c r="C23" s="88"/>
      <c r="D23" s="88"/>
      <c r="E23" s="88"/>
      <c r="F23" s="88"/>
      <c r="G23" s="88"/>
      <c r="H23" s="4"/>
      <c r="I23" s="4"/>
    </row>
    <row r="24" spans="1:9" ht="15" x14ac:dyDescent="0.2">
      <c r="A24" s="372"/>
      <c r="B24" s="373"/>
      <c r="C24" s="88"/>
      <c r="D24" s="88"/>
      <c r="E24" s="88"/>
      <c r="F24" s="88"/>
      <c r="G24" s="88"/>
      <c r="H24" s="4"/>
      <c r="I24" s="4"/>
    </row>
    <row r="25" spans="1:9" ht="15" x14ac:dyDescent="0.2">
      <c r="A25" s="372"/>
      <c r="B25" s="373"/>
      <c r="C25" s="88"/>
      <c r="D25" s="88"/>
      <c r="E25" s="88"/>
      <c r="F25" s="88"/>
      <c r="G25" s="88"/>
      <c r="H25" s="4"/>
      <c r="I25" s="4"/>
    </row>
    <row r="26" spans="1:9" ht="15" x14ac:dyDescent="0.2">
      <c r="A26" s="372"/>
      <c r="B26" s="373"/>
      <c r="C26" s="88"/>
      <c r="D26" s="88"/>
      <c r="E26" s="88"/>
      <c r="F26" s="88"/>
      <c r="G26" s="88"/>
      <c r="H26" s="4"/>
      <c r="I26" s="4"/>
    </row>
    <row r="27" spans="1:9" ht="15" x14ac:dyDescent="0.2">
      <c r="A27" s="372"/>
      <c r="B27" s="373"/>
      <c r="C27" s="88"/>
      <c r="D27" s="88"/>
      <c r="E27" s="88"/>
      <c r="F27" s="88"/>
      <c r="G27" s="88"/>
      <c r="H27" s="4"/>
      <c r="I27" s="4"/>
    </row>
    <row r="28" spans="1:9" ht="15" x14ac:dyDescent="0.2">
      <c r="A28" s="372"/>
      <c r="B28" s="373"/>
      <c r="C28" s="88"/>
      <c r="D28" s="88"/>
      <c r="E28" s="88"/>
      <c r="F28" s="88"/>
      <c r="G28" s="88"/>
      <c r="H28" s="4"/>
      <c r="I28" s="4"/>
    </row>
    <row r="29" spans="1:9" ht="15" x14ac:dyDescent="0.2">
      <c r="A29" s="372"/>
      <c r="B29" s="373"/>
      <c r="C29" s="88"/>
      <c r="D29" s="88"/>
      <c r="E29" s="88"/>
      <c r="F29" s="88"/>
      <c r="G29" s="88"/>
      <c r="H29" s="4"/>
      <c r="I29" s="4"/>
    </row>
    <row r="30" spans="1:9" ht="15" x14ac:dyDescent="0.2">
      <c r="A30" s="372"/>
      <c r="B30" s="373"/>
      <c r="C30" s="88"/>
      <c r="D30" s="88"/>
      <c r="E30" s="88"/>
      <c r="F30" s="88"/>
      <c r="G30" s="88"/>
      <c r="H30" s="4"/>
      <c r="I30" s="4"/>
    </row>
    <row r="31" spans="1:9" ht="15" x14ac:dyDescent="0.2">
      <c r="A31" s="372"/>
      <c r="B31" s="373"/>
      <c r="C31" s="88"/>
      <c r="D31" s="88"/>
      <c r="E31" s="88"/>
      <c r="F31" s="88"/>
      <c r="G31" s="88"/>
      <c r="H31" s="4"/>
      <c r="I31" s="4"/>
    </row>
    <row r="32" spans="1:9" ht="15" x14ac:dyDescent="0.2">
      <c r="A32" s="372"/>
      <c r="B32" s="373"/>
      <c r="C32" s="88"/>
      <c r="D32" s="88"/>
      <c r="E32" s="88"/>
      <c r="F32" s="88"/>
      <c r="G32" s="88"/>
      <c r="H32" s="4"/>
      <c r="I32" s="4"/>
    </row>
    <row r="33" spans="1:9" ht="15" x14ac:dyDescent="0.2">
      <c r="A33" s="372"/>
      <c r="B33" s="373"/>
      <c r="C33" s="88"/>
      <c r="D33" s="88"/>
      <c r="E33" s="88"/>
      <c r="F33" s="88"/>
      <c r="G33" s="88"/>
      <c r="H33" s="4"/>
      <c r="I33" s="4"/>
    </row>
    <row r="34" spans="1:9" ht="15" x14ac:dyDescent="0.3">
      <c r="A34" s="372"/>
      <c r="B34" s="374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5" x14ac:dyDescent="0.3">
      <c r="A35" s="235"/>
      <c r="B35" s="235"/>
      <c r="C35" s="235"/>
      <c r="D35" s="235"/>
      <c r="E35" s="235"/>
      <c r="F35" s="235"/>
      <c r="G35" s="188"/>
      <c r="H35" s="188"/>
      <c r="I35" s="193"/>
    </row>
    <row r="36" spans="1:9" ht="15" x14ac:dyDescent="0.3">
      <c r="A36" s="236" t="s">
        <v>350</v>
      </c>
      <c r="B36" s="235"/>
      <c r="C36" s="235"/>
      <c r="D36" s="235"/>
      <c r="E36" s="235"/>
      <c r="F36" s="235"/>
      <c r="G36" s="188"/>
      <c r="H36" s="188"/>
      <c r="I36" s="193"/>
    </row>
    <row r="37" spans="1:9" ht="15" x14ac:dyDescent="0.3">
      <c r="A37" s="236" t="s">
        <v>353</v>
      </c>
      <c r="B37" s="235"/>
      <c r="C37" s="235"/>
      <c r="D37" s="235"/>
      <c r="E37" s="235"/>
      <c r="F37" s="235"/>
      <c r="G37" s="188"/>
      <c r="H37" s="188"/>
      <c r="I37" s="193"/>
    </row>
    <row r="38" spans="1:9" ht="15" x14ac:dyDescent="0.3">
      <c r="A38" s="236"/>
      <c r="B38" s="188"/>
      <c r="C38" s="188"/>
      <c r="D38" s="188"/>
      <c r="E38" s="188"/>
      <c r="F38" s="188"/>
      <c r="G38" s="188"/>
      <c r="H38" s="188"/>
      <c r="I38" s="193"/>
    </row>
    <row r="39" spans="1:9" ht="15" x14ac:dyDescent="0.3">
      <c r="A39" s="236"/>
      <c r="B39" s="188"/>
      <c r="C39" s="188"/>
      <c r="D39" s="188"/>
      <c r="E39" s="188"/>
      <c r="G39" s="188"/>
      <c r="H39" s="188"/>
      <c r="I39" s="193"/>
    </row>
    <row r="40" spans="1:9" x14ac:dyDescent="0.2">
      <c r="A40" s="232"/>
      <c r="B40" s="232"/>
      <c r="C40" s="232"/>
      <c r="D40" s="232"/>
      <c r="E40" s="232"/>
      <c r="F40" s="232"/>
      <c r="G40" s="232"/>
      <c r="H40" s="232"/>
      <c r="I40" s="193"/>
    </row>
    <row r="41" spans="1:9" ht="15" x14ac:dyDescent="0.3">
      <c r="A41" s="194" t="s">
        <v>107</v>
      </c>
      <c r="B41" s="188"/>
      <c r="C41" s="188"/>
      <c r="D41" s="188"/>
      <c r="E41" s="188"/>
      <c r="F41" s="188"/>
      <c r="G41" s="188"/>
      <c r="H41" s="188"/>
      <c r="I41" s="193"/>
    </row>
    <row r="42" spans="1:9" ht="15" x14ac:dyDescent="0.3">
      <c r="A42" s="188"/>
      <c r="B42" s="188"/>
      <c r="C42" s="188"/>
      <c r="D42" s="188"/>
      <c r="E42" s="188"/>
      <c r="F42" s="188"/>
      <c r="G42" s="188"/>
      <c r="H42" s="188"/>
      <c r="I42" s="193"/>
    </row>
    <row r="43" spans="1:9" ht="15" x14ac:dyDescent="0.3">
      <c r="A43" s="188"/>
      <c r="B43" s="188"/>
      <c r="C43" s="188"/>
      <c r="D43" s="188"/>
      <c r="E43" s="188"/>
      <c r="F43" s="188"/>
      <c r="G43" s="188"/>
      <c r="H43" s="195"/>
      <c r="I43" s="193"/>
    </row>
    <row r="44" spans="1:9" ht="15" x14ac:dyDescent="0.3">
      <c r="A44" s="194"/>
      <c r="B44" s="194" t="s">
        <v>271</v>
      </c>
      <c r="C44" s="194"/>
      <c r="D44" s="194"/>
      <c r="E44" s="194"/>
      <c r="F44" s="194"/>
      <c r="G44" s="188"/>
      <c r="H44" s="195"/>
      <c r="I44" s="193"/>
    </row>
    <row r="45" spans="1:9" ht="15" x14ac:dyDescent="0.3">
      <c r="A45" s="188"/>
      <c r="B45" s="188" t="s">
        <v>270</v>
      </c>
      <c r="C45" s="188"/>
      <c r="D45" s="188"/>
      <c r="E45" s="188"/>
      <c r="F45" s="188"/>
      <c r="G45" s="188"/>
      <c r="H45" s="195"/>
      <c r="I45" s="193"/>
    </row>
    <row r="46" spans="1:9" x14ac:dyDescent="0.2">
      <c r="A46" s="196"/>
      <c r="B46" s="196" t="s">
        <v>139</v>
      </c>
      <c r="C46" s="196"/>
      <c r="D46" s="196"/>
      <c r="E46" s="196"/>
      <c r="F46" s="196"/>
      <c r="G46" s="189"/>
      <c r="H46" s="189"/>
      <c r="I46" s="189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I2" sqref="I2:K2"/>
    </sheetView>
  </sheetViews>
  <sheetFormatPr defaultRowHeight="12.75" x14ac:dyDescent="0.2"/>
  <cols>
    <col min="1" max="1" width="5.42578125" style="189" customWidth="1"/>
    <col min="2" max="2" width="15.28515625" style="189" bestFit="1" customWidth="1"/>
    <col min="3" max="3" width="18.5703125" style="189" customWidth="1"/>
    <col min="4" max="4" width="18" style="189" customWidth="1"/>
    <col min="5" max="5" width="20.5703125" style="189" customWidth="1"/>
    <col min="6" max="6" width="21.28515625" style="189" customWidth="1"/>
    <col min="7" max="7" width="15.140625" style="189" customWidth="1"/>
    <col min="8" max="8" width="15.5703125" style="189" customWidth="1"/>
    <col min="9" max="9" width="13.42578125" style="189" customWidth="1"/>
    <col min="10" max="10" width="0" style="189" hidden="1" customWidth="1"/>
    <col min="11" max="16384" width="9.140625" style="189"/>
  </cols>
  <sheetData>
    <row r="1" spans="1:10" ht="15" x14ac:dyDescent="0.3">
      <c r="A1" s="75" t="s">
        <v>465</v>
      </c>
      <c r="B1" s="75"/>
      <c r="C1" s="78"/>
      <c r="D1" s="78"/>
      <c r="E1" s="78"/>
      <c r="F1" s="78"/>
      <c r="G1" s="494" t="s">
        <v>109</v>
      </c>
      <c r="H1" s="494"/>
    </row>
    <row r="2" spans="1:10" ht="15" x14ac:dyDescent="0.3">
      <c r="A2" s="77" t="s">
        <v>140</v>
      </c>
      <c r="B2" s="75"/>
      <c r="C2" s="78"/>
      <c r="D2" s="78"/>
      <c r="E2" s="78"/>
      <c r="F2" s="78"/>
      <c r="G2" s="492" t="s">
        <v>515</v>
      </c>
      <c r="H2" s="492"/>
    </row>
    <row r="3" spans="1:10" ht="15" x14ac:dyDescent="0.3">
      <c r="A3" s="77"/>
      <c r="B3" s="77"/>
      <c r="C3" s="77"/>
      <c r="D3" s="77"/>
      <c r="E3" s="77"/>
      <c r="F3" s="77"/>
      <c r="G3" s="225"/>
      <c r="H3" s="225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8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24"/>
      <c r="B7" s="224"/>
      <c r="C7" s="224"/>
      <c r="D7" s="228"/>
      <c r="E7" s="224"/>
      <c r="F7" s="224"/>
      <c r="G7" s="79"/>
      <c r="H7" s="79"/>
    </row>
    <row r="8" spans="1:10" ht="30" x14ac:dyDescent="0.2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7" t="s">
        <v>348</v>
      </c>
    </row>
    <row r="9" spans="1:10" ht="30" x14ac:dyDescent="0.2">
      <c r="A9" s="99">
        <v>1</v>
      </c>
      <c r="B9" s="99" t="s">
        <v>560</v>
      </c>
      <c r="C9" s="99" t="s">
        <v>561</v>
      </c>
      <c r="D9" s="415">
        <v>1030032601</v>
      </c>
      <c r="E9" s="99" t="s">
        <v>562</v>
      </c>
      <c r="F9" s="416">
        <v>2</v>
      </c>
      <c r="G9" s="4">
        <v>2500</v>
      </c>
      <c r="H9" s="4">
        <v>2500</v>
      </c>
      <c r="J9" s="237" t="s">
        <v>0</v>
      </c>
    </row>
    <row r="10" spans="1:10" ht="30" x14ac:dyDescent="0.2">
      <c r="A10" s="99">
        <v>2</v>
      </c>
      <c r="B10" s="99" t="s">
        <v>563</v>
      </c>
      <c r="C10" s="99" t="s">
        <v>564</v>
      </c>
      <c r="D10" s="415">
        <v>1027019607</v>
      </c>
      <c r="E10" s="99" t="s">
        <v>562</v>
      </c>
      <c r="F10" s="416">
        <v>12</v>
      </c>
      <c r="G10" s="4">
        <v>33891.75</v>
      </c>
      <c r="H10" s="4">
        <v>33891.75</v>
      </c>
    </row>
    <row r="11" spans="1:10" ht="30" x14ac:dyDescent="0.2">
      <c r="A11" s="99">
        <v>3</v>
      </c>
      <c r="B11" s="99" t="s">
        <v>565</v>
      </c>
      <c r="C11" s="99" t="s">
        <v>566</v>
      </c>
      <c r="D11" s="415">
        <v>1008032518</v>
      </c>
      <c r="E11" s="99" t="s">
        <v>562</v>
      </c>
      <c r="F11" s="416">
        <v>1</v>
      </c>
      <c r="G11" s="4">
        <v>500</v>
      </c>
      <c r="H11" s="4">
        <v>500</v>
      </c>
    </row>
    <row r="12" spans="1:10" ht="30" x14ac:dyDescent="0.2">
      <c r="A12" s="99">
        <v>4</v>
      </c>
      <c r="B12" s="99" t="s">
        <v>567</v>
      </c>
      <c r="C12" s="99" t="s">
        <v>568</v>
      </c>
      <c r="D12" s="415">
        <v>62007001496</v>
      </c>
      <c r="E12" s="99" t="s">
        <v>569</v>
      </c>
      <c r="F12" s="416">
        <v>1</v>
      </c>
      <c r="G12" s="4">
        <v>12.5</v>
      </c>
      <c r="H12" s="4">
        <v>12.5</v>
      </c>
    </row>
    <row r="13" spans="1:10" ht="30" x14ac:dyDescent="0.2">
      <c r="A13" s="99">
        <v>5</v>
      </c>
      <c r="B13" s="99" t="s">
        <v>570</v>
      </c>
      <c r="C13" s="99" t="s">
        <v>571</v>
      </c>
      <c r="D13" s="432">
        <v>1007010842</v>
      </c>
      <c r="E13" s="99" t="s">
        <v>562</v>
      </c>
      <c r="F13" s="416">
        <v>1</v>
      </c>
      <c r="G13" s="4">
        <v>1250</v>
      </c>
      <c r="H13" s="4">
        <v>1250</v>
      </c>
    </row>
    <row r="14" spans="1:10" ht="30" x14ac:dyDescent="0.2">
      <c r="A14" s="99">
        <v>6</v>
      </c>
      <c r="B14" s="99" t="s">
        <v>572</v>
      </c>
      <c r="C14" s="99" t="s">
        <v>573</v>
      </c>
      <c r="D14" s="415">
        <v>1013001181</v>
      </c>
      <c r="E14" s="99" t="s">
        <v>562</v>
      </c>
      <c r="F14" s="416">
        <v>1</v>
      </c>
      <c r="G14" s="4">
        <v>125</v>
      </c>
      <c r="H14" s="4">
        <v>125</v>
      </c>
    </row>
    <row r="15" spans="1:10" ht="30" x14ac:dyDescent="0.2">
      <c r="A15" s="99">
        <v>7</v>
      </c>
      <c r="B15" s="99" t="s">
        <v>574</v>
      </c>
      <c r="C15" s="99" t="s">
        <v>575</v>
      </c>
      <c r="D15" s="415">
        <v>60001055243</v>
      </c>
      <c r="E15" s="99" t="s">
        <v>562</v>
      </c>
      <c r="F15" s="416">
        <v>1</v>
      </c>
      <c r="G15" s="4">
        <v>750</v>
      </c>
      <c r="H15" s="4">
        <v>750</v>
      </c>
    </row>
    <row r="16" spans="1:10" ht="37.5" customHeight="1" x14ac:dyDescent="0.2">
      <c r="A16" s="99">
        <v>8</v>
      </c>
      <c r="B16" s="418" t="s">
        <v>587</v>
      </c>
      <c r="C16" s="418" t="s">
        <v>588</v>
      </c>
      <c r="D16" s="419">
        <v>1005006474</v>
      </c>
      <c r="E16" s="428" t="s">
        <v>562</v>
      </c>
      <c r="F16" s="420">
        <v>1</v>
      </c>
      <c r="G16" s="421">
        <v>1312.5</v>
      </c>
      <c r="H16" s="421">
        <v>1312.5</v>
      </c>
    </row>
    <row r="17" spans="1:8" ht="15" x14ac:dyDescent="0.2">
      <c r="A17" s="99"/>
      <c r="B17" s="99"/>
      <c r="C17" s="99"/>
      <c r="D17" s="415"/>
      <c r="E17" s="99"/>
      <c r="F17" s="416"/>
      <c r="G17" s="4"/>
      <c r="H17" s="4"/>
    </row>
    <row r="18" spans="1:8" ht="15" x14ac:dyDescent="0.2">
      <c r="A18" s="99"/>
      <c r="B18" s="99"/>
      <c r="C18" s="99"/>
      <c r="D18" s="415"/>
      <c r="E18" s="99"/>
      <c r="F18" s="416"/>
      <c r="G18" s="4"/>
      <c r="H18" s="4"/>
    </row>
    <row r="19" spans="1:8" ht="15" x14ac:dyDescent="0.2">
      <c r="A19" s="99"/>
      <c r="B19" s="99"/>
      <c r="C19" s="99"/>
      <c r="D19" s="415"/>
      <c r="E19" s="99"/>
      <c r="F19" s="416"/>
      <c r="G19" s="4"/>
      <c r="H19" s="4"/>
    </row>
    <row r="20" spans="1:8" ht="15" x14ac:dyDescent="0.2">
      <c r="A20" s="99"/>
      <c r="B20" s="99"/>
      <c r="C20" s="99"/>
      <c r="D20" s="415"/>
      <c r="E20" s="99"/>
      <c r="F20" s="416"/>
      <c r="G20" s="4"/>
      <c r="H20" s="4"/>
    </row>
    <row r="21" spans="1:8" ht="15" x14ac:dyDescent="0.2">
      <c r="A21" s="99"/>
      <c r="B21" s="99"/>
      <c r="C21" s="99"/>
      <c r="D21" s="415"/>
      <c r="E21" s="99"/>
      <c r="F21" s="416"/>
      <c r="G21" s="4"/>
      <c r="H21" s="4"/>
    </row>
    <row r="22" spans="1:8" ht="15" x14ac:dyDescent="0.2">
      <c r="A22" s="99"/>
      <c r="B22" s="99"/>
      <c r="C22" s="99"/>
      <c r="D22" s="415"/>
      <c r="E22" s="99"/>
      <c r="F22" s="416"/>
      <c r="G22" s="4"/>
      <c r="H22" s="4"/>
    </row>
    <row r="23" spans="1:8" ht="15" x14ac:dyDescent="0.2">
      <c r="A23" s="99"/>
      <c r="B23" s="99"/>
      <c r="C23" s="99"/>
      <c r="D23" s="415"/>
      <c r="E23" s="99"/>
      <c r="F23" s="416"/>
      <c r="G23" s="4"/>
      <c r="H23" s="4"/>
    </row>
    <row r="24" spans="1:8" ht="15" x14ac:dyDescent="0.2">
      <c r="A24" s="99"/>
      <c r="B24" s="99"/>
      <c r="C24" s="99"/>
      <c r="D24" s="415"/>
      <c r="E24" s="99"/>
      <c r="F24" s="416"/>
      <c r="G24" s="4"/>
      <c r="H24" s="4"/>
    </row>
    <row r="25" spans="1:8" ht="15" x14ac:dyDescent="0.2">
      <c r="A25" s="99"/>
      <c r="B25" s="99"/>
      <c r="C25" s="99"/>
      <c r="D25" s="415"/>
      <c r="E25" s="99"/>
      <c r="F25" s="416"/>
      <c r="G25" s="4"/>
      <c r="H25" s="4"/>
    </row>
    <row r="26" spans="1:8" ht="15" x14ac:dyDescent="0.2">
      <c r="A26" s="99"/>
      <c r="B26" s="99"/>
      <c r="C26" s="99"/>
      <c r="D26" s="415"/>
      <c r="E26" s="99"/>
      <c r="F26" s="416"/>
      <c r="G26" s="4"/>
      <c r="H26" s="4"/>
    </row>
    <row r="27" spans="1:8" ht="15" x14ac:dyDescent="0.2">
      <c r="A27" s="99"/>
      <c r="B27" s="99"/>
      <c r="C27" s="99"/>
      <c r="D27" s="415"/>
      <c r="E27" s="99"/>
      <c r="F27" s="416"/>
      <c r="G27" s="4"/>
      <c r="H27" s="4"/>
    </row>
    <row r="28" spans="1:8" ht="15" x14ac:dyDescent="0.2">
      <c r="A28" s="99"/>
      <c r="B28" s="99"/>
      <c r="C28" s="99"/>
      <c r="D28" s="415"/>
      <c r="E28" s="99"/>
      <c r="F28" s="99"/>
      <c r="G28" s="4"/>
      <c r="H28" s="4"/>
    </row>
    <row r="29" spans="1:8" ht="15" x14ac:dyDescent="0.2">
      <c r="A29" s="99"/>
      <c r="B29" s="99"/>
      <c r="C29" s="99"/>
      <c r="D29" s="415"/>
      <c r="E29" s="99"/>
      <c r="F29" s="99"/>
      <c r="G29" s="4"/>
      <c r="H29" s="4"/>
    </row>
    <row r="30" spans="1:8" ht="15" x14ac:dyDescent="0.2">
      <c r="A30" s="99"/>
      <c r="B30" s="99"/>
      <c r="C30" s="99"/>
      <c r="D30" s="415"/>
      <c r="E30" s="99"/>
      <c r="F30" s="99"/>
      <c r="G30" s="4"/>
      <c r="H30" s="4"/>
    </row>
    <row r="31" spans="1:8" ht="15" x14ac:dyDescent="0.2">
      <c r="A31" s="99"/>
      <c r="B31" s="99"/>
      <c r="C31" s="99"/>
      <c r="D31" s="415"/>
      <c r="E31" s="99"/>
      <c r="F31" s="99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347</v>
      </c>
      <c r="G34" s="87">
        <f>SUM(G9:G33)</f>
        <v>40341.75</v>
      </c>
      <c r="H34" s="87">
        <f>SUM(H9:H33)</f>
        <v>40341.75</v>
      </c>
    </row>
    <row r="35" spans="1:9" ht="15" x14ac:dyDescent="0.3">
      <c r="A35" s="235"/>
      <c r="B35" s="235"/>
      <c r="C35" s="235"/>
      <c r="D35" s="235"/>
      <c r="E35" s="235"/>
      <c r="F35" s="235"/>
      <c r="G35" s="235"/>
      <c r="H35" s="188"/>
      <c r="I35" s="188"/>
    </row>
    <row r="36" spans="1:9" ht="15" x14ac:dyDescent="0.3">
      <c r="A36" s="236" t="s">
        <v>401</v>
      </c>
      <c r="B36" s="236"/>
      <c r="C36" s="235"/>
      <c r="D36" s="235"/>
      <c r="E36" s="235"/>
      <c r="F36" s="235"/>
      <c r="G36" s="235"/>
      <c r="H36" s="188"/>
      <c r="I36" s="188"/>
    </row>
    <row r="37" spans="1:9" ht="15" x14ac:dyDescent="0.3">
      <c r="A37" s="236" t="s">
        <v>346</v>
      </c>
      <c r="B37" s="236"/>
      <c r="C37" s="235"/>
      <c r="D37" s="235"/>
      <c r="E37" s="235"/>
      <c r="F37" s="235"/>
      <c r="G37" s="235"/>
      <c r="H37" s="188"/>
      <c r="I37" s="188"/>
    </row>
    <row r="38" spans="1:9" ht="15" x14ac:dyDescent="0.3">
      <c r="A38" s="236"/>
      <c r="B38" s="236"/>
      <c r="C38" s="188"/>
      <c r="D38" s="188"/>
      <c r="E38" s="188"/>
      <c r="F38" s="188"/>
      <c r="G38" s="188"/>
      <c r="H38" s="188"/>
      <c r="I38" s="188"/>
    </row>
    <row r="39" spans="1:9" ht="15" x14ac:dyDescent="0.3">
      <c r="A39" s="236"/>
      <c r="B39" s="236"/>
      <c r="C39" s="188"/>
      <c r="D39" s="188"/>
      <c r="E39" s="188"/>
      <c r="F39" s="188"/>
      <c r="G39" s="188"/>
      <c r="H39" s="188"/>
      <c r="I39" s="188"/>
    </row>
    <row r="40" spans="1:9" x14ac:dyDescent="0.2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 x14ac:dyDescent="0.3">
      <c r="A41" s="194" t="s">
        <v>107</v>
      </c>
      <c r="B41" s="194"/>
      <c r="C41" s="188"/>
      <c r="D41" s="188"/>
      <c r="E41" s="188"/>
      <c r="F41" s="188"/>
      <c r="G41" s="188"/>
      <c r="H41" s="188"/>
      <c r="I41" s="188"/>
    </row>
    <row r="42" spans="1:9" ht="15" x14ac:dyDescent="0.3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9" ht="15" x14ac:dyDescent="0.3">
      <c r="A43" s="188"/>
      <c r="B43" s="188"/>
      <c r="C43" s="188"/>
      <c r="D43" s="188"/>
      <c r="E43" s="188"/>
      <c r="F43" s="188"/>
      <c r="G43" s="188"/>
      <c r="H43" s="188"/>
      <c r="I43" s="195"/>
    </row>
    <row r="44" spans="1:9" ht="15" x14ac:dyDescent="0.3">
      <c r="A44" s="194"/>
      <c r="B44" s="194"/>
      <c r="C44" s="194" t="s">
        <v>434</v>
      </c>
      <c r="D44" s="194"/>
      <c r="E44" s="235"/>
      <c r="F44" s="194"/>
      <c r="G44" s="194"/>
      <c r="H44" s="188"/>
      <c r="I44" s="195"/>
    </row>
    <row r="45" spans="1:9" ht="15" x14ac:dyDescent="0.3">
      <c r="A45" s="188"/>
      <c r="B45" s="188"/>
      <c r="C45" s="188" t="s">
        <v>270</v>
      </c>
      <c r="D45" s="188"/>
      <c r="E45" s="188"/>
      <c r="F45" s="188"/>
      <c r="G45" s="188"/>
      <c r="H45" s="188"/>
      <c r="I45" s="195"/>
    </row>
    <row r="46" spans="1:9" x14ac:dyDescent="0.2">
      <c r="A46" s="196"/>
      <c r="B46" s="196"/>
      <c r="C46" s="196" t="s">
        <v>139</v>
      </c>
      <c r="D46" s="196"/>
      <c r="E46" s="196"/>
      <c r="F46" s="196"/>
      <c r="G46" s="196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5"/>
  <sheetViews>
    <sheetView view="pageBreakPreview" topLeftCell="A7" zoomScale="60" workbookViewId="0">
      <selection activeCell="I2" sqref="I2:K2"/>
    </sheetView>
  </sheetViews>
  <sheetFormatPr defaultRowHeight="12.75" x14ac:dyDescent="0.2"/>
  <cols>
    <col min="1" max="1" width="5.42578125" style="189" customWidth="1"/>
    <col min="2" max="2" width="22.140625" style="189" bestFit="1" customWidth="1"/>
    <col min="3" max="3" width="28.7109375" style="189" bestFit="1" customWidth="1"/>
    <col min="4" max="4" width="16.85546875" style="445" customWidth="1"/>
    <col min="5" max="5" width="45.28515625" style="454" customWidth="1"/>
    <col min="6" max="6" width="47.42578125" style="445" customWidth="1"/>
    <col min="7" max="7" width="53.140625" style="445" customWidth="1"/>
    <col min="8" max="8" width="40.140625" style="459" customWidth="1"/>
    <col min="9" max="9" width="18.5703125" style="189" bestFit="1" customWidth="1"/>
    <col min="10" max="10" width="32" style="189" customWidth="1"/>
    <col min="11" max="11" width="17.7109375" style="189" customWidth="1"/>
    <col min="12" max="12" width="18" style="189" customWidth="1"/>
    <col min="13" max="16384" width="9.140625" style="189"/>
  </cols>
  <sheetData>
    <row r="2" spans="1:12" ht="15" x14ac:dyDescent="0.3">
      <c r="A2" s="499" t="s">
        <v>512</v>
      </c>
      <c r="B2" s="499"/>
      <c r="C2" s="499"/>
      <c r="D2" s="499"/>
      <c r="E2" s="394"/>
      <c r="F2" s="439"/>
      <c r="G2" s="439"/>
      <c r="H2" s="117"/>
      <c r="I2" s="78"/>
      <c r="J2" s="378"/>
      <c r="K2" s="379"/>
      <c r="L2" s="379" t="s">
        <v>109</v>
      </c>
    </row>
    <row r="3" spans="1:12" ht="15" x14ac:dyDescent="0.3">
      <c r="A3" s="77" t="s">
        <v>140</v>
      </c>
      <c r="B3" s="75"/>
      <c r="C3" s="78"/>
      <c r="D3" s="439"/>
      <c r="E3" s="446"/>
      <c r="F3" s="439"/>
      <c r="G3" s="439"/>
      <c r="H3" s="117"/>
      <c r="I3" s="78"/>
      <c r="J3" s="378"/>
      <c r="K3" s="492" t="s">
        <v>515</v>
      </c>
      <c r="L3" s="492"/>
    </row>
    <row r="4" spans="1:12" ht="15" x14ac:dyDescent="0.3">
      <c r="A4" s="77"/>
      <c r="B4" s="77"/>
      <c r="C4" s="75"/>
      <c r="D4" s="438"/>
      <c r="E4" s="394"/>
      <c r="F4" s="438"/>
      <c r="G4" s="438"/>
      <c r="H4" s="455"/>
      <c r="I4" s="75"/>
      <c r="J4" s="378"/>
      <c r="K4" s="378"/>
      <c r="L4" s="378"/>
    </row>
    <row r="5" spans="1:12" ht="15" x14ac:dyDescent="0.3">
      <c r="A5" s="78" t="s">
        <v>274</v>
      </c>
      <c r="B5" s="78"/>
      <c r="C5" s="78"/>
      <c r="D5" s="439"/>
      <c r="E5" s="446"/>
      <c r="F5" s="439"/>
      <c r="G5" s="439"/>
      <c r="H5" s="117"/>
      <c r="I5" s="78"/>
      <c r="J5" s="77"/>
      <c r="K5" s="77"/>
      <c r="L5" s="77"/>
    </row>
    <row r="6" spans="1:12" ht="15" x14ac:dyDescent="0.3">
      <c r="A6" s="8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1"/>
      <c r="C6" s="81"/>
      <c r="D6" s="440"/>
      <c r="E6" s="447"/>
      <c r="F6" s="440"/>
      <c r="G6" s="440"/>
      <c r="H6" s="456"/>
      <c r="I6" s="81"/>
      <c r="J6" s="82"/>
      <c r="K6" s="82"/>
    </row>
    <row r="7" spans="1:12" ht="15" x14ac:dyDescent="0.3">
      <c r="A7" s="78"/>
      <c r="B7" s="78"/>
      <c r="C7" s="78"/>
      <c r="D7" s="439"/>
      <c r="E7" s="446"/>
      <c r="F7" s="439"/>
      <c r="G7" s="439"/>
      <c r="H7" s="117"/>
      <c r="I7" s="78"/>
      <c r="J7" s="77"/>
      <c r="K7" s="77"/>
      <c r="L7" s="77"/>
    </row>
    <row r="8" spans="1:12" ht="15" x14ac:dyDescent="0.2">
      <c r="A8" s="377"/>
      <c r="B8" s="377"/>
      <c r="C8" s="377"/>
      <c r="D8" s="429"/>
      <c r="E8" s="448"/>
      <c r="F8" s="429"/>
      <c r="G8" s="429"/>
      <c r="H8" s="448"/>
      <c r="I8" s="377"/>
      <c r="J8" s="79"/>
      <c r="K8" s="79"/>
      <c r="L8" s="79"/>
    </row>
    <row r="9" spans="1:12" ht="45" x14ac:dyDescent="0.2">
      <c r="A9" s="91" t="s">
        <v>64</v>
      </c>
      <c r="B9" s="91" t="s">
        <v>483</v>
      </c>
      <c r="C9" s="91" t="s">
        <v>484</v>
      </c>
      <c r="D9" s="426" t="s">
        <v>485</v>
      </c>
      <c r="E9" s="426" t="s">
        <v>486</v>
      </c>
      <c r="F9" s="426" t="s">
        <v>487</v>
      </c>
      <c r="G9" s="426" t="s">
        <v>488</v>
      </c>
      <c r="H9" s="425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s="464" customFormat="1" ht="60" x14ac:dyDescent="0.2">
      <c r="A10" s="428">
        <v>1</v>
      </c>
      <c r="B10" s="460" t="s">
        <v>577</v>
      </c>
      <c r="C10" s="461" t="s">
        <v>576</v>
      </c>
      <c r="D10" s="462" t="s">
        <v>578</v>
      </c>
      <c r="E10" s="434" t="s">
        <v>516</v>
      </c>
      <c r="F10" s="433">
        <v>1</v>
      </c>
      <c r="G10" s="433"/>
      <c r="H10" s="434" t="str">
        <f>E10</f>
        <v>მოქალაქეთა პოლიტიკური გაერთიანება "სამოქალაქო პლატფორმა - ახალი საქართველო"</v>
      </c>
      <c r="I10" s="433" t="s">
        <v>579</v>
      </c>
      <c r="J10" s="463">
        <v>660</v>
      </c>
      <c r="K10" s="463">
        <v>660</v>
      </c>
      <c r="L10" s="428" t="s">
        <v>580</v>
      </c>
    </row>
    <row r="11" spans="1:12" s="464" customFormat="1" ht="45" x14ac:dyDescent="0.2">
      <c r="A11" s="428">
        <v>2</v>
      </c>
      <c r="B11" s="465" t="s">
        <v>577</v>
      </c>
      <c r="C11" s="428" t="s">
        <v>581</v>
      </c>
      <c r="D11" s="433">
        <v>202221577</v>
      </c>
      <c r="E11" s="434" t="str">
        <f>E10</f>
        <v>მოქალაქეთა პოლიტიკური გაერთიანება "სამოქალაქო პლატფორმა - ახალი საქართველო"</v>
      </c>
      <c r="F11" s="433" t="s">
        <v>582</v>
      </c>
      <c r="G11" s="433"/>
      <c r="H11" s="434" t="str">
        <f>H10</f>
        <v>მოქალაქეთა პოლიტიკური გაერთიანება "სამოქალაქო პლატფორმა - ახალი საქართველო"</v>
      </c>
      <c r="I11" s="433" t="s">
        <v>583</v>
      </c>
      <c r="J11" s="463">
        <v>240</v>
      </c>
      <c r="K11" s="463">
        <f>J11*9</f>
        <v>2160</v>
      </c>
      <c r="L11" s="428"/>
    </row>
    <row r="12" spans="1:12" s="464" customFormat="1" ht="45" x14ac:dyDescent="0.2">
      <c r="A12" s="428">
        <v>3</v>
      </c>
      <c r="B12" s="465" t="s">
        <v>585</v>
      </c>
      <c r="C12" s="428" t="s">
        <v>584</v>
      </c>
      <c r="D12" s="433">
        <v>211323735</v>
      </c>
      <c r="E12" s="434" t="str">
        <f t="shared" ref="E12:E19" si="0">E11</f>
        <v>მოქალაქეთა პოლიტიკური გაერთიანება "სამოქალაქო პლატფორმა - ახალი საქართველო"</v>
      </c>
      <c r="F12" s="433" t="s">
        <v>586</v>
      </c>
      <c r="G12" s="433"/>
      <c r="H12" s="434" t="str">
        <f>H11</f>
        <v>მოქალაქეთა პოლიტიკური გაერთიანება "სამოქალაქო პლატფორმა - ახალი საქართველო"</v>
      </c>
      <c r="I12" s="433" t="s">
        <v>585</v>
      </c>
      <c r="J12" s="463">
        <v>500</v>
      </c>
      <c r="K12" s="463">
        <v>1000</v>
      </c>
      <c r="L12" s="428"/>
    </row>
    <row r="13" spans="1:12" s="464" customFormat="1" ht="45" x14ac:dyDescent="0.2">
      <c r="A13" s="428">
        <v>4</v>
      </c>
      <c r="B13" s="465" t="s">
        <v>589</v>
      </c>
      <c r="C13" s="428" t="s">
        <v>590</v>
      </c>
      <c r="D13" s="433" t="s">
        <v>591</v>
      </c>
      <c r="E13" s="434" t="str">
        <f t="shared" si="0"/>
        <v>მოქალაქეთა პოლიტიკური გაერთიანება "სამოქალაქო პლატფორმა - ახალი საქართველო"</v>
      </c>
      <c r="F13" s="433" t="s">
        <v>592</v>
      </c>
      <c r="G13" s="433">
        <v>20</v>
      </c>
      <c r="H13" s="434" t="str">
        <f t="shared" ref="H13:H19" si="1">H12</f>
        <v>მოქალაქეთა პოლიტიკური გაერთიანება "სამოქალაქო პლატფორმა - ახალი საქართველო"</v>
      </c>
      <c r="I13" s="433" t="s">
        <v>593</v>
      </c>
      <c r="J13" s="463">
        <v>25</v>
      </c>
      <c r="K13" s="463">
        <v>500</v>
      </c>
      <c r="L13" s="428"/>
    </row>
    <row r="14" spans="1:12" s="468" customFormat="1" ht="90" x14ac:dyDescent="0.2">
      <c r="A14" s="433">
        <v>5</v>
      </c>
      <c r="B14" s="466" t="s">
        <v>589</v>
      </c>
      <c r="C14" s="433" t="s">
        <v>594</v>
      </c>
      <c r="D14" s="433" t="s">
        <v>595</v>
      </c>
      <c r="E14" s="434" t="str">
        <f t="shared" si="0"/>
        <v>მოქალაქეთა პოლიტიკური გაერთიანება "სამოქალაქო პლატფორმა - ახალი საქართველო"</v>
      </c>
      <c r="F14" s="467" t="s">
        <v>612</v>
      </c>
      <c r="G14" s="433" t="s">
        <v>613</v>
      </c>
      <c r="H14" s="434" t="str">
        <f t="shared" si="1"/>
        <v>მოქალაქეთა პოლიტიკური გაერთიანება "სამოქალაქო პლატფორმა - ახალი საქართველო"</v>
      </c>
      <c r="I14" s="433" t="s">
        <v>593</v>
      </c>
      <c r="J14" s="463" t="s">
        <v>614</v>
      </c>
      <c r="K14" s="463">
        <v>33565.299999999996</v>
      </c>
      <c r="L14" s="433"/>
    </row>
    <row r="15" spans="1:12" s="464" customFormat="1" ht="45" x14ac:dyDescent="0.2">
      <c r="A15" s="428">
        <v>6</v>
      </c>
      <c r="B15" s="465" t="s">
        <v>589</v>
      </c>
      <c r="C15" s="428" t="s">
        <v>596</v>
      </c>
      <c r="D15" s="433" t="s">
        <v>597</v>
      </c>
      <c r="E15" s="434" t="str">
        <f>E14</f>
        <v>მოქალაქეთა პოლიტიკური გაერთიანება "სამოქალაქო პლატფორმა - ახალი საქართველო"</v>
      </c>
      <c r="F15" s="433" t="s">
        <v>615</v>
      </c>
      <c r="G15" s="433" t="s">
        <v>616</v>
      </c>
      <c r="H15" s="428" t="str">
        <f>H14</f>
        <v>მოქალაქეთა პოლიტიკური გაერთიანება "სამოქალაქო პლატფორმა - ახალი საქართველო"</v>
      </c>
      <c r="I15" s="428" t="s">
        <v>593</v>
      </c>
      <c r="J15" s="433" t="s">
        <v>617</v>
      </c>
      <c r="K15" s="463">
        <v>150</v>
      </c>
      <c r="L15" s="428"/>
    </row>
    <row r="16" spans="1:12" s="464" customFormat="1" ht="90" x14ac:dyDescent="0.2">
      <c r="A16" s="428">
        <v>13</v>
      </c>
      <c r="B16" s="465" t="s">
        <v>589</v>
      </c>
      <c r="C16" s="428" t="s">
        <v>598</v>
      </c>
      <c r="D16" s="433">
        <v>205270669</v>
      </c>
      <c r="E16" s="434" t="str">
        <f t="shared" si="0"/>
        <v>მოქალაქეთა პოლიტიკური გაერთიანება "სამოქალაქო პლატფორმა - ახალი საქართველო"</v>
      </c>
      <c r="F16" s="433" t="s">
        <v>619</v>
      </c>
      <c r="G16" s="433" t="s">
        <v>620</v>
      </c>
      <c r="H16" s="428" t="str">
        <f t="shared" si="1"/>
        <v>მოქალაქეთა პოლიტიკური გაერთიანება "სამოქალაქო პლატფორმა - ახალი საქართველო"</v>
      </c>
      <c r="I16" s="428" t="s">
        <v>593</v>
      </c>
      <c r="J16" s="463" t="s">
        <v>618</v>
      </c>
      <c r="K16" s="463">
        <v>17216</v>
      </c>
      <c r="L16" s="428"/>
    </row>
    <row r="17" spans="1:12" s="464" customFormat="1" ht="45" x14ac:dyDescent="0.2">
      <c r="A17" s="428">
        <v>14</v>
      </c>
      <c r="B17" s="465" t="s">
        <v>589</v>
      </c>
      <c r="C17" s="428" t="s">
        <v>599</v>
      </c>
      <c r="D17" s="433" t="s">
        <v>600</v>
      </c>
      <c r="E17" s="434" t="str">
        <f t="shared" si="0"/>
        <v>მოქალაქეთა პოლიტიკური გაერთიანება "სამოქალაქო პლატფორმა - ახალი საქართველო"</v>
      </c>
      <c r="F17" s="433" t="s">
        <v>601</v>
      </c>
      <c r="G17" s="433">
        <v>10000</v>
      </c>
      <c r="H17" s="428" t="str">
        <f t="shared" si="1"/>
        <v>მოქალაქეთა პოლიტიკური გაერთიანება "სამოქალაქო პლატფორმა - ახალი საქართველო"</v>
      </c>
      <c r="I17" s="428" t="s">
        <v>593</v>
      </c>
      <c r="J17" s="463">
        <v>0.12</v>
      </c>
      <c r="K17" s="463">
        <v>1200</v>
      </c>
      <c r="L17" s="428"/>
    </row>
    <row r="18" spans="1:12" s="464" customFormat="1" ht="45" x14ac:dyDescent="0.2">
      <c r="A18" s="428">
        <v>15</v>
      </c>
      <c r="B18" s="465" t="s">
        <v>361</v>
      </c>
      <c r="C18" s="428" t="s">
        <v>602</v>
      </c>
      <c r="D18" s="433" t="s">
        <v>603</v>
      </c>
      <c r="E18" s="434" t="str">
        <f t="shared" si="0"/>
        <v>მოქალაქეთა პოლიტიკური გაერთიანება "სამოქალაქო პლატფორმა - ახალი საქართველო"</v>
      </c>
      <c r="F18" s="433" t="s">
        <v>604</v>
      </c>
      <c r="G18" s="433">
        <v>1000000</v>
      </c>
      <c r="H18" s="428" t="str">
        <f t="shared" si="1"/>
        <v>მოქალაქეთა პოლიტიკური გაერთიანება "სამოქალაქო პლატფორმა - ახალი საქართველო"</v>
      </c>
      <c r="I18" s="428" t="s">
        <v>593</v>
      </c>
      <c r="J18" s="463">
        <v>3.496E-3</v>
      </c>
      <c r="K18" s="463">
        <v>3496</v>
      </c>
      <c r="L18" s="428"/>
    </row>
    <row r="19" spans="1:12" s="464" customFormat="1" ht="45" x14ac:dyDescent="0.2">
      <c r="A19" s="428">
        <v>16</v>
      </c>
      <c r="B19" s="465" t="s">
        <v>589</v>
      </c>
      <c r="C19" s="428" t="s">
        <v>607</v>
      </c>
      <c r="D19" s="433">
        <v>204534548</v>
      </c>
      <c r="E19" s="434" t="str">
        <f t="shared" si="0"/>
        <v>მოქალაქეთა პოლიტიკური გაერთიანება "სამოქალაქო პლატფორმა - ახალი საქართველო"</v>
      </c>
      <c r="F19" s="433" t="s">
        <v>608</v>
      </c>
      <c r="G19" s="433"/>
      <c r="H19" s="428" t="str">
        <f t="shared" si="1"/>
        <v>მოქალაქეთა პოლიტიკური გაერთიანება "სამოქალაქო პლატფორმა - ახალი საქართველო"</v>
      </c>
      <c r="I19" s="428"/>
      <c r="J19" s="463" t="s">
        <v>609</v>
      </c>
      <c r="K19" s="463">
        <v>595</v>
      </c>
      <c r="L19" s="428"/>
    </row>
    <row r="20" spans="1:12" s="464" customFormat="1" ht="45" x14ac:dyDescent="0.2">
      <c r="A20" s="428">
        <v>18</v>
      </c>
      <c r="B20" s="460" t="s">
        <v>605</v>
      </c>
      <c r="C20" s="428" t="s">
        <v>610</v>
      </c>
      <c r="D20" s="433" t="s">
        <v>606</v>
      </c>
      <c r="E20" s="434" t="str">
        <f>E19</f>
        <v>მოქალაქეთა პოლიტიკური გაერთიანება "სამოქალაქო პლატფორმა - ახალი საქართველო"</v>
      </c>
      <c r="F20" s="462" t="s">
        <v>611</v>
      </c>
      <c r="G20" s="462"/>
      <c r="H20" s="428" t="str">
        <f>H19</f>
        <v>მოქალაქეთა პოლიტიკური გაერთიანება "სამოქალაქო პლატფორმა - ახალი საქართველო"</v>
      </c>
      <c r="I20" s="469"/>
      <c r="J20" s="469">
        <v>1495.7</v>
      </c>
      <c r="K20" s="469">
        <v>8489.9</v>
      </c>
      <c r="L20" s="428"/>
    </row>
    <row r="21" spans="1:12" ht="15" x14ac:dyDescent="0.2">
      <c r="A21" s="88" t="s">
        <v>276</v>
      </c>
      <c r="B21" s="417"/>
      <c r="C21" s="423"/>
      <c r="D21" s="436"/>
      <c r="E21" s="431"/>
      <c r="F21" s="436"/>
      <c r="G21" s="436"/>
      <c r="H21" s="423"/>
      <c r="I21" s="423"/>
      <c r="J21" s="422"/>
      <c r="K21" s="422"/>
      <c r="L21" s="423"/>
    </row>
    <row r="22" spans="1:12" ht="15" x14ac:dyDescent="0.3">
      <c r="A22" s="88"/>
      <c r="B22" s="363"/>
      <c r="C22" s="100"/>
      <c r="D22" s="441"/>
      <c r="E22" s="449"/>
      <c r="F22" s="441"/>
      <c r="G22" s="436"/>
      <c r="H22" s="423"/>
      <c r="I22" s="88"/>
      <c r="J22" s="88" t="s">
        <v>493</v>
      </c>
      <c r="K22" s="87">
        <f>SUM(K10:K21)</f>
        <v>69032.2</v>
      </c>
      <c r="L22" s="88"/>
    </row>
    <row r="23" spans="1:12" ht="15" x14ac:dyDescent="0.3">
      <c r="A23" s="235"/>
      <c r="B23" s="235"/>
      <c r="C23" s="235"/>
      <c r="D23" s="442"/>
      <c r="E23" s="437"/>
      <c r="F23" s="442"/>
      <c r="G23" s="442"/>
      <c r="H23" s="235"/>
      <c r="I23" s="235"/>
      <c r="J23" s="235"/>
      <c r="K23" s="188"/>
    </row>
    <row r="24" spans="1:12" ht="15" x14ac:dyDescent="0.3">
      <c r="A24" s="236" t="s">
        <v>494</v>
      </c>
      <c r="B24" s="236"/>
      <c r="C24" s="235"/>
      <c r="D24" s="442"/>
      <c r="E24" s="437"/>
      <c r="F24" s="442"/>
      <c r="G24" s="442"/>
      <c r="H24" s="235"/>
      <c r="I24" s="235"/>
      <c r="J24" s="235"/>
      <c r="K24" s="188"/>
    </row>
    <row r="25" spans="1:12" ht="15" x14ac:dyDescent="0.3">
      <c r="A25" s="236" t="s">
        <v>495</v>
      </c>
      <c r="B25" s="236"/>
      <c r="C25" s="235"/>
      <c r="D25" s="442"/>
      <c r="E25" s="437"/>
      <c r="F25" s="442"/>
      <c r="G25" s="442"/>
      <c r="H25" s="235"/>
      <c r="I25" s="235"/>
      <c r="J25" s="235"/>
      <c r="K25" s="188"/>
    </row>
    <row r="26" spans="1:12" ht="15" x14ac:dyDescent="0.3">
      <c r="A26" s="220" t="s">
        <v>496</v>
      </c>
      <c r="B26" s="236"/>
      <c r="C26" s="188"/>
      <c r="D26" s="191"/>
      <c r="E26" s="450"/>
      <c r="F26" s="191"/>
      <c r="G26" s="191"/>
      <c r="H26" s="236"/>
      <c r="I26" s="188"/>
      <c r="J26" s="188"/>
      <c r="K26" s="188"/>
    </row>
    <row r="27" spans="1:12" ht="15" x14ac:dyDescent="0.3">
      <c r="A27" s="220" t="s">
        <v>513</v>
      </c>
      <c r="B27" s="236"/>
      <c r="C27" s="188"/>
      <c r="D27" s="191"/>
      <c r="E27" s="450"/>
      <c r="F27" s="191"/>
      <c r="G27" s="191"/>
      <c r="H27" s="236"/>
      <c r="I27" s="188"/>
      <c r="J27" s="188"/>
      <c r="K27" s="188"/>
    </row>
    <row r="28" spans="1:12" ht="15.75" customHeight="1" x14ac:dyDescent="0.2">
      <c r="A28" s="504" t="s">
        <v>514</v>
      </c>
      <c r="B28" s="504"/>
      <c r="C28" s="504"/>
      <c r="D28" s="504"/>
      <c r="E28" s="504"/>
      <c r="F28" s="504"/>
      <c r="G28" s="504"/>
      <c r="H28" s="504"/>
      <c r="I28" s="504"/>
      <c r="J28" s="504"/>
      <c r="K28" s="504"/>
    </row>
    <row r="29" spans="1:12" ht="15.75" customHeight="1" x14ac:dyDescent="0.2">
      <c r="A29" s="504"/>
      <c r="B29" s="504"/>
      <c r="C29" s="504"/>
      <c r="D29" s="504"/>
      <c r="E29" s="504"/>
      <c r="F29" s="504"/>
      <c r="G29" s="504"/>
      <c r="H29" s="504"/>
      <c r="I29" s="504"/>
      <c r="J29" s="504"/>
      <c r="K29" s="504"/>
    </row>
    <row r="30" spans="1:12" x14ac:dyDescent="0.2">
      <c r="A30" s="232"/>
      <c r="B30" s="232"/>
      <c r="C30" s="232"/>
      <c r="D30" s="443"/>
      <c r="E30" s="451"/>
      <c r="F30" s="443"/>
      <c r="G30" s="443"/>
      <c r="H30" s="457"/>
      <c r="I30" s="232"/>
      <c r="J30" s="232"/>
      <c r="K30" s="232"/>
    </row>
    <row r="31" spans="1:12" ht="15" x14ac:dyDescent="0.3">
      <c r="A31" s="500" t="s">
        <v>107</v>
      </c>
      <c r="B31" s="500"/>
      <c r="C31" s="364"/>
      <c r="D31" s="444"/>
      <c r="E31" s="452"/>
      <c r="F31" s="366"/>
      <c r="G31" s="366"/>
      <c r="H31" s="458"/>
      <c r="I31" s="364"/>
      <c r="J31" s="364"/>
      <c r="K31" s="188"/>
    </row>
    <row r="32" spans="1:12" ht="15" x14ac:dyDescent="0.3">
      <c r="A32" s="364"/>
      <c r="B32" s="365"/>
      <c r="C32" s="364"/>
      <c r="D32" s="444"/>
      <c r="E32" s="452"/>
      <c r="F32" s="366"/>
      <c r="G32" s="366"/>
      <c r="H32" s="458"/>
      <c r="I32" s="364"/>
      <c r="J32" s="366"/>
      <c r="K32" s="188"/>
    </row>
    <row r="33" spans="1:11" ht="15" customHeight="1" x14ac:dyDescent="0.3">
      <c r="A33" s="364"/>
      <c r="B33" s="365"/>
      <c r="C33" s="501" t="s">
        <v>268</v>
      </c>
      <c r="D33" s="501"/>
      <c r="E33" s="453"/>
      <c r="F33" s="393"/>
      <c r="G33" s="502" t="s">
        <v>498</v>
      </c>
      <c r="H33" s="502"/>
      <c r="I33" s="502"/>
      <c r="J33" s="369"/>
      <c r="K33" s="188"/>
    </row>
    <row r="34" spans="1:11" ht="15" x14ac:dyDescent="0.3">
      <c r="A34" s="364"/>
      <c r="B34" s="365"/>
      <c r="C34" s="364"/>
      <c r="D34" s="444"/>
      <c r="E34" s="452"/>
      <c r="F34" s="366"/>
      <c r="G34" s="503"/>
      <c r="H34" s="503"/>
      <c r="I34" s="503"/>
      <c r="J34" s="369"/>
      <c r="K34" s="188"/>
    </row>
    <row r="35" spans="1:11" ht="15" x14ac:dyDescent="0.3">
      <c r="A35" s="364"/>
      <c r="B35" s="365"/>
      <c r="C35" s="498" t="s">
        <v>139</v>
      </c>
      <c r="D35" s="498"/>
      <c r="E35" s="453"/>
      <c r="F35" s="393"/>
      <c r="G35" s="366"/>
      <c r="H35" s="458"/>
      <c r="I35" s="364"/>
      <c r="J35" s="364"/>
      <c r="K35" s="188"/>
    </row>
  </sheetData>
  <autoFilter ref="A9:L22"/>
  <mergeCells count="7">
    <mergeCell ref="C35:D35"/>
    <mergeCell ref="A2:D2"/>
    <mergeCell ref="K3:L3"/>
    <mergeCell ref="A31:B31"/>
    <mergeCell ref="C33:D33"/>
    <mergeCell ref="G33:I34"/>
    <mergeCell ref="A28:K29"/>
  </mergeCells>
  <dataValidations count="1">
    <dataValidation type="list" allowBlank="1" showInputMessage="1" showErrorMessage="1" sqref="B10:B22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3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2018-02-09T10:59:06Z</cp:lastPrinted>
  <dcterms:created xsi:type="dcterms:W3CDTF">2011-12-27T13:20:18Z</dcterms:created>
  <dcterms:modified xsi:type="dcterms:W3CDTF">2018-02-09T12:12:14Z</dcterms:modified>
</cp:coreProperties>
</file>