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  <sheet name="Sheet2" sheetId="44" r:id="rId27"/>
  </sheets>
  <externalReferences>
    <externalReference r:id="rId28"/>
    <externalReference r:id="rId29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N1'!$A$1:$N$48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6" i="40" l="1"/>
  <c r="D12" i="40"/>
  <c r="D11" i="40" s="1"/>
  <c r="D74" i="40"/>
  <c r="D11" i="5"/>
  <c r="D14" i="5"/>
  <c r="D10" i="5" s="1"/>
  <c r="D17" i="5"/>
  <c r="G20" i="18"/>
  <c r="G21" i="18" s="1"/>
  <c r="G11" i="18"/>
  <c r="G10" i="18"/>
  <c r="H10" i="9"/>
  <c r="A5" i="16"/>
  <c r="D75" i="8"/>
  <c r="C75" i="8"/>
  <c r="I38" i="35" l="1"/>
  <c r="D26" i="7" l="1"/>
  <c r="D26" i="3"/>
  <c r="C26" i="3"/>
  <c r="D17" i="28" l="1"/>
  <c r="C17" i="28"/>
  <c r="C18" i="7" l="1"/>
  <c r="C12" i="3" l="1"/>
  <c r="I53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D18" i="7"/>
  <c r="C16" i="40" l="1"/>
  <c r="C12" i="40"/>
  <c r="C11" i="40" s="1"/>
  <c r="A6" i="40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H88" i="30" l="1"/>
  <c r="G88" i="30"/>
  <c r="A4" i="30"/>
  <c r="H53" i="29"/>
  <c r="G53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A4" i="18"/>
  <c r="D52" i="8" l="1"/>
  <c r="C52" i="8"/>
  <c r="H10" i="10" l="1"/>
  <c r="H9" i="10" s="1"/>
  <c r="A5" i="9" l="1"/>
  <c r="A5" i="8"/>
  <c r="C64" i="12" l="1"/>
  <c r="D64" i="12"/>
  <c r="D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C17" i="5"/>
  <c r="C14" i="5"/>
  <c r="C11" i="5"/>
  <c r="D63" i="8"/>
  <c r="D32" i="8"/>
  <c r="D23" i="8"/>
  <c r="D17" i="8" s="1"/>
  <c r="D18" i="3"/>
  <c r="C18" i="3"/>
  <c r="D15" i="3"/>
  <c r="C15" i="3"/>
  <c r="C10" i="3" s="1"/>
  <c r="D12" i="3"/>
  <c r="C10" i="5" l="1"/>
  <c r="C13" i="8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<sst xmlns="http://schemas.openxmlformats.org/spreadsheetml/2006/main" count="1627" uniqueCount="760">
  <si>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</si>
  <si>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</si>
  <si>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</si>
  <si>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</si>
  <si>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</si>
  <si>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</si>
  <si>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</si>
  <si>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</si>
  <si>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</si>
  <si>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</si>
  <si>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</si>
  <si>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</si>
  <si>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</si>
  <si>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</si>
  <si>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</si>
  <si>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</si>
  <si>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</si>
  <si>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</si>
  <si>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</si>
  <si>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</si>
  <si>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</si>
  <si>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</si>
  <si>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</si>
  <si>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</si>
  <si>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</si>
  <si>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</si>
  <si>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</si>
  <si>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</si>
  <si>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</si>
  <si>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</si>
  <si>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</si>
  <si>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</si>
  <si>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</si>
  <si>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</si>
  <si>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</si>
  <si>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</si>
  <si>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</si>
  <si>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</si>
  <si>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</si>
  <si>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</si>
  <si>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</si>
  <si>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</si>
  <si>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</si>
  <si>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</si>
  <si>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</si>
  <si>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</si>
  <si>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</si>
  <si>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</si>
  <si>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</si>
  <si>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</si>
  <si>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</si>
  <si>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</si>
  <si>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</si>
  <si>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</si>
  <si>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</si>
  <si>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</si>
  <si>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</si>
  <si>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</si>
  <si>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</si>
  <si>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</si>
  <si>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</si>
  <si>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</si>
  <si>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</si>
  <si>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</si>
  <si>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</si>
  <si>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</si>
  <si>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</si>
  <si>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</si>
  <si>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</si>
  <si>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</si>
  <si>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</si>
  <si>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</si>
  <si>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</si>
  <si>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</si>
  <si>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</si>
  <si>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</si>
  <si>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</si>
  <si>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</si>
  <si>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</si>
  <si>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</si>
  <si>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</si>
  <si>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</si>
  <si>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</si>
  <si>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</si>
  <si>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</si>
  <si>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</si>
  <si>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</si>
  <si>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</si>
  <si>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</si>
  <si>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</si>
  <si>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</si>
  <si>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</si>
  <si>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</si>
  <si>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</si>
  <si>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</si>
  <si>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</si>
  <si>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</si>
  <si>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</si>
  <si>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</si>
  <si>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</si>
  <si>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</si>
  <si>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</si>
  <si>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</si>
  <si>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</si>
  <si>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</si>
  <si>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</si>
  <si>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</si>
  <si>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</si>
  <si>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</si>
  <si>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</si>
  <si>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</si>
  <si>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</si>
  <si>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</si>
  <si>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</si>
  <si>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</si>
  <si>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</si>
  <si>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</si>
  <si>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</si>
  <si>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</si>
  <si>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</si>
  <si>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</si>
  <si>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</si>
  <si>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</si>
  <si>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</si>
  <si>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</si>
  <si>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</si>
  <si>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</si>
  <si>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</si>
  <si>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</si>
  <si>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</si>
  <si>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</si>
  <si>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</si>
  <si>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</si>
  <si>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</si>
  <si>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</si>
  <si>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</si>
  <si>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</si>
  <si>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</si>
  <si>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</si>
  <si>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</si>
  <si>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</si>
  <si>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</si>
  <si>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</si>
  <si>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</si>
  <si>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</si>
  <si>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</si>
  <si>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</si>
  <si>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</si>
  <si>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</si>
  <si>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</si>
  <si>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</si>
  <si>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</si>
  <si>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</si>
  <si>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</si>
  <si>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</si>
  <si>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</si>
  <si>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</si>
  <si>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</si>
  <si>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</si>
  <si>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</si>
  <si>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</si>
  <si>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</si>
  <si>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</si>
  <si>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</si>
  <si>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</si>
  <si>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</si>
  <si>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</si>
  <si>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</si>
  <si>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</si>
  <si>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</si>
  <si>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</si>
  <si>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</si>
  <si>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</si>
  <si>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</si>
  <si>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</si>
  <si>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</si>
  <si>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</si>
  <si>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</si>
  <si>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</si>
  <si>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</si>
  <si>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</si>
  <si>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</si>
  <si>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</si>
  <si>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</si>
  <si>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</si>
  <si>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</si>
  <si>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</si>
  <si>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</si>
  <si>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</si>
  <si>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</si>
  <si>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</si>
  <si>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</si>
  <si>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</si>
  <si>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</si>
  <si>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</si>
  <si>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</si>
  <si>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</si>
  <si>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</si>
  <si>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</si>
  <si>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</si>
  <si>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</si>
  <si>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</si>
  <si>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</si>
  <si>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</si>
  <si>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</si>
  <si>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</si>
  <si>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</si>
  <si>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</si>
  <si>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</si>
  <si>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</si>
  <si>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</si>
  <si>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</si>
  <si>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</si>
  <si>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</si>
  <si>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</si>
  <si>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</si>
  <si>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</si>
  <si>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</si>
  <si>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</si>
  <si>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</si>
  <si>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</si>
  <si>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</si>
  <si>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</si>
  <si>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</si>
  <si>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</si>
  <si>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</si>
  <si>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</si>
  <si>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</si>
  <si>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</si>
  <si>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</si>
  <si>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</si>
  <si>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</si>
  <si>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</si>
  <si>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</si>
  <si>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</si>
  <si>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</si>
  <si>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</si>
  <si>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</si>
  <si>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</si>
  <si>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</si>
  <si>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</si>
  <si>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</si>
  <si>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</si>
  <si>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</si>
  <si>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</si>
  <si>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</si>
  <si>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</si>
  <si>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</si>
  <si>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</si>
  <si>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</si>
  <si>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</si>
  <si>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</si>
  <si>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</si>
  <si>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</si>
  <si>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</si>
  <si>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</si>
  <si>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</si>
  <si>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</si>
  <si>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</si>
  <si>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</si>
  <si>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</si>
  <si>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</si>
  <si>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</si>
  <si>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</si>
  <si>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</si>
  <si>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</si>
  <si>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</si>
  <si>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</si>
  <si>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</si>
  <si>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</si>
  <si>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</si>
  <si>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</si>
  <si>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</si>
  <si>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</si>
  <si>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</si>
  <si>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</si>
  <si>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</si>
  <si>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</si>
  <si>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</si>
  <si>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</si>
  <si>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</si>
  <si>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</si>
  <si>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</si>
  <si>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</si>
  <si>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</si>
  <si>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</si>
  <si>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</si>
  <si>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</si>
  <si>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</si>
  <si>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</si>
  <si>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</si>
  <si>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</si>
  <si>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</si>
  <si>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</si>
  <si>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</si>
  <si>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</si>
  <si>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</si>
  <si>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</si>
  <si>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</si>
  <si>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</si>
  <si>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</si>
  <si>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</si>
  <si>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</si>
  <si>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</si>
  <si>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</si>
  <si>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</si>
  <si>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</si>
  <si>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</si>
  <si>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</si>
  <si>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</si>
  <si>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</si>
  <si>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</si>
  <si>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</si>
  <si>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</si>
  <si>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</si>
  <si>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</si>
  <si>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</si>
  <si>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</si>
  <si>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</si>
  <si>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</si>
  <si>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</si>
  <si>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</si>
  <si>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</si>
  <si>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</si>
  <si>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</si>
  <si>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</si>
  <si>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</si>
  <si>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</si>
  <si>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</si>
  <si>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</si>
  <si>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</si>
  <si>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</si>
  <si>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</si>
  <si>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</si>
  <si>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</si>
  <si>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</si>
  <si>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</si>
  <si>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</si>
  <si>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</si>
  <si>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</si>
  <si>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</si>
  <si>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</si>
  <si>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</si>
  <si>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</si>
  <si>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</si>
  <si>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</si>
  <si>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</si>
  <si>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</si>
  <si>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</si>
  <si>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</si>
  <si>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</si>
  <si>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</si>
  <si>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</si>
  <si>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</si>
  <si>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</si>
  <si>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</si>
  <si>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</si>
  <si>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</si>
  <si>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</si>
  <si>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</si>
  <si>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</si>
  <si>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</si>
  <si>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</si>
  <si>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</si>
  <si>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</si>
  <si>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</si>
  <si>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</si>
  <si>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</si>
  <si>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</si>
  <si>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</si>
  <si>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</si>
  <si>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</si>
  <si>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</si>
  <si>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</si>
  <si>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</si>
  <si>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</si>
  <si>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</si>
  <si>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</si>
  <si>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</si>
  <si>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</si>
  <si>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</si>
  <si>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</si>
  <si>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</si>
  <si>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</si>
  <si>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</si>
  <si>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</si>
  <si>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</si>
  <si>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</si>
  <si>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</si>
  <si>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</si>
  <si>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</si>
  <si>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</si>
  <si>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</si>
  <si>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</si>
  <si>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</si>
  <si>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</si>
  <si>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</si>
  <si>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</si>
  <si>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</si>
  <si>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</si>
  <si>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</si>
  <si>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</si>
  <si>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</si>
  <si>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</si>
  <si>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</si>
  <si>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</si>
  <si>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</si>
  <si>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</si>
  <si>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</si>
  <si>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</si>
  <si>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</si>
  <si>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</si>
  <si>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</si>
  <si>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</si>
  <si>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</si>
  <si>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</si>
  <si>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</si>
  <si>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</si>
  <si>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</si>
  <si>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</si>
  <si>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</si>
  <si>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</si>
  <si>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</si>
  <si>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</si>
  <si>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</si>
  <si>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</si>
  <si>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</si>
  <si>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</si>
  <si>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</si>
  <si>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</si>
  <si>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</si>
  <si>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</si>
  <si>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</si>
  <si>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</si>
  <si>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</si>
  <si>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</si>
  <si>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</si>
  <si>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</si>
  <si>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</si>
  <si>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</si>
  <si>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</si>
  <si>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</si>
  <si>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</si>
  <si>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</si>
  <si>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</si>
  <si>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</si>
  <si>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</si>
  <si>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</si>
  <si>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</si>
  <si>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</si>
  <si>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</si>
  <si>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</si>
  <si>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</si>
  <si>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</si>
  <si>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</si>
  <si>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</si>
  <si>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</si>
  <si>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</si>
  <si>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</si>
  <si>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</si>
  <si>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</si>
  <si>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</si>
  <si>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</si>
  <si>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</si>
  <si>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</si>
  <si>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</si>
  <si>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</si>
  <si>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</si>
  <si>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</si>
  <si>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</si>
  <si>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</si>
  <si>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</si>
  <si>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</si>
  <si>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</si>
  <si>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</si>
  <si>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</si>
  <si>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</si>
  <si>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</si>
  <si>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</si>
  <si>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</si>
  <si>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</si>
  <si>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01.01.2014-01.01.2015</t>
  </si>
  <si>
    <t>პ/გ   "  ახალი მემარჯვენეები"</t>
  </si>
  <si>
    <t>თიბისი</t>
  </si>
  <si>
    <t>GE13TB1183036080100001</t>
  </si>
  <si>
    <t>02,03,2009</t>
  </si>
  <si>
    <t>ქ. თბილისი აბაშიძის 16 ბ.3</t>
  </si>
  <si>
    <t>ოფისი</t>
  </si>
  <si>
    <t>ლაშა</t>
  </si>
  <si>
    <t>კანდელაკი</t>
  </si>
  <si>
    <t>01,12,2016</t>
  </si>
  <si>
    <t>ვენი</t>
  </si>
  <si>
    <t>ოპელი</t>
  </si>
  <si>
    <t>ზაფირა</t>
  </si>
  <si>
    <t>YDY021</t>
  </si>
  <si>
    <t>ლევან</t>
  </si>
  <si>
    <t>ნამორაძე</t>
  </si>
  <si>
    <t>უნივერსალი</t>
  </si>
  <si>
    <t>მერსედეს ბენცი</t>
  </si>
  <si>
    <t>E270CDI</t>
  </si>
  <si>
    <t>DHD734</t>
  </si>
  <si>
    <t>01020008170</t>
  </si>
  <si>
    <t>დავით</t>
  </si>
  <si>
    <t>ტყეშელაშვილი</t>
  </si>
  <si>
    <t>01009009807</t>
  </si>
  <si>
    <t>01,31,2014</t>
  </si>
  <si>
    <t>ა/მ იჯარა</t>
  </si>
  <si>
    <t>მივლინება</t>
  </si>
  <si>
    <t>02,25,2014</t>
  </si>
  <si>
    <t>03,27,2014</t>
  </si>
  <si>
    <t>04,17,2014</t>
  </si>
  <si>
    <t>04,25,2014</t>
  </si>
  <si>
    <t>სამეურნეო</t>
  </si>
  <si>
    <t>07,18,2014</t>
  </si>
  <si>
    <t>12,26,2014</t>
  </si>
  <si>
    <t>ფიქრია</t>
  </si>
  <si>
    <t>ჩიხრაძე</t>
  </si>
  <si>
    <t xml:space="preserve"> მამუკა</t>
  </si>
  <si>
    <t>კაციტაძე</t>
  </si>
  <si>
    <t>მანანა</t>
  </si>
  <si>
    <t xml:space="preserve">ნაჭყებია </t>
  </si>
  <si>
    <t xml:space="preserve">ლევან </t>
  </si>
  <si>
    <t>კალანდაძე</t>
  </si>
  <si>
    <t>გიორგი</t>
  </si>
  <si>
    <t>ასათიანი</t>
  </si>
  <si>
    <t>ლორთქიფანიძე</t>
  </si>
  <si>
    <t>ნესტანი</t>
  </si>
  <si>
    <t>ინასარიძე</t>
  </si>
  <si>
    <t>ქისიშვილი</t>
  </si>
  <si>
    <t>თამარი</t>
  </si>
  <si>
    <t>კაკაბაძე</t>
  </si>
  <si>
    <t>რუსუდან</t>
  </si>
  <si>
    <t>გურჩიანი</t>
  </si>
  <si>
    <t>ნატა</t>
  </si>
  <si>
    <t>მახაშვილი</t>
  </si>
  <si>
    <t>ჩიქოვანი</t>
  </si>
  <si>
    <t>ნინო</t>
  </si>
  <si>
    <t>ანდღულაძე</t>
  </si>
  <si>
    <t>ავთანდილ</t>
  </si>
  <si>
    <t>სულაქველიძე</t>
  </si>
  <si>
    <t>შონია</t>
  </si>
  <si>
    <t>ზურაბ</t>
  </si>
  <si>
    <t>გურუშიძე</t>
  </si>
  <si>
    <t>ზამბახიძე</t>
  </si>
  <si>
    <t>გიული</t>
  </si>
  <si>
    <t>ჯოხაძე</t>
  </si>
  <si>
    <t>მიხეილ</t>
  </si>
  <si>
    <t>კოტიშაძე</t>
  </si>
  <si>
    <t>პაატა</t>
  </si>
  <si>
    <t>ჩიხლაძე</t>
  </si>
  <si>
    <t xml:space="preserve">გელა </t>
  </si>
  <si>
    <t>გორგილაძე</t>
  </si>
  <si>
    <t xml:space="preserve">ნათია </t>
  </si>
  <si>
    <t>კრავეიშვილი</t>
  </si>
  <si>
    <t>იმერლიშვილიო</t>
  </si>
  <si>
    <t>იოსებ</t>
  </si>
  <si>
    <t>ბორცვაძე</t>
  </si>
  <si>
    <t>ილურიძე</t>
  </si>
  <si>
    <t>ანზორ</t>
  </si>
  <si>
    <t>სანდროშვილი</t>
  </si>
  <si>
    <t>გოცირიძე</t>
  </si>
  <si>
    <t>სიმონ</t>
  </si>
  <si>
    <t>ქამუშაძე</t>
  </si>
  <si>
    <t>თეონა</t>
  </si>
  <si>
    <t>ჩიკვილაძე</t>
  </si>
  <si>
    <t>ირაკლი</t>
  </si>
  <si>
    <t>მოისწრაფეშვილი</t>
  </si>
  <si>
    <t>ნებიერიძე</t>
  </si>
  <si>
    <t>ინეზა</t>
  </si>
  <si>
    <t>ბოჭორიშვილი</t>
  </si>
  <si>
    <t>ივანე</t>
  </si>
  <si>
    <t>კაპანაძე</t>
  </si>
  <si>
    <t>ამირან</t>
  </si>
  <si>
    <t>სოფრომაძე</t>
  </si>
  <si>
    <t>კობა</t>
  </si>
  <si>
    <t>გოგიძე</t>
  </si>
  <si>
    <t>აფრასიონ</t>
  </si>
  <si>
    <t>ჩხეიძე</t>
  </si>
  <si>
    <t>ბუაძე</t>
  </si>
  <si>
    <t>ხათუნა</t>
  </si>
  <si>
    <t>მესხი</t>
  </si>
  <si>
    <t>ნიკო</t>
  </si>
  <si>
    <t>შოთა</t>
  </si>
  <si>
    <t>მიქავა</t>
  </si>
  <si>
    <t>თოფურია</t>
  </si>
  <si>
    <t>გამსახურდია</t>
  </si>
  <si>
    <t>თენგიზ</t>
  </si>
  <si>
    <t>ზედანია</t>
  </si>
  <si>
    <t>უგრეხელიძე</t>
  </si>
  <si>
    <t>ზაზა</t>
  </si>
  <si>
    <t>ლემონჯავა</t>
  </si>
  <si>
    <t>კახა</t>
  </si>
  <si>
    <t>ლატარია</t>
  </si>
  <si>
    <t>ფრიდონ</t>
  </si>
  <si>
    <t>უბილავა</t>
  </si>
  <si>
    <t>ჯუმბერ</t>
  </si>
  <si>
    <t>მიქელაძე</t>
  </si>
  <si>
    <t>ნური</t>
  </si>
  <si>
    <t>სამნიძე</t>
  </si>
  <si>
    <t>მაია</t>
  </si>
  <si>
    <t>ლომთათიძე</t>
  </si>
  <si>
    <t>სურგულაძე</t>
  </si>
  <si>
    <t>ორმოცაძე</t>
  </si>
  <si>
    <t>გოჩა</t>
  </si>
  <si>
    <t>დონაძე</t>
  </si>
  <si>
    <t>მირიან</t>
  </si>
  <si>
    <t>ლიპარტელიანი</t>
  </si>
  <si>
    <t>თამაზ</t>
  </si>
  <si>
    <t>კოპალიანი</t>
  </si>
  <si>
    <t>ნუგზარ</t>
  </si>
  <si>
    <t>ღონიაშვილი</t>
  </si>
  <si>
    <t xml:space="preserve">ნიკოლოზ </t>
  </si>
  <si>
    <t>ვარდოშვილი</t>
  </si>
  <si>
    <t>მაისურაძე</t>
  </si>
  <si>
    <t>არსენიშვილი</t>
  </si>
  <si>
    <t>გამდლიშვილი</t>
  </si>
  <si>
    <t>ციხისთავი</t>
  </si>
  <si>
    <t>ახალკაცი</t>
  </si>
  <si>
    <t>მაკა</t>
  </si>
  <si>
    <t>ჯავახიშვილი</t>
  </si>
  <si>
    <t>ვეფხია</t>
  </si>
  <si>
    <t>ბოდაველი</t>
  </si>
  <si>
    <t>ციცინო</t>
  </si>
  <si>
    <t>ღუდუშაური</t>
  </si>
  <si>
    <t>მალხაზ</t>
  </si>
  <si>
    <t>გოგოლაძე</t>
  </si>
  <si>
    <t>ბექა</t>
  </si>
  <si>
    <t>ტაბიძე</t>
  </si>
  <si>
    <t>რომანოზ</t>
  </si>
  <si>
    <t>ახვლედიანი</t>
  </si>
  <si>
    <t>გია</t>
  </si>
  <si>
    <t>ჭელიშვილი</t>
  </si>
  <si>
    <t>გრიგილ</t>
  </si>
  <si>
    <t>მნაცაკანიანი</t>
  </si>
  <si>
    <t>აგასინ</t>
  </si>
  <si>
    <t>ზალანიანი</t>
  </si>
  <si>
    <t>ივანაური</t>
  </si>
  <si>
    <t>ისლამ</t>
  </si>
  <si>
    <t>ახუნდოვი</t>
  </si>
  <si>
    <t>01024029610</t>
  </si>
  <si>
    <t>01027009139</t>
  </si>
  <si>
    <t>01006007065</t>
  </si>
  <si>
    <t>01001013825</t>
  </si>
  <si>
    <t>60002006014</t>
  </si>
  <si>
    <t>01024019871</t>
  </si>
  <si>
    <t>01017004288</t>
  </si>
  <si>
    <t>08001007150</t>
  </si>
  <si>
    <t>01030052243</t>
  </si>
  <si>
    <t>01006003783</t>
  </si>
  <si>
    <t>01024051545</t>
  </si>
  <si>
    <t>01008026171</t>
  </si>
  <si>
    <t>01009016113</t>
  </si>
  <si>
    <t>01003006750</t>
  </si>
  <si>
    <t>62005018988</t>
  </si>
  <si>
    <t>45001001479</t>
  </si>
  <si>
    <t>01030031534</t>
  </si>
  <si>
    <t>01026009719</t>
  </si>
  <si>
    <t>60002015199</t>
  </si>
  <si>
    <t>01023007246</t>
  </si>
  <si>
    <t>61001011756</t>
  </si>
  <si>
    <t>33001021540</t>
  </si>
  <si>
    <t>01026003250</t>
  </si>
  <si>
    <t>59001014771</t>
  </si>
  <si>
    <t>35001056834</t>
  </si>
  <si>
    <t>05001000647</t>
  </si>
  <si>
    <t>01001078260</t>
  </si>
  <si>
    <t>01019077558</t>
  </si>
  <si>
    <t>01009021047</t>
  </si>
  <si>
    <t>01030053572</t>
  </si>
  <si>
    <t>01008026166</t>
  </si>
  <si>
    <t>01030023793</t>
  </si>
  <si>
    <t>60002005490</t>
  </si>
  <si>
    <t>21001007571</t>
  </si>
  <si>
    <t>53001006836</t>
  </si>
  <si>
    <t>09001005778</t>
  </si>
  <si>
    <t>37001029927</t>
  </si>
  <si>
    <t>17001002830</t>
  </si>
  <si>
    <t>38001012450</t>
  </si>
  <si>
    <t>19001012549</t>
  </si>
  <si>
    <t>02001000077</t>
  </si>
  <si>
    <t>39001021285</t>
  </si>
  <si>
    <t>0100600350</t>
  </si>
  <si>
    <t>55001004518</t>
  </si>
  <si>
    <t>42001009369</t>
  </si>
  <si>
    <t>58001003439</t>
  </si>
  <si>
    <t>51001008721</t>
  </si>
  <si>
    <t>61001002891</t>
  </si>
  <si>
    <t>61008003490</t>
  </si>
  <si>
    <t>61003002310</t>
  </si>
  <si>
    <t>33001012874</t>
  </si>
  <si>
    <t>26001034604</t>
  </si>
  <si>
    <t>04001003728</t>
  </si>
  <si>
    <t>27001001465</t>
  </si>
  <si>
    <t>49001003816</t>
  </si>
  <si>
    <t>45001007227</t>
  </si>
  <si>
    <t>20001012264</t>
  </si>
  <si>
    <t>36001006124</t>
  </si>
  <si>
    <t>59001029469</t>
  </si>
  <si>
    <t>29001046748</t>
  </si>
  <si>
    <t>01011048009</t>
  </si>
  <si>
    <t>57001033273</t>
  </si>
  <si>
    <t>31001002394</t>
  </si>
  <si>
    <t>16001007124</t>
  </si>
  <si>
    <t>01013021682</t>
  </si>
  <si>
    <t>47001007717</t>
  </si>
  <si>
    <t>03001014462</t>
  </si>
  <si>
    <t>11001000129</t>
  </si>
  <si>
    <t>05001003569</t>
  </si>
  <si>
    <t>01001000663</t>
  </si>
  <si>
    <t>32001009922</t>
  </si>
  <si>
    <t>23001001849</t>
  </si>
  <si>
    <t>01017019327</t>
  </si>
  <si>
    <t>22001008480</t>
  </si>
  <si>
    <t>პ. აქტ. შეხ.</t>
  </si>
  <si>
    <t>აღ. საქ./დ. საქ</t>
  </si>
  <si>
    <t>რუმინეთი</t>
  </si>
  <si>
    <t>ავია ბილ. ღირ</t>
  </si>
  <si>
    <t>01008004820</t>
  </si>
  <si>
    <t>ლალი</t>
  </si>
  <si>
    <t>ვაჩიბერიძე</t>
  </si>
  <si>
    <t>ნესტან</t>
  </si>
  <si>
    <t>Tamar</t>
  </si>
  <si>
    <t>kakabaZe</t>
  </si>
  <si>
    <t>giorgi</t>
  </si>
  <si>
    <t>asaTiani</t>
  </si>
  <si>
    <t>levan</t>
  </si>
  <si>
    <t>kalandaZe</t>
  </si>
  <si>
    <t>01017011888</t>
  </si>
  <si>
    <t>მც. მთ. ხელ</t>
  </si>
  <si>
    <t>აჭ. ორგ. ხელ</t>
  </si>
  <si>
    <t>შიდ. ორგ ხელ</t>
  </si>
  <si>
    <t>ბუღალტერი</t>
  </si>
  <si>
    <t>კანც.</t>
  </si>
  <si>
    <t>რეგ. სამს.</t>
  </si>
  <si>
    <t>პრეს. ურთ.</t>
  </si>
  <si>
    <t>პიარი</t>
  </si>
  <si>
    <t>მნე</t>
  </si>
  <si>
    <t>რეგ. კორდ</t>
  </si>
  <si>
    <t>veb-gv. ad.</t>
  </si>
  <si>
    <t>reg. sams. xelm.</t>
  </si>
  <si>
    <t>ek. mim. xelm</t>
  </si>
  <si>
    <t>კახ. ორგ ხელ</t>
  </si>
  <si>
    <t>გენ. მდ</t>
  </si>
  <si>
    <t>იმ. ორგ. ხელ</t>
  </si>
  <si>
    <t>პოლ. მდ</t>
  </si>
  <si>
    <t>პარტ. თავჯ.</t>
  </si>
  <si>
    <t>იანვარი</t>
  </si>
  <si>
    <t>თებერვალი</t>
  </si>
  <si>
    <t>აპრილი</t>
  </si>
  <si>
    <t>მარტი</t>
  </si>
  <si>
    <t>ოქტომბერი</t>
  </si>
  <si>
    <t>ნოემბერი</t>
  </si>
  <si>
    <t>დეკემბერი</t>
  </si>
  <si>
    <t>თეა</t>
  </si>
  <si>
    <t>გოშთელიანი</t>
  </si>
  <si>
    <t>01024021386</t>
  </si>
  <si>
    <t>სამეურნეო მომს.</t>
  </si>
  <si>
    <t>პიარ მომს.</t>
  </si>
  <si>
    <t xml:space="preserve">   </t>
  </si>
  <si>
    <t>"არასაპარლამენტო ოპოზიცი"-ის არჩევნებში მონაწილეობის თანხა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</si>
</sst>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38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13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5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1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42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3" xfId="9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7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3" xfId="1" applyFont="1" applyFill="1" applyBorder="1" applyAlignment="1" applyProtection="1">
      <alignment horizontal="left" vertical="center"/>
    </xf>
    <xf numFmtId="0" fontId="13" fillId="5" borderId="43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7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3" xfId="9" applyFont="1" applyFill="1" applyBorder="1" applyAlignment="1" applyProtection="1">
      <alignment vertical="center"/>
    </xf>
    <xf numFmtId="14" fontId="15" fillId="0" borderId="42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3" xfId="0" applyFont="1" applyFill="1" applyBorder="1" applyAlignment="1" applyProtection="1">
      <alignment vertical="center"/>
    </xf>
    <xf numFmtId="0" fontId="15" fillId="5" borderId="42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3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4" fontId="18" fillId="5" borderId="1" xfId="1" applyNumberFormat="1" applyFont="1" applyFill="1" applyBorder="1" applyAlignment="1" applyProtection="1">
      <alignment horizontal="right" vertical="center"/>
    </xf>
    <xf numFmtId="168" fontId="13" fillId="0" borderId="1" xfId="2" applyNumberFormat="1" applyFont="1" applyFill="1" applyBorder="1" applyAlignment="1" applyProtection="1">
      <alignment horizontal="right" vertical="top"/>
      <protection locked="0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3" fillId="5" borderId="1" xfId="1" applyNumberFormat="1" applyFont="1" applyFill="1" applyBorder="1" applyAlignment="1" applyProtection="1">
      <alignment horizontal="right" vertical="center" wrapText="1"/>
    </xf>
    <xf numFmtId="4" fontId="13" fillId="0" borderId="1" xfId="2" applyNumberFormat="1" applyFont="1" applyFill="1" applyBorder="1" applyAlignment="1" applyProtection="1">
      <alignment horizontal="right" vertical="top"/>
      <protection locked="0"/>
    </xf>
    <xf numFmtId="4" fontId="13" fillId="5" borderId="1" xfId="2" applyNumberFormat="1" applyFont="1" applyFill="1" applyBorder="1" applyAlignment="1" applyProtection="1">
      <alignment horizontal="right" vertical="top"/>
    </xf>
    <xf numFmtId="3" fontId="13" fillId="0" borderId="1" xfId="2" applyNumberFormat="1" applyFont="1" applyFill="1" applyBorder="1" applyAlignment="1" applyProtection="1">
      <alignment horizontal="right" vertical="top"/>
      <protection locked="0"/>
    </xf>
    <xf numFmtId="3" fontId="13" fillId="0" borderId="1" xfId="2" applyNumberFormat="1" applyFont="1" applyFill="1" applyBorder="1" applyAlignment="1" applyProtection="1">
      <alignment horizontal="right" vertical="center"/>
      <protection locked="0"/>
    </xf>
    <xf numFmtId="3" fontId="18" fillId="5" borderId="2" xfId="0" applyNumberFormat="1" applyFont="1" applyFill="1" applyBorder="1" applyProtection="1"/>
    <xf numFmtId="3" fontId="13" fillId="0" borderId="1" xfId="0" applyNumberFormat="1" applyFont="1" applyBorder="1" applyProtection="1">
      <protection locked="0"/>
    </xf>
    <xf numFmtId="49" fontId="15" fillId="0" borderId="1" xfId="4" applyNumberFormat="1" applyFont="1" applyBorder="1" applyAlignment="1" applyProtection="1">
      <alignment vertical="center" wrapText="1"/>
      <protection locked="0"/>
    </xf>
    <xf numFmtId="1" fontId="21" fillId="5" borderId="6" xfId="2" applyNumberFormat="1" applyFont="1" applyFill="1" applyBorder="1" applyAlignment="1" applyProtection="1">
      <alignment horizontal="right" vertical="top" wrapText="1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center" vertical="center" wrapText="1"/>
    </xf>
    <xf numFmtId="49" fontId="15" fillId="0" borderId="1" xfId="4" applyNumberFormat="1" applyFont="1" applyBorder="1" applyAlignment="1" applyProtection="1">
      <alignment horizontal="right" vertical="center" wrapText="1"/>
      <protection locked="0"/>
    </xf>
    <xf numFmtId="0" fontId="30" fillId="0" borderId="1" xfId="1" applyFont="1" applyFill="1" applyBorder="1" applyAlignment="1" applyProtection="1">
      <alignment horizontal="left" vertical="center" wrapText="1" indent="1"/>
    </xf>
    <xf numFmtId="0" fontId="8" fillId="0" borderId="1" xfId="1" applyFont="1" applyFill="1" applyBorder="1" applyAlignment="1" applyProtection="1">
      <alignment horizontal="left" vertical="center" wrapText="1" indent="1"/>
    </xf>
    <xf numFmtId="49" fontId="8" fillId="0" borderId="1" xfId="1" applyNumberFormat="1" applyFont="1" applyFill="1" applyBorder="1" applyAlignment="1" applyProtection="1">
      <alignment horizontal="left" vertical="center" wrapText="1" indent="1"/>
    </xf>
    <xf numFmtId="4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8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" fontId="13" fillId="0" borderId="1" xfId="1" applyNumberFormat="1" applyFont="1" applyFill="1" applyBorder="1" applyAlignment="1" applyProtection="1">
      <alignment horizontal="right" vertical="center" wrapText="1"/>
    </xf>
    <xf numFmtId="4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0" borderId="1" xfId="1" applyNumberFormat="1" applyFont="1" applyFill="1" applyBorder="1" applyAlignment="1" applyProtection="1">
      <alignment horizontal="right" vertical="center" wrapText="1"/>
    </xf>
    <xf numFmtId="3" fontId="13" fillId="0" borderId="1" xfId="1" applyNumberFormat="1" applyFont="1" applyFill="1" applyBorder="1" applyAlignment="1" applyProtection="1">
      <alignment horizontal="right" vertical="center" wrapText="1"/>
    </xf>
    <xf numFmtId="3" fontId="18" fillId="0" borderId="1" xfId="1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Protection="1"/>
    <xf numFmtId="4" fontId="13" fillId="7" borderId="1" xfId="1" applyNumberFormat="1" applyFont="1" applyFill="1" applyBorder="1" applyAlignment="1" applyProtection="1">
      <alignment horizontal="right" vertical="center" wrapText="1"/>
    </xf>
    <xf numFmtId="0" fontId="13" fillId="2" borderId="1" xfId="2" applyFont="1" applyFill="1" applyBorder="1" applyAlignment="1" applyProtection="1">
      <alignment horizontal="left" vertical="top"/>
      <protection locked="0"/>
    </xf>
    <xf numFmtId="0" fontId="29" fillId="2" borderId="0" xfId="0" applyFont="1" applyFill="1" applyAlignment="1" applyProtection="1">
      <alignment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8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171450</xdr:rowOff>
    </xdr:from>
    <xdr:to>
      <xdr:col>2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96</xdr:row>
      <xdr:rowOff>171450</xdr:rowOff>
    </xdr:from>
    <xdr:to>
      <xdr:col>1</xdr:col>
      <xdr:colOff>1495425</xdr:colOff>
      <xdr:row>96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97</xdr:row>
      <xdr:rowOff>4082</xdr:rowOff>
    </xdr:from>
    <xdr:to>
      <xdr:col>5</xdr:col>
      <xdr:colOff>110219</xdr:colOff>
      <xdr:row>97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showGridLines="0" view="pageBreakPreview" zoomScale="70" zoomScaleSheetLayoutView="70" workbookViewId="0">
      <selection activeCell="F23" sqref="F23"/>
    </sheetView>
  </sheetViews>
  <sheetFormatPr defaultRowHeight="15" x14ac:dyDescent="0.2"/>
  <cols>
    <col min="1" max="1" width="6.28515625" style="300" bestFit="1" customWidth="1"/>
    <col min="2" max="2" width="13.140625" style="300" customWidth="1"/>
    <col min="3" max="3" width="12.85546875" style="300" customWidth="1"/>
    <col min="4" max="4" width="15.140625" style="300" customWidth="1"/>
    <col min="5" max="5" width="24.5703125" style="300" customWidth="1"/>
    <col min="6" max="8" width="19.140625" style="301" customWidth="1"/>
    <col min="9" max="9" width="16.42578125" style="300" bestFit="1" customWidth="1"/>
    <col min="10" max="10" width="17.42578125" style="300" customWidth="1"/>
    <col min="11" max="11" width="13.140625" style="300" bestFit="1" customWidth="1"/>
    <col min="12" max="12" width="15.28515625" style="300" customWidth="1"/>
    <col min="13" max="13" width="1.5703125" style="300" customWidth="1"/>
    <col min="14" max="14" width="9.140625" style="300" hidden="1" customWidth="1"/>
    <col min="15" max="16384" width="9.140625" style="300"/>
  </cols>
  <sheetData>
    <row r="1" spans="1:12" x14ac:dyDescent="0.2">
      <c r="A1" s="304"/>
      <c r="B1" s="303"/>
      <c r="C1" s="304"/>
      <c r="D1" s="303"/>
      <c r="E1" s="304"/>
      <c r="F1" s="304"/>
      <c r="G1" s="303"/>
      <c r="H1" s="304"/>
      <c r="I1" s="304"/>
      <c r="J1" s="303"/>
      <c r="K1" s="304"/>
      <c r="L1" s="303"/>
    </row>
    <row r="2" spans="1:12" x14ac:dyDescent="0.2">
      <c r="A2" s="310"/>
      <c r="B2" s="310"/>
      <c r="C2" s="310"/>
      <c r="D2" s="310"/>
      <c r="E2" s="310"/>
      <c r="F2" s="310"/>
      <c r="G2" s="310"/>
      <c r="H2" s="310"/>
      <c r="I2" s="385"/>
      <c r="J2" s="385"/>
      <c r="K2" s="384"/>
      <c r="L2" s="303"/>
    </row>
    <row r="3" spans="1:12" s="311" customFormat="1" x14ac:dyDescent="0.2">
      <c r="A3" s="383" t="s">
        <v>308</v>
      </c>
      <c r="B3" s="365"/>
      <c r="C3" s="365"/>
      <c r="D3" s="365"/>
      <c r="E3" s="366"/>
      <c r="F3" s="360"/>
      <c r="G3" s="366"/>
      <c r="H3" s="382"/>
      <c r="I3" s="365"/>
      <c r="J3" s="366"/>
      <c r="K3" s="366"/>
      <c r="L3" s="381" t="s">
        <v>110</v>
      </c>
    </row>
    <row r="4" spans="1:12" s="311" customFormat="1" x14ac:dyDescent="0.2">
      <c r="A4" s="380" t="s">
        <v>141</v>
      </c>
      <c r="B4" s="365"/>
      <c r="C4" s="365"/>
      <c r="D4" s="365"/>
      <c r="E4" s="366"/>
      <c r="F4" s="360"/>
      <c r="G4" s="366"/>
      <c r="H4" s="379"/>
      <c r="I4" s="365"/>
      <c r="J4" s="366"/>
      <c r="K4" s="366"/>
      <c r="L4" s="378" t="s">
        <v>481</v>
      </c>
    </row>
    <row r="5" spans="1:12" s="311" customFormat="1" x14ac:dyDescent="0.2">
      <c r="A5" s="377"/>
      <c r="B5" s="365"/>
      <c r="C5" s="376"/>
      <c r="D5" s="375"/>
      <c r="E5" s="366"/>
      <c r="F5" s="374"/>
      <c r="G5" s="366"/>
      <c r="H5" s="366"/>
      <c r="I5" s="360"/>
      <c r="J5" s="365"/>
      <c r="K5" s="365"/>
      <c r="L5" s="364"/>
    </row>
    <row r="6" spans="1:12" s="311" customFormat="1" x14ac:dyDescent="0.2">
      <c r="A6" s="371" t="s">
        <v>275</v>
      </c>
      <c r="B6" s="360"/>
      <c r="C6" s="360"/>
      <c r="D6" s="360" t="s">
        <v>482</v>
      </c>
      <c r="E6" s="372"/>
      <c r="F6" s="367"/>
      <c r="G6" s="366"/>
      <c r="H6" s="373"/>
      <c r="I6" s="372"/>
      <c r="J6" s="365"/>
      <c r="K6" s="366"/>
      <c r="L6" s="364"/>
    </row>
    <row r="7" spans="1:12" s="311" customFormat="1" x14ac:dyDescent="0.2">
      <c r="A7" s="371"/>
      <c r="B7" s="360"/>
      <c r="C7" s="360"/>
      <c r="D7" s="360"/>
      <c r="E7" s="366"/>
      <c r="F7" s="367"/>
      <c r="G7" s="367"/>
      <c r="H7" s="367"/>
      <c r="I7" s="369"/>
      <c r="J7" s="366"/>
      <c r="K7" s="365"/>
      <c r="L7" s="364"/>
    </row>
    <row r="8" spans="1:12" s="311" customFormat="1" ht="15.75" thickBot="1" x14ac:dyDescent="0.25">
      <c r="A8" s="370"/>
      <c r="B8" s="366"/>
      <c r="C8" s="369"/>
      <c r="D8" s="368"/>
      <c r="E8" s="366"/>
      <c r="F8" s="367"/>
      <c r="G8" s="367"/>
      <c r="H8" s="367"/>
      <c r="I8" s="366"/>
      <c r="J8" s="365"/>
      <c r="K8" s="365"/>
      <c r="L8" s="364"/>
    </row>
    <row r="9" spans="1:12" ht="15.75" thickBot="1" x14ac:dyDescent="0.25">
      <c r="A9" s="363"/>
      <c r="B9" s="362"/>
      <c r="C9" s="361"/>
      <c r="D9" s="361"/>
      <c r="E9" s="361"/>
      <c r="F9" s="360"/>
      <c r="G9" s="360"/>
      <c r="H9" s="360"/>
      <c r="I9" s="423" t="s">
        <v>480</v>
      </c>
      <c r="J9" s="424"/>
      <c r="K9" s="425"/>
      <c r="L9" s="359"/>
    </row>
    <row r="10" spans="1:12" s="347" customFormat="1" ht="39" customHeight="1" thickBot="1" x14ac:dyDescent="0.25">
      <c r="A10" s="358" t="s">
        <v>64</v>
      </c>
      <c r="B10" s="357" t="s">
        <v>142</v>
      </c>
      <c r="C10" s="357" t="s">
        <v>479</v>
      </c>
      <c r="D10" s="356" t="s">
        <v>281</v>
      </c>
      <c r="E10" s="355" t="s">
        <v>478</v>
      </c>
      <c r="F10" s="354" t="s">
        <v>477</v>
      </c>
      <c r="G10" s="353" t="s">
        <v>229</v>
      </c>
      <c r="H10" s="352" t="s">
        <v>226</v>
      </c>
      <c r="I10" s="351" t="s">
        <v>476</v>
      </c>
      <c r="J10" s="350" t="s">
        <v>278</v>
      </c>
      <c r="K10" s="349" t="s">
        <v>230</v>
      </c>
      <c r="L10" s="348" t="s">
        <v>231</v>
      </c>
    </row>
    <row r="11" spans="1:12" s="341" customFormat="1" ht="15.75" thickBot="1" x14ac:dyDescent="0.25">
      <c r="A11" s="345">
        <v>1</v>
      </c>
      <c r="B11" s="344">
        <v>2</v>
      </c>
      <c r="C11" s="346">
        <v>3</v>
      </c>
      <c r="D11" s="346">
        <v>4</v>
      </c>
      <c r="E11" s="345">
        <v>5</v>
      </c>
      <c r="F11" s="344">
        <v>6</v>
      </c>
      <c r="G11" s="346">
        <v>7</v>
      </c>
      <c r="H11" s="344">
        <v>8</v>
      </c>
      <c r="I11" s="345">
        <v>9</v>
      </c>
      <c r="J11" s="344">
        <v>10</v>
      </c>
      <c r="K11" s="343">
        <v>11</v>
      </c>
      <c r="L11" s="342">
        <v>12</v>
      </c>
    </row>
    <row r="12" spans="1:12" x14ac:dyDescent="0.2">
      <c r="A12" s="340">
        <v>1</v>
      </c>
      <c r="B12" s="331"/>
      <c r="C12" s="330"/>
      <c r="D12" s="339"/>
      <c r="E12" s="338"/>
      <c r="F12" s="327"/>
      <c r="G12" s="337"/>
      <c r="H12" s="337"/>
      <c r="I12" s="336"/>
      <c r="J12" s="335"/>
      <c r="K12" s="334"/>
      <c r="L12" s="333"/>
    </row>
    <row r="13" spans="1:12" x14ac:dyDescent="0.2">
      <c r="A13" s="332">
        <v>2</v>
      </c>
      <c r="B13" s="331"/>
      <c r="C13" s="330"/>
      <c r="D13" s="329"/>
      <c r="E13" s="328"/>
      <c r="F13" s="327"/>
      <c r="G13" s="327"/>
      <c r="H13" s="327"/>
      <c r="I13" s="326"/>
      <c r="J13" s="325"/>
      <c r="K13" s="324"/>
      <c r="L13" s="323"/>
    </row>
    <row r="14" spans="1:12" x14ac:dyDescent="0.2">
      <c r="A14" s="332">
        <v>3</v>
      </c>
      <c r="B14" s="331"/>
      <c r="C14" s="330"/>
      <c r="D14" s="329"/>
      <c r="E14" s="328"/>
      <c r="F14" s="327"/>
      <c r="G14" s="327"/>
      <c r="H14" s="327"/>
      <c r="I14" s="326"/>
      <c r="J14" s="325"/>
      <c r="K14" s="324"/>
      <c r="L14" s="323"/>
    </row>
    <row r="15" spans="1:12" x14ac:dyDescent="0.2">
      <c r="A15" s="332">
        <v>4</v>
      </c>
      <c r="B15" s="331"/>
      <c r="C15" s="330"/>
      <c r="D15" s="329"/>
      <c r="E15" s="328"/>
      <c r="F15" s="327"/>
      <c r="G15" s="327"/>
      <c r="H15" s="327"/>
      <c r="I15" s="326"/>
      <c r="J15" s="325"/>
      <c r="K15" s="324"/>
      <c r="L15" s="323"/>
    </row>
    <row r="16" spans="1:12" x14ac:dyDescent="0.2">
      <c r="A16" s="332">
        <v>5</v>
      </c>
      <c r="B16" s="331"/>
      <c r="C16" s="330"/>
      <c r="D16" s="329"/>
      <c r="E16" s="328"/>
      <c r="F16" s="327"/>
      <c r="G16" s="327"/>
      <c r="H16" s="327"/>
      <c r="I16" s="326"/>
      <c r="J16" s="325"/>
      <c r="K16" s="324"/>
      <c r="L16" s="323"/>
    </row>
    <row r="17" spans="1:12" x14ac:dyDescent="0.2">
      <c r="A17" s="332">
        <v>6</v>
      </c>
      <c r="B17" s="331"/>
      <c r="C17" s="330"/>
      <c r="D17" s="329"/>
      <c r="E17" s="328"/>
      <c r="F17" s="327"/>
      <c r="G17" s="327"/>
      <c r="H17" s="327"/>
      <c r="I17" s="326"/>
      <c r="J17" s="325"/>
      <c r="K17" s="324"/>
      <c r="L17" s="323"/>
    </row>
    <row r="18" spans="1:12" x14ac:dyDescent="0.2">
      <c r="A18" s="332">
        <v>7</v>
      </c>
      <c r="B18" s="331"/>
      <c r="C18" s="330"/>
      <c r="D18" s="329"/>
      <c r="E18" s="328"/>
      <c r="F18" s="327"/>
      <c r="G18" s="327"/>
      <c r="H18" s="327"/>
      <c r="I18" s="326"/>
      <c r="J18" s="325"/>
      <c r="K18" s="324"/>
      <c r="L18" s="323"/>
    </row>
    <row r="19" spans="1:12" x14ac:dyDescent="0.2">
      <c r="A19" s="332">
        <v>8</v>
      </c>
      <c r="B19" s="331"/>
      <c r="C19" s="330"/>
      <c r="D19" s="329"/>
      <c r="E19" s="328"/>
      <c r="F19" s="327"/>
      <c r="G19" s="327"/>
      <c r="H19" s="327"/>
      <c r="I19" s="326"/>
      <c r="J19" s="325"/>
      <c r="K19" s="324"/>
      <c r="L19" s="323"/>
    </row>
    <row r="20" spans="1:12" x14ac:dyDescent="0.2">
      <c r="A20" s="332">
        <v>9</v>
      </c>
      <c r="B20" s="331"/>
      <c r="C20" s="330"/>
      <c r="D20" s="329"/>
      <c r="E20" s="328"/>
      <c r="F20" s="327"/>
      <c r="G20" s="327"/>
      <c r="H20" s="327"/>
      <c r="I20" s="326"/>
      <c r="J20" s="325"/>
      <c r="K20" s="324"/>
      <c r="L20" s="323"/>
    </row>
    <row r="21" spans="1:12" x14ac:dyDescent="0.2">
      <c r="A21" s="332">
        <v>10</v>
      </c>
      <c r="B21" s="331"/>
      <c r="C21" s="330"/>
      <c r="D21" s="329"/>
      <c r="E21" s="328"/>
      <c r="F21" s="327"/>
      <c r="G21" s="327"/>
      <c r="H21" s="327"/>
      <c r="I21" s="326"/>
      <c r="J21" s="325"/>
      <c r="K21" s="324"/>
      <c r="L21" s="323"/>
    </row>
    <row r="22" spans="1:12" x14ac:dyDescent="0.2">
      <c r="A22" s="332">
        <v>11</v>
      </c>
      <c r="B22" s="331"/>
      <c r="C22" s="330"/>
      <c r="D22" s="329"/>
      <c r="E22" s="328"/>
      <c r="F22" s="327"/>
      <c r="G22" s="327"/>
      <c r="H22" s="327"/>
      <c r="I22" s="326"/>
      <c r="J22" s="325"/>
      <c r="K22" s="324"/>
      <c r="L22" s="323"/>
    </row>
    <row r="23" spans="1:12" x14ac:dyDescent="0.2">
      <c r="A23" s="332">
        <v>12</v>
      </c>
      <c r="B23" s="331"/>
      <c r="C23" s="330"/>
      <c r="D23" s="329"/>
      <c r="E23" s="328"/>
      <c r="F23" s="327"/>
      <c r="G23" s="327"/>
      <c r="H23" s="327"/>
      <c r="I23" s="326"/>
      <c r="J23" s="325"/>
      <c r="K23" s="324"/>
      <c r="L23" s="323"/>
    </row>
    <row r="24" spans="1:12" x14ac:dyDescent="0.2">
      <c r="A24" s="332">
        <v>13</v>
      </c>
      <c r="B24" s="331"/>
      <c r="C24" s="330"/>
      <c r="D24" s="329"/>
      <c r="E24" s="328"/>
      <c r="F24" s="327"/>
      <c r="G24" s="327"/>
      <c r="H24" s="327"/>
      <c r="I24" s="326"/>
      <c r="J24" s="325"/>
      <c r="K24" s="324"/>
      <c r="L24" s="323"/>
    </row>
    <row r="25" spans="1:12" x14ac:dyDescent="0.2">
      <c r="A25" s="332">
        <v>14</v>
      </c>
      <c r="B25" s="331"/>
      <c r="C25" s="330"/>
      <c r="D25" s="329"/>
      <c r="E25" s="328"/>
      <c r="F25" s="327"/>
      <c r="G25" s="327"/>
      <c r="H25" s="327"/>
      <c r="I25" s="326"/>
      <c r="J25" s="325"/>
      <c r="K25" s="324"/>
      <c r="L25" s="323"/>
    </row>
    <row r="26" spans="1:12" x14ac:dyDescent="0.2">
      <c r="A26" s="332">
        <v>15</v>
      </c>
      <c r="B26" s="331"/>
      <c r="C26" s="330"/>
      <c r="D26" s="329"/>
      <c r="E26" s="328"/>
      <c r="F26" s="327"/>
      <c r="G26" s="327"/>
      <c r="H26" s="327"/>
      <c r="I26" s="326"/>
      <c r="J26" s="325"/>
      <c r="K26" s="324"/>
      <c r="L26" s="323"/>
    </row>
    <row r="27" spans="1:12" x14ac:dyDescent="0.2">
      <c r="A27" s="332">
        <v>16</v>
      </c>
      <c r="B27" s="331"/>
      <c r="C27" s="330"/>
      <c r="D27" s="329"/>
      <c r="E27" s="328"/>
      <c r="F27" s="327"/>
      <c r="G27" s="327"/>
      <c r="H27" s="327"/>
      <c r="I27" s="326"/>
      <c r="J27" s="325"/>
      <c r="K27" s="324"/>
      <c r="L27" s="323"/>
    </row>
    <row r="28" spans="1:12" x14ac:dyDescent="0.2">
      <c r="A28" s="332">
        <v>17</v>
      </c>
      <c r="B28" s="331"/>
      <c r="C28" s="330"/>
      <c r="D28" s="329"/>
      <c r="E28" s="328"/>
      <c r="F28" s="327"/>
      <c r="G28" s="327"/>
      <c r="H28" s="327"/>
      <c r="I28" s="326"/>
      <c r="J28" s="325"/>
      <c r="K28" s="324"/>
      <c r="L28" s="323"/>
    </row>
    <row r="29" spans="1:12" x14ac:dyDescent="0.2">
      <c r="A29" s="332">
        <v>18</v>
      </c>
      <c r="B29" s="331"/>
      <c r="C29" s="330"/>
      <c r="D29" s="329"/>
      <c r="E29" s="328"/>
      <c r="F29" s="327"/>
      <c r="G29" s="327"/>
      <c r="H29" s="327"/>
      <c r="I29" s="326"/>
      <c r="J29" s="325"/>
      <c r="K29" s="324"/>
      <c r="L29" s="323"/>
    </row>
    <row r="30" spans="1:12" x14ac:dyDescent="0.2">
      <c r="A30" s="332">
        <v>19</v>
      </c>
      <c r="B30" s="331"/>
      <c r="C30" s="330"/>
      <c r="D30" s="329"/>
      <c r="E30" s="328"/>
      <c r="F30" s="327"/>
      <c r="G30" s="327"/>
      <c r="H30" s="327"/>
      <c r="I30" s="326"/>
      <c r="J30" s="325"/>
      <c r="K30" s="324"/>
      <c r="L30" s="323"/>
    </row>
    <row r="31" spans="1:12" ht="15.75" thickBot="1" x14ac:dyDescent="0.25">
      <c r="A31" s="322" t="s">
        <v>277</v>
      </c>
      <c r="B31" s="321"/>
      <c r="C31" s="320"/>
      <c r="D31" s="319"/>
      <c r="E31" s="318"/>
      <c r="F31" s="317"/>
      <c r="G31" s="317"/>
      <c r="H31" s="317"/>
      <c r="I31" s="316"/>
      <c r="J31" s="315"/>
      <c r="K31" s="314"/>
      <c r="L31" s="313"/>
    </row>
    <row r="32" spans="1:12" x14ac:dyDescent="0.2">
      <c r="A32" s="303"/>
      <c r="B32" s="304"/>
      <c r="C32" s="303"/>
      <c r="D32" s="304"/>
      <c r="E32" s="303"/>
      <c r="F32" s="304"/>
      <c r="G32" s="303"/>
      <c r="H32" s="304"/>
      <c r="I32" s="303"/>
      <c r="J32" s="304"/>
      <c r="K32" s="303"/>
      <c r="L32" s="304"/>
    </row>
    <row r="33" spans="1:12" x14ac:dyDescent="0.2">
      <c r="A33" s="303"/>
      <c r="B33" s="310"/>
      <c r="C33" s="303"/>
      <c r="D33" s="310"/>
      <c r="E33" s="303"/>
      <c r="F33" s="310"/>
      <c r="G33" s="303"/>
      <c r="H33" s="310"/>
      <c r="I33" s="303"/>
      <c r="J33" s="310"/>
      <c r="K33" s="303"/>
      <c r="L33" s="310"/>
    </row>
    <row r="34" spans="1:12" s="311" customFormat="1" x14ac:dyDescent="0.2">
      <c r="A34" s="422" t="s">
        <v>434</v>
      </c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</row>
    <row r="35" spans="1:12" s="312" customFormat="1" ht="12.75" x14ac:dyDescent="0.2">
      <c r="A35" s="422" t="s">
        <v>475</v>
      </c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</row>
    <row r="36" spans="1:12" s="312" customFormat="1" ht="12.75" x14ac:dyDescent="0.2">
      <c r="A36" s="422"/>
      <c r="B36" s="422"/>
      <c r="C36" s="422"/>
      <c r="D36" s="422"/>
      <c r="E36" s="422"/>
      <c r="F36" s="422"/>
      <c r="G36" s="422"/>
      <c r="H36" s="422"/>
      <c r="I36" s="422"/>
      <c r="J36" s="422"/>
      <c r="K36" s="422"/>
      <c r="L36" s="422"/>
    </row>
    <row r="37" spans="1:12" s="311" customFormat="1" x14ac:dyDescent="0.2">
      <c r="A37" s="422" t="s">
        <v>474</v>
      </c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</row>
    <row r="38" spans="1:12" s="311" customFormat="1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</row>
    <row r="39" spans="1:12" s="311" customFormat="1" x14ac:dyDescent="0.2">
      <c r="A39" s="422" t="s">
        <v>473</v>
      </c>
      <c r="B39" s="422"/>
      <c r="C39" s="422"/>
      <c r="D39" s="422"/>
      <c r="E39" s="422"/>
      <c r="F39" s="422"/>
      <c r="G39" s="422"/>
      <c r="H39" s="422"/>
      <c r="I39" s="422"/>
      <c r="J39" s="422"/>
      <c r="K39" s="422"/>
      <c r="L39" s="422"/>
    </row>
    <row r="40" spans="1:12" s="311" customFormat="1" x14ac:dyDescent="0.2">
      <c r="A40" s="303"/>
      <c r="B40" s="304"/>
      <c r="C40" s="303"/>
      <c r="D40" s="304"/>
      <c r="E40" s="303"/>
      <c r="F40" s="304"/>
      <c r="G40" s="303"/>
      <c r="H40" s="304"/>
      <c r="I40" s="303"/>
      <c r="J40" s="304"/>
      <c r="K40" s="303"/>
      <c r="L40" s="304"/>
    </row>
    <row r="41" spans="1:12" s="311" customFormat="1" x14ac:dyDescent="0.2">
      <c r="A41" s="303"/>
      <c r="B41" s="310"/>
      <c r="C41" s="303"/>
      <c r="D41" s="310"/>
      <c r="E41" s="303"/>
      <c r="F41" s="310"/>
      <c r="G41" s="303"/>
      <c r="H41" s="310"/>
      <c r="I41" s="303"/>
      <c r="J41" s="310"/>
      <c r="K41" s="303"/>
      <c r="L41" s="310"/>
    </row>
    <row r="42" spans="1:12" s="311" customFormat="1" x14ac:dyDescent="0.2">
      <c r="A42" s="303"/>
      <c r="B42" s="304"/>
      <c r="C42" s="303"/>
      <c r="D42" s="304"/>
      <c r="E42" s="303"/>
      <c r="F42" s="304"/>
      <c r="G42" s="303"/>
      <c r="H42" s="304"/>
      <c r="I42" s="303"/>
      <c r="J42" s="304"/>
      <c r="K42" s="303"/>
      <c r="L42" s="304"/>
    </row>
    <row r="43" spans="1:12" x14ac:dyDescent="0.2">
      <c r="A43" s="303"/>
      <c r="B43" s="310"/>
      <c r="C43" s="303"/>
      <c r="D43" s="310"/>
      <c r="E43" s="303"/>
      <c r="F43" s="310"/>
      <c r="G43" s="303"/>
      <c r="H43" s="310"/>
      <c r="I43" s="303"/>
      <c r="J43" s="310"/>
      <c r="K43" s="303"/>
      <c r="L43" s="310"/>
    </row>
    <row r="44" spans="1:12" s="305" customFormat="1" x14ac:dyDescent="0.2">
      <c r="A44" s="428" t="s">
        <v>107</v>
      </c>
      <c r="B44" s="428"/>
      <c r="C44" s="304"/>
      <c r="D44" s="303"/>
      <c r="E44" s="304"/>
      <c r="F44" s="304"/>
      <c r="G44" s="303"/>
      <c r="H44" s="304"/>
      <c r="I44" s="304"/>
      <c r="J44" s="303"/>
      <c r="K44" s="304"/>
      <c r="L44" s="303"/>
    </row>
    <row r="45" spans="1:12" s="305" customFormat="1" x14ac:dyDescent="0.2">
      <c r="A45" s="304"/>
      <c r="B45" s="303"/>
      <c r="C45" s="308"/>
      <c r="D45" s="309"/>
      <c r="E45" s="308"/>
      <c r="F45" s="304"/>
      <c r="G45" s="303"/>
      <c r="H45" s="307"/>
      <c r="I45" s="304"/>
      <c r="J45" s="303"/>
      <c r="K45" s="304"/>
      <c r="L45" s="303"/>
    </row>
    <row r="46" spans="1:12" s="305" customFormat="1" ht="15" customHeight="1" x14ac:dyDescent="0.2">
      <c r="A46" s="304"/>
      <c r="B46" s="303"/>
      <c r="C46" s="421" t="s">
        <v>269</v>
      </c>
      <c r="D46" s="421"/>
      <c r="E46" s="421"/>
      <c r="F46" s="304"/>
      <c r="G46" s="303"/>
      <c r="H46" s="426" t="s">
        <v>472</v>
      </c>
      <c r="I46" s="306"/>
      <c r="J46" s="303"/>
      <c r="K46" s="304"/>
      <c r="L46" s="303"/>
    </row>
    <row r="47" spans="1:12" s="305" customFormat="1" x14ac:dyDescent="0.2">
      <c r="A47" s="304"/>
      <c r="B47" s="303"/>
      <c r="C47" s="304"/>
      <c r="D47" s="303"/>
      <c r="E47" s="304"/>
      <c r="F47" s="304"/>
      <c r="G47" s="303"/>
      <c r="H47" s="427"/>
      <c r="I47" s="306"/>
      <c r="J47" s="303"/>
      <c r="K47" s="304"/>
      <c r="L47" s="303"/>
    </row>
    <row r="48" spans="1:12" s="302" customFormat="1" x14ac:dyDescent="0.2">
      <c r="A48" s="304"/>
      <c r="B48" s="303"/>
      <c r="C48" s="421" t="s">
        <v>140</v>
      </c>
      <c r="D48" s="421"/>
      <c r="E48" s="421"/>
      <c r="F48" s="304"/>
      <c r="G48" s="303"/>
      <c r="H48" s="304"/>
      <c r="I48" s="304"/>
      <c r="J48" s="303"/>
      <c r="K48" s="304"/>
      <c r="L48" s="303"/>
    </row>
    <row r="49" spans="5:5" s="302" customFormat="1" x14ac:dyDescent="0.2">
      <c r="E49" s="300"/>
    </row>
    <row r="50" spans="5:5" s="302" customFormat="1" x14ac:dyDescent="0.2">
      <c r="E50" s="300"/>
    </row>
    <row r="51" spans="5:5" s="302" customFormat="1" x14ac:dyDescent="0.2">
      <c r="E51" s="300"/>
    </row>
    <row r="52" spans="5:5" s="302" customFormat="1" x14ac:dyDescent="0.2">
      <c r="E52" s="300"/>
    </row>
    <row r="53" spans="5:5" s="30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335</v>
      </c>
      <c r="B1" s="79"/>
      <c r="C1" s="431" t="s">
        <v>110</v>
      </c>
      <c r="D1" s="431"/>
      <c r="E1" s="93"/>
    </row>
    <row r="2" spans="1:5" s="6" customFormat="1" x14ac:dyDescent="0.3">
      <c r="A2" s="76" t="s">
        <v>329</v>
      </c>
      <c r="B2" s="79"/>
      <c r="C2" s="429" t="s">
        <v>481</v>
      </c>
      <c r="D2" s="429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82" t="s">
        <v>482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/>
      <c r="C10" s="4"/>
      <c r="D10" s="4"/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336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3" t="s">
        <v>421</v>
      </c>
    </row>
    <row r="30" spans="1:5" x14ac:dyDescent="0.3">
      <c r="A30" s="223"/>
    </row>
    <row r="31" spans="1:5" x14ac:dyDescent="0.3">
      <c r="A31" s="223" t="s">
        <v>353</v>
      </c>
    </row>
    <row r="32" spans="1:5" s="23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3" sqref="C2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460</v>
      </c>
      <c r="B1" s="78"/>
      <c r="C1" s="434" t="s">
        <v>110</v>
      </c>
      <c r="D1" s="434"/>
    </row>
    <row r="2" spans="1:5" x14ac:dyDescent="0.3">
      <c r="A2" s="76" t="s">
        <v>461</v>
      </c>
      <c r="B2" s="78"/>
      <c r="C2" s="429" t="s">
        <v>481</v>
      </c>
      <c r="D2" s="430"/>
    </row>
    <row r="3" spans="1:5" x14ac:dyDescent="0.3">
      <c r="A3" s="78" t="s">
        <v>141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3" t="s">
        <v>482</v>
      </c>
      <c r="B6" s="124"/>
      <c r="C6" s="124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386">
        <f>SUM(C11,C14,C17,C20:C22)</f>
        <v>20185.22</v>
      </c>
      <c r="D10" s="386">
        <f>SUM(D11,D14,D17,D20:D22)</f>
        <v>20185.22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4"/>
    </row>
    <row r="13" spans="1:5" s="9" customFormat="1" ht="18" x14ac:dyDescent="0.2">
      <c r="A13" s="16" t="s">
        <v>31</v>
      </c>
      <c r="B13" s="16" t="s">
        <v>71</v>
      </c>
      <c r="C13" s="34"/>
      <c r="D13" s="34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4"/>
    </row>
    <row r="16" spans="1:5" x14ac:dyDescent="0.3">
      <c r="A16" s="16" t="s">
        <v>33</v>
      </c>
      <c r="B16" s="16" t="s">
        <v>73</v>
      </c>
      <c r="C16" s="34"/>
      <c r="D16" s="34"/>
    </row>
    <row r="17" spans="1:9" x14ac:dyDescent="0.3">
      <c r="A17" s="14">
        <v>1.3</v>
      </c>
      <c r="B17" s="14" t="s">
        <v>74</v>
      </c>
      <c r="C17" s="84">
        <f>SUM(C18:C19)</f>
        <v>17680</v>
      </c>
      <c r="D17" s="84">
        <f>SUM(D18:D19)</f>
        <v>17680</v>
      </c>
    </row>
    <row r="18" spans="1:9" x14ac:dyDescent="0.3">
      <c r="A18" s="16" t="s">
        <v>50</v>
      </c>
      <c r="B18" s="16" t="s">
        <v>75</v>
      </c>
      <c r="C18" s="34">
        <v>16200</v>
      </c>
      <c r="D18" s="34">
        <v>16200</v>
      </c>
    </row>
    <row r="19" spans="1:9" x14ac:dyDescent="0.3">
      <c r="A19" s="16" t="s">
        <v>51</v>
      </c>
      <c r="B19" s="16" t="s">
        <v>76</v>
      </c>
      <c r="C19" s="34">
        <v>1480</v>
      </c>
      <c r="D19" s="34">
        <v>1480</v>
      </c>
    </row>
    <row r="20" spans="1:9" x14ac:dyDescent="0.3">
      <c r="A20" s="14">
        <v>1.4</v>
      </c>
      <c r="B20" s="14" t="s">
        <v>77</v>
      </c>
      <c r="C20" s="34"/>
      <c r="D20" s="34"/>
    </row>
    <row r="21" spans="1:9" x14ac:dyDescent="0.3">
      <c r="A21" s="14">
        <v>1.5</v>
      </c>
      <c r="B21" s="14" t="s">
        <v>78</v>
      </c>
      <c r="C21" s="34"/>
      <c r="D21" s="34"/>
    </row>
    <row r="22" spans="1:9" x14ac:dyDescent="0.3">
      <c r="A22" s="14">
        <v>1.6</v>
      </c>
      <c r="B22" s="14" t="s">
        <v>8</v>
      </c>
      <c r="C22" s="389">
        <v>2505.2199999999998</v>
      </c>
      <c r="D22" s="389">
        <v>2505.2199999999998</v>
      </c>
    </row>
    <row r="25" spans="1:9" s="23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6" sqref="B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462</v>
      </c>
      <c r="B1" s="79"/>
      <c r="C1" s="431" t="s">
        <v>110</v>
      </c>
      <c r="D1" s="431"/>
      <c r="E1" s="93"/>
    </row>
    <row r="2" spans="1:5" s="6" customFormat="1" x14ac:dyDescent="0.3">
      <c r="A2" s="76" t="s">
        <v>459</v>
      </c>
      <c r="B2" s="79"/>
      <c r="C2" s="429" t="s">
        <v>481</v>
      </c>
      <c r="D2" s="429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82" t="s">
        <v>482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298</v>
      </c>
      <c r="B10" s="100"/>
      <c r="C10" s="4"/>
      <c r="D10" s="4"/>
      <c r="E10" s="95"/>
    </row>
    <row r="11" spans="1:5" s="10" customFormat="1" x14ac:dyDescent="0.2">
      <c r="A11" s="100" t="s">
        <v>299</v>
      </c>
      <c r="B11" s="100"/>
      <c r="C11" s="4"/>
      <c r="D11" s="4"/>
      <c r="E11" s="96"/>
    </row>
    <row r="12" spans="1:5" s="10" customFormat="1" x14ac:dyDescent="0.2">
      <c r="A12" s="100" t="s">
        <v>300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9" x14ac:dyDescent="0.3">
      <c r="A17" s="101"/>
      <c r="B17" s="101" t="s">
        <v>336</v>
      </c>
      <c r="C17" s="88">
        <f>SUM(C10:C16)</f>
        <v>0</v>
      </c>
      <c r="D17" s="88">
        <f>SUM(D10:D16)</f>
        <v>0</v>
      </c>
      <c r="E17" s="98"/>
    </row>
    <row r="18" spans="1:9" x14ac:dyDescent="0.3">
      <c r="A18" s="44"/>
      <c r="B18" s="44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3"/>
    </row>
    <row r="22" spans="1:9" x14ac:dyDescent="0.3">
      <c r="A22" s="223" t="s">
        <v>404</v>
      </c>
    </row>
    <row r="23" spans="1:9" s="23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D52" sqref="D5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225</v>
      </c>
      <c r="B1" s="125"/>
      <c r="C1" s="435" t="s">
        <v>199</v>
      </c>
      <c r="D1" s="435"/>
      <c r="E1" s="107"/>
    </row>
    <row r="2" spans="1:5" x14ac:dyDescent="0.3">
      <c r="A2" s="78" t="s">
        <v>141</v>
      </c>
      <c r="B2" s="125"/>
      <c r="C2" s="79"/>
      <c r="D2" s="378" t="s">
        <v>481</v>
      </c>
      <c r="E2" s="107"/>
    </row>
    <row r="3" spans="1:5" x14ac:dyDescent="0.3">
      <c r="A3" s="119"/>
      <c r="B3" s="125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3" t="s">
        <v>482</v>
      </c>
      <c r="B5" s="124"/>
      <c r="C5" s="124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8"/>
      <c r="B7" s="126"/>
      <c r="C7" s="127"/>
      <c r="D7" s="127"/>
      <c r="E7" s="107"/>
    </row>
    <row r="8" spans="1:5" ht="45" x14ac:dyDescent="0.3">
      <c r="A8" s="128" t="s">
        <v>114</v>
      </c>
      <c r="B8" s="128" t="s">
        <v>191</v>
      </c>
      <c r="C8" s="128" t="s">
        <v>304</v>
      </c>
      <c r="D8" s="128" t="s">
        <v>258</v>
      </c>
      <c r="E8" s="107"/>
    </row>
    <row r="9" spans="1:5" x14ac:dyDescent="0.3">
      <c r="A9" s="49"/>
      <c r="B9" s="50"/>
      <c r="C9" s="162"/>
      <c r="D9" s="162"/>
      <c r="E9" s="107"/>
    </row>
    <row r="10" spans="1:5" x14ac:dyDescent="0.3">
      <c r="A10" s="51" t="s">
        <v>192</v>
      </c>
      <c r="B10" s="52"/>
      <c r="C10" s="129">
        <f>SUM(C11,C34)</f>
        <v>210845.11</v>
      </c>
      <c r="D10" s="129">
        <f>SUM(D11,D34)</f>
        <v>66132.51999999999</v>
      </c>
      <c r="E10" s="107"/>
    </row>
    <row r="11" spans="1:5" x14ac:dyDescent="0.3">
      <c r="A11" s="53" t="s">
        <v>193</v>
      </c>
      <c r="B11" s="54"/>
      <c r="C11" s="87">
        <f>SUM(C12:C32)</f>
        <v>201123.11</v>
      </c>
      <c r="D11" s="87">
        <f>SUM(D12:D32)</f>
        <v>57101.52</v>
      </c>
      <c r="E11" s="107"/>
    </row>
    <row r="12" spans="1:5" x14ac:dyDescent="0.3">
      <c r="A12" s="57">
        <v>1110</v>
      </c>
      <c r="B12" s="56" t="s">
        <v>143</v>
      </c>
      <c r="C12" s="8">
        <v>0</v>
      </c>
      <c r="D12" s="8">
        <v>18</v>
      </c>
      <c r="E12" s="107"/>
    </row>
    <row r="13" spans="1:5" x14ac:dyDescent="0.3">
      <c r="A13" s="57">
        <v>1120</v>
      </c>
      <c r="B13" s="56" t="s">
        <v>144</v>
      </c>
      <c r="C13" s="8">
        <v>0</v>
      </c>
      <c r="D13" s="8">
        <v>0</v>
      </c>
      <c r="E13" s="107"/>
    </row>
    <row r="14" spans="1:5" x14ac:dyDescent="0.3">
      <c r="A14" s="57">
        <v>1211</v>
      </c>
      <c r="B14" s="56" t="s">
        <v>145</v>
      </c>
      <c r="C14" s="8">
        <v>200473.11</v>
      </c>
      <c r="D14" s="8">
        <v>57083.519999999997</v>
      </c>
      <c r="E14" s="107"/>
    </row>
    <row r="15" spans="1:5" x14ac:dyDescent="0.3">
      <c r="A15" s="57">
        <v>1212</v>
      </c>
      <c r="B15" s="56" t="s">
        <v>146</v>
      </c>
      <c r="C15" s="8">
        <v>0</v>
      </c>
      <c r="D15" s="8">
        <v>0</v>
      </c>
      <c r="E15" s="107"/>
    </row>
    <row r="16" spans="1:5" x14ac:dyDescent="0.3">
      <c r="A16" s="57">
        <v>1213</v>
      </c>
      <c r="B16" s="56" t="s">
        <v>147</v>
      </c>
      <c r="C16" s="8">
        <v>0</v>
      </c>
      <c r="D16" s="8">
        <v>0</v>
      </c>
      <c r="E16" s="107"/>
    </row>
    <row r="17" spans="1:5" x14ac:dyDescent="0.3">
      <c r="A17" s="57">
        <v>1214</v>
      </c>
      <c r="B17" s="56" t="s">
        <v>148</v>
      </c>
      <c r="C17" s="8">
        <v>0</v>
      </c>
      <c r="D17" s="8">
        <v>0</v>
      </c>
      <c r="E17" s="107"/>
    </row>
    <row r="18" spans="1:5" x14ac:dyDescent="0.3">
      <c r="A18" s="57">
        <v>1215</v>
      </c>
      <c r="B18" s="56" t="s">
        <v>149</v>
      </c>
      <c r="C18" s="8">
        <v>0</v>
      </c>
      <c r="D18" s="8">
        <v>0</v>
      </c>
      <c r="E18" s="107"/>
    </row>
    <row r="19" spans="1:5" x14ac:dyDescent="0.3">
      <c r="A19" s="57">
        <v>1300</v>
      </c>
      <c r="B19" s="56" t="s">
        <v>150</v>
      </c>
      <c r="C19" s="8">
        <v>0</v>
      </c>
      <c r="D19" s="8">
        <v>0</v>
      </c>
      <c r="E19" s="107"/>
    </row>
    <row r="20" spans="1:5" x14ac:dyDescent="0.3">
      <c r="A20" s="57">
        <v>1410</v>
      </c>
      <c r="B20" s="56" t="s">
        <v>151</v>
      </c>
      <c r="C20" s="8">
        <v>0</v>
      </c>
      <c r="D20" s="8">
        <v>0</v>
      </c>
      <c r="E20" s="107"/>
    </row>
    <row r="21" spans="1:5" x14ac:dyDescent="0.3">
      <c r="A21" s="57">
        <v>1421</v>
      </c>
      <c r="B21" s="56" t="s">
        <v>152</v>
      </c>
      <c r="C21" s="8">
        <v>0</v>
      </c>
      <c r="D21" s="8">
        <v>0</v>
      </c>
      <c r="E21" s="107"/>
    </row>
    <row r="22" spans="1:5" x14ac:dyDescent="0.3">
      <c r="A22" s="57">
        <v>1422</v>
      </c>
      <c r="B22" s="56" t="s">
        <v>153</v>
      </c>
      <c r="C22" s="8">
        <v>0</v>
      </c>
      <c r="D22" s="8">
        <v>0</v>
      </c>
      <c r="E22" s="107"/>
    </row>
    <row r="23" spans="1:5" x14ac:dyDescent="0.3">
      <c r="A23" s="57">
        <v>1423</v>
      </c>
      <c r="B23" s="56" t="s">
        <v>154</v>
      </c>
      <c r="C23" s="8">
        <v>0</v>
      </c>
      <c r="D23" s="8">
        <v>0</v>
      </c>
      <c r="E23" s="107"/>
    </row>
    <row r="24" spans="1:5" x14ac:dyDescent="0.3">
      <c r="A24" s="57">
        <v>1431</v>
      </c>
      <c r="B24" s="56" t="s">
        <v>155</v>
      </c>
      <c r="C24" s="8">
        <v>0</v>
      </c>
      <c r="D24" s="8">
        <v>0</v>
      </c>
      <c r="E24" s="107"/>
    </row>
    <row r="25" spans="1:5" x14ac:dyDescent="0.3">
      <c r="A25" s="57">
        <v>1432</v>
      </c>
      <c r="B25" s="56" t="s">
        <v>156</v>
      </c>
      <c r="C25" s="8">
        <v>0</v>
      </c>
      <c r="D25" s="8">
        <v>0</v>
      </c>
      <c r="E25" s="107"/>
    </row>
    <row r="26" spans="1:5" x14ac:dyDescent="0.3">
      <c r="A26" s="57">
        <v>1433</v>
      </c>
      <c r="B26" s="56" t="s">
        <v>157</v>
      </c>
      <c r="C26" s="8">
        <v>0</v>
      </c>
      <c r="D26" s="8">
        <v>0</v>
      </c>
      <c r="E26" s="107"/>
    </row>
    <row r="27" spans="1:5" x14ac:dyDescent="0.3">
      <c r="A27" s="57">
        <v>1441</v>
      </c>
      <c r="B27" s="56" t="s">
        <v>158</v>
      </c>
      <c r="C27" s="8">
        <v>0</v>
      </c>
      <c r="D27" s="8">
        <v>0</v>
      </c>
      <c r="E27" s="107"/>
    </row>
    <row r="28" spans="1:5" x14ac:dyDescent="0.3">
      <c r="A28" s="57">
        <v>1442</v>
      </c>
      <c r="B28" s="56" t="s">
        <v>159</v>
      </c>
      <c r="C28" s="8">
        <v>650</v>
      </c>
      <c r="D28" s="8">
        <v>0</v>
      </c>
      <c r="E28" s="107"/>
    </row>
    <row r="29" spans="1:5" x14ac:dyDescent="0.3">
      <c r="A29" s="57">
        <v>1443</v>
      </c>
      <c r="B29" s="56" t="s">
        <v>160</v>
      </c>
      <c r="C29" s="8">
        <v>0</v>
      </c>
      <c r="D29" s="8">
        <v>0</v>
      </c>
      <c r="E29" s="107"/>
    </row>
    <row r="30" spans="1:5" x14ac:dyDescent="0.3">
      <c r="A30" s="57">
        <v>1444</v>
      </c>
      <c r="B30" s="56" t="s">
        <v>161</v>
      </c>
      <c r="C30" s="8">
        <v>0</v>
      </c>
      <c r="D30" s="8">
        <v>0</v>
      </c>
      <c r="E30" s="107"/>
    </row>
    <row r="31" spans="1:5" x14ac:dyDescent="0.3">
      <c r="A31" s="57">
        <v>1445</v>
      </c>
      <c r="B31" s="56" t="s">
        <v>162</v>
      </c>
      <c r="C31" s="8">
        <v>0</v>
      </c>
      <c r="D31" s="8">
        <v>0</v>
      </c>
      <c r="E31" s="107"/>
    </row>
    <row r="32" spans="1:5" x14ac:dyDescent="0.3">
      <c r="A32" s="57">
        <v>1446</v>
      </c>
      <c r="B32" s="56" t="s">
        <v>163</v>
      </c>
      <c r="C32" s="8">
        <v>0</v>
      </c>
      <c r="D32" s="8">
        <v>0</v>
      </c>
      <c r="E32" s="107"/>
    </row>
    <row r="33" spans="1:5" x14ac:dyDescent="0.3">
      <c r="A33" s="31"/>
      <c r="E33" s="107"/>
    </row>
    <row r="34" spans="1:5" x14ac:dyDescent="0.3">
      <c r="A34" s="58" t="s">
        <v>194</v>
      </c>
      <c r="B34" s="56"/>
      <c r="C34" s="87">
        <f>SUM(C35:C42)</f>
        <v>9722</v>
      </c>
      <c r="D34" s="87">
        <f>SUM(D35:D42)</f>
        <v>9031</v>
      </c>
      <c r="E34" s="107"/>
    </row>
    <row r="35" spans="1:5" x14ac:dyDescent="0.3">
      <c r="A35" s="57">
        <v>2110</v>
      </c>
      <c r="B35" s="56" t="s">
        <v>100</v>
      </c>
      <c r="C35" s="8">
        <v>0</v>
      </c>
      <c r="D35" s="8">
        <v>0</v>
      </c>
      <c r="E35" s="107"/>
    </row>
    <row r="36" spans="1:5" x14ac:dyDescent="0.3">
      <c r="A36" s="57">
        <v>2120</v>
      </c>
      <c r="B36" s="56" t="s">
        <v>164</v>
      </c>
      <c r="C36" s="8">
        <v>0</v>
      </c>
      <c r="D36" s="8">
        <v>0</v>
      </c>
      <c r="E36" s="107"/>
    </row>
    <row r="37" spans="1:5" x14ac:dyDescent="0.3">
      <c r="A37" s="57">
        <v>2130</v>
      </c>
      <c r="B37" s="56" t="s">
        <v>101</v>
      </c>
      <c r="C37" s="8">
        <v>5722</v>
      </c>
      <c r="D37" s="8">
        <v>5031</v>
      </c>
      <c r="E37" s="107"/>
    </row>
    <row r="38" spans="1:5" x14ac:dyDescent="0.3">
      <c r="A38" s="57">
        <v>2140</v>
      </c>
      <c r="B38" s="56" t="s">
        <v>413</v>
      </c>
      <c r="C38" s="8">
        <v>0</v>
      </c>
      <c r="D38" s="8">
        <v>0</v>
      </c>
      <c r="E38" s="107"/>
    </row>
    <row r="39" spans="1:5" x14ac:dyDescent="0.3">
      <c r="A39" s="57">
        <v>2150</v>
      </c>
      <c r="B39" s="56" t="s">
        <v>417</v>
      </c>
      <c r="C39" s="8">
        <v>4000</v>
      </c>
      <c r="D39" s="8">
        <v>4000</v>
      </c>
      <c r="E39" s="107"/>
    </row>
    <row r="40" spans="1:5" x14ac:dyDescent="0.3">
      <c r="A40" s="57">
        <v>2220</v>
      </c>
      <c r="B40" s="56" t="s">
        <v>102</v>
      </c>
      <c r="C40" s="8">
        <v>0</v>
      </c>
      <c r="D40" s="8">
        <v>0</v>
      </c>
      <c r="E40" s="107"/>
    </row>
    <row r="41" spans="1:5" x14ac:dyDescent="0.3">
      <c r="A41" s="57">
        <v>2300</v>
      </c>
      <c r="B41" s="56" t="s">
        <v>165</v>
      </c>
      <c r="C41" s="8">
        <v>0</v>
      </c>
      <c r="D41" s="8">
        <v>0</v>
      </c>
      <c r="E41" s="107"/>
    </row>
    <row r="42" spans="1:5" x14ac:dyDescent="0.3">
      <c r="A42" s="57">
        <v>2400</v>
      </c>
      <c r="B42" s="56" t="s">
        <v>166</v>
      </c>
      <c r="C42" s="8">
        <v>0</v>
      </c>
      <c r="D42" s="8">
        <v>0</v>
      </c>
      <c r="E42" s="107"/>
    </row>
    <row r="43" spans="1:5" x14ac:dyDescent="0.3">
      <c r="A43" s="32"/>
      <c r="E43" s="107"/>
    </row>
    <row r="44" spans="1:5" x14ac:dyDescent="0.3">
      <c r="A44" s="55" t="s">
        <v>198</v>
      </c>
      <c r="B44" s="56"/>
      <c r="C44" s="87">
        <f>SUM(C45,C64)</f>
        <v>206905</v>
      </c>
      <c r="D44" s="87">
        <f>SUM(D45,D64)</f>
        <v>62193</v>
      </c>
      <c r="E44" s="107"/>
    </row>
    <row r="45" spans="1:5" x14ac:dyDescent="0.3">
      <c r="A45" s="58" t="s">
        <v>195</v>
      </c>
      <c r="B45" s="56"/>
      <c r="C45" s="87">
        <f>SUM(C46:C61)</f>
        <v>5</v>
      </c>
      <c r="D45" s="87">
        <f>SUM(D46:D61)</f>
        <v>11184</v>
      </c>
      <c r="E45" s="107"/>
    </row>
    <row r="46" spans="1:5" x14ac:dyDescent="0.3">
      <c r="A46" s="57">
        <v>3100</v>
      </c>
      <c r="B46" s="56" t="s">
        <v>167</v>
      </c>
      <c r="C46" s="8">
        <v>0</v>
      </c>
      <c r="D46" s="8">
        <v>0</v>
      </c>
      <c r="E46" s="107"/>
    </row>
    <row r="47" spans="1:5" x14ac:dyDescent="0.3">
      <c r="A47" s="57">
        <v>3210</v>
      </c>
      <c r="B47" s="56" t="s">
        <v>168</v>
      </c>
      <c r="C47" s="8">
        <v>0</v>
      </c>
      <c r="D47" s="8">
        <v>11179</v>
      </c>
      <c r="E47" s="107"/>
    </row>
    <row r="48" spans="1:5" x14ac:dyDescent="0.3">
      <c r="A48" s="57">
        <v>3221</v>
      </c>
      <c r="B48" s="56" t="s">
        <v>169</v>
      </c>
      <c r="C48" s="8">
        <v>0</v>
      </c>
      <c r="D48" s="8">
        <v>0</v>
      </c>
      <c r="E48" s="107"/>
    </row>
    <row r="49" spans="1:5" x14ac:dyDescent="0.3">
      <c r="A49" s="57">
        <v>3222</v>
      </c>
      <c r="B49" s="56" t="s">
        <v>170</v>
      </c>
      <c r="C49" s="8">
        <v>5</v>
      </c>
      <c r="D49" s="8">
        <v>5</v>
      </c>
      <c r="E49" s="107"/>
    </row>
    <row r="50" spans="1:5" x14ac:dyDescent="0.3">
      <c r="A50" s="57">
        <v>3223</v>
      </c>
      <c r="B50" s="56" t="s">
        <v>171</v>
      </c>
      <c r="C50" s="8">
        <v>0</v>
      </c>
      <c r="D50" s="8">
        <v>0</v>
      </c>
      <c r="E50" s="107"/>
    </row>
    <row r="51" spans="1:5" x14ac:dyDescent="0.3">
      <c r="A51" s="57">
        <v>3224</v>
      </c>
      <c r="B51" s="56" t="s">
        <v>172</v>
      </c>
      <c r="C51" s="8">
        <v>0</v>
      </c>
      <c r="D51" s="8">
        <v>0</v>
      </c>
      <c r="E51" s="107"/>
    </row>
    <row r="52" spans="1:5" x14ac:dyDescent="0.3">
      <c r="A52" s="57">
        <v>3231</v>
      </c>
      <c r="B52" s="56" t="s">
        <v>173</v>
      </c>
      <c r="C52" s="8">
        <v>0</v>
      </c>
      <c r="D52" s="8">
        <v>0</v>
      </c>
      <c r="E52" s="107"/>
    </row>
    <row r="53" spans="1:5" x14ac:dyDescent="0.3">
      <c r="A53" s="57">
        <v>3232</v>
      </c>
      <c r="B53" s="56" t="s">
        <v>174</v>
      </c>
      <c r="C53" s="8">
        <v>0</v>
      </c>
      <c r="D53" s="8">
        <v>0</v>
      </c>
      <c r="E53" s="107"/>
    </row>
    <row r="54" spans="1:5" x14ac:dyDescent="0.3">
      <c r="A54" s="57">
        <v>3234</v>
      </c>
      <c r="B54" s="56" t="s">
        <v>175</v>
      </c>
      <c r="C54" s="8">
        <v>0</v>
      </c>
      <c r="D54" s="8">
        <v>0</v>
      </c>
      <c r="E54" s="107"/>
    </row>
    <row r="55" spans="1:5" ht="30" x14ac:dyDescent="0.3">
      <c r="A55" s="57">
        <v>3236</v>
      </c>
      <c r="B55" s="56" t="s">
        <v>190</v>
      </c>
      <c r="C55" s="8">
        <v>0</v>
      </c>
      <c r="D55" s="8">
        <v>0</v>
      </c>
      <c r="E55" s="107"/>
    </row>
    <row r="56" spans="1:5" ht="45" x14ac:dyDescent="0.3">
      <c r="A56" s="57">
        <v>3237</v>
      </c>
      <c r="B56" s="56" t="s">
        <v>176</v>
      </c>
      <c r="C56" s="8">
        <v>0</v>
      </c>
      <c r="D56" s="8">
        <v>0</v>
      </c>
      <c r="E56" s="107"/>
    </row>
    <row r="57" spans="1:5" x14ac:dyDescent="0.3">
      <c r="A57" s="57">
        <v>3241</v>
      </c>
      <c r="B57" s="56" t="s">
        <v>177</v>
      </c>
      <c r="C57" s="8">
        <v>0</v>
      </c>
      <c r="D57" s="8">
        <v>0</v>
      </c>
      <c r="E57" s="107"/>
    </row>
    <row r="58" spans="1:5" x14ac:dyDescent="0.3">
      <c r="A58" s="57">
        <v>3242</v>
      </c>
      <c r="B58" s="56" t="s">
        <v>178</v>
      </c>
      <c r="C58" s="8">
        <v>0</v>
      </c>
      <c r="D58" s="8">
        <v>0</v>
      </c>
      <c r="E58" s="107"/>
    </row>
    <row r="59" spans="1:5" x14ac:dyDescent="0.3">
      <c r="A59" s="57">
        <v>3243</v>
      </c>
      <c r="B59" s="56" t="s">
        <v>179</v>
      </c>
      <c r="C59" s="8">
        <v>0</v>
      </c>
      <c r="D59" s="8">
        <v>0</v>
      </c>
      <c r="E59" s="107"/>
    </row>
    <row r="60" spans="1:5" x14ac:dyDescent="0.3">
      <c r="A60" s="57">
        <v>3245</v>
      </c>
      <c r="B60" s="56" t="s">
        <v>180</v>
      </c>
      <c r="C60" s="8">
        <v>0</v>
      </c>
      <c r="D60" s="8">
        <v>0</v>
      </c>
      <c r="E60" s="107"/>
    </row>
    <row r="61" spans="1:5" x14ac:dyDescent="0.3">
      <c r="A61" s="57">
        <v>3246</v>
      </c>
      <c r="B61" s="56" t="s">
        <v>181</v>
      </c>
      <c r="C61" s="8">
        <v>0</v>
      </c>
      <c r="D61" s="8">
        <v>0</v>
      </c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196</v>
      </c>
      <c r="B64" s="56"/>
      <c r="C64" s="87">
        <f>SUM(C65:C67)</f>
        <v>206900</v>
      </c>
      <c r="D64" s="87">
        <f>SUM(D65:D67)</f>
        <v>51009</v>
      </c>
      <c r="E64" s="107"/>
    </row>
    <row r="65" spans="1:5" x14ac:dyDescent="0.3">
      <c r="A65" s="57">
        <v>5100</v>
      </c>
      <c r="B65" s="56" t="s">
        <v>256</v>
      </c>
      <c r="C65" s="8">
        <v>0</v>
      </c>
      <c r="D65" s="8">
        <v>0</v>
      </c>
      <c r="E65" s="107"/>
    </row>
    <row r="66" spans="1:5" x14ac:dyDescent="0.3">
      <c r="A66" s="57">
        <v>5220</v>
      </c>
      <c r="B66" s="56" t="s">
        <v>437</v>
      </c>
      <c r="C66" s="8">
        <v>206900</v>
      </c>
      <c r="D66" s="8">
        <v>51009</v>
      </c>
      <c r="E66" s="107"/>
    </row>
    <row r="67" spans="1:5" x14ac:dyDescent="0.3">
      <c r="A67" s="57">
        <v>5230</v>
      </c>
      <c r="B67" s="56" t="s">
        <v>438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197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182</v>
      </c>
      <c r="C71" s="8"/>
      <c r="D71" s="8"/>
      <c r="E71" s="107"/>
    </row>
    <row r="72" spans="1:5" x14ac:dyDescent="0.3">
      <c r="A72" s="57">
        <v>2</v>
      </c>
      <c r="B72" s="56" t="s">
        <v>183</v>
      </c>
      <c r="C72" s="8">
        <v>0</v>
      </c>
      <c r="D72" s="8">
        <v>0</v>
      </c>
      <c r="E72" s="107"/>
    </row>
    <row r="73" spans="1:5" x14ac:dyDescent="0.3">
      <c r="A73" s="57">
        <v>3</v>
      </c>
      <c r="B73" s="56" t="s">
        <v>184</v>
      </c>
      <c r="C73" s="8">
        <v>0</v>
      </c>
      <c r="D73" s="8">
        <v>0</v>
      </c>
      <c r="E73" s="107"/>
    </row>
    <row r="74" spans="1:5" x14ac:dyDescent="0.3">
      <c r="A74" s="57">
        <v>4</v>
      </c>
      <c r="B74" s="56" t="s">
        <v>368</v>
      </c>
      <c r="C74" s="8">
        <v>0</v>
      </c>
      <c r="D74" s="8">
        <v>0</v>
      </c>
      <c r="E74" s="107"/>
    </row>
    <row r="75" spans="1:5" x14ac:dyDescent="0.3">
      <c r="A75" s="57">
        <v>5</v>
      </c>
      <c r="B75" s="56" t="s">
        <v>185</v>
      </c>
      <c r="C75" s="8">
        <v>0</v>
      </c>
      <c r="D75" s="8">
        <v>0</v>
      </c>
      <c r="E75" s="107"/>
    </row>
    <row r="76" spans="1:5" x14ac:dyDescent="0.3">
      <c r="A76" s="57">
        <v>6</v>
      </c>
      <c r="B76" s="56" t="s">
        <v>186</v>
      </c>
      <c r="C76" s="8">
        <v>0</v>
      </c>
      <c r="D76" s="8">
        <v>0</v>
      </c>
      <c r="E76" s="107"/>
    </row>
    <row r="77" spans="1:5" x14ac:dyDescent="0.3">
      <c r="A77" s="57">
        <v>7</v>
      </c>
      <c r="B77" s="56" t="s">
        <v>187</v>
      </c>
      <c r="C77" s="8">
        <v>0</v>
      </c>
      <c r="D77" s="8">
        <v>0</v>
      </c>
      <c r="E77" s="107"/>
    </row>
    <row r="78" spans="1:5" x14ac:dyDescent="0.3">
      <c r="A78" s="57">
        <v>8</v>
      </c>
      <c r="B78" s="56" t="s">
        <v>188</v>
      </c>
      <c r="C78" s="8">
        <v>5722</v>
      </c>
      <c r="D78" s="8">
        <v>5031</v>
      </c>
      <c r="E78" s="107"/>
    </row>
    <row r="79" spans="1:5" x14ac:dyDescent="0.3">
      <c r="A79" s="57">
        <v>9</v>
      </c>
      <c r="B79" s="56" t="s">
        <v>189</v>
      </c>
      <c r="C79" s="8">
        <v>0</v>
      </c>
      <c r="D79" s="8">
        <v>0</v>
      </c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7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456</v>
      </c>
      <c r="B1" s="78"/>
      <c r="C1" s="78"/>
      <c r="D1" s="78"/>
      <c r="E1" s="78"/>
      <c r="F1" s="78"/>
      <c r="G1" s="78"/>
      <c r="H1" s="78"/>
      <c r="I1" s="431" t="s">
        <v>110</v>
      </c>
      <c r="J1" s="431"/>
      <c r="K1" s="107"/>
    </row>
    <row r="2" spans="1:11" x14ac:dyDescent="0.3">
      <c r="A2" s="78" t="s">
        <v>141</v>
      </c>
      <c r="B2" s="78"/>
      <c r="C2" s="78"/>
      <c r="D2" s="78"/>
      <c r="E2" s="78"/>
      <c r="F2" s="78"/>
      <c r="G2" s="78"/>
      <c r="H2" s="78"/>
      <c r="I2" s="429" t="s">
        <v>481</v>
      </c>
      <c r="J2" s="430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 t="s">
        <v>482</v>
      </c>
      <c r="D4" s="78"/>
      <c r="E4" s="78"/>
      <c r="F4" s="130"/>
      <c r="G4" s="78"/>
      <c r="H4" s="78"/>
      <c r="I4" s="78"/>
      <c r="J4" s="78"/>
      <c r="K4" s="107"/>
    </row>
    <row r="5" spans="1:11" x14ac:dyDescent="0.3">
      <c r="A5" s="245" t="e">
        <f>#REF!</f>
        <v>#REF!</v>
      </c>
      <c r="B5" s="246"/>
      <c r="C5" s="246"/>
      <c r="D5" s="246"/>
      <c r="E5" s="246"/>
      <c r="F5" s="247"/>
      <c r="G5" s="246"/>
      <c r="H5" s="246"/>
      <c r="I5" s="246"/>
      <c r="J5" s="246"/>
      <c r="K5" s="107"/>
    </row>
    <row r="6" spans="1:11" x14ac:dyDescent="0.3">
      <c r="A6" s="79"/>
      <c r="B6" s="79"/>
      <c r="C6" s="78"/>
      <c r="D6" s="78"/>
      <c r="E6" s="78"/>
      <c r="F6" s="130"/>
      <c r="G6" s="78"/>
      <c r="H6" s="78"/>
      <c r="I6" s="78"/>
      <c r="J6" s="78"/>
      <c r="K6" s="107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07"/>
    </row>
    <row r="8" spans="1:11" s="27" customFormat="1" ht="45" x14ac:dyDescent="0.3">
      <c r="A8" s="133" t="s">
        <v>64</v>
      </c>
      <c r="B8" s="133" t="s">
        <v>112</v>
      </c>
      <c r="C8" s="134" t="s">
        <v>114</v>
      </c>
      <c r="D8" s="134" t="s">
        <v>276</v>
      </c>
      <c r="E8" s="134" t="s">
        <v>113</v>
      </c>
      <c r="F8" s="132" t="s">
        <v>257</v>
      </c>
      <c r="G8" s="132" t="s">
        <v>295</v>
      </c>
      <c r="H8" s="132" t="s">
        <v>296</v>
      </c>
      <c r="I8" s="132" t="s">
        <v>258</v>
      </c>
      <c r="J8" s="135" t="s">
        <v>115</v>
      </c>
      <c r="K8" s="107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7"/>
    </row>
    <row r="10" spans="1:11" s="27" customFormat="1" ht="30" x14ac:dyDescent="0.3">
      <c r="A10" s="163">
        <v>1</v>
      </c>
      <c r="B10" s="63" t="s">
        <v>483</v>
      </c>
      <c r="C10" s="164" t="s">
        <v>484</v>
      </c>
      <c r="D10" s="165" t="s">
        <v>222</v>
      </c>
      <c r="E10" s="161" t="s">
        <v>485</v>
      </c>
      <c r="F10" s="28">
        <v>200473.11</v>
      </c>
      <c r="G10" s="28">
        <v>179688.17</v>
      </c>
      <c r="H10" s="28">
        <f>F10+G10-I10</f>
        <v>323077.76000000001</v>
      </c>
      <c r="I10" s="28">
        <v>57083.519999999997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41" t="s">
        <v>107</v>
      </c>
      <c r="C15" s="106"/>
      <c r="D15" s="106"/>
      <c r="E15" s="106"/>
      <c r="F15" s="242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8"/>
      <c r="D17" s="106"/>
      <c r="E17" s="106"/>
      <c r="F17" s="298"/>
      <c r="G17" s="299"/>
      <c r="H17" s="299"/>
      <c r="I17" s="103"/>
      <c r="J17" s="103"/>
    </row>
    <row r="18" spans="1:10" x14ac:dyDescent="0.3">
      <c r="A18" s="103"/>
      <c r="B18" s="106"/>
      <c r="C18" s="243" t="s">
        <v>269</v>
      </c>
      <c r="D18" s="243"/>
      <c r="E18" s="106"/>
      <c r="F18" s="106" t="s">
        <v>274</v>
      </c>
      <c r="G18" s="103"/>
      <c r="H18" s="103"/>
      <c r="I18" s="103"/>
      <c r="J18" s="103"/>
    </row>
    <row r="19" spans="1:10" x14ac:dyDescent="0.3">
      <c r="A19" s="103"/>
      <c r="B19" s="106"/>
      <c r="C19" s="244" t="s">
        <v>140</v>
      </c>
      <c r="D19" s="106"/>
      <c r="E19" s="106"/>
      <c r="F19" s="106" t="s">
        <v>270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4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  <ignoredErrors>
    <ignoredError sqref="H10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K28" sqref="K28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6" t="s">
        <v>371</v>
      </c>
      <c r="B1" s="78"/>
      <c r="C1" s="78"/>
      <c r="D1" s="78"/>
      <c r="E1" s="78"/>
      <c r="F1" s="78"/>
      <c r="G1" s="172" t="s">
        <v>110</v>
      </c>
      <c r="H1" s="173"/>
    </row>
    <row r="2" spans="1:8" x14ac:dyDescent="0.3">
      <c r="A2" s="78" t="s">
        <v>141</v>
      </c>
      <c r="B2" s="78"/>
      <c r="C2" s="78"/>
      <c r="D2" s="78"/>
      <c r="E2" s="78"/>
      <c r="F2" s="78"/>
      <c r="G2" s="378" t="s">
        <v>481</v>
      </c>
      <c r="H2" s="173"/>
    </row>
    <row r="3" spans="1:8" x14ac:dyDescent="0.3">
      <c r="A3" s="78"/>
      <c r="B3" s="78"/>
      <c r="C3" s="78"/>
      <c r="D3" s="78"/>
      <c r="E3" s="78"/>
      <c r="F3" s="78"/>
      <c r="G3" s="104"/>
      <c r="H3" s="173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30"/>
      <c r="B5" s="230"/>
      <c r="C5" s="230" t="s">
        <v>482</v>
      </c>
      <c r="D5" s="230"/>
      <c r="E5" s="230"/>
      <c r="F5" s="230"/>
      <c r="G5" s="230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4" t="s">
        <v>314</v>
      </c>
      <c r="B8" s="174" t="s">
        <v>142</v>
      </c>
      <c r="C8" s="175" t="s">
        <v>369</v>
      </c>
      <c r="D8" s="175" t="s">
        <v>370</v>
      </c>
      <c r="E8" s="175" t="s">
        <v>276</v>
      </c>
      <c r="F8" s="174" t="s">
        <v>321</v>
      </c>
      <c r="G8" s="175" t="s">
        <v>315</v>
      </c>
      <c r="H8" s="107"/>
    </row>
    <row r="9" spans="1:8" x14ac:dyDescent="0.3">
      <c r="A9" s="176" t="s">
        <v>316</v>
      </c>
      <c r="B9" s="177"/>
      <c r="C9" s="178"/>
      <c r="D9" s="179"/>
      <c r="E9" s="179"/>
      <c r="F9" s="179"/>
      <c r="G9" s="180">
        <v>160</v>
      </c>
      <c r="H9" s="107"/>
    </row>
    <row r="10" spans="1:8" ht="15.75" x14ac:dyDescent="0.3">
      <c r="A10" s="177">
        <v>1</v>
      </c>
      <c r="B10" s="161" t="s">
        <v>505</v>
      </c>
      <c r="C10" s="181">
        <v>10660</v>
      </c>
      <c r="D10" s="182">
        <v>5100</v>
      </c>
      <c r="E10" s="182" t="s">
        <v>222</v>
      </c>
      <c r="F10" s="182" t="s">
        <v>349</v>
      </c>
      <c r="G10" s="398">
        <f>C10-D10</f>
        <v>5560</v>
      </c>
      <c r="H10" s="107"/>
    </row>
    <row r="11" spans="1:8" ht="15.75" x14ac:dyDescent="0.3">
      <c r="A11" s="177">
        <v>2</v>
      </c>
      <c r="B11" s="161"/>
      <c r="C11" s="181"/>
      <c r="D11" s="182">
        <v>160</v>
      </c>
      <c r="E11" s="182" t="s">
        <v>222</v>
      </c>
      <c r="F11" s="182" t="s">
        <v>506</v>
      </c>
      <c r="G11" s="398">
        <f>G10-D11</f>
        <v>5400</v>
      </c>
      <c r="H11" s="107"/>
    </row>
    <row r="12" spans="1:8" ht="15.75" x14ac:dyDescent="0.3">
      <c r="A12" s="177">
        <v>3</v>
      </c>
      <c r="B12" s="161"/>
      <c r="C12" s="181"/>
      <c r="D12" s="182">
        <v>5400</v>
      </c>
      <c r="E12" s="182" t="s">
        <v>222</v>
      </c>
      <c r="F12" s="182" t="s">
        <v>507</v>
      </c>
      <c r="G12" s="183">
        <v>0</v>
      </c>
      <c r="H12" s="107"/>
    </row>
    <row r="13" spans="1:8" ht="15.75" x14ac:dyDescent="0.3">
      <c r="A13" s="177">
        <v>4</v>
      </c>
      <c r="B13" s="161" t="s">
        <v>508</v>
      </c>
      <c r="C13" s="181">
        <v>10660</v>
      </c>
      <c r="D13" s="182">
        <v>5100</v>
      </c>
      <c r="E13" s="182" t="s">
        <v>222</v>
      </c>
      <c r="F13" s="182" t="s">
        <v>349</v>
      </c>
      <c r="G13" s="183">
        <v>5560</v>
      </c>
      <c r="H13" s="107"/>
    </row>
    <row r="14" spans="1:8" ht="15.75" x14ac:dyDescent="0.3">
      <c r="A14" s="177">
        <v>5</v>
      </c>
      <c r="B14" s="161"/>
      <c r="C14" s="181"/>
      <c r="D14" s="182">
        <v>160</v>
      </c>
      <c r="E14" s="182" t="s">
        <v>222</v>
      </c>
      <c r="F14" s="182" t="s">
        <v>506</v>
      </c>
      <c r="G14" s="183">
        <v>5400</v>
      </c>
      <c r="H14" s="107"/>
    </row>
    <row r="15" spans="1:8" ht="15.75" x14ac:dyDescent="0.3">
      <c r="A15" s="177">
        <v>6</v>
      </c>
      <c r="B15" s="161"/>
      <c r="C15" s="181"/>
      <c r="D15" s="182">
        <v>5400</v>
      </c>
      <c r="E15" s="182" t="s">
        <v>222</v>
      </c>
      <c r="F15" s="182" t="s">
        <v>507</v>
      </c>
      <c r="G15" s="183">
        <v>0</v>
      </c>
      <c r="H15" s="107"/>
    </row>
    <row r="16" spans="1:8" ht="15.75" x14ac:dyDescent="0.3">
      <c r="A16" s="177">
        <v>7</v>
      </c>
      <c r="B16" s="161" t="s">
        <v>509</v>
      </c>
      <c r="C16" s="181">
        <v>10660</v>
      </c>
      <c r="D16" s="182">
        <v>5100</v>
      </c>
      <c r="E16" s="182" t="s">
        <v>222</v>
      </c>
      <c r="F16" s="182" t="s">
        <v>349</v>
      </c>
      <c r="G16" s="183">
        <v>5560</v>
      </c>
      <c r="H16" s="107"/>
    </row>
    <row r="17" spans="1:8" ht="15.75" x14ac:dyDescent="0.3">
      <c r="A17" s="177">
        <v>8</v>
      </c>
      <c r="B17" s="161"/>
      <c r="C17" s="181"/>
      <c r="D17" s="182">
        <v>160</v>
      </c>
      <c r="E17" s="182" t="s">
        <v>222</v>
      </c>
      <c r="F17" s="182" t="s">
        <v>506</v>
      </c>
      <c r="G17" s="183">
        <v>5400</v>
      </c>
      <c r="H17" s="107"/>
    </row>
    <row r="18" spans="1:8" ht="15.75" x14ac:dyDescent="0.3">
      <c r="A18" s="177">
        <v>9</v>
      </c>
      <c r="B18" s="161"/>
      <c r="C18" s="181"/>
      <c r="D18" s="182">
        <v>5400</v>
      </c>
      <c r="E18" s="182" t="s">
        <v>222</v>
      </c>
      <c r="F18" s="182" t="s">
        <v>507</v>
      </c>
      <c r="G18" s="183">
        <v>0</v>
      </c>
      <c r="H18" s="107"/>
    </row>
    <row r="19" spans="1:8" ht="15.75" x14ac:dyDescent="0.3">
      <c r="A19" s="177">
        <v>10</v>
      </c>
      <c r="B19" s="161" t="s">
        <v>510</v>
      </c>
      <c r="C19" s="181">
        <v>13600</v>
      </c>
      <c r="D19" s="182">
        <v>13600</v>
      </c>
      <c r="E19" s="182" t="s">
        <v>222</v>
      </c>
      <c r="F19" s="182" t="s">
        <v>0</v>
      </c>
      <c r="G19" s="183">
        <v>0</v>
      </c>
      <c r="H19" s="107"/>
    </row>
    <row r="20" spans="1:8" ht="15.75" x14ac:dyDescent="0.3">
      <c r="A20" s="177">
        <v>11</v>
      </c>
      <c r="B20" s="161" t="s">
        <v>511</v>
      </c>
      <c r="C20" s="181">
        <v>16110</v>
      </c>
      <c r="D20" s="182">
        <v>5950</v>
      </c>
      <c r="E20" s="182" t="s">
        <v>222</v>
      </c>
      <c r="F20" s="182" t="s">
        <v>349</v>
      </c>
      <c r="G20" s="398">
        <f>C20-D20</f>
        <v>10160</v>
      </c>
      <c r="H20" s="107"/>
    </row>
    <row r="21" spans="1:8" ht="15.75" x14ac:dyDescent="0.3">
      <c r="A21" s="177">
        <v>12</v>
      </c>
      <c r="B21" s="161"/>
      <c r="C21" s="181"/>
      <c r="D21" s="182">
        <v>160</v>
      </c>
      <c r="E21" s="182" t="s">
        <v>222</v>
      </c>
      <c r="F21" s="182" t="s">
        <v>506</v>
      </c>
      <c r="G21" s="398">
        <f>G20-D21</f>
        <v>10000</v>
      </c>
      <c r="H21" s="107"/>
    </row>
    <row r="22" spans="1:8" ht="15.75" x14ac:dyDescent="0.3">
      <c r="A22" s="177">
        <v>13</v>
      </c>
      <c r="B22" s="161"/>
      <c r="C22" s="181"/>
      <c r="D22" s="182">
        <v>10000</v>
      </c>
      <c r="E22" s="182" t="s">
        <v>222</v>
      </c>
      <c r="F22" s="182" t="s">
        <v>512</v>
      </c>
      <c r="G22" s="183">
        <v>0</v>
      </c>
      <c r="H22" s="107"/>
    </row>
    <row r="23" spans="1:8" ht="15.75" x14ac:dyDescent="0.3">
      <c r="A23" s="177">
        <v>14</v>
      </c>
      <c r="B23" s="161" t="s">
        <v>513</v>
      </c>
      <c r="C23" s="181">
        <v>300</v>
      </c>
      <c r="D23" s="182">
        <v>282</v>
      </c>
      <c r="E23" s="182" t="s">
        <v>222</v>
      </c>
      <c r="F23" s="182" t="s">
        <v>512</v>
      </c>
      <c r="G23" s="183">
        <v>18</v>
      </c>
      <c r="H23" s="107"/>
    </row>
    <row r="24" spans="1:8" ht="15.75" x14ac:dyDescent="0.3">
      <c r="A24" s="177">
        <v>15</v>
      </c>
      <c r="B24" s="161" t="s">
        <v>514</v>
      </c>
      <c r="C24" s="181">
        <v>11240</v>
      </c>
      <c r="D24" s="182">
        <v>11240</v>
      </c>
      <c r="E24" s="182" t="s">
        <v>222</v>
      </c>
      <c r="F24" s="182" t="s">
        <v>0</v>
      </c>
      <c r="G24" s="183">
        <v>178</v>
      </c>
      <c r="H24" s="107"/>
    </row>
    <row r="25" spans="1:8" ht="15.75" x14ac:dyDescent="0.3">
      <c r="A25" s="177">
        <v>16</v>
      </c>
      <c r="B25" s="161"/>
      <c r="C25" s="181"/>
      <c r="D25" s="182"/>
      <c r="E25" s="182"/>
      <c r="F25" s="182"/>
      <c r="G25" s="183" t="str">
        <f t="shared" ref="G25:G38" si="0">IF(ISBLANK(B25),"",G24+C25-D25)</f>
        <v/>
      </c>
      <c r="H25" s="107"/>
    </row>
    <row r="26" spans="1:8" ht="15.75" x14ac:dyDescent="0.3">
      <c r="A26" s="177">
        <v>17</v>
      </c>
      <c r="B26" s="161"/>
      <c r="C26" s="181"/>
      <c r="D26" s="182"/>
      <c r="E26" s="182"/>
      <c r="F26" s="182"/>
      <c r="G26" s="183" t="str">
        <f t="shared" si="0"/>
        <v/>
      </c>
      <c r="H26" s="107"/>
    </row>
    <row r="27" spans="1:8" ht="15.75" x14ac:dyDescent="0.3">
      <c r="A27" s="177">
        <v>18</v>
      </c>
      <c r="B27" s="161"/>
      <c r="C27" s="181"/>
      <c r="D27" s="182"/>
      <c r="E27" s="182"/>
      <c r="F27" s="182"/>
      <c r="G27" s="183" t="str">
        <f t="shared" si="0"/>
        <v/>
      </c>
      <c r="H27" s="107"/>
    </row>
    <row r="28" spans="1:8" ht="15.75" x14ac:dyDescent="0.3">
      <c r="A28" s="177">
        <v>19</v>
      </c>
      <c r="B28" s="161"/>
      <c r="C28" s="181"/>
      <c r="D28" s="182"/>
      <c r="E28" s="182"/>
      <c r="F28" s="182"/>
      <c r="G28" s="183" t="str">
        <f t="shared" si="0"/>
        <v/>
      </c>
      <c r="H28" s="107"/>
    </row>
    <row r="29" spans="1:8" ht="15.75" x14ac:dyDescent="0.3">
      <c r="A29" s="177">
        <v>20</v>
      </c>
      <c r="B29" s="161"/>
      <c r="C29" s="181"/>
      <c r="D29" s="182"/>
      <c r="E29" s="182"/>
      <c r="F29" s="182"/>
      <c r="G29" s="183" t="str">
        <f t="shared" si="0"/>
        <v/>
      </c>
      <c r="H29" s="107"/>
    </row>
    <row r="30" spans="1:8" ht="15.75" x14ac:dyDescent="0.3">
      <c r="A30" s="177">
        <v>21</v>
      </c>
      <c r="B30" s="161"/>
      <c r="C30" s="184"/>
      <c r="D30" s="185"/>
      <c r="E30" s="185"/>
      <c r="F30" s="185"/>
      <c r="G30" s="183" t="str">
        <f t="shared" si="0"/>
        <v/>
      </c>
      <c r="H30" s="107"/>
    </row>
    <row r="31" spans="1:8" ht="15.75" x14ac:dyDescent="0.3">
      <c r="A31" s="177">
        <v>22</v>
      </c>
      <c r="B31" s="161"/>
      <c r="C31" s="184"/>
      <c r="D31" s="185"/>
      <c r="E31" s="185"/>
      <c r="F31" s="185"/>
      <c r="G31" s="183" t="str">
        <f t="shared" si="0"/>
        <v/>
      </c>
      <c r="H31" s="107"/>
    </row>
    <row r="32" spans="1:8" ht="15.75" x14ac:dyDescent="0.3">
      <c r="A32" s="177">
        <v>23</v>
      </c>
      <c r="B32" s="161"/>
      <c r="C32" s="184"/>
      <c r="D32" s="185"/>
      <c r="E32" s="185"/>
      <c r="F32" s="185"/>
      <c r="G32" s="183" t="str">
        <f t="shared" si="0"/>
        <v/>
      </c>
      <c r="H32" s="107"/>
    </row>
    <row r="33" spans="1:10" ht="15.75" x14ac:dyDescent="0.3">
      <c r="A33" s="177">
        <v>24</v>
      </c>
      <c r="B33" s="161"/>
      <c r="C33" s="184"/>
      <c r="D33" s="185"/>
      <c r="E33" s="185"/>
      <c r="F33" s="185"/>
      <c r="G33" s="183" t="str">
        <f t="shared" si="0"/>
        <v/>
      </c>
      <c r="H33" s="107"/>
    </row>
    <row r="34" spans="1:10" ht="15.75" x14ac:dyDescent="0.3">
      <c r="A34" s="177">
        <v>25</v>
      </c>
      <c r="B34" s="161"/>
      <c r="C34" s="184"/>
      <c r="D34" s="185"/>
      <c r="E34" s="185"/>
      <c r="F34" s="185"/>
      <c r="G34" s="183" t="str">
        <f t="shared" si="0"/>
        <v/>
      </c>
      <c r="H34" s="107"/>
    </row>
    <row r="35" spans="1:10" ht="15.75" x14ac:dyDescent="0.3">
      <c r="A35" s="177">
        <v>26</v>
      </c>
      <c r="B35" s="161"/>
      <c r="C35" s="184"/>
      <c r="D35" s="185"/>
      <c r="E35" s="185"/>
      <c r="F35" s="185"/>
      <c r="G35" s="183" t="str">
        <f t="shared" si="0"/>
        <v/>
      </c>
      <c r="H35" s="107"/>
    </row>
    <row r="36" spans="1:10" ht="15.75" x14ac:dyDescent="0.3">
      <c r="A36" s="177">
        <v>27</v>
      </c>
      <c r="B36" s="161"/>
      <c r="C36" s="184"/>
      <c r="D36" s="185"/>
      <c r="E36" s="185"/>
      <c r="F36" s="185"/>
      <c r="G36" s="183" t="str">
        <f t="shared" si="0"/>
        <v/>
      </c>
      <c r="H36" s="107"/>
    </row>
    <row r="37" spans="1:10" ht="15.75" x14ac:dyDescent="0.3">
      <c r="A37" s="177">
        <v>28</v>
      </c>
      <c r="B37" s="161"/>
      <c r="C37" s="184"/>
      <c r="D37" s="185"/>
      <c r="E37" s="185"/>
      <c r="F37" s="185"/>
      <c r="G37" s="183" t="str">
        <f t="shared" si="0"/>
        <v/>
      </c>
      <c r="H37" s="107"/>
    </row>
    <row r="38" spans="1:10" ht="15.75" x14ac:dyDescent="0.3">
      <c r="A38" s="177">
        <v>29</v>
      </c>
      <c r="B38" s="161"/>
      <c r="C38" s="184"/>
      <c r="D38" s="185"/>
      <c r="E38" s="185"/>
      <c r="F38" s="185"/>
      <c r="G38" s="183" t="str">
        <f t="shared" si="0"/>
        <v/>
      </c>
      <c r="H38" s="107"/>
    </row>
    <row r="39" spans="1:10" ht="15.75" x14ac:dyDescent="0.3">
      <c r="A39" s="177" t="s">
        <v>279</v>
      </c>
      <c r="B39" s="161"/>
      <c r="C39" s="184"/>
      <c r="D39" s="185"/>
      <c r="E39" s="185"/>
      <c r="F39" s="185"/>
      <c r="G39" s="183" t="str">
        <f>IF(ISBLANK(B39),"",#REF!+C39-D39)</f>
        <v/>
      </c>
      <c r="H39" s="107"/>
    </row>
    <row r="40" spans="1:10" x14ac:dyDescent="0.3">
      <c r="A40" s="186" t="s">
        <v>317</v>
      </c>
      <c r="B40" s="187"/>
      <c r="C40" s="188"/>
      <c r="D40" s="189"/>
      <c r="E40" s="189"/>
      <c r="F40" s="190"/>
      <c r="G40" s="191" t="str">
        <f>G39</f>
        <v/>
      </c>
      <c r="H40" s="107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269</v>
      </c>
      <c r="F47" s="199" t="s">
        <v>274</v>
      </c>
      <c r="G47" s="197"/>
      <c r="H47" s="193"/>
      <c r="I47" s="193"/>
      <c r="J47" s="193"/>
    </row>
    <row r="48" spans="1:10" x14ac:dyDescent="0.3">
      <c r="A48" s="193"/>
      <c r="C48" s="200" t="s">
        <v>140</v>
      </c>
      <c r="F48" s="192" t="s">
        <v>270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J42" sqref="J4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305</v>
      </c>
      <c r="B1" s="142"/>
      <c r="C1" s="142"/>
      <c r="D1" s="142"/>
      <c r="E1" s="142"/>
      <c r="F1" s="80"/>
      <c r="G1" s="80"/>
      <c r="H1" s="80"/>
      <c r="I1" s="434" t="s">
        <v>110</v>
      </c>
      <c r="J1" s="434"/>
      <c r="K1" s="148"/>
    </row>
    <row r="2" spans="1:12" s="23" customFormat="1" ht="15" x14ac:dyDescent="0.3">
      <c r="A2" s="107" t="s">
        <v>141</v>
      </c>
      <c r="B2" s="142"/>
      <c r="C2" s="142"/>
      <c r="D2" s="142"/>
      <c r="E2" s="142"/>
      <c r="F2" s="143"/>
      <c r="G2" s="144"/>
      <c r="H2" s="144"/>
      <c r="I2" s="429" t="s">
        <v>481</v>
      </c>
      <c r="J2" s="430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77"/>
      <c r="K3" s="14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30"/>
      <c r="J4" s="78"/>
      <c r="K4" s="107"/>
      <c r="L4" s="23"/>
    </row>
    <row r="5" spans="1:12" s="2" customFormat="1" ht="15" x14ac:dyDescent="0.3">
      <c r="A5" s="123" t="s">
        <v>482</v>
      </c>
      <c r="B5" s="124"/>
      <c r="C5" s="124"/>
      <c r="D5" s="124"/>
      <c r="E5" s="124"/>
      <c r="F5" s="59"/>
      <c r="G5" s="59"/>
      <c r="H5" s="59"/>
      <c r="I5" s="136"/>
      <c r="J5" s="59"/>
      <c r="K5" s="107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436" t="s">
        <v>221</v>
      </c>
      <c r="C7" s="436"/>
      <c r="D7" s="436" t="s">
        <v>293</v>
      </c>
      <c r="E7" s="436"/>
      <c r="F7" s="436" t="s">
        <v>294</v>
      </c>
      <c r="G7" s="436"/>
      <c r="H7" s="160" t="s">
        <v>280</v>
      </c>
      <c r="I7" s="436" t="s">
        <v>224</v>
      </c>
      <c r="J7" s="436"/>
      <c r="K7" s="149"/>
    </row>
    <row r="8" spans="1:12" ht="15" x14ac:dyDescent="0.2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 x14ac:dyDescent="0.2">
      <c r="A9" s="60" t="s">
        <v>117</v>
      </c>
      <c r="B9" s="84">
        <f>SUM(B10,B14,B17)</f>
        <v>0</v>
      </c>
      <c r="C9" s="84">
        <f>SUM(C10,C14,C17)</f>
        <v>5722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5031</v>
      </c>
      <c r="K9" s="149"/>
    </row>
    <row r="10" spans="1:12" ht="15" x14ac:dyDescent="0.2">
      <c r="A10" s="61" t="s">
        <v>118</v>
      </c>
      <c r="B10" s="137">
        <f>SUM(B11:B13)</f>
        <v>0</v>
      </c>
      <c r="C10" s="137">
        <f>SUM(C11:C13)</f>
        <v>0</v>
      </c>
      <c r="D10" s="137">
        <f t="shared" ref="D10:J10" si="1">SUM(D11:D13)</f>
        <v>0</v>
      </c>
      <c r="E10" s="137">
        <f>SUM(E11:E13)</f>
        <v>0</v>
      </c>
      <c r="F10" s="137">
        <f t="shared" si="1"/>
        <v>0</v>
      </c>
      <c r="G10" s="137">
        <f>SUM(G11:G13)</f>
        <v>0</v>
      </c>
      <c r="H10" s="137">
        <f>SUM(H11:H13)</f>
        <v>0</v>
      </c>
      <c r="I10" s="137">
        <f>SUM(I11:I13)</f>
        <v>0</v>
      </c>
      <c r="J10" s="137">
        <f t="shared" si="1"/>
        <v>0</v>
      </c>
      <c r="K10" s="149"/>
    </row>
    <row r="11" spans="1:12" ht="15" x14ac:dyDescent="0.2">
      <c r="A11" s="61" t="s">
        <v>119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149"/>
    </row>
    <row r="12" spans="1:12" ht="15" x14ac:dyDescent="0.2">
      <c r="A12" s="61" t="s">
        <v>120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149"/>
    </row>
    <row r="13" spans="1:12" ht="15" x14ac:dyDescent="0.2">
      <c r="A13" s="61" t="s">
        <v>121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149"/>
    </row>
    <row r="14" spans="1:12" ht="15" x14ac:dyDescent="0.2">
      <c r="A14" s="61" t="s">
        <v>122</v>
      </c>
      <c r="B14" s="137">
        <f>SUM(B15:B16)</f>
        <v>0</v>
      </c>
      <c r="C14" s="137">
        <f>SUM(C15:C16)</f>
        <v>0</v>
      </c>
      <c r="D14" s="137">
        <f t="shared" ref="D14:J14" si="2">SUM(D15:D16)</f>
        <v>0</v>
      </c>
      <c r="E14" s="137">
        <f>SUM(E15:E16)</f>
        <v>0</v>
      </c>
      <c r="F14" s="137">
        <f t="shared" si="2"/>
        <v>0</v>
      </c>
      <c r="G14" s="137">
        <f>SUM(G15:G16)</f>
        <v>0</v>
      </c>
      <c r="H14" s="137">
        <f>SUM(H15:H16)</f>
        <v>0</v>
      </c>
      <c r="I14" s="137">
        <f>SUM(I15:I16)</f>
        <v>0</v>
      </c>
      <c r="J14" s="137">
        <f t="shared" si="2"/>
        <v>0</v>
      </c>
      <c r="K14" s="149"/>
    </row>
    <row r="15" spans="1:12" ht="15" x14ac:dyDescent="0.2">
      <c r="A15" s="61" t="s">
        <v>123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149"/>
    </row>
    <row r="16" spans="1:12" ht="15" x14ac:dyDescent="0.2">
      <c r="A16" s="61" t="s">
        <v>124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149"/>
    </row>
    <row r="17" spans="1:11" ht="15" x14ac:dyDescent="0.2">
      <c r="A17" s="61" t="s">
        <v>125</v>
      </c>
      <c r="B17" s="137">
        <f>SUM(B18:B19,B22,B23)</f>
        <v>0</v>
      </c>
      <c r="C17" s="137">
        <f>SUM(C18:C19,C22,C23)</f>
        <v>5722</v>
      </c>
      <c r="D17" s="137">
        <f t="shared" ref="D17:J17" si="3">SUM(D18:D19,D22,D23)</f>
        <v>0</v>
      </c>
      <c r="E17" s="137">
        <f>SUM(E18:E19,E22,E23)</f>
        <v>0</v>
      </c>
      <c r="F17" s="137">
        <f t="shared" si="3"/>
        <v>0</v>
      </c>
      <c r="G17" s="137">
        <f>SUM(G18:G19,G22,G23)</f>
        <v>0</v>
      </c>
      <c r="H17" s="137">
        <f>SUM(H18:H19,H22,H23)</f>
        <v>0</v>
      </c>
      <c r="I17" s="137">
        <f>SUM(I18:I19,I22,I23)</f>
        <v>0</v>
      </c>
      <c r="J17" s="137">
        <f t="shared" si="3"/>
        <v>5031</v>
      </c>
      <c r="K17" s="149"/>
    </row>
    <row r="18" spans="1:11" ht="15" x14ac:dyDescent="0.2">
      <c r="A18" s="61" t="s">
        <v>126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149"/>
    </row>
    <row r="19" spans="1:11" ht="15" x14ac:dyDescent="0.2">
      <c r="A19" s="61" t="s">
        <v>127</v>
      </c>
      <c r="B19" s="137">
        <f>SUM(B20:B21)</f>
        <v>0</v>
      </c>
      <c r="C19" s="137">
        <f>SUM(C20:C21)</f>
        <v>0</v>
      </c>
      <c r="D19" s="137">
        <f t="shared" ref="D19:J19" si="4">SUM(D20:D21)</f>
        <v>0</v>
      </c>
      <c r="E19" s="137">
        <f>SUM(E20:E21)</f>
        <v>0</v>
      </c>
      <c r="F19" s="137">
        <f t="shared" si="4"/>
        <v>0</v>
      </c>
      <c r="G19" s="137">
        <f>SUM(G20:G21)</f>
        <v>0</v>
      </c>
      <c r="H19" s="137">
        <f>SUM(H20:H21)</f>
        <v>0</v>
      </c>
      <c r="I19" s="137">
        <f>SUM(I20:I21)</f>
        <v>0</v>
      </c>
      <c r="J19" s="137">
        <f t="shared" si="4"/>
        <v>0</v>
      </c>
      <c r="K19" s="149"/>
    </row>
    <row r="20" spans="1:11" ht="15" x14ac:dyDescent="0.2">
      <c r="A20" s="61" t="s">
        <v>128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149"/>
    </row>
    <row r="21" spans="1:11" ht="15" x14ac:dyDescent="0.2">
      <c r="A21" s="61" t="s">
        <v>129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149"/>
    </row>
    <row r="22" spans="1:11" ht="15" x14ac:dyDescent="0.2">
      <c r="A22" s="61" t="s">
        <v>130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149"/>
    </row>
    <row r="23" spans="1:11" ht="15" x14ac:dyDescent="0.2">
      <c r="A23" s="61" t="s">
        <v>131</v>
      </c>
      <c r="B23" s="26"/>
      <c r="C23" s="26">
        <v>5722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 t="s">
        <v>758</v>
      </c>
      <c r="J23" s="26">
        <v>5031</v>
      </c>
      <c r="K23" s="149"/>
    </row>
    <row r="24" spans="1:11" ht="15" x14ac:dyDescent="0.2">
      <c r="A24" s="60" t="s">
        <v>132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9"/>
    </row>
    <row r="25" spans="1:11" ht="15" x14ac:dyDescent="0.2">
      <c r="A25" s="61" t="s">
        <v>259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149"/>
    </row>
    <row r="26" spans="1:11" ht="15" x14ac:dyDescent="0.2">
      <c r="A26" s="61" t="s">
        <v>260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149"/>
    </row>
    <row r="27" spans="1:11" ht="15" x14ac:dyDescent="0.2">
      <c r="A27" s="61" t="s">
        <v>261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149"/>
    </row>
    <row r="28" spans="1:11" ht="15" x14ac:dyDescent="0.2">
      <c r="A28" s="61" t="s">
        <v>262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149"/>
    </row>
    <row r="29" spans="1:11" ht="15" x14ac:dyDescent="0.2">
      <c r="A29" s="61" t="s">
        <v>263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149"/>
    </row>
    <row r="30" spans="1:11" ht="15" x14ac:dyDescent="0.2">
      <c r="A30" s="61" t="s">
        <v>264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149"/>
    </row>
    <row r="31" spans="1:11" ht="15" x14ac:dyDescent="0.2">
      <c r="A31" s="61" t="s">
        <v>265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149"/>
    </row>
    <row r="32" spans="1:11" ht="15" x14ac:dyDescent="0.2">
      <c r="A32" s="60" t="s">
        <v>133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9"/>
    </row>
    <row r="33" spans="1:11" ht="15" x14ac:dyDescent="0.2">
      <c r="A33" s="61" t="s">
        <v>266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149"/>
    </row>
    <row r="34" spans="1:11" ht="15" x14ac:dyDescent="0.2">
      <c r="A34" s="61" t="s">
        <v>267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149"/>
    </row>
    <row r="35" spans="1:11" ht="15" x14ac:dyDescent="0.2">
      <c r="A35" s="61" t="s">
        <v>268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149"/>
    </row>
    <row r="36" spans="1:11" ht="15" x14ac:dyDescent="0.2">
      <c r="A36" s="60" t="s">
        <v>134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9"/>
    </row>
    <row r="37" spans="1:11" ht="15" x14ac:dyDescent="0.2">
      <c r="A37" s="61" t="s">
        <v>135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149"/>
    </row>
    <row r="38" spans="1:11" ht="15" x14ac:dyDescent="0.2">
      <c r="A38" s="61" t="s">
        <v>136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149"/>
    </row>
    <row r="39" spans="1:11" ht="15" x14ac:dyDescent="0.2">
      <c r="A39" s="61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1" t="s">
        <v>439</v>
      </c>
      <c r="B40" s="26">
        <v>0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149"/>
    </row>
    <row r="41" spans="1:11" ht="15" x14ac:dyDescent="0.2">
      <c r="A41" s="61" t="s">
        <v>138</v>
      </c>
      <c r="B41" s="26">
        <v>0</v>
      </c>
      <c r="C41" s="26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149"/>
    </row>
    <row r="42" spans="1:11" ht="15" x14ac:dyDescent="0.2">
      <c r="A42" s="61" t="s">
        <v>139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269</v>
      </c>
      <c r="F49" s="12" t="s">
        <v>274</v>
      </c>
      <c r="G49" s="74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5" sqref="C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41" t="s">
        <v>306</v>
      </c>
      <c r="B1" s="142"/>
      <c r="C1" s="142"/>
      <c r="D1" s="142"/>
      <c r="E1" s="142"/>
      <c r="F1" s="142"/>
      <c r="G1" s="148"/>
      <c r="H1" s="102" t="s">
        <v>199</v>
      </c>
      <c r="I1" s="148"/>
      <c r="J1" s="68"/>
      <c r="K1" s="68"/>
      <c r="L1" s="68"/>
    </row>
    <row r="2" spans="1:12" s="23" customFormat="1" ht="15" x14ac:dyDescent="0.3">
      <c r="A2" s="107" t="s">
        <v>141</v>
      </c>
      <c r="B2" s="142"/>
      <c r="C2" s="142"/>
      <c r="D2" s="142"/>
      <c r="E2" s="142"/>
      <c r="F2" s="142"/>
      <c r="G2" s="150"/>
      <c r="H2" s="378" t="s">
        <v>481</v>
      </c>
      <c r="I2" s="150"/>
      <c r="J2" s="68"/>
      <c r="K2" s="68"/>
      <c r="L2" s="68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2"/>
      <c r="F4" s="142"/>
      <c r="G4" s="142"/>
      <c r="H4" s="142"/>
      <c r="I4" s="148"/>
      <c r="J4" s="65"/>
      <c r="K4" s="65"/>
      <c r="L4" s="23"/>
    </row>
    <row r="5" spans="1:12" s="2" customFormat="1" ht="15" x14ac:dyDescent="0.3">
      <c r="A5" s="123" t="str">
        <f>'ფორმა N2'!A5</f>
        <v>პ/გ   "  ახალი მემარჯვენეები"</v>
      </c>
      <c r="B5" s="124" t="s">
        <v>482</v>
      </c>
      <c r="C5" s="124"/>
      <c r="D5" s="124"/>
      <c r="E5" s="152"/>
      <c r="F5" s="153"/>
      <c r="G5" s="153"/>
      <c r="H5" s="153"/>
      <c r="I5" s="148"/>
      <c r="J5" s="65"/>
      <c r="K5" s="65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5"/>
      <c r="K6" s="65"/>
      <c r="L6" s="65"/>
    </row>
    <row r="7" spans="1:12" ht="30" x14ac:dyDescent="0.2">
      <c r="A7" s="138" t="s">
        <v>64</v>
      </c>
      <c r="B7" s="138" t="s">
        <v>380</v>
      </c>
      <c r="C7" s="140" t="s">
        <v>381</v>
      </c>
      <c r="D7" s="140" t="s">
        <v>236</v>
      </c>
      <c r="E7" s="140" t="s">
        <v>241</v>
      </c>
      <c r="F7" s="140" t="s">
        <v>242</v>
      </c>
      <c r="G7" s="140" t="s">
        <v>243</v>
      </c>
      <c r="H7" s="140" t="s">
        <v>244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69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61"/>
      <c r="H15" s="26"/>
      <c r="I15" s="148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61"/>
      <c r="H16" s="26"/>
      <c r="I16" s="148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61"/>
      <c r="H17" s="26"/>
      <c r="I17" s="148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61"/>
      <c r="H18" s="26"/>
      <c r="I18" s="148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61"/>
      <c r="H19" s="26"/>
      <c r="I19" s="148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61"/>
      <c r="H20" s="26"/>
      <c r="I20" s="148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61"/>
      <c r="H21" s="26"/>
      <c r="I21" s="148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61"/>
      <c r="H22" s="26"/>
      <c r="I22" s="148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61"/>
      <c r="H23" s="26"/>
      <c r="I23" s="148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61"/>
      <c r="H24" s="26"/>
      <c r="I24" s="148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61"/>
      <c r="H25" s="26"/>
      <c r="I25" s="148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61"/>
      <c r="H26" s="26"/>
      <c r="I26" s="148"/>
      <c r="J26" s="65"/>
      <c r="K26" s="65"/>
      <c r="L26" s="65"/>
    </row>
    <row r="27" spans="1:12" s="23" customFormat="1" ht="15" x14ac:dyDescent="0.25">
      <c r="A27" s="69" t="s">
        <v>279</v>
      </c>
      <c r="B27" s="26"/>
      <c r="C27" s="26"/>
      <c r="D27" s="26"/>
      <c r="E27" s="26"/>
      <c r="F27" s="26"/>
      <c r="G27" s="161"/>
      <c r="H27" s="26"/>
      <c r="I27" s="148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41" t="s">
        <v>307</v>
      </c>
      <c r="B1" s="142"/>
      <c r="C1" s="142"/>
      <c r="D1" s="142"/>
      <c r="E1" s="142"/>
      <c r="F1" s="142"/>
      <c r="G1" s="142"/>
      <c r="H1" s="148"/>
      <c r="I1" s="80" t="s">
        <v>199</v>
      </c>
      <c r="J1" s="155"/>
    </row>
    <row r="2" spans="1:12" s="23" customFormat="1" ht="15" x14ac:dyDescent="0.3">
      <c r="A2" s="107" t="s">
        <v>141</v>
      </c>
      <c r="B2" s="142"/>
      <c r="C2" s="142"/>
      <c r="D2" s="142"/>
      <c r="E2" s="142"/>
      <c r="F2" s="142"/>
      <c r="G2" s="142"/>
      <c r="H2" s="148"/>
      <c r="I2" s="378" t="s">
        <v>481</v>
      </c>
      <c r="J2" s="155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1"/>
      <c r="F4" s="142"/>
      <c r="G4" s="142"/>
      <c r="H4" s="142"/>
      <c r="I4" s="151"/>
      <c r="J4" s="106"/>
      <c r="L4" s="23"/>
    </row>
    <row r="5" spans="1:12" s="2" customFormat="1" ht="15" x14ac:dyDescent="0.3">
      <c r="A5" s="123" t="s">
        <v>482</v>
      </c>
      <c r="B5" s="124"/>
      <c r="C5" s="124"/>
      <c r="D5" s="124"/>
      <c r="E5" s="152"/>
      <c r="F5" s="153"/>
      <c r="G5" s="153"/>
      <c r="H5" s="153"/>
      <c r="I5" s="152"/>
      <c r="J5" s="106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64</v>
      </c>
      <c r="B7" s="138" t="s">
        <v>249</v>
      </c>
      <c r="C7" s="140" t="s">
        <v>245</v>
      </c>
      <c r="D7" s="140" t="s">
        <v>246</v>
      </c>
      <c r="E7" s="140" t="s">
        <v>247</v>
      </c>
      <c r="F7" s="140" t="s">
        <v>248</v>
      </c>
      <c r="G7" s="140" t="s">
        <v>242</v>
      </c>
      <c r="H7" s="140" t="s">
        <v>243</v>
      </c>
      <c r="I7" s="140" t="s">
        <v>244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69" t="s">
        <v>279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269</v>
      </c>
      <c r="E33" s="12" t="s">
        <v>274</v>
      </c>
      <c r="F33" s="74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B5" sqref="B5"/>
    </sheetView>
  </sheetViews>
  <sheetFormatPr defaultRowHeight="12.75" x14ac:dyDescent="0.2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 x14ac:dyDescent="0.2">
      <c r="A1" s="201" t="s">
        <v>327</v>
      </c>
      <c r="B1" s="202"/>
      <c r="C1" s="202"/>
      <c r="D1" s="202"/>
      <c r="E1" s="202"/>
      <c r="F1" s="80"/>
      <c r="G1" s="80" t="s">
        <v>110</v>
      </c>
      <c r="H1" s="205"/>
    </row>
    <row r="2" spans="1:8" s="204" customFormat="1" ht="15" x14ac:dyDescent="0.2">
      <c r="A2" s="205" t="s">
        <v>318</v>
      </c>
      <c r="B2" s="202"/>
      <c r="C2" s="202"/>
      <c r="D2" s="202"/>
      <c r="E2" s="203"/>
      <c r="F2" s="203"/>
      <c r="G2" s="378" t="s">
        <v>481</v>
      </c>
      <c r="H2" s="205"/>
    </row>
    <row r="3" spans="1:8" s="204" customFormat="1" x14ac:dyDescent="0.2">
      <c r="A3" s="205"/>
      <c r="B3" s="202"/>
      <c r="C3" s="202"/>
      <c r="D3" s="202"/>
      <c r="E3" s="203"/>
      <c r="F3" s="203"/>
      <c r="G3" s="203"/>
      <c r="H3" s="205"/>
    </row>
    <row r="4" spans="1:8" s="204" customFormat="1" ht="15" x14ac:dyDescent="0.3">
      <c r="A4" s="117" t="s">
        <v>275</v>
      </c>
      <c r="B4" s="202"/>
      <c r="C4" s="202"/>
      <c r="D4" s="202"/>
      <c r="E4" s="206"/>
      <c r="F4" s="206"/>
      <c r="G4" s="203"/>
      <c r="H4" s="205"/>
    </row>
    <row r="5" spans="1:8" s="204" customFormat="1" x14ac:dyDescent="0.2">
      <c r="A5" s="207"/>
      <c r="B5" s="207" t="s">
        <v>482</v>
      </c>
      <c r="C5" s="207"/>
      <c r="D5" s="207"/>
      <c r="E5" s="207"/>
      <c r="F5" s="207"/>
      <c r="G5" s="208"/>
      <c r="H5" s="205"/>
    </row>
    <row r="6" spans="1:8" s="221" customFormat="1" x14ac:dyDescent="0.2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 x14ac:dyDescent="0.2">
      <c r="A7" s="240" t="s">
        <v>64</v>
      </c>
      <c r="B7" s="212" t="s">
        <v>322</v>
      </c>
      <c r="C7" s="212" t="s">
        <v>323</v>
      </c>
      <c r="D7" s="212" t="s">
        <v>324</v>
      </c>
      <c r="E7" s="212" t="s">
        <v>325</v>
      </c>
      <c r="F7" s="212" t="s">
        <v>326</v>
      </c>
      <c r="G7" s="212" t="s">
        <v>319</v>
      </c>
      <c r="H7" s="205"/>
    </row>
    <row r="8" spans="1:8" s="204" customFormat="1" x14ac:dyDescent="0.2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 x14ac:dyDescent="0.2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 x14ac:dyDescent="0.2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 x14ac:dyDescent="0.2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 x14ac:dyDescent="0.2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 x14ac:dyDescent="0.2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 x14ac:dyDescent="0.2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 x14ac:dyDescent="0.2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 x14ac:dyDescent="0.2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 x14ac:dyDescent="0.2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 x14ac:dyDescent="0.2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 x14ac:dyDescent="0.2">
      <c r="A19" s="222" t="s">
        <v>277</v>
      </c>
      <c r="B19" s="213"/>
      <c r="C19" s="213"/>
      <c r="D19" s="214"/>
      <c r="E19" s="213"/>
      <c r="F19" s="213"/>
      <c r="G19" s="213"/>
      <c r="H19" s="205"/>
    </row>
    <row r="22" spans="1:11" s="204" customFormat="1" x14ac:dyDescent="0.2"/>
    <row r="23" spans="1:11" s="204" customFormat="1" x14ac:dyDescent="0.2"/>
    <row r="24" spans="1:11" s="21" customFormat="1" ht="15" x14ac:dyDescent="0.3">
      <c r="B24" s="215" t="s">
        <v>107</v>
      </c>
      <c r="C24" s="215"/>
    </row>
    <row r="25" spans="1:11" s="21" customFormat="1" ht="15" x14ac:dyDescent="0.3">
      <c r="B25" s="215"/>
      <c r="C25" s="215"/>
    </row>
    <row r="26" spans="1:11" s="21" customFormat="1" ht="15" x14ac:dyDescent="0.3">
      <c r="C26" s="217"/>
      <c r="F26" s="217"/>
      <c r="G26" s="217"/>
      <c r="H26" s="216"/>
    </row>
    <row r="27" spans="1:11" s="21" customFormat="1" ht="15" x14ac:dyDescent="0.3">
      <c r="C27" s="218" t="s">
        <v>269</v>
      </c>
      <c r="F27" s="215" t="s">
        <v>320</v>
      </c>
      <c r="J27" s="216"/>
      <c r="K27" s="216"/>
    </row>
    <row r="28" spans="1:11" s="21" customFormat="1" ht="15" x14ac:dyDescent="0.3">
      <c r="C28" s="218" t="s">
        <v>140</v>
      </c>
      <c r="F28" s="219" t="s">
        <v>270</v>
      </c>
      <c r="J28" s="216"/>
      <c r="K28" s="216"/>
    </row>
    <row r="29" spans="1:11" s="204" customFormat="1" ht="15" x14ac:dyDescent="0.3">
      <c r="C29" s="218"/>
      <c r="J29" s="221"/>
      <c r="K29" s="22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A15" sqref="A15:XFD1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302</v>
      </c>
      <c r="B1" s="78"/>
      <c r="C1" s="431" t="s">
        <v>110</v>
      </c>
      <c r="D1" s="431"/>
      <c r="E1" s="110"/>
    </row>
    <row r="2" spans="1:7" x14ac:dyDescent="0.3">
      <c r="A2" s="78" t="s">
        <v>141</v>
      </c>
      <c r="B2" s="78"/>
      <c r="C2" s="429" t="s">
        <v>481</v>
      </c>
      <c r="D2" s="430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275</v>
      </c>
      <c r="B4" s="104"/>
      <c r="C4" s="105"/>
      <c r="D4" s="78"/>
      <c r="E4" s="110"/>
    </row>
    <row r="5" spans="1:7" x14ac:dyDescent="0.3">
      <c r="A5" s="114" t="s">
        <v>482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51">
        <v>1</v>
      </c>
      <c r="B9" s="251" t="s">
        <v>65</v>
      </c>
      <c r="C9" s="87">
        <f>SUM(C10,C25)</f>
        <v>179688.16999999998</v>
      </c>
      <c r="D9" s="87">
        <f>SUM(D10,D25)</f>
        <v>179688.16999999998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SUM(C11,C12,C15,C18,C24)</f>
        <v>179688.16999999998</v>
      </c>
      <c r="D10" s="87">
        <f>SUM(D11,D12,D15,D18,D23,D24)</f>
        <v>179688.16999999998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309</v>
      </c>
      <c r="C12" s="109">
        <f>SUM(C13:C14)</f>
        <v>0</v>
      </c>
      <c r="D12" s="109">
        <f>SUM(D13:D14)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312</v>
      </c>
      <c r="C13" s="8"/>
      <c r="D13" s="8"/>
      <c r="E13" s="110"/>
    </row>
    <row r="14" spans="1:7" s="3" customFormat="1" ht="16.5" customHeight="1" x14ac:dyDescent="0.3">
      <c r="A14" s="99" t="s">
        <v>109</v>
      </c>
      <c r="B14" s="99" t="s">
        <v>97</v>
      </c>
      <c r="C14" s="8"/>
      <c r="D14" s="8"/>
      <c r="E14" s="110"/>
    </row>
    <row r="15" spans="1:7" s="3" customFormat="1" ht="16.5" customHeight="1" x14ac:dyDescent="0.3">
      <c r="A15" s="90" t="s">
        <v>82</v>
      </c>
      <c r="B15" s="90" t="s">
        <v>83</v>
      </c>
      <c r="C15" s="109">
        <f>SUM(C16:C17)</f>
        <v>179674.91999999998</v>
      </c>
      <c r="D15" s="109">
        <f>SUM(D16:D17)</f>
        <v>179674.91999999998</v>
      </c>
      <c r="E15" s="110"/>
    </row>
    <row r="16" spans="1:7" s="3" customFormat="1" ht="16.5" customHeight="1" x14ac:dyDescent="0.3">
      <c r="A16" s="99" t="s">
        <v>84</v>
      </c>
      <c r="B16" s="99" t="s">
        <v>86</v>
      </c>
      <c r="C16" s="8">
        <v>116637</v>
      </c>
      <c r="D16" s="8">
        <v>116637</v>
      </c>
      <c r="E16" s="110"/>
    </row>
    <row r="17" spans="1:6" s="3" customFormat="1" ht="30" x14ac:dyDescent="0.3">
      <c r="A17" s="99" t="s">
        <v>85</v>
      </c>
      <c r="B17" s="99" t="s">
        <v>111</v>
      </c>
      <c r="C17" s="8">
        <v>63037.919999999998</v>
      </c>
      <c r="D17" s="8">
        <v>63037.919999999998</v>
      </c>
      <c r="E17" s="110"/>
    </row>
    <row r="18" spans="1:6" s="3" customFormat="1" ht="16.5" customHeigh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0"/>
    </row>
    <row r="19" spans="1:6" s="3" customFormat="1" ht="16.5" customHeight="1" x14ac:dyDescent="0.3">
      <c r="A19" s="99" t="s">
        <v>88</v>
      </c>
      <c r="B19" s="99" t="s">
        <v>89</v>
      </c>
      <c r="C19" s="8"/>
      <c r="D19" s="8"/>
      <c r="E19" s="110"/>
    </row>
    <row r="20" spans="1:6" s="3" customFormat="1" ht="30" x14ac:dyDescent="0.3">
      <c r="A20" s="99" t="s">
        <v>92</v>
      </c>
      <c r="B20" s="99" t="s">
        <v>90</v>
      </c>
      <c r="C20" s="8"/>
      <c r="D20" s="8"/>
      <c r="E20" s="110"/>
    </row>
    <row r="21" spans="1:6" s="3" customFormat="1" ht="16.5" customHeight="1" x14ac:dyDescent="0.3">
      <c r="A21" s="99" t="s">
        <v>93</v>
      </c>
      <c r="B21" s="99" t="s">
        <v>91</v>
      </c>
      <c r="C21" s="8"/>
      <c r="D21" s="8"/>
      <c r="E21" s="110"/>
    </row>
    <row r="22" spans="1:6" s="3" customFormat="1" ht="16.5" customHeight="1" x14ac:dyDescent="0.3">
      <c r="A22" s="99" t="s">
        <v>94</v>
      </c>
      <c r="B22" s="99" t="s">
        <v>447</v>
      </c>
      <c r="C22" s="8"/>
      <c r="D22" s="8"/>
      <c r="E22" s="110"/>
    </row>
    <row r="23" spans="1:6" s="3" customFormat="1" ht="16.5" customHeight="1" x14ac:dyDescent="0.3">
      <c r="A23" s="90" t="s">
        <v>95</v>
      </c>
      <c r="B23" s="90" t="s">
        <v>448</v>
      </c>
      <c r="C23" s="290"/>
      <c r="D23" s="8"/>
      <c r="E23" s="110"/>
    </row>
    <row r="24" spans="1:6" s="3" customFormat="1" x14ac:dyDescent="0.3">
      <c r="A24" s="90" t="s">
        <v>252</v>
      </c>
      <c r="B24" s="90" t="s">
        <v>454</v>
      </c>
      <c r="C24" s="8">
        <v>13.25</v>
      </c>
      <c r="D24" s="8">
        <v>13.25</v>
      </c>
      <c r="E24" s="110"/>
    </row>
    <row r="25" spans="1:6" ht="16.5" customHeight="1" x14ac:dyDescent="0.3">
      <c r="A25" s="89">
        <v>1.2</v>
      </c>
      <c r="B25" s="89" t="s">
        <v>96</v>
      </c>
      <c r="C25" s="87">
        <f>SUM(C26,C30)</f>
        <v>0</v>
      </c>
      <c r="D25" s="87">
        <f>SUM(D26,D30)</f>
        <v>0</v>
      </c>
      <c r="E25" s="110"/>
    </row>
    <row r="26" spans="1:6" ht="16.5" customHeight="1" x14ac:dyDescent="0.3">
      <c r="A26" s="90" t="s">
        <v>32</v>
      </c>
      <c r="B26" s="90" t="s">
        <v>312</v>
      </c>
      <c r="C26" s="109">
        <f>SUM(C27:C29)</f>
        <v>0</v>
      </c>
      <c r="D26" s="109">
        <f>SUM(D27:D29)</f>
        <v>0</v>
      </c>
      <c r="E26" s="110"/>
    </row>
    <row r="27" spans="1:6" x14ac:dyDescent="0.3">
      <c r="A27" s="258" t="s">
        <v>98</v>
      </c>
      <c r="B27" s="258" t="s">
        <v>310</v>
      </c>
      <c r="C27" s="8"/>
      <c r="D27" s="8"/>
      <c r="E27" s="110"/>
    </row>
    <row r="28" spans="1:6" x14ac:dyDescent="0.3">
      <c r="A28" s="258" t="s">
        <v>99</v>
      </c>
      <c r="B28" s="258" t="s">
        <v>313</v>
      </c>
      <c r="C28" s="8"/>
      <c r="D28" s="8"/>
      <c r="E28" s="110"/>
    </row>
    <row r="29" spans="1:6" x14ac:dyDescent="0.3">
      <c r="A29" s="258" t="s">
        <v>457</v>
      </c>
      <c r="B29" s="258" t="s">
        <v>311</v>
      </c>
      <c r="C29" s="8"/>
      <c r="D29" s="8"/>
      <c r="E29" s="110"/>
    </row>
    <row r="30" spans="1:6" x14ac:dyDescent="0.3">
      <c r="A30" s="90" t="s">
        <v>33</v>
      </c>
      <c r="B30" s="273" t="s">
        <v>453</v>
      </c>
      <c r="C30" s="8"/>
      <c r="D30" s="8"/>
      <c r="E30" s="110"/>
    </row>
    <row r="31" spans="1:6" x14ac:dyDescent="0.3">
      <c r="D31" s="27"/>
      <c r="E31" s="111"/>
      <c r="F31" s="27"/>
    </row>
    <row r="32" spans="1:6" x14ac:dyDescent="0.3">
      <c r="A32" s="1"/>
      <c r="D32" s="27"/>
      <c r="E32" s="111"/>
      <c r="F32" s="27"/>
    </row>
    <row r="33" spans="1:9" x14ac:dyDescent="0.3">
      <c r="D33" s="27"/>
      <c r="E33" s="111"/>
      <c r="F33" s="27"/>
    </row>
    <row r="34" spans="1:9" x14ac:dyDescent="0.3">
      <c r="D34" s="27"/>
      <c r="E34" s="111"/>
      <c r="F34" s="27"/>
    </row>
    <row r="35" spans="1:9" x14ac:dyDescent="0.3">
      <c r="A35" s="71" t="s">
        <v>107</v>
      </c>
      <c r="D35" s="27"/>
      <c r="E35" s="111"/>
      <c r="F35" s="27"/>
    </row>
    <row r="36" spans="1:9" x14ac:dyDescent="0.3">
      <c r="D36" s="27"/>
      <c r="E36" s="112"/>
      <c r="F36" s="112"/>
      <c r="G36"/>
      <c r="H36"/>
      <c r="I36"/>
    </row>
    <row r="37" spans="1:9" x14ac:dyDescent="0.3">
      <c r="D37" s="113"/>
      <c r="E37" s="112"/>
      <c r="F37" s="112"/>
      <c r="G37"/>
      <c r="H37"/>
      <c r="I37"/>
    </row>
    <row r="38" spans="1:9" x14ac:dyDescent="0.3">
      <c r="A38"/>
      <c r="B38" s="71" t="s">
        <v>272</v>
      </c>
      <c r="D38" s="113"/>
      <c r="E38" s="112"/>
      <c r="F38" s="112"/>
      <c r="G38"/>
      <c r="H38"/>
      <c r="I38"/>
    </row>
    <row r="39" spans="1:9" x14ac:dyDescent="0.3">
      <c r="A39"/>
      <c r="B39" s="2" t="s">
        <v>271</v>
      </c>
      <c r="D39" s="113"/>
      <c r="E39" s="112"/>
      <c r="F39" s="112"/>
      <c r="G39"/>
      <c r="H39"/>
      <c r="I39"/>
    </row>
    <row r="40" spans="1:9" customFormat="1" ht="12.75" x14ac:dyDescent="0.2">
      <c r="B40" s="67" t="s">
        <v>140</v>
      </c>
      <c r="D40" s="112"/>
      <c r="E40" s="112"/>
      <c r="F40" s="112"/>
    </row>
    <row r="41" spans="1:9" x14ac:dyDescent="0.3">
      <c r="D41" s="27"/>
      <c r="E41" s="111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G9" sqref="G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1" t="s">
        <v>466</v>
      </c>
      <c r="B1" s="142"/>
      <c r="C1" s="142"/>
      <c r="D1" s="142"/>
      <c r="E1" s="142"/>
      <c r="F1" s="142"/>
      <c r="G1" s="142"/>
      <c r="H1" s="142"/>
      <c r="I1" s="142"/>
      <c r="J1" s="142"/>
      <c r="K1" s="80" t="s">
        <v>110</v>
      </c>
    </row>
    <row r="2" spans="1:11" ht="15" x14ac:dyDescent="0.3">
      <c r="A2" s="107" t="s">
        <v>141</v>
      </c>
      <c r="B2" s="142"/>
      <c r="C2" s="142"/>
      <c r="D2" s="142"/>
      <c r="E2" s="142"/>
      <c r="F2" s="142"/>
      <c r="G2" s="142"/>
      <c r="H2" s="142"/>
      <c r="I2" s="142"/>
      <c r="J2" s="142"/>
      <c r="K2" s="378" t="s">
        <v>481</v>
      </c>
    </row>
    <row r="3" spans="1:1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51"/>
      <c r="F4" s="142"/>
      <c r="G4" s="142"/>
      <c r="H4" s="142"/>
      <c r="I4" s="142"/>
      <c r="J4" s="142"/>
      <c r="K4" s="151"/>
    </row>
    <row r="5" spans="1:11" s="193" customFormat="1" ht="15" x14ac:dyDescent="0.3">
      <c r="A5" s="230" t="s">
        <v>482</v>
      </c>
      <c r="B5" s="82"/>
      <c r="C5" s="82"/>
      <c r="D5" s="82"/>
      <c r="E5" s="231"/>
      <c r="F5" s="232"/>
      <c r="G5" s="232"/>
      <c r="H5" s="232"/>
      <c r="I5" s="232"/>
      <c r="J5" s="232"/>
      <c r="K5" s="231"/>
    </row>
    <row r="6" spans="1:1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1" ht="60" x14ac:dyDescent="0.2">
      <c r="A7" s="154" t="s">
        <v>64</v>
      </c>
      <c r="B7" s="140" t="s">
        <v>382</v>
      </c>
      <c r="C7" s="140" t="s">
        <v>383</v>
      </c>
      <c r="D7" s="140" t="s">
        <v>385</v>
      </c>
      <c r="E7" s="140" t="s">
        <v>384</v>
      </c>
      <c r="F7" s="140" t="s">
        <v>393</v>
      </c>
      <c r="G7" s="140" t="s">
        <v>394</v>
      </c>
      <c r="H7" s="140" t="s">
        <v>388</v>
      </c>
      <c r="I7" s="140" t="s">
        <v>389</v>
      </c>
      <c r="J7" s="140" t="s">
        <v>401</v>
      </c>
      <c r="K7" s="140" t="s">
        <v>390</v>
      </c>
    </row>
    <row r="8" spans="1:1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38">
        <v>10</v>
      </c>
      <c r="K8" s="140">
        <v>11</v>
      </c>
    </row>
    <row r="9" spans="1:11" ht="30" x14ac:dyDescent="0.2">
      <c r="A9" s="69">
        <v>1</v>
      </c>
      <c r="B9" s="26" t="s">
        <v>486</v>
      </c>
      <c r="C9" s="26" t="s">
        <v>487</v>
      </c>
      <c r="D9" s="26" t="s">
        <v>490</v>
      </c>
      <c r="E9" s="26">
        <v>106.36</v>
      </c>
      <c r="F9" s="26">
        <v>2060</v>
      </c>
      <c r="G9" s="402" t="s">
        <v>717</v>
      </c>
      <c r="H9" s="228" t="s">
        <v>488</v>
      </c>
      <c r="I9" s="228" t="s">
        <v>489</v>
      </c>
      <c r="J9" s="228"/>
      <c r="K9" s="26"/>
    </row>
    <row r="10" spans="1:11" ht="15" x14ac:dyDescent="0.2">
      <c r="A10" s="69">
        <v>2</v>
      </c>
      <c r="B10" s="26"/>
      <c r="C10" s="26"/>
      <c r="D10" s="26"/>
      <c r="E10" s="26"/>
      <c r="F10" s="26"/>
      <c r="G10" s="26"/>
      <c r="H10" s="228"/>
      <c r="I10" s="228"/>
      <c r="J10" s="228"/>
      <c r="K10" s="26"/>
    </row>
    <row r="11" spans="1:11" ht="15" x14ac:dyDescent="0.2">
      <c r="A11" s="69">
        <v>3</v>
      </c>
      <c r="B11" s="26"/>
      <c r="C11" s="26"/>
      <c r="D11" s="26"/>
      <c r="E11" s="26"/>
      <c r="F11" s="26"/>
      <c r="G11" s="26"/>
      <c r="H11" s="228"/>
      <c r="I11" s="228"/>
      <c r="J11" s="228"/>
      <c r="K11" s="26"/>
    </row>
    <row r="12" spans="1:11" ht="15" x14ac:dyDescent="0.2">
      <c r="A12" s="69">
        <v>4</v>
      </c>
      <c r="B12" s="26"/>
      <c r="C12" s="26"/>
      <c r="D12" s="26"/>
      <c r="E12" s="26"/>
      <c r="F12" s="26"/>
      <c r="G12" s="26"/>
      <c r="H12" s="228"/>
      <c r="I12" s="228"/>
      <c r="J12" s="228"/>
      <c r="K12" s="26"/>
    </row>
    <row r="13" spans="1:11" ht="15" x14ac:dyDescent="0.2">
      <c r="A13" s="69">
        <v>5</v>
      </c>
      <c r="B13" s="26"/>
      <c r="C13" s="26"/>
      <c r="D13" s="26"/>
      <c r="E13" s="26"/>
      <c r="F13" s="26"/>
      <c r="G13" s="26"/>
      <c r="H13" s="228"/>
      <c r="I13" s="228"/>
      <c r="J13" s="228"/>
      <c r="K13" s="26"/>
    </row>
    <row r="14" spans="1:11" ht="15" x14ac:dyDescent="0.2">
      <c r="A14" s="69">
        <v>6</v>
      </c>
      <c r="B14" s="26"/>
      <c r="C14" s="26"/>
      <c r="D14" s="26"/>
      <c r="E14" s="26"/>
      <c r="F14" s="26"/>
      <c r="G14" s="26"/>
      <c r="H14" s="228"/>
      <c r="I14" s="228"/>
      <c r="J14" s="228"/>
      <c r="K14" s="26"/>
    </row>
    <row r="15" spans="1:11" ht="15" x14ac:dyDescent="0.2">
      <c r="A15" s="69">
        <v>7</v>
      </c>
      <c r="B15" s="26"/>
      <c r="C15" s="26"/>
      <c r="D15" s="26"/>
      <c r="E15" s="26"/>
      <c r="F15" s="26"/>
      <c r="G15" s="26"/>
      <c r="H15" s="228"/>
      <c r="I15" s="228"/>
      <c r="J15" s="228"/>
      <c r="K15" s="26"/>
    </row>
    <row r="16" spans="1:11" ht="15" x14ac:dyDescent="0.2">
      <c r="A16" s="69">
        <v>8</v>
      </c>
      <c r="B16" s="26"/>
      <c r="C16" s="26"/>
      <c r="D16" s="26"/>
      <c r="E16" s="26"/>
      <c r="F16" s="26"/>
      <c r="G16" s="26"/>
      <c r="H16" s="228"/>
      <c r="I16" s="228"/>
      <c r="J16" s="228"/>
      <c r="K16" s="26"/>
    </row>
    <row r="17" spans="1:11" ht="15" x14ac:dyDescent="0.2">
      <c r="A17" s="69">
        <v>9</v>
      </c>
      <c r="B17" s="26"/>
      <c r="C17" s="26"/>
      <c r="D17" s="26"/>
      <c r="E17" s="26"/>
      <c r="F17" s="26"/>
      <c r="G17" s="26"/>
      <c r="H17" s="228"/>
      <c r="I17" s="228"/>
      <c r="J17" s="228"/>
      <c r="K17" s="26"/>
    </row>
    <row r="18" spans="1:11" ht="15" x14ac:dyDescent="0.2">
      <c r="A18" s="69">
        <v>10</v>
      </c>
      <c r="B18" s="26"/>
      <c r="C18" s="26"/>
      <c r="D18" s="26"/>
      <c r="E18" s="26"/>
      <c r="F18" s="26"/>
      <c r="G18" s="26"/>
      <c r="H18" s="228"/>
      <c r="I18" s="228"/>
      <c r="J18" s="228"/>
      <c r="K18" s="26"/>
    </row>
    <row r="19" spans="1:11" ht="15" x14ac:dyDescent="0.2">
      <c r="A19" s="69">
        <v>11</v>
      </c>
      <c r="B19" s="26"/>
      <c r="C19" s="26"/>
      <c r="D19" s="26"/>
      <c r="E19" s="26"/>
      <c r="F19" s="26"/>
      <c r="G19" s="26"/>
      <c r="H19" s="228"/>
      <c r="I19" s="228"/>
      <c r="J19" s="228"/>
      <c r="K19" s="26"/>
    </row>
    <row r="20" spans="1:11" ht="15" x14ac:dyDescent="0.2">
      <c r="A20" s="69">
        <v>12</v>
      </c>
      <c r="B20" s="26"/>
      <c r="C20" s="26"/>
      <c r="D20" s="26"/>
      <c r="E20" s="26"/>
      <c r="F20" s="26"/>
      <c r="G20" s="26"/>
      <c r="H20" s="228"/>
      <c r="I20" s="228"/>
      <c r="J20" s="228"/>
      <c r="K20" s="26"/>
    </row>
    <row r="21" spans="1:11" ht="15" x14ac:dyDescent="0.2">
      <c r="A21" s="69">
        <v>13</v>
      </c>
      <c r="B21" s="26"/>
      <c r="C21" s="26"/>
      <c r="D21" s="26"/>
      <c r="E21" s="26"/>
      <c r="F21" s="26"/>
      <c r="G21" s="26"/>
      <c r="H21" s="228"/>
      <c r="I21" s="228"/>
      <c r="J21" s="228"/>
      <c r="K21" s="26"/>
    </row>
    <row r="22" spans="1:11" ht="15" x14ac:dyDescent="0.2">
      <c r="A22" s="69">
        <v>14</v>
      </c>
      <c r="B22" s="26"/>
      <c r="C22" s="26"/>
      <c r="D22" s="26"/>
      <c r="E22" s="26"/>
      <c r="F22" s="26"/>
      <c r="G22" s="26"/>
      <c r="H22" s="228"/>
      <c r="I22" s="228"/>
      <c r="J22" s="228"/>
      <c r="K22" s="26"/>
    </row>
    <row r="23" spans="1:11" ht="15" x14ac:dyDescent="0.2">
      <c r="A23" s="69">
        <v>15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 ht="15" x14ac:dyDescent="0.2">
      <c r="A24" s="69">
        <v>16</v>
      </c>
      <c r="B24" s="26"/>
      <c r="C24" s="26"/>
      <c r="D24" s="26"/>
      <c r="E24" s="26"/>
      <c r="F24" s="26"/>
      <c r="G24" s="26"/>
      <c r="H24" s="228"/>
      <c r="I24" s="228"/>
      <c r="J24" s="228"/>
      <c r="K24" s="26"/>
    </row>
    <row r="25" spans="1:11" ht="15" x14ac:dyDescent="0.2">
      <c r="A25" s="69">
        <v>17</v>
      </c>
      <c r="B25" s="26"/>
      <c r="C25" s="26"/>
      <c r="D25" s="26"/>
      <c r="E25" s="26"/>
      <c r="F25" s="26"/>
      <c r="G25" s="26"/>
      <c r="H25" s="228"/>
      <c r="I25" s="228"/>
      <c r="J25" s="228"/>
      <c r="K25" s="26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8"/>
      <c r="I26" s="228"/>
      <c r="J26" s="228"/>
      <c r="K26" s="26"/>
    </row>
    <row r="27" spans="1:11" ht="15" x14ac:dyDescent="0.2">
      <c r="A27" s="69" t="s">
        <v>279</v>
      </c>
      <c r="B27" s="26"/>
      <c r="C27" s="26"/>
      <c r="D27" s="26"/>
      <c r="E27" s="26"/>
      <c r="F27" s="26"/>
      <c r="G27" s="26"/>
      <c r="H27" s="228"/>
      <c r="I27" s="228"/>
      <c r="J27" s="22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7"/>
      <c r="D32" s="437"/>
      <c r="F32" s="72"/>
      <c r="G32" s="75"/>
    </row>
    <row r="33" spans="2:6" ht="15" x14ac:dyDescent="0.3">
      <c r="B33" s="2"/>
      <c r="C33" s="71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7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  <ignoredErrors>
    <ignoredError sqref="G9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10" sqref="K10"/>
    </sheetView>
  </sheetViews>
  <sheetFormatPr defaultRowHeight="12.75" x14ac:dyDescent="0.2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41" t="s">
        <v>467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0" t="s">
        <v>110</v>
      </c>
    </row>
    <row r="2" spans="1:13" customFormat="1" ht="15" x14ac:dyDescent="0.3">
      <c r="A2" s="107" t="s">
        <v>141</v>
      </c>
      <c r="B2" s="107"/>
      <c r="C2" s="142"/>
      <c r="D2" s="142"/>
      <c r="E2" s="142"/>
      <c r="F2" s="142"/>
      <c r="G2" s="142"/>
      <c r="H2" s="142"/>
      <c r="I2" s="142"/>
      <c r="J2" s="142"/>
      <c r="K2" s="148"/>
      <c r="L2" s="378" t="s">
        <v>481</v>
      </c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51"/>
      <c r="G4" s="142"/>
      <c r="H4" s="142"/>
      <c r="I4" s="142"/>
      <c r="J4" s="142"/>
      <c r="K4" s="142"/>
      <c r="L4" s="142"/>
    </row>
    <row r="5" spans="1:13" ht="15" x14ac:dyDescent="0.3">
      <c r="A5" s="230" t="s">
        <v>482</v>
      </c>
      <c r="B5" s="230"/>
      <c r="C5" s="82"/>
      <c r="D5" s="82"/>
      <c r="E5" s="82"/>
      <c r="F5" s="231"/>
      <c r="G5" s="232"/>
      <c r="H5" s="232"/>
      <c r="I5" s="232"/>
      <c r="J5" s="232"/>
      <c r="K5" s="232"/>
      <c r="L5" s="231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64</v>
      </c>
      <c r="B7" s="138" t="s">
        <v>249</v>
      </c>
      <c r="C7" s="140" t="s">
        <v>245</v>
      </c>
      <c r="D7" s="140" t="s">
        <v>246</v>
      </c>
      <c r="E7" s="140" t="s">
        <v>355</v>
      </c>
      <c r="F7" s="140" t="s">
        <v>248</v>
      </c>
      <c r="G7" s="140" t="s">
        <v>392</v>
      </c>
      <c r="H7" s="140" t="s">
        <v>394</v>
      </c>
      <c r="I7" s="140" t="s">
        <v>388</v>
      </c>
      <c r="J7" s="140" t="s">
        <v>389</v>
      </c>
      <c r="K7" s="140" t="s">
        <v>401</v>
      </c>
      <c r="L7" s="140" t="s">
        <v>390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69">
        <v>1</v>
      </c>
      <c r="B9" s="69" t="s">
        <v>491</v>
      </c>
      <c r="C9" s="26" t="s">
        <v>492</v>
      </c>
      <c r="D9" s="26" t="s">
        <v>493</v>
      </c>
      <c r="E9" s="26">
        <v>2000</v>
      </c>
      <c r="F9" s="26" t="s">
        <v>494</v>
      </c>
      <c r="G9" s="26">
        <v>100</v>
      </c>
      <c r="H9" s="397" t="s">
        <v>501</v>
      </c>
      <c r="I9" s="228" t="s">
        <v>495</v>
      </c>
      <c r="J9" s="228" t="s">
        <v>496</v>
      </c>
      <c r="K9" s="228"/>
      <c r="L9" s="26"/>
    </row>
    <row r="10" spans="1:13" customFormat="1" ht="15" x14ac:dyDescent="0.2">
      <c r="A10" s="69">
        <v>2</v>
      </c>
      <c r="B10" s="69" t="s">
        <v>497</v>
      </c>
      <c r="C10" s="26" t="s">
        <v>498</v>
      </c>
      <c r="D10" s="26" t="s">
        <v>499</v>
      </c>
      <c r="E10" s="26">
        <v>2001</v>
      </c>
      <c r="F10" s="26" t="s">
        <v>500</v>
      </c>
      <c r="G10" s="26">
        <v>100</v>
      </c>
      <c r="H10" s="397" t="s">
        <v>504</v>
      </c>
      <c r="I10" s="228" t="s">
        <v>502</v>
      </c>
      <c r="J10" s="228" t="s">
        <v>503</v>
      </c>
      <c r="K10" s="228"/>
      <c r="L10" s="26"/>
    </row>
    <row r="11" spans="1:13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 x14ac:dyDescent="0.2">
      <c r="A27" s="69" t="s">
        <v>279</v>
      </c>
      <c r="B27" s="69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 x14ac:dyDescent="0.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 x14ac:dyDescent="0.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 x14ac:dyDescent="0.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39"/>
    </row>
    <row r="33" spans="3:7" ht="15" x14ac:dyDescent="0.3">
      <c r="C33" s="192"/>
      <c r="D33" s="198" t="s">
        <v>269</v>
      </c>
      <c r="E33" s="192"/>
      <c r="G33" s="199" t="s">
        <v>274</v>
      </c>
    </row>
    <row r="34" spans="3:7" ht="15" x14ac:dyDescent="0.3">
      <c r="C34" s="192"/>
      <c r="D34" s="200" t="s">
        <v>140</v>
      </c>
      <c r="E34" s="192"/>
      <c r="G34" s="192" t="s">
        <v>270</v>
      </c>
    </row>
    <row r="35" spans="3:7" ht="15" x14ac:dyDescent="0.3">
      <c r="C35" s="192"/>
      <c r="D35" s="200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41" t="s">
        <v>468</v>
      </c>
      <c r="B1" s="142"/>
      <c r="C1" s="142"/>
      <c r="D1" s="142"/>
      <c r="E1" s="142"/>
      <c r="F1" s="142"/>
      <c r="G1" s="142"/>
      <c r="H1" s="148"/>
      <c r="I1" s="80" t="s">
        <v>110</v>
      </c>
    </row>
    <row r="2" spans="1:13" customFormat="1" ht="15" x14ac:dyDescent="0.3">
      <c r="A2" s="107" t="s">
        <v>141</v>
      </c>
      <c r="B2" s="142"/>
      <c r="C2" s="142"/>
      <c r="D2" s="142"/>
      <c r="E2" s="142"/>
      <c r="F2" s="142"/>
      <c r="G2" s="142"/>
      <c r="H2" s="148"/>
      <c r="I2" s="378" t="s">
        <v>481</v>
      </c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2"/>
      <c r="E4" s="142"/>
      <c r="F4" s="142"/>
      <c r="G4" s="142"/>
      <c r="H4" s="142"/>
      <c r="I4" s="151"/>
    </row>
    <row r="5" spans="1:13" ht="15" x14ac:dyDescent="0.3">
      <c r="A5" s="230" t="s">
        <v>482</v>
      </c>
      <c r="B5" s="82"/>
      <c r="C5" s="82"/>
      <c r="D5" s="232"/>
      <c r="E5" s="232"/>
      <c r="F5" s="232"/>
      <c r="G5" s="232"/>
      <c r="H5" s="232"/>
      <c r="I5" s="231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60" x14ac:dyDescent="0.2">
      <c r="A7" s="154" t="s">
        <v>64</v>
      </c>
      <c r="B7" s="140" t="s">
        <v>386</v>
      </c>
      <c r="C7" s="140" t="s">
        <v>387</v>
      </c>
      <c r="D7" s="140" t="s">
        <v>392</v>
      </c>
      <c r="E7" s="140" t="s">
        <v>394</v>
      </c>
      <c r="F7" s="140" t="s">
        <v>388</v>
      </c>
      <c r="G7" s="140" t="s">
        <v>389</v>
      </c>
      <c r="H7" s="140" t="s">
        <v>401</v>
      </c>
      <c r="I7" s="140" t="s">
        <v>390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 x14ac:dyDescent="0.2">
      <c r="A27" s="69" t="s">
        <v>279</v>
      </c>
      <c r="B27" s="26"/>
      <c r="C27" s="26"/>
      <c r="D27" s="26"/>
      <c r="E27" s="26"/>
      <c r="F27" s="228"/>
      <c r="G27" s="228"/>
      <c r="H27" s="228"/>
      <c r="I27" s="26"/>
    </row>
    <row r="28" spans="1:9" x14ac:dyDescent="0.2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 x14ac:dyDescent="0.2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 x14ac:dyDescent="0.2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39"/>
    </row>
    <row r="33" spans="2:6" ht="15" x14ac:dyDescent="0.3">
      <c r="B33" s="192"/>
      <c r="C33" s="198" t="s">
        <v>269</v>
      </c>
      <c r="D33" s="192"/>
      <c r="F33" s="199" t="s">
        <v>274</v>
      </c>
    </row>
    <row r="34" spans="2:6" ht="15" x14ac:dyDescent="0.3">
      <c r="B34" s="192"/>
      <c r="C34" s="200" t="s">
        <v>140</v>
      </c>
      <c r="D34" s="192"/>
      <c r="F34" s="192" t="s">
        <v>270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C5" sqref="C5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6" t="s">
        <v>406</v>
      </c>
      <c r="B1" s="78"/>
      <c r="C1" s="78"/>
      <c r="D1" s="78"/>
      <c r="E1" s="78"/>
      <c r="F1" s="78"/>
      <c r="G1" s="78"/>
      <c r="H1" s="78"/>
      <c r="I1" s="172" t="s">
        <v>199</v>
      </c>
      <c r="J1" s="173"/>
    </row>
    <row r="2" spans="1:10" x14ac:dyDescent="0.3">
      <c r="A2" s="78" t="s">
        <v>141</v>
      </c>
      <c r="B2" s="78"/>
      <c r="C2" s="78"/>
      <c r="D2" s="78"/>
      <c r="E2" s="78"/>
      <c r="F2" s="78"/>
      <c r="G2" s="78"/>
      <c r="H2" s="78"/>
      <c r="I2" s="378" t="s">
        <v>481</v>
      </c>
      <c r="J2" s="173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3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30"/>
      <c r="B5" s="230"/>
      <c r="C5" s="230" t="s">
        <v>482</v>
      </c>
      <c r="D5" s="230"/>
      <c r="E5" s="230"/>
      <c r="F5" s="230"/>
      <c r="G5" s="230"/>
      <c r="H5" s="230"/>
      <c r="I5" s="230"/>
      <c r="J5" s="199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4" t="s">
        <v>64</v>
      </c>
      <c r="B8" s="174" t="s">
        <v>378</v>
      </c>
      <c r="C8" s="175" t="s">
        <v>440</v>
      </c>
      <c r="D8" s="175" t="s">
        <v>441</v>
      </c>
      <c r="E8" s="175" t="s">
        <v>379</v>
      </c>
      <c r="F8" s="175" t="s">
        <v>398</v>
      </c>
      <c r="G8" s="175" t="s">
        <v>399</v>
      </c>
      <c r="H8" s="175" t="s">
        <v>445</v>
      </c>
      <c r="I8" s="175" t="s">
        <v>400</v>
      </c>
      <c r="J8" s="107"/>
    </row>
    <row r="9" spans="1:10" x14ac:dyDescent="0.3">
      <c r="A9" s="177">
        <v>1</v>
      </c>
      <c r="B9" s="214"/>
      <c r="C9" s="182"/>
      <c r="D9" s="182"/>
      <c r="E9" s="181"/>
      <c r="F9" s="181"/>
      <c r="G9" s="181"/>
      <c r="H9" s="181"/>
      <c r="I9" s="181"/>
      <c r="J9" s="107"/>
    </row>
    <row r="10" spans="1:10" x14ac:dyDescent="0.3">
      <c r="A10" s="177">
        <v>2</v>
      </c>
      <c r="B10" s="214"/>
      <c r="C10" s="182"/>
      <c r="D10" s="182"/>
      <c r="E10" s="181"/>
      <c r="F10" s="181"/>
      <c r="G10" s="181"/>
      <c r="H10" s="181"/>
      <c r="I10" s="181"/>
      <c r="J10" s="107"/>
    </row>
    <row r="11" spans="1:10" x14ac:dyDescent="0.3">
      <c r="A11" s="177">
        <v>3</v>
      </c>
      <c r="B11" s="214"/>
      <c r="C11" s="182"/>
      <c r="D11" s="182"/>
      <c r="E11" s="181"/>
      <c r="F11" s="181"/>
      <c r="G11" s="181"/>
      <c r="H11" s="181"/>
      <c r="I11" s="181"/>
      <c r="J11" s="107"/>
    </row>
    <row r="12" spans="1:10" x14ac:dyDescent="0.3">
      <c r="A12" s="177">
        <v>4</v>
      </c>
      <c r="B12" s="214"/>
      <c r="C12" s="182"/>
      <c r="D12" s="182"/>
      <c r="E12" s="181"/>
      <c r="F12" s="181"/>
      <c r="G12" s="181"/>
      <c r="H12" s="181"/>
      <c r="I12" s="181"/>
      <c r="J12" s="107"/>
    </row>
    <row r="13" spans="1:10" x14ac:dyDescent="0.3">
      <c r="A13" s="177">
        <v>5</v>
      </c>
      <c r="B13" s="214"/>
      <c r="C13" s="182"/>
      <c r="D13" s="182"/>
      <c r="E13" s="181"/>
      <c r="F13" s="181"/>
      <c r="G13" s="181"/>
      <c r="H13" s="181"/>
      <c r="I13" s="181"/>
      <c r="J13" s="107"/>
    </row>
    <row r="14" spans="1:10" x14ac:dyDescent="0.3">
      <c r="A14" s="177">
        <v>6</v>
      </c>
      <c r="B14" s="214"/>
      <c r="C14" s="182"/>
      <c r="D14" s="182"/>
      <c r="E14" s="181"/>
      <c r="F14" s="181"/>
      <c r="G14" s="181"/>
      <c r="H14" s="181"/>
      <c r="I14" s="181"/>
      <c r="J14" s="107"/>
    </row>
    <row r="15" spans="1:10" x14ac:dyDescent="0.3">
      <c r="A15" s="177">
        <v>7</v>
      </c>
      <c r="B15" s="214"/>
      <c r="C15" s="182"/>
      <c r="D15" s="182"/>
      <c r="E15" s="181"/>
      <c r="F15" s="181"/>
      <c r="G15" s="181"/>
      <c r="H15" s="181"/>
      <c r="I15" s="181"/>
      <c r="J15" s="107"/>
    </row>
    <row r="16" spans="1:10" x14ac:dyDescent="0.3">
      <c r="A16" s="177">
        <v>8</v>
      </c>
      <c r="B16" s="214"/>
      <c r="C16" s="182"/>
      <c r="D16" s="182"/>
      <c r="E16" s="181"/>
      <c r="F16" s="181"/>
      <c r="G16" s="181"/>
      <c r="H16" s="181"/>
      <c r="I16" s="181"/>
      <c r="J16" s="107"/>
    </row>
    <row r="17" spans="1:10" x14ac:dyDescent="0.3">
      <c r="A17" s="177">
        <v>9</v>
      </c>
      <c r="B17" s="214"/>
      <c r="C17" s="182"/>
      <c r="D17" s="182"/>
      <c r="E17" s="181"/>
      <c r="F17" s="181"/>
      <c r="G17" s="181"/>
      <c r="H17" s="181"/>
      <c r="I17" s="181"/>
      <c r="J17" s="107"/>
    </row>
    <row r="18" spans="1:10" x14ac:dyDescent="0.3">
      <c r="A18" s="177">
        <v>10</v>
      </c>
      <c r="B18" s="214"/>
      <c r="C18" s="182"/>
      <c r="D18" s="182"/>
      <c r="E18" s="181"/>
      <c r="F18" s="181"/>
      <c r="G18" s="181"/>
      <c r="H18" s="181"/>
      <c r="I18" s="181"/>
      <c r="J18" s="107"/>
    </row>
    <row r="19" spans="1:10" x14ac:dyDescent="0.3">
      <c r="A19" s="177">
        <v>11</v>
      </c>
      <c r="B19" s="214"/>
      <c r="C19" s="182"/>
      <c r="D19" s="182"/>
      <c r="E19" s="181"/>
      <c r="F19" s="181"/>
      <c r="G19" s="181"/>
      <c r="H19" s="181"/>
      <c r="I19" s="181"/>
      <c r="J19" s="107"/>
    </row>
    <row r="20" spans="1:10" x14ac:dyDescent="0.3">
      <c r="A20" s="177">
        <v>12</v>
      </c>
      <c r="B20" s="214"/>
      <c r="C20" s="182"/>
      <c r="D20" s="182"/>
      <c r="E20" s="181"/>
      <c r="F20" s="181"/>
      <c r="G20" s="181"/>
      <c r="H20" s="181"/>
      <c r="I20" s="181"/>
      <c r="J20" s="107"/>
    </row>
    <row r="21" spans="1:10" x14ac:dyDescent="0.3">
      <c r="A21" s="177">
        <v>13</v>
      </c>
      <c r="B21" s="214"/>
      <c r="C21" s="182"/>
      <c r="D21" s="182"/>
      <c r="E21" s="181"/>
      <c r="F21" s="181"/>
      <c r="G21" s="181"/>
      <c r="H21" s="181"/>
      <c r="I21" s="181"/>
      <c r="J21" s="107"/>
    </row>
    <row r="22" spans="1:10" x14ac:dyDescent="0.3">
      <c r="A22" s="177">
        <v>14</v>
      </c>
      <c r="B22" s="214"/>
      <c r="C22" s="182"/>
      <c r="D22" s="182"/>
      <c r="E22" s="181"/>
      <c r="F22" s="181"/>
      <c r="G22" s="181"/>
      <c r="H22" s="181"/>
      <c r="I22" s="181"/>
      <c r="J22" s="107"/>
    </row>
    <row r="23" spans="1:10" x14ac:dyDescent="0.3">
      <c r="A23" s="177">
        <v>15</v>
      </c>
      <c r="B23" s="214"/>
      <c r="C23" s="182"/>
      <c r="D23" s="182"/>
      <c r="E23" s="181"/>
      <c r="F23" s="181"/>
      <c r="G23" s="181"/>
      <c r="H23" s="181"/>
      <c r="I23" s="181"/>
      <c r="J23" s="107"/>
    </row>
    <row r="24" spans="1:10" x14ac:dyDescent="0.3">
      <c r="A24" s="177">
        <v>16</v>
      </c>
      <c r="B24" s="214"/>
      <c r="C24" s="182"/>
      <c r="D24" s="182"/>
      <c r="E24" s="181"/>
      <c r="F24" s="181"/>
      <c r="G24" s="181"/>
      <c r="H24" s="181"/>
      <c r="I24" s="181"/>
      <c r="J24" s="107"/>
    </row>
    <row r="25" spans="1:10" x14ac:dyDescent="0.3">
      <c r="A25" s="177">
        <v>17</v>
      </c>
      <c r="B25" s="214"/>
      <c r="C25" s="182"/>
      <c r="D25" s="182"/>
      <c r="E25" s="181"/>
      <c r="F25" s="181"/>
      <c r="G25" s="181"/>
      <c r="H25" s="181"/>
      <c r="I25" s="181"/>
      <c r="J25" s="107"/>
    </row>
    <row r="26" spans="1:10" x14ac:dyDescent="0.3">
      <c r="A26" s="177">
        <v>18</v>
      </c>
      <c r="B26" s="214"/>
      <c r="C26" s="182"/>
      <c r="D26" s="182"/>
      <c r="E26" s="181"/>
      <c r="F26" s="181"/>
      <c r="G26" s="181"/>
      <c r="H26" s="181"/>
      <c r="I26" s="181"/>
      <c r="J26" s="107"/>
    </row>
    <row r="27" spans="1:10" x14ac:dyDescent="0.3">
      <c r="A27" s="177">
        <v>19</v>
      </c>
      <c r="B27" s="214"/>
      <c r="C27" s="182"/>
      <c r="D27" s="182"/>
      <c r="E27" s="181"/>
      <c r="F27" s="181"/>
      <c r="G27" s="181"/>
      <c r="H27" s="181"/>
      <c r="I27" s="181"/>
      <c r="J27" s="107"/>
    </row>
    <row r="28" spans="1:10" x14ac:dyDescent="0.3">
      <c r="A28" s="177">
        <v>20</v>
      </c>
      <c r="B28" s="214"/>
      <c r="C28" s="182"/>
      <c r="D28" s="182"/>
      <c r="E28" s="181"/>
      <c r="F28" s="181"/>
      <c r="G28" s="181"/>
      <c r="H28" s="181"/>
      <c r="I28" s="181"/>
      <c r="J28" s="107"/>
    </row>
    <row r="29" spans="1:10" x14ac:dyDescent="0.3">
      <c r="A29" s="177">
        <v>21</v>
      </c>
      <c r="B29" s="214"/>
      <c r="C29" s="185"/>
      <c r="D29" s="185"/>
      <c r="E29" s="184"/>
      <c r="F29" s="184"/>
      <c r="G29" s="184"/>
      <c r="H29" s="286"/>
      <c r="I29" s="181"/>
      <c r="J29" s="107"/>
    </row>
    <row r="30" spans="1:10" x14ac:dyDescent="0.3">
      <c r="A30" s="177">
        <v>22</v>
      </c>
      <c r="B30" s="214"/>
      <c r="C30" s="185"/>
      <c r="D30" s="185"/>
      <c r="E30" s="184"/>
      <c r="F30" s="184"/>
      <c r="G30" s="184"/>
      <c r="H30" s="286"/>
      <c r="I30" s="181"/>
      <c r="J30" s="107"/>
    </row>
    <row r="31" spans="1:10" x14ac:dyDescent="0.3">
      <c r="A31" s="177">
        <v>23</v>
      </c>
      <c r="B31" s="214"/>
      <c r="C31" s="185"/>
      <c r="D31" s="185"/>
      <c r="E31" s="184"/>
      <c r="F31" s="184"/>
      <c r="G31" s="184"/>
      <c r="H31" s="286"/>
      <c r="I31" s="181"/>
      <c r="J31" s="107"/>
    </row>
    <row r="32" spans="1:10" x14ac:dyDescent="0.3">
      <c r="A32" s="177">
        <v>24</v>
      </c>
      <c r="B32" s="214"/>
      <c r="C32" s="185"/>
      <c r="D32" s="185"/>
      <c r="E32" s="184"/>
      <c r="F32" s="184"/>
      <c r="G32" s="184"/>
      <c r="H32" s="286"/>
      <c r="I32" s="181"/>
      <c r="J32" s="107"/>
    </row>
    <row r="33" spans="1:12" x14ac:dyDescent="0.3">
      <c r="A33" s="177">
        <v>25</v>
      </c>
      <c r="B33" s="214"/>
      <c r="C33" s="185"/>
      <c r="D33" s="185"/>
      <c r="E33" s="184"/>
      <c r="F33" s="184"/>
      <c r="G33" s="184"/>
      <c r="H33" s="286"/>
      <c r="I33" s="181"/>
      <c r="J33" s="107"/>
    </row>
    <row r="34" spans="1:12" x14ac:dyDescent="0.3">
      <c r="A34" s="177">
        <v>26</v>
      </c>
      <c r="B34" s="214"/>
      <c r="C34" s="185"/>
      <c r="D34" s="185"/>
      <c r="E34" s="184"/>
      <c r="F34" s="184"/>
      <c r="G34" s="184"/>
      <c r="H34" s="286"/>
      <c r="I34" s="181"/>
      <c r="J34" s="107"/>
    </row>
    <row r="35" spans="1:12" x14ac:dyDescent="0.3">
      <c r="A35" s="177">
        <v>27</v>
      </c>
      <c r="B35" s="214"/>
      <c r="C35" s="185"/>
      <c r="D35" s="185"/>
      <c r="E35" s="184"/>
      <c r="F35" s="184"/>
      <c r="G35" s="184"/>
      <c r="H35" s="286"/>
      <c r="I35" s="181"/>
      <c r="J35" s="107"/>
    </row>
    <row r="36" spans="1:12" x14ac:dyDescent="0.3">
      <c r="A36" s="177">
        <v>28</v>
      </c>
      <c r="B36" s="214"/>
      <c r="C36" s="185"/>
      <c r="D36" s="185"/>
      <c r="E36" s="184"/>
      <c r="F36" s="184"/>
      <c r="G36" s="184"/>
      <c r="H36" s="286"/>
      <c r="I36" s="181"/>
      <c r="J36" s="107"/>
    </row>
    <row r="37" spans="1:12" x14ac:dyDescent="0.3">
      <c r="A37" s="177">
        <v>29</v>
      </c>
      <c r="B37" s="214"/>
      <c r="C37" s="185"/>
      <c r="D37" s="185"/>
      <c r="E37" s="184"/>
      <c r="F37" s="184"/>
      <c r="G37" s="184"/>
      <c r="H37" s="286"/>
      <c r="I37" s="181"/>
      <c r="J37" s="107"/>
    </row>
    <row r="38" spans="1:12" x14ac:dyDescent="0.3">
      <c r="A38" s="177" t="s">
        <v>279</v>
      </c>
      <c r="B38" s="214"/>
      <c r="C38" s="185"/>
      <c r="D38" s="185"/>
      <c r="E38" s="184"/>
      <c r="F38" s="184"/>
      <c r="G38" s="288"/>
      <c r="H38" s="297" t="s">
        <v>433</v>
      </c>
      <c r="I38" s="289">
        <f>SUM(I9:I37)</f>
        <v>0</v>
      </c>
      <c r="J38" s="107"/>
    </row>
    <row r="40" spans="1:12" x14ac:dyDescent="0.3">
      <c r="A40" s="192" t="s">
        <v>469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269</v>
      </c>
      <c r="F45" s="199" t="s">
        <v>274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140</v>
      </c>
      <c r="F46" s="192" t="s">
        <v>270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P16" sqref="P16"/>
    </sheetView>
  </sheetViews>
  <sheetFormatPr defaultRowHeight="12.75" x14ac:dyDescent="0.2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 x14ac:dyDescent="0.2">
      <c r="A1" s="201" t="s">
        <v>471</v>
      </c>
      <c r="B1" s="202"/>
      <c r="C1" s="202"/>
      <c r="D1" s="202"/>
      <c r="E1" s="202"/>
      <c r="F1" s="202"/>
      <c r="G1" s="202"/>
      <c r="H1" s="202"/>
      <c r="I1" s="205"/>
      <c r="J1" s="274"/>
      <c r="K1" s="274"/>
      <c r="L1" s="274"/>
      <c r="M1" s="274" t="s">
        <v>422</v>
      </c>
      <c r="N1" s="205"/>
    </row>
    <row r="2" spans="1:14" ht="15" x14ac:dyDescent="0.2">
      <c r="A2" s="205" t="s">
        <v>318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378" t="s">
        <v>481</v>
      </c>
      <c r="N2" s="205"/>
    </row>
    <row r="3" spans="1:14" x14ac:dyDescent="0.2">
      <c r="A3" s="205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5"/>
    </row>
    <row r="4" spans="1:14" ht="15" x14ac:dyDescent="0.3">
      <c r="A4" s="117" t="s">
        <v>275</v>
      </c>
      <c r="B4" s="202"/>
      <c r="C4" s="202"/>
      <c r="D4" s="206"/>
      <c r="E4" s="275"/>
      <c r="F4" s="206"/>
      <c r="G4" s="203"/>
      <c r="H4" s="203"/>
      <c r="I4" s="203"/>
      <c r="J4" s="203"/>
      <c r="K4" s="203"/>
      <c r="L4" s="202"/>
      <c r="M4" s="203"/>
      <c r="N4" s="205"/>
    </row>
    <row r="5" spans="1:14" x14ac:dyDescent="0.2">
      <c r="A5" s="207"/>
      <c r="B5" s="207"/>
      <c r="C5" s="207"/>
      <c r="D5" s="207" t="s">
        <v>482</v>
      </c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 x14ac:dyDescent="0.25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5"/>
    </row>
    <row r="7" spans="1:14" ht="51" x14ac:dyDescent="0.2">
      <c r="A7" s="277" t="s">
        <v>64</v>
      </c>
      <c r="B7" s="278" t="s">
        <v>423</v>
      </c>
      <c r="C7" s="278" t="s">
        <v>424</v>
      </c>
      <c r="D7" s="279" t="s">
        <v>425</v>
      </c>
      <c r="E7" s="279" t="s">
        <v>276</v>
      </c>
      <c r="F7" s="279" t="s">
        <v>426</v>
      </c>
      <c r="G7" s="279" t="s">
        <v>427</v>
      </c>
      <c r="H7" s="278" t="s">
        <v>428</v>
      </c>
      <c r="I7" s="280" t="s">
        <v>429</v>
      </c>
      <c r="J7" s="280" t="s">
        <v>430</v>
      </c>
      <c r="K7" s="281" t="s">
        <v>431</v>
      </c>
      <c r="L7" s="281" t="s">
        <v>432</v>
      </c>
      <c r="M7" s="279" t="s">
        <v>422</v>
      </c>
      <c r="N7" s="205"/>
    </row>
    <row r="8" spans="1:14" x14ac:dyDescent="0.2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 x14ac:dyDescent="0.25">
      <c r="A9" s="213">
        <v>1</v>
      </c>
      <c r="B9" s="214"/>
      <c r="C9" s="282"/>
      <c r="D9" s="213"/>
      <c r="E9" s="213"/>
      <c r="F9" s="213"/>
      <c r="G9" s="213"/>
      <c r="H9" s="213"/>
      <c r="I9" s="213"/>
      <c r="J9" s="213"/>
      <c r="K9" s="213"/>
      <c r="L9" s="213"/>
      <c r="M9" s="283" t="str">
        <f t="shared" ref="M9:M33" si="0">IF(ISBLANK(B9),"",$M$2)</f>
        <v/>
      </c>
      <c r="N9" s="205"/>
    </row>
    <row r="10" spans="1:14" ht="15" x14ac:dyDescent="0.25">
      <c r="A10" s="213">
        <v>2</v>
      </c>
      <c r="B10" s="214"/>
      <c r="C10" s="282"/>
      <c r="D10" s="213"/>
      <c r="E10" s="213"/>
      <c r="F10" s="213"/>
      <c r="G10" s="213"/>
      <c r="H10" s="213"/>
      <c r="I10" s="213"/>
      <c r="J10" s="213"/>
      <c r="K10" s="213"/>
      <c r="L10" s="213"/>
      <c r="M10" s="283" t="str">
        <f t="shared" si="0"/>
        <v/>
      </c>
      <c r="N10" s="205"/>
    </row>
    <row r="11" spans="1:14" ht="15" x14ac:dyDescent="0.25">
      <c r="A11" s="213">
        <v>3</v>
      </c>
      <c r="B11" s="214"/>
      <c r="C11" s="282"/>
      <c r="D11" s="213"/>
      <c r="E11" s="213"/>
      <c r="F11" s="213"/>
      <c r="G11" s="213"/>
      <c r="H11" s="213"/>
      <c r="I11" s="213"/>
      <c r="J11" s="213"/>
      <c r="K11" s="213"/>
      <c r="L11" s="213"/>
      <c r="M11" s="283" t="str">
        <f t="shared" si="0"/>
        <v/>
      </c>
      <c r="N11" s="205"/>
    </row>
    <row r="12" spans="1:14" ht="15" x14ac:dyDescent="0.25">
      <c r="A12" s="213">
        <v>4</v>
      </c>
      <c r="B12" s="214"/>
      <c r="C12" s="282"/>
      <c r="D12" s="213"/>
      <c r="E12" s="213"/>
      <c r="F12" s="213"/>
      <c r="G12" s="213"/>
      <c r="H12" s="213"/>
      <c r="I12" s="213"/>
      <c r="J12" s="213"/>
      <c r="K12" s="213"/>
      <c r="L12" s="213"/>
      <c r="M12" s="283" t="str">
        <f t="shared" si="0"/>
        <v/>
      </c>
      <c r="N12" s="205"/>
    </row>
    <row r="13" spans="1:14" ht="15" x14ac:dyDescent="0.25">
      <c r="A13" s="213">
        <v>5</v>
      </c>
      <c r="B13" s="214"/>
      <c r="C13" s="282"/>
      <c r="D13" s="213"/>
      <c r="E13" s="213"/>
      <c r="F13" s="213"/>
      <c r="G13" s="213"/>
      <c r="H13" s="213"/>
      <c r="I13" s="213"/>
      <c r="J13" s="213"/>
      <c r="K13" s="213"/>
      <c r="L13" s="213"/>
      <c r="M13" s="283" t="str">
        <f t="shared" si="0"/>
        <v/>
      </c>
      <c r="N13" s="205"/>
    </row>
    <row r="14" spans="1:14" ht="15" x14ac:dyDescent="0.25">
      <c r="A14" s="213">
        <v>6</v>
      </c>
      <c r="B14" s="214"/>
      <c r="C14" s="282"/>
      <c r="D14" s="213"/>
      <c r="E14" s="213"/>
      <c r="F14" s="213"/>
      <c r="G14" s="213"/>
      <c r="H14" s="213"/>
      <c r="I14" s="213"/>
      <c r="J14" s="213"/>
      <c r="K14" s="213"/>
      <c r="L14" s="213"/>
      <c r="M14" s="283" t="str">
        <f t="shared" si="0"/>
        <v/>
      </c>
      <c r="N14" s="205"/>
    </row>
    <row r="15" spans="1:14" ht="15" x14ac:dyDescent="0.25">
      <c r="A15" s="213">
        <v>7</v>
      </c>
      <c r="B15" s="214"/>
      <c r="C15" s="282"/>
      <c r="D15" s="213"/>
      <c r="E15" s="213"/>
      <c r="F15" s="213"/>
      <c r="G15" s="213"/>
      <c r="H15" s="213"/>
      <c r="I15" s="213"/>
      <c r="J15" s="213"/>
      <c r="K15" s="213"/>
      <c r="L15" s="213"/>
      <c r="M15" s="283" t="str">
        <f t="shared" si="0"/>
        <v/>
      </c>
      <c r="N15" s="205"/>
    </row>
    <row r="16" spans="1:14" ht="15" x14ac:dyDescent="0.25">
      <c r="A16" s="213">
        <v>8</v>
      </c>
      <c r="B16" s="214"/>
      <c r="C16" s="282"/>
      <c r="D16" s="213"/>
      <c r="E16" s="213"/>
      <c r="F16" s="213"/>
      <c r="G16" s="213"/>
      <c r="H16" s="213"/>
      <c r="I16" s="213"/>
      <c r="J16" s="213"/>
      <c r="K16" s="213"/>
      <c r="L16" s="213"/>
      <c r="M16" s="283" t="str">
        <f t="shared" si="0"/>
        <v/>
      </c>
      <c r="N16" s="205"/>
    </row>
    <row r="17" spans="1:14" ht="15" x14ac:dyDescent="0.25">
      <c r="A17" s="213">
        <v>9</v>
      </c>
      <c r="B17" s="214"/>
      <c r="C17" s="282"/>
      <c r="D17" s="213"/>
      <c r="E17" s="213"/>
      <c r="F17" s="213"/>
      <c r="G17" s="213"/>
      <c r="H17" s="213"/>
      <c r="I17" s="213"/>
      <c r="J17" s="213"/>
      <c r="K17" s="213"/>
      <c r="L17" s="213"/>
      <c r="M17" s="283" t="str">
        <f t="shared" si="0"/>
        <v/>
      </c>
      <c r="N17" s="205"/>
    </row>
    <row r="18" spans="1:14" ht="15" x14ac:dyDescent="0.25">
      <c r="A18" s="213">
        <v>10</v>
      </c>
      <c r="B18" s="214"/>
      <c r="C18" s="282"/>
      <c r="D18" s="213"/>
      <c r="E18" s="213"/>
      <c r="F18" s="213"/>
      <c r="G18" s="213"/>
      <c r="H18" s="213"/>
      <c r="I18" s="213"/>
      <c r="J18" s="213"/>
      <c r="K18" s="213"/>
      <c r="L18" s="213"/>
      <c r="M18" s="283" t="str">
        <f t="shared" si="0"/>
        <v/>
      </c>
      <c r="N18" s="205"/>
    </row>
    <row r="19" spans="1:14" ht="15" x14ac:dyDescent="0.25">
      <c r="A19" s="213">
        <v>11</v>
      </c>
      <c r="B19" s="214"/>
      <c r="C19" s="282"/>
      <c r="D19" s="213"/>
      <c r="E19" s="213"/>
      <c r="F19" s="213"/>
      <c r="G19" s="213"/>
      <c r="H19" s="213"/>
      <c r="I19" s="213"/>
      <c r="J19" s="213"/>
      <c r="K19" s="213"/>
      <c r="L19" s="213"/>
      <c r="M19" s="283" t="str">
        <f t="shared" si="0"/>
        <v/>
      </c>
      <c r="N19" s="205"/>
    </row>
    <row r="20" spans="1:14" ht="15" x14ac:dyDescent="0.25">
      <c r="A20" s="213">
        <v>12</v>
      </c>
      <c r="B20" s="214"/>
      <c r="C20" s="282"/>
      <c r="D20" s="213"/>
      <c r="E20" s="213"/>
      <c r="F20" s="213"/>
      <c r="G20" s="213"/>
      <c r="H20" s="213"/>
      <c r="I20" s="213"/>
      <c r="J20" s="213"/>
      <c r="K20" s="213"/>
      <c r="L20" s="213"/>
      <c r="M20" s="283" t="str">
        <f t="shared" si="0"/>
        <v/>
      </c>
      <c r="N20" s="205"/>
    </row>
    <row r="21" spans="1:14" ht="15" x14ac:dyDescent="0.25">
      <c r="A21" s="213">
        <v>13</v>
      </c>
      <c r="B21" s="214"/>
      <c r="C21" s="282"/>
      <c r="D21" s="213"/>
      <c r="E21" s="213"/>
      <c r="F21" s="213"/>
      <c r="G21" s="213"/>
      <c r="H21" s="213"/>
      <c r="I21" s="213"/>
      <c r="J21" s="213"/>
      <c r="K21" s="213"/>
      <c r="L21" s="213"/>
      <c r="M21" s="283" t="str">
        <f t="shared" si="0"/>
        <v/>
      </c>
      <c r="N21" s="205"/>
    </row>
    <row r="22" spans="1:14" ht="15" x14ac:dyDescent="0.25">
      <c r="A22" s="213">
        <v>14</v>
      </c>
      <c r="B22" s="214"/>
      <c r="C22" s="282"/>
      <c r="D22" s="213"/>
      <c r="E22" s="213"/>
      <c r="F22" s="213"/>
      <c r="G22" s="213"/>
      <c r="H22" s="213"/>
      <c r="I22" s="213"/>
      <c r="J22" s="213"/>
      <c r="K22" s="213"/>
      <c r="L22" s="213"/>
      <c r="M22" s="283" t="str">
        <f t="shared" si="0"/>
        <v/>
      </c>
      <c r="N22" s="205"/>
    </row>
    <row r="23" spans="1:14" ht="15" x14ac:dyDescent="0.25">
      <c r="A23" s="213">
        <v>15</v>
      </c>
      <c r="B23" s="214"/>
      <c r="C23" s="282"/>
      <c r="D23" s="213"/>
      <c r="E23" s="213"/>
      <c r="F23" s="213"/>
      <c r="G23" s="213"/>
      <c r="H23" s="213"/>
      <c r="I23" s="213"/>
      <c r="J23" s="213"/>
      <c r="K23" s="213"/>
      <c r="L23" s="213"/>
      <c r="M23" s="283" t="str">
        <f t="shared" si="0"/>
        <v/>
      </c>
      <c r="N23" s="205"/>
    </row>
    <row r="24" spans="1:14" ht="15" x14ac:dyDescent="0.25">
      <c r="A24" s="213">
        <v>16</v>
      </c>
      <c r="B24" s="214"/>
      <c r="C24" s="282"/>
      <c r="D24" s="213"/>
      <c r="E24" s="213"/>
      <c r="F24" s="213"/>
      <c r="G24" s="213"/>
      <c r="H24" s="213"/>
      <c r="I24" s="213"/>
      <c r="J24" s="213"/>
      <c r="K24" s="213"/>
      <c r="L24" s="213"/>
      <c r="M24" s="283" t="str">
        <f t="shared" si="0"/>
        <v/>
      </c>
      <c r="N24" s="205"/>
    </row>
    <row r="25" spans="1:14" ht="15" x14ac:dyDescent="0.25">
      <c r="A25" s="213">
        <v>17</v>
      </c>
      <c r="B25" s="214"/>
      <c r="C25" s="282"/>
      <c r="D25" s="213"/>
      <c r="E25" s="213"/>
      <c r="F25" s="213"/>
      <c r="G25" s="213"/>
      <c r="H25" s="213"/>
      <c r="I25" s="213"/>
      <c r="J25" s="213"/>
      <c r="K25" s="213"/>
      <c r="L25" s="213"/>
      <c r="M25" s="283" t="str">
        <f t="shared" si="0"/>
        <v/>
      </c>
      <c r="N25" s="205"/>
    </row>
    <row r="26" spans="1:14" ht="15" x14ac:dyDescent="0.25">
      <c r="A26" s="213">
        <v>18</v>
      </c>
      <c r="B26" s="214"/>
      <c r="C26" s="282"/>
      <c r="D26" s="213"/>
      <c r="E26" s="213"/>
      <c r="F26" s="213"/>
      <c r="G26" s="213"/>
      <c r="H26" s="213"/>
      <c r="I26" s="213"/>
      <c r="J26" s="213"/>
      <c r="K26" s="213"/>
      <c r="L26" s="213"/>
      <c r="M26" s="283" t="str">
        <f t="shared" si="0"/>
        <v/>
      </c>
      <c r="N26" s="205"/>
    </row>
    <row r="27" spans="1:14" ht="15" x14ac:dyDescent="0.25">
      <c r="A27" s="213">
        <v>19</v>
      </c>
      <c r="B27" s="214"/>
      <c r="C27" s="282"/>
      <c r="D27" s="213"/>
      <c r="E27" s="213"/>
      <c r="F27" s="213"/>
      <c r="G27" s="213"/>
      <c r="H27" s="213"/>
      <c r="I27" s="213"/>
      <c r="J27" s="213"/>
      <c r="K27" s="213"/>
      <c r="L27" s="213"/>
      <c r="M27" s="283" t="str">
        <f t="shared" si="0"/>
        <v/>
      </c>
      <c r="N27" s="205"/>
    </row>
    <row r="28" spans="1:14" ht="15" x14ac:dyDescent="0.25">
      <c r="A28" s="213">
        <v>20</v>
      </c>
      <c r="B28" s="214"/>
      <c r="C28" s="282"/>
      <c r="D28" s="213"/>
      <c r="E28" s="213"/>
      <c r="F28" s="213"/>
      <c r="G28" s="213"/>
      <c r="H28" s="213"/>
      <c r="I28" s="213"/>
      <c r="J28" s="213"/>
      <c r="K28" s="213"/>
      <c r="L28" s="213"/>
      <c r="M28" s="283" t="str">
        <f t="shared" si="0"/>
        <v/>
      </c>
      <c r="N28" s="205"/>
    </row>
    <row r="29" spans="1:14" ht="15" x14ac:dyDescent="0.25">
      <c r="A29" s="213">
        <v>21</v>
      </c>
      <c r="B29" s="214"/>
      <c r="C29" s="282"/>
      <c r="D29" s="213"/>
      <c r="E29" s="213"/>
      <c r="F29" s="213"/>
      <c r="G29" s="213"/>
      <c r="H29" s="213"/>
      <c r="I29" s="213"/>
      <c r="J29" s="213"/>
      <c r="K29" s="213"/>
      <c r="L29" s="213"/>
      <c r="M29" s="283" t="str">
        <f t="shared" si="0"/>
        <v/>
      </c>
      <c r="N29" s="205"/>
    </row>
    <row r="30" spans="1:14" ht="15" x14ac:dyDescent="0.25">
      <c r="A30" s="213">
        <v>22</v>
      </c>
      <c r="B30" s="214"/>
      <c r="C30" s="282"/>
      <c r="D30" s="213"/>
      <c r="E30" s="213"/>
      <c r="F30" s="213"/>
      <c r="G30" s="213"/>
      <c r="H30" s="213"/>
      <c r="I30" s="213"/>
      <c r="J30" s="213"/>
      <c r="K30" s="213"/>
      <c r="L30" s="213"/>
      <c r="M30" s="283" t="str">
        <f t="shared" si="0"/>
        <v/>
      </c>
      <c r="N30" s="205"/>
    </row>
    <row r="31" spans="1:14" ht="15" x14ac:dyDescent="0.25">
      <c r="A31" s="213">
        <v>23</v>
      </c>
      <c r="B31" s="214"/>
      <c r="C31" s="282"/>
      <c r="D31" s="213"/>
      <c r="E31" s="213"/>
      <c r="F31" s="213"/>
      <c r="G31" s="213"/>
      <c r="H31" s="213"/>
      <c r="I31" s="213"/>
      <c r="J31" s="213"/>
      <c r="K31" s="213"/>
      <c r="L31" s="213"/>
      <c r="M31" s="283" t="str">
        <f t="shared" si="0"/>
        <v/>
      </c>
      <c r="N31" s="205"/>
    </row>
    <row r="32" spans="1:14" ht="15" x14ac:dyDescent="0.25">
      <c r="A32" s="213">
        <v>24</v>
      </c>
      <c r="B32" s="214"/>
      <c r="C32" s="282"/>
      <c r="D32" s="213"/>
      <c r="E32" s="213"/>
      <c r="F32" s="213"/>
      <c r="G32" s="213"/>
      <c r="H32" s="213"/>
      <c r="I32" s="213"/>
      <c r="J32" s="213"/>
      <c r="K32" s="213"/>
      <c r="L32" s="213"/>
      <c r="M32" s="283" t="str">
        <f t="shared" si="0"/>
        <v/>
      </c>
      <c r="N32" s="205"/>
    </row>
    <row r="33" spans="1:14" ht="15" x14ac:dyDescent="0.25">
      <c r="A33" s="284" t="s">
        <v>279</v>
      </c>
      <c r="B33" s="214"/>
      <c r="C33" s="282"/>
      <c r="D33" s="213"/>
      <c r="E33" s="213"/>
      <c r="F33" s="213"/>
      <c r="G33" s="213"/>
      <c r="H33" s="213"/>
      <c r="I33" s="213"/>
      <c r="J33" s="213"/>
      <c r="K33" s="213"/>
      <c r="L33" s="213"/>
      <c r="M33" s="283" t="str">
        <f t="shared" si="0"/>
        <v/>
      </c>
      <c r="N33" s="205"/>
    </row>
    <row r="34" spans="1:14" s="220" customFormat="1" x14ac:dyDescent="0.2"/>
    <row r="37" spans="1:14" s="21" customFormat="1" ht="15" x14ac:dyDescent="0.3">
      <c r="B37" s="215" t="s">
        <v>107</v>
      </c>
    </row>
    <row r="38" spans="1:14" s="21" customFormat="1" ht="15" x14ac:dyDescent="0.3">
      <c r="B38" s="215"/>
    </row>
    <row r="39" spans="1:14" s="21" customFormat="1" ht="15" x14ac:dyDescent="0.3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 x14ac:dyDescent="0.3">
      <c r="C40" s="218" t="s">
        <v>269</v>
      </c>
      <c r="D40" s="216"/>
      <c r="E40" s="216"/>
      <c r="H40" s="215" t="s">
        <v>320</v>
      </c>
      <c r="M40" s="216"/>
    </row>
    <row r="41" spans="1:14" s="21" customFormat="1" ht="15" x14ac:dyDescent="0.3">
      <c r="C41" s="218" t="s">
        <v>140</v>
      </c>
      <c r="D41" s="216"/>
      <c r="E41" s="216"/>
      <c r="H41" s="219" t="s">
        <v>270</v>
      </c>
      <c r="M41" s="216"/>
    </row>
    <row r="42" spans="1:14" ht="15" x14ac:dyDescent="0.3">
      <c r="C42" s="218"/>
      <c r="F42" s="219"/>
      <c r="J42" s="221"/>
      <c r="K42" s="221"/>
      <c r="L42" s="221"/>
      <c r="M42" s="221"/>
    </row>
    <row r="43" spans="1:14" ht="15" x14ac:dyDescent="0.3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13" sqref="C13"/>
    </sheetView>
  </sheetViews>
  <sheetFormatPr defaultRowHeight="15" x14ac:dyDescent="0.3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273</v>
      </c>
      <c r="B1" s="263"/>
      <c r="C1" s="431" t="s">
        <v>110</v>
      </c>
      <c r="D1" s="431"/>
      <c r="E1" s="116"/>
    </row>
    <row r="2" spans="1:12" s="6" customFormat="1" x14ac:dyDescent="0.3">
      <c r="A2" s="78" t="s">
        <v>141</v>
      </c>
      <c r="B2" s="263"/>
      <c r="C2" s="432" t="s">
        <v>481</v>
      </c>
      <c r="D2" s="433"/>
      <c r="E2" s="116"/>
    </row>
    <row r="3" spans="1:12" s="6" customFormat="1" x14ac:dyDescent="0.3">
      <c r="A3" s="78"/>
      <c r="B3" s="263"/>
      <c r="C3" s="77"/>
      <c r="D3" s="77"/>
      <c r="E3" s="116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4"/>
      <c r="C4" s="78"/>
      <c r="D4" s="78"/>
      <c r="E4" s="110"/>
      <c r="L4" s="6"/>
    </row>
    <row r="5" spans="1:12" s="2" customFormat="1" x14ac:dyDescent="0.3">
      <c r="A5" s="122" t="s">
        <v>482</v>
      </c>
      <c r="B5" s="265"/>
      <c r="C5" s="59"/>
      <c r="D5" s="59"/>
      <c r="E5" s="110"/>
    </row>
    <row r="6" spans="1:12" s="2" customFormat="1" x14ac:dyDescent="0.3">
      <c r="A6" s="79"/>
      <c r="B6" s="264"/>
      <c r="C6" s="78"/>
      <c r="D6" s="78"/>
      <c r="E6" s="110"/>
    </row>
    <row r="7" spans="1:12" s="6" customFormat="1" ht="18" x14ac:dyDescent="0.3">
      <c r="A7" s="102"/>
      <c r="B7" s="115"/>
      <c r="C7" s="80"/>
      <c r="D7" s="80"/>
      <c r="E7" s="116"/>
    </row>
    <row r="8" spans="1:12" s="6" customFormat="1" ht="30" x14ac:dyDescent="0.3">
      <c r="A8" s="108" t="s">
        <v>64</v>
      </c>
      <c r="B8" s="81" t="s">
        <v>250</v>
      </c>
      <c r="C8" s="81" t="s">
        <v>66</v>
      </c>
      <c r="D8" s="81" t="s">
        <v>67</v>
      </c>
      <c r="E8" s="116"/>
      <c r="F8" s="20"/>
    </row>
    <row r="9" spans="1:12" s="7" customFormat="1" x14ac:dyDescent="0.3">
      <c r="A9" s="251">
        <v>1</v>
      </c>
      <c r="B9" s="251" t="s">
        <v>65</v>
      </c>
      <c r="C9" s="87">
        <v>682733</v>
      </c>
      <c r="D9" s="87">
        <v>682733</v>
      </c>
      <c r="E9" s="116"/>
    </row>
    <row r="10" spans="1:12" s="7" customFormat="1" x14ac:dyDescent="0.3">
      <c r="A10" s="89">
        <v>1.1000000000000001</v>
      </c>
      <c r="B10" s="89" t="s">
        <v>80</v>
      </c>
      <c r="C10" s="87">
        <v>682733</v>
      </c>
      <c r="D10" s="87">
        <v>682733</v>
      </c>
      <c r="E10" s="116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6"/>
    </row>
    <row r="12" spans="1:12" s="10" customFormat="1" x14ac:dyDescent="0.3">
      <c r="A12" s="90" t="s">
        <v>31</v>
      </c>
      <c r="B12" s="90" t="s">
        <v>309</v>
      </c>
      <c r="C12" s="109">
        <v>10693</v>
      </c>
      <c r="D12" s="109">
        <v>35083</v>
      </c>
      <c r="E12" s="116"/>
    </row>
    <row r="13" spans="1:12" s="3" customFormat="1" x14ac:dyDescent="0.3">
      <c r="A13" s="99" t="s">
        <v>81</v>
      </c>
      <c r="B13" s="99" t="s">
        <v>312</v>
      </c>
      <c r="C13" s="8">
        <v>10693</v>
      </c>
      <c r="D13" s="8">
        <v>10693</v>
      </c>
      <c r="E13" s="116"/>
    </row>
    <row r="14" spans="1:12" s="3" customFormat="1" x14ac:dyDescent="0.3">
      <c r="A14" s="99" t="s">
        <v>109</v>
      </c>
      <c r="B14" s="99" t="s">
        <v>97</v>
      </c>
      <c r="C14" s="8">
        <v>24390</v>
      </c>
      <c r="D14" s="8">
        <v>24390</v>
      </c>
      <c r="E14" s="116"/>
    </row>
    <row r="15" spans="1:12" s="3" customFormat="1" x14ac:dyDescent="0.3">
      <c r="A15" s="90" t="s">
        <v>82</v>
      </c>
      <c r="B15" s="90" t="s">
        <v>83</v>
      </c>
      <c r="C15" s="109">
        <v>374650</v>
      </c>
      <c r="D15" s="109">
        <v>376450</v>
      </c>
      <c r="E15" s="116"/>
    </row>
    <row r="16" spans="1:12" s="3" customFormat="1" x14ac:dyDescent="0.3">
      <c r="A16" s="99" t="s">
        <v>84</v>
      </c>
      <c r="B16" s="99" t="s">
        <v>86</v>
      </c>
      <c r="C16" s="8">
        <v>374650</v>
      </c>
      <c r="D16" s="8">
        <v>376450</v>
      </c>
      <c r="E16" s="116"/>
    </row>
    <row r="17" spans="1:5" s="3" customFormat="1" ht="30" x14ac:dyDescent="0.3">
      <c r="A17" s="99" t="s">
        <v>85</v>
      </c>
      <c r="B17" s="99" t="s">
        <v>111</v>
      </c>
      <c r="C17" s="8"/>
      <c r="D17" s="8"/>
      <c r="E17" s="116"/>
    </row>
    <row r="18" spans="1:5" s="3" customFormat="1" x14ac:dyDescent="0.3">
      <c r="A18" s="90" t="s">
        <v>87</v>
      </c>
      <c r="B18" s="90" t="s">
        <v>419</v>
      </c>
      <c r="C18" s="109">
        <f>SUM(C19:C22)</f>
        <v>0</v>
      </c>
      <c r="D18" s="109">
        <f>SUM(D19:D22)</f>
        <v>0</v>
      </c>
      <c r="E18" s="116"/>
    </row>
    <row r="19" spans="1:5" s="3" customFormat="1" x14ac:dyDescent="0.3">
      <c r="A19" s="99" t="s">
        <v>88</v>
      </c>
      <c r="B19" s="99" t="s">
        <v>89</v>
      </c>
      <c r="C19" s="8"/>
      <c r="D19" s="8"/>
      <c r="E19" s="116"/>
    </row>
    <row r="20" spans="1:5" s="3" customFormat="1" ht="30" x14ac:dyDescent="0.3">
      <c r="A20" s="99" t="s">
        <v>92</v>
      </c>
      <c r="B20" s="99" t="s">
        <v>90</v>
      </c>
      <c r="C20" s="8"/>
      <c r="D20" s="8"/>
      <c r="E20" s="116"/>
    </row>
    <row r="21" spans="1:5" s="3" customFormat="1" x14ac:dyDescent="0.3">
      <c r="A21" s="99" t="s">
        <v>93</v>
      </c>
      <c r="B21" s="99" t="s">
        <v>91</v>
      </c>
      <c r="C21" s="8"/>
      <c r="D21" s="8"/>
      <c r="E21" s="116"/>
    </row>
    <row r="22" spans="1:5" s="3" customFormat="1" x14ac:dyDescent="0.3">
      <c r="A22" s="99" t="s">
        <v>94</v>
      </c>
      <c r="B22" s="99" t="s">
        <v>447</v>
      </c>
      <c r="C22" s="8"/>
      <c r="D22" s="8"/>
      <c r="E22" s="116"/>
    </row>
    <row r="23" spans="1:5" s="3" customFormat="1" x14ac:dyDescent="0.3">
      <c r="A23" s="90" t="s">
        <v>95</v>
      </c>
      <c r="B23" s="90" t="s">
        <v>448</v>
      </c>
      <c r="C23" s="290"/>
      <c r="D23" s="8"/>
      <c r="E23" s="116"/>
    </row>
    <row r="24" spans="1:5" s="3" customFormat="1" x14ac:dyDescent="0.3">
      <c r="A24" s="90" t="s">
        <v>252</v>
      </c>
      <c r="B24" s="90" t="s">
        <v>454</v>
      </c>
      <c r="C24" s="8">
        <v>273000</v>
      </c>
      <c r="D24" s="8">
        <v>273000</v>
      </c>
      <c r="E24" s="116"/>
    </row>
    <row r="25" spans="1:5" s="3" customFormat="1" x14ac:dyDescent="0.3">
      <c r="A25" s="89">
        <v>1.2</v>
      </c>
      <c r="B25" s="251" t="s">
        <v>96</v>
      </c>
      <c r="C25" s="87">
        <v>1479.32</v>
      </c>
      <c r="D25" s="87">
        <f>SUM(D26,D30)</f>
        <v>0</v>
      </c>
      <c r="E25" s="116"/>
    </row>
    <row r="26" spans="1:5" x14ac:dyDescent="0.3">
      <c r="A26" s="90" t="s">
        <v>32</v>
      </c>
      <c r="B26" s="90" t="s">
        <v>312</v>
      </c>
      <c r="C26" s="109">
        <v>1479.32</v>
      </c>
      <c r="D26" s="109">
        <f>SUM(D27:D29)</f>
        <v>0</v>
      </c>
      <c r="E26" s="116"/>
    </row>
    <row r="27" spans="1:5" x14ac:dyDescent="0.3">
      <c r="A27" s="258" t="s">
        <v>98</v>
      </c>
      <c r="B27" s="99" t="s">
        <v>310</v>
      </c>
      <c r="C27" s="8">
        <v>1479.32</v>
      </c>
      <c r="D27" s="8"/>
      <c r="E27" s="116"/>
    </row>
    <row r="28" spans="1:5" x14ac:dyDescent="0.3">
      <c r="A28" s="258" t="s">
        <v>99</v>
      </c>
      <c r="B28" s="99" t="s">
        <v>313</v>
      </c>
      <c r="C28" s="8"/>
      <c r="D28" s="8"/>
      <c r="E28" s="116"/>
    </row>
    <row r="29" spans="1:5" x14ac:dyDescent="0.3">
      <c r="A29" s="258" t="s">
        <v>457</v>
      </c>
      <c r="B29" s="99" t="s">
        <v>311</v>
      </c>
      <c r="C29" s="8"/>
      <c r="D29" s="8"/>
      <c r="E29" s="116"/>
    </row>
    <row r="30" spans="1:5" x14ac:dyDescent="0.3">
      <c r="A30" s="90" t="s">
        <v>33</v>
      </c>
      <c r="B30" s="287" t="s">
        <v>455</v>
      </c>
      <c r="C30" s="8"/>
      <c r="D30" s="8"/>
      <c r="E30" s="116"/>
    </row>
    <row r="31" spans="1:5" s="23" customFormat="1" ht="12.75" x14ac:dyDescent="0.2">
      <c r="B31" s="266"/>
    </row>
    <row r="32" spans="1:5" s="2" customFormat="1" x14ac:dyDescent="0.3">
      <c r="A32" s="1"/>
      <c r="B32" s="267"/>
      <c r="E32" s="5"/>
    </row>
    <row r="33" spans="1:9" s="2" customFormat="1" x14ac:dyDescent="0.3">
      <c r="B33" s="26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1" t="s">
        <v>107</v>
      </c>
      <c r="B36" s="267"/>
      <c r="E36" s="5"/>
    </row>
    <row r="37" spans="1:9" s="2" customFormat="1" x14ac:dyDescent="0.3">
      <c r="B37" s="267"/>
      <c r="E37"/>
      <c r="F37"/>
      <c r="G37"/>
      <c r="H37"/>
      <c r="I37"/>
    </row>
    <row r="38" spans="1:9" s="2" customFormat="1" x14ac:dyDescent="0.3">
      <c r="B38" s="267"/>
      <c r="D38" s="12"/>
      <c r="E38"/>
      <c r="F38"/>
      <c r="G38"/>
      <c r="H38"/>
      <c r="I38"/>
    </row>
    <row r="39" spans="1:9" s="2" customFormat="1" x14ac:dyDescent="0.3">
      <c r="A39"/>
      <c r="B39" s="269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67" t="s">
        <v>271</v>
      </c>
      <c r="D40" s="12"/>
      <c r="E40"/>
      <c r="F40"/>
      <c r="G40"/>
      <c r="H40"/>
      <c r="I40"/>
    </row>
    <row r="41" spans="1:9" customFormat="1" ht="12.75" x14ac:dyDescent="0.2">
      <c r="B41" s="270" t="s">
        <v>140</v>
      </c>
    </row>
    <row r="42" spans="1:9" customFormat="1" ht="12.75" x14ac:dyDescent="0.2">
      <c r="B42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opLeftCell="A13" zoomScaleSheetLayoutView="70" workbookViewId="0">
      <selection activeCell="B43" sqref="B43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407</v>
      </c>
      <c r="B1" s="248"/>
      <c r="C1" s="431" t="s">
        <v>110</v>
      </c>
      <c r="D1" s="431"/>
      <c r="E1" s="93"/>
    </row>
    <row r="2" spans="1:5" s="6" customFormat="1" x14ac:dyDescent="0.3">
      <c r="A2" s="76" t="s">
        <v>408</v>
      </c>
      <c r="B2" s="248"/>
      <c r="C2" s="429" t="s">
        <v>481</v>
      </c>
      <c r="D2" s="430"/>
      <c r="E2" s="93"/>
    </row>
    <row r="3" spans="1:5" s="6" customFormat="1" x14ac:dyDescent="0.3">
      <c r="A3" s="76" t="s">
        <v>409</v>
      </c>
      <c r="B3" s="248"/>
      <c r="C3" s="249"/>
      <c r="D3" s="249"/>
      <c r="E3" s="93"/>
    </row>
    <row r="4" spans="1:5" s="6" customFormat="1" x14ac:dyDescent="0.3">
      <c r="A4" s="78" t="s">
        <v>141</v>
      </c>
      <c r="B4" s="248"/>
      <c r="C4" s="249"/>
      <c r="D4" s="249"/>
      <c r="E4" s="93"/>
    </row>
    <row r="5" spans="1:5" s="6" customFormat="1" x14ac:dyDescent="0.3">
      <c r="A5" s="78"/>
      <c r="B5" s="248"/>
      <c r="C5" s="249"/>
      <c r="D5" s="249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50" t="s">
        <v>482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8"/>
      <c r="B9" s="248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51">
        <v>1</v>
      </c>
      <c r="B11" s="251" t="s">
        <v>57</v>
      </c>
      <c r="C11" s="386">
        <f>C12+C20+C23+C24+C28+C34+C35+C37+C46+C49+C50+C53</f>
        <v>119053.55999999997</v>
      </c>
      <c r="D11" s="386">
        <f>D12+D20+D23+D24+D28+D34+D35+D37+D46+D49+D50+D53</f>
        <v>107874.55999999997</v>
      </c>
      <c r="E11" s="252"/>
    </row>
    <row r="12" spans="1:5" s="9" customFormat="1" ht="18" x14ac:dyDescent="0.2">
      <c r="A12" s="89">
        <v>1.1000000000000001</v>
      </c>
      <c r="B12" s="89" t="s">
        <v>58</v>
      </c>
      <c r="C12" s="417">
        <f>SUM(C13:C14)</f>
        <v>69812.5</v>
      </c>
      <c r="D12" s="417">
        <f>SUM(D13:D14)</f>
        <v>69812.5</v>
      </c>
      <c r="E12" s="95"/>
    </row>
    <row r="13" spans="1:5" s="10" customFormat="1" x14ac:dyDescent="0.2">
      <c r="A13" s="90" t="s">
        <v>30</v>
      </c>
      <c r="B13" s="90" t="s">
        <v>59</v>
      </c>
      <c r="C13" s="406">
        <v>39062.5</v>
      </c>
      <c r="D13" s="411">
        <v>39062.5</v>
      </c>
      <c r="E13" s="96"/>
    </row>
    <row r="14" spans="1:5" s="3" customFormat="1" x14ac:dyDescent="0.2">
      <c r="A14" s="90" t="s">
        <v>31</v>
      </c>
      <c r="B14" s="90" t="s">
        <v>0</v>
      </c>
      <c r="C14" s="4">
        <v>30750</v>
      </c>
      <c r="D14" s="412">
        <v>30750</v>
      </c>
      <c r="E14" s="97"/>
    </row>
    <row r="15" spans="1:5" s="7" customFormat="1" x14ac:dyDescent="0.2">
      <c r="A15" s="89">
        <v>1.2</v>
      </c>
      <c r="B15" s="89" t="s">
        <v>60</v>
      </c>
      <c r="C15" s="86"/>
      <c r="D15" s="413"/>
      <c r="E15" s="252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414">
        <f>SUM(D17:D18)</f>
        <v>0</v>
      </c>
      <c r="E16" s="97"/>
    </row>
    <row r="17" spans="1:6" s="3" customFormat="1" x14ac:dyDescent="0.2">
      <c r="A17" s="99" t="s">
        <v>98</v>
      </c>
      <c r="B17" s="99" t="s">
        <v>61</v>
      </c>
      <c r="C17" s="4"/>
      <c r="D17" s="412"/>
      <c r="E17" s="97"/>
    </row>
    <row r="18" spans="1:6" s="3" customFormat="1" x14ac:dyDescent="0.2">
      <c r="A18" s="99" t="s">
        <v>99</v>
      </c>
      <c r="B18" s="99" t="s">
        <v>62</v>
      </c>
      <c r="C18" s="4"/>
      <c r="D18" s="412"/>
      <c r="E18" s="97"/>
    </row>
    <row r="19" spans="1:6" s="3" customFormat="1" x14ac:dyDescent="0.2">
      <c r="A19" s="90" t="s">
        <v>33</v>
      </c>
      <c r="B19" s="90" t="s">
        <v>2</v>
      </c>
      <c r="C19" s="85"/>
      <c r="D19" s="414"/>
      <c r="E19" s="253"/>
      <c r="F19" s="254"/>
    </row>
    <row r="20" spans="1:6" s="419" customFormat="1" ht="30" x14ac:dyDescent="0.2">
      <c r="A20" s="17" t="s">
        <v>12</v>
      </c>
      <c r="B20" s="17" t="s">
        <v>251</v>
      </c>
      <c r="C20" s="418">
        <v>660.54</v>
      </c>
      <c r="D20" s="418">
        <v>660.54</v>
      </c>
    </row>
    <row r="21" spans="1:6" s="419" customFormat="1" x14ac:dyDescent="0.2">
      <c r="A21" s="17" t="s">
        <v>13</v>
      </c>
      <c r="B21" s="17" t="s">
        <v>14</v>
      </c>
      <c r="C21" s="418"/>
      <c r="D21" s="418"/>
    </row>
    <row r="22" spans="1:6" s="419" customFormat="1" ht="30" x14ac:dyDescent="0.2">
      <c r="A22" s="17" t="s">
        <v>282</v>
      </c>
      <c r="B22" s="17" t="s">
        <v>22</v>
      </c>
      <c r="C22" s="418"/>
      <c r="D22" s="418"/>
    </row>
    <row r="23" spans="1:6" s="419" customFormat="1" ht="16.5" customHeight="1" x14ac:dyDescent="0.2">
      <c r="A23" s="17" t="s">
        <v>283</v>
      </c>
      <c r="B23" s="17" t="s">
        <v>15</v>
      </c>
      <c r="C23" s="418">
        <v>5353.48</v>
      </c>
      <c r="D23" s="418">
        <v>5353.48</v>
      </c>
    </row>
    <row r="24" spans="1:6" s="419" customFormat="1" ht="16.5" customHeight="1" x14ac:dyDescent="0.2">
      <c r="A24" s="17" t="s">
        <v>284</v>
      </c>
      <c r="B24" s="17" t="s">
        <v>16</v>
      </c>
      <c r="C24" s="418">
        <v>298.89999999999998</v>
      </c>
      <c r="D24" s="418">
        <v>298.89999999999998</v>
      </c>
    </row>
    <row r="25" spans="1:6" s="419" customFormat="1" ht="16.5" customHeight="1" x14ac:dyDescent="0.2">
      <c r="A25" s="17" t="s">
        <v>285</v>
      </c>
      <c r="B25" s="17" t="s">
        <v>17</v>
      </c>
      <c r="C25" s="420"/>
      <c r="D25" s="420"/>
    </row>
    <row r="26" spans="1:6" s="419" customFormat="1" ht="16.5" customHeight="1" x14ac:dyDescent="0.2">
      <c r="A26" s="18" t="s">
        <v>286</v>
      </c>
      <c r="B26" s="18" t="s">
        <v>18</v>
      </c>
      <c r="C26" s="418"/>
      <c r="D26" s="418"/>
    </row>
    <row r="27" spans="1:6" s="419" customFormat="1" ht="16.5" customHeight="1" x14ac:dyDescent="0.2">
      <c r="A27" s="18" t="s">
        <v>287</v>
      </c>
      <c r="B27" s="18" t="s">
        <v>19</v>
      </c>
      <c r="C27" s="418"/>
      <c r="D27" s="418"/>
    </row>
    <row r="28" spans="1:6" s="419" customFormat="1" ht="16.5" customHeight="1" x14ac:dyDescent="0.2">
      <c r="A28" s="18" t="s">
        <v>288</v>
      </c>
      <c r="B28" s="18" t="s">
        <v>20</v>
      </c>
      <c r="C28" s="418">
        <v>1605.65</v>
      </c>
      <c r="D28" s="418">
        <v>1605.65</v>
      </c>
    </row>
    <row r="29" spans="1:6" s="419" customFormat="1" ht="16.5" customHeight="1" x14ac:dyDescent="0.2">
      <c r="A29" s="18" t="s">
        <v>289</v>
      </c>
      <c r="B29" s="18" t="s">
        <v>23</v>
      </c>
      <c r="C29" s="418"/>
      <c r="D29" s="418"/>
    </row>
    <row r="30" spans="1:6" s="257" customFormat="1" ht="16.5" customHeight="1" x14ac:dyDescent="0.2">
      <c r="A30" s="99" t="s">
        <v>290</v>
      </c>
      <c r="B30" s="99" t="s">
        <v>21</v>
      </c>
      <c r="C30" s="255"/>
      <c r="D30" s="255"/>
      <c r="E30" s="256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412"/>
      <c r="E31" s="253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412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412"/>
      <c r="E33" s="97"/>
    </row>
    <row r="34" spans="1:5" s="3" customFormat="1" x14ac:dyDescent="0.2">
      <c r="A34" s="90" t="s">
        <v>37</v>
      </c>
      <c r="B34" s="90" t="s">
        <v>63</v>
      </c>
      <c r="C34" s="85">
        <v>832</v>
      </c>
      <c r="D34" s="414">
        <v>832</v>
      </c>
      <c r="E34" s="97"/>
    </row>
    <row r="35" spans="1:5" s="3" customFormat="1" ht="16.5" customHeight="1" x14ac:dyDescent="0.2">
      <c r="A35" s="99" t="s">
        <v>291</v>
      </c>
      <c r="B35" s="99" t="s">
        <v>56</v>
      </c>
      <c r="C35" s="4">
        <v>9454</v>
      </c>
      <c r="D35" s="412">
        <v>9454</v>
      </c>
      <c r="E35" s="97"/>
    </row>
    <row r="36" spans="1:5" s="3" customFormat="1" ht="16.5" customHeight="1" x14ac:dyDescent="0.2">
      <c r="A36" s="99" t="s">
        <v>292</v>
      </c>
      <c r="B36" s="99" t="s">
        <v>55</v>
      </c>
      <c r="C36" s="4"/>
      <c r="D36" s="412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06">
        <v>255.73</v>
      </c>
      <c r="D37" s="411">
        <v>255.73</v>
      </c>
      <c r="E37" s="97"/>
    </row>
    <row r="38" spans="1:5" s="3" customFormat="1" ht="16.5" customHeight="1" x14ac:dyDescent="0.2">
      <c r="A38" s="90" t="s">
        <v>39</v>
      </c>
      <c r="B38" s="90" t="s">
        <v>410</v>
      </c>
      <c r="C38" s="85"/>
      <c r="D38" s="414"/>
      <c r="E38" s="97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412"/>
      <c r="E39" s="97"/>
    </row>
    <row r="40" spans="1:5" s="3" customFormat="1" ht="16.5" customHeight="1" x14ac:dyDescent="0.2">
      <c r="A40" s="17" t="s">
        <v>357</v>
      </c>
      <c r="B40" s="17" t="s">
        <v>361</v>
      </c>
      <c r="C40" s="4"/>
      <c r="D40" s="412"/>
      <c r="E40" s="97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412"/>
      <c r="E41" s="97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412"/>
      <c r="E42" s="97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412"/>
      <c r="E43" s="97"/>
    </row>
    <row r="44" spans="1:5" s="3" customFormat="1" ht="30" x14ac:dyDescent="0.2">
      <c r="A44" s="90" t="s">
        <v>40</v>
      </c>
      <c r="B44" s="90" t="s">
        <v>28</v>
      </c>
      <c r="C44" s="4"/>
      <c r="D44" s="412"/>
      <c r="E44" s="97"/>
    </row>
    <row r="45" spans="1:5" s="3" customFormat="1" ht="16.5" customHeight="1" x14ac:dyDescent="0.2">
      <c r="A45" s="90" t="s">
        <v>41</v>
      </c>
      <c r="B45" s="90" t="s">
        <v>24</v>
      </c>
      <c r="C45" s="4"/>
      <c r="D45" s="412"/>
      <c r="E45" s="97"/>
    </row>
    <row r="46" spans="1:5" s="3" customFormat="1" ht="16.5" customHeight="1" x14ac:dyDescent="0.2">
      <c r="A46" s="90" t="s">
        <v>42</v>
      </c>
      <c r="B46" s="90" t="s">
        <v>25</v>
      </c>
      <c r="C46" s="4">
        <v>1000</v>
      </c>
      <c r="D46" s="412">
        <v>1000</v>
      </c>
      <c r="E46" s="97"/>
    </row>
    <row r="47" spans="1:5" s="3" customFormat="1" ht="16.5" customHeight="1" x14ac:dyDescent="0.2">
      <c r="A47" s="90" t="s">
        <v>43</v>
      </c>
      <c r="B47" s="90" t="s">
        <v>26</v>
      </c>
      <c r="C47" s="4"/>
      <c r="D47" s="412"/>
      <c r="E47" s="97"/>
    </row>
    <row r="48" spans="1:5" s="3" customFormat="1" ht="16.5" customHeight="1" x14ac:dyDescent="0.2">
      <c r="A48" s="90" t="s">
        <v>44</v>
      </c>
      <c r="B48" s="90" t="s">
        <v>411</v>
      </c>
      <c r="C48" s="390"/>
      <c r="D48" s="410"/>
      <c r="E48" s="97"/>
    </row>
    <row r="49" spans="1:6" s="3" customFormat="1" ht="16.5" customHeight="1" x14ac:dyDescent="0.2">
      <c r="A49" s="99" t="s">
        <v>372</v>
      </c>
      <c r="B49" s="99" t="s">
        <v>375</v>
      </c>
      <c r="C49" s="4">
        <v>19944.759999999998</v>
      </c>
      <c r="D49" s="412">
        <v>8765.76</v>
      </c>
      <c r="E49" s="97"/>
    </row>
    <row r="50" spans="1:6" s="3" customFormat="1" ht="16.5" customHeight="1" x14ac:dyDescent="0.2">
      <c r="A50" s="99" t="s">
        <v>373</v>
      </c>
      <c r="B50" s="99" t="s">
        <v>374</v>
      </c>
      <c r="C50" s="4">
        <v>1100</v>
      </c>
      <c r="D50" s="412">
        <v>1100</v>
      </c>
      <c r="E50" s="97"/>
    </row>
    <row r="51" spans="1:6" s="3" customFormat="1" ht="16.5" customHeight="1" x14ac:dyDescent="0.2">
      <c r="A51" s="99" t="s">
        <v>376</v>
      </c>
      <c r="B51" s="99" t="s">
        <v>377</v>
      </c>
      <c r="C51" s="4"/>
      <c r="D51" s="412"/>
      <c r="E51" s="97"/>
    </row>
    <row r="52" spans="1:6" s="3" customFormat="1" x14ac:dyDescent="0.2">
      <c r="A52" s="90" t="s">
        <v>45</v>
      </c>
      <c r="B52" s="90" t="s">
        <v>29</v>
      </c>
      <c r="C52" s="4"/>
      <c r="D52" s="412"/>
      <c r="E52" s="97"/>
    </row>
    <row r="53" spans="1:6" s="3" customFormat="1" ht="16.5" customHeight="1" x14ac:dyDescent="0.2">
      <c r="A53" s="90" t="s">
        <v>46</v>
      </c>
      <c r="B53" s="90" t="s">
        <v>6</v>
      </c>
      <c r="C53" s="4">
        <v>8736</v>
      </c>
      <c r="D53" s="412">
        <v>8736</v>
      </c>
      <c r="E53" s="253"/>
      <c r="F53" s="254"/>
    </row>
    <row r="54" spans="1:6" s="3" customFormat="1" ht="30" x14ac:dyDescent="0.2">
      <c r="A54" s="89">
        <v>1.3</v>
      </c>
      <c r="B54" s="89" t="s">
        <v>416</v>
      </c>
      <c r="C54" s="86"/>
      <c r="D54" s="413"/>
      <c r="E54" s="253"/>
      <c r="F54" s="254"/>
    </row>
    <row r="55" spans="1:6" s="3" customFormat="1" ht="30" x14ac:dyDescent="0.2">
      <c r="A55" s="90" t="s">
        <v>50</v>
      </c>
      <c r="B55" s="90" t="s">
        <v>48</v>
      </c>
      <c r="C55" s="4"/>
      <c r="D55" s="415"/>
      <c r="E55" s="253"/>
      <c r="F55" s="254"/>
    </row>
    <row r="56" spans="1:6" s="3" customFormat="1" ht="16.5" customHeight="1" x14ac:dyDescent="0.2">
      <c r="A56" s="90" t="s">
        <v>51</v>
      </c>
      <c r="B56" s="90" t="s">
        <v>47</v>
      </c>
      <c r="C56" s="4"/>
      <c r="D56" s="412"/>
      <c r="E56" s="253"/>
      <c r="F56" s="254"/>
    </row>
    <row r="57" spans="1:6" s="3" customFormat="1" x14ac:dyDescent="0.2">
      <c r="A57" s="89">
        <v>1.4</v>
      </c>
      <c r="B57" s="89" t="s">
        <v>418</v>
      </c>
      <c r="C57" s="4"/>
      <c r="D57" s="412"/>
      <c r="E57" s="253"/>
      <c r="F57" s="254"/>
    </row>
    <row r="58" spans="1:6" s="257" customFormat="1" x14ac:dyDescent="0.2">
      <c r="A58" s="89">
        <v>1.5</v>
      </c>
      <c r="B58" s="89" t="s">
        <v>7</v>
      </c>
      <c r="C58" s="255"/>
      <c r="D58" s="255"/>
      <c r="E58" s="256"/>
    </row>
    <row r="59" spans="1:6" s="257" customFormat="1" x14ac:dyDescent="0.3">
      <c r="A59" s="89">
        <v>1.6</v>
      </c>
      <c r="B59" s="45" t="s">
        <v>8</v>
      </c>
      <c r="C59" s="87"/>
      <c r="D59" s="416"/>
      <c r="E59" s="256"/>
    </row>
    <row r="60" spans="1:6" s="257" customFormat="1" x14ac:dyDescent="0.2">
      <c r="A60" s="90" t="s">
        <v>298</v>
      </c>
      <c r="B60" s="46" t="s">
        <v>52</v>
      </c>
      <c r="C60" s="255"/>
      <c r="D60" s="255"/>
      <c r="E60" s="256"/>
    </row>
    <row r="61" spans="1:6" s="257" customFormat="1" ht="30" x14ac:dyDescent="0.2">
      <c r="A61" s="90" t="s">
        <v>299</v>
      </c>
      <c r="B61" s="46" t="s">
        <v>54</v>
      </c>
      <c r="C61" s="255"/>
      <c r="D61" s="255"/>
      <c r="E61" s="256"/>
    </row>
    <row r="62" spans="1:6" s="257" customFormat="1" x14ac:dyDescent="0.2">
      <c r="A62" s="90" t="s">
        <v>300</v>
      </c>
      <c r="B62" s="46" t="s">
        <v>53</v>
      </c>
      <c r="C62" s="40"/>
      <c r="D62" s="40"/>
      <c r="E62" s="256"/>
    </row>
    <row r="63" spans="1:6" s="257" customFormat="1" x14ac:dyDescent="0.2">
      <c r="A63" s="90" t="s">
        <v>301</v>
      </c>
      <c r="B63" s="46" t="s">
        <v>27</v>
      </c>
      <c r="C63" s="255"/>
      <c r="D63" s="255"/>
      <c r="E63" s="256"/>
    </row>
    <row r="64" spans="1:6" s="257" customFormat="1" x14ac:dyDescent="0.2">
      <c r="A64" s="90" t="s">
        <v>338</v>
      </c>
      <c r="B64" s="46" t="s">
        <v>339</v>
      </c>
      <c r="C64" s="255"/>
      <c r="D64" s="255"/>
      <c r="E64" s="256"/>
    </row>
    <row r="65" spans="1:5" x14ac:dyDescent="0.3">
      <c r="A65" s="251">
        <v>2</v>
      </c>
      <c r="B65" s="251" t="s">
        <v>412</v>
      </c>
      <c r="C65" s="259"/>
      <c r="D65" s="259"/>
      <c r="E65" s="98"/>
    </row>
    <row r="66" spans="1:5" x14ac:dyDescent="0.3">
      <c r="A66" s="100">
        <v>2.1</v>
      </c>
      <c r="B66" s="260" t="s">
        <v>100</v>
      </c>
      <c r="C66" s="261"/>
      <c r="D66" s="22"/>
      <c r="E66" s="98"/>
    </row>
    <row r="67" spans="1:5" x14ac:dyDescent="0.3">
      <c r="A67" s="100">
        <v>2.2000000000000002</v>
      </c>
      <c r="B67" s="260" t="s">
        <v>413</v>
      </c>
      <c r="C67" s="261"/>
      <c r="D67" s="22"/>
      <c r="E67" s="98"/>
    </row>
    <row r="68" spans="1:5" x14ac:dyDescent="0.3">
      <c r="A68" s="100">
        <v>2.2999999999999998</v>
      </c>
      <c r="B68" s="260" t="s">
        <v>104</v>
      </c>
      <c r="C68" s="261"/>
      <c r="D68" s="22"/>
      <c r="E68" s="98"/>
    </row>
    <row r="69" spans="1:5" x14ac:dyDescent="0.3">
      <c r="A69" s="100">
        <v>2.4</v>
      </c>
      <c r="B69" s="260" t="s">
        <v>103</v>
      </c>
      <c r="C69" s="261"/>
      <c r="D69" s="22"/>
      <c r="E69" s="98"/>
    </row>
    <row r="70" spans="1:5" x14ac:dyDescent="0.3">
      <c r="A70" s="100">
        <v>2.5</v>
      </c>
      <c r="B70" s="260" t="s">
        <v>414</v>
      </c>
      <c r="C70" s="261"/>
      <c r="D70" s="22"/>
      <c r="E70" s="98"/>
    </row>
    <row r="71" spans="1:5" x14ac:dyDescent="0.3">
      <c r="A71" s="100">
        <v>2.6</v>
      </c>
      <c r="B71" s="260" t="s">
        <v>101</v>
      </c>
      <c r="C71" s="261"/>
      <c r="D71" s="22"/>
      <c r="E71" s="98"/>
    </row>
    <row r="72" spans="1:5" x14ac:dyDescent="0.3">
      <c r="A72" s="100">
        <v>2.7</v>
      </c>
      <c r="B72" s="260" t="s">
        <v>102</v>
      </c>
      <c r="C72" s="262"/>
      <c r="D72" s="22"/>
      <c r="E72" s="98"/>
    </row>
    <row r="73" spans="1:5" x14ac:dyDescent="0.3">
      <c r="A73" s="251">
        <v>3</v>
      </c>
      <c r="B73" s="251" t="s">
        <v>452</v>
      </c>
      <c r="C73" s="87"/>
      <c r="D73" s="22"/>
      <c r="E73" s="98"/>
    </row>
    <row r="74" spans="1:5" x14ac:dyDescent="0.3">
      <c r="A74" s="251">
        <v>4</v>
      </c>
      <c r="B74" s="251" t="s">
        <v>253</v>
      </c>
      <c r="C74" s="87"/>
      <c r="D74" s="87">
        <f>SUM(D75:D76)</f>
        <v>0</v>
      </c>
      <c r="E74" s="98"/>
    </row>
    <row r="75" spans="1:5" x14ac:dyDescent="0.3">
      <c r="A75" s="100">
        <v>4.0999999999999996</v>
      </c>
      <c r="B75" s="100" t="s">
        <v>254</v>
      </c>
      <c r="C75" s="261"/>
      <c r="D75" s="8"/>
      <c r="E75" s="98"/>
    </row>
    <row r="76" spans="1:5" x14ac:dyDescent="0.3">
      <c r="A76" s="100">
        <v>4.2</v>
      </c>
      <c r="B76" s="100" t="s">
        <v>255</v>
      </c>
      <c r="C76" s="262"/>
      <c r="D76" s="8"/>
      <c r="E76" s="98"/>
    </row>
    <row r="77" spans="1:5" x14ac:dyDescent="0.3">
      <c r="A77" s="251">
        <v>5</v>
      </c>
      <c r="B77" s="251" t="s">
        <v>280</v>
      </c>
      <c r="C77" s="292"/>
      <c r="D77" s="262"/>
      <c r="E77" s="98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9" s="23" customFormat="1" ht="12.75" x14ac:dyDescent="0.2"/>
    <row r="82" spans="1:9" x14ac:dyDescent="0.3">
      <c r="A82" s="71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1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7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10" sqref="B10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328</v>
      </c>
      <c r="B1" s="79"/>
      <c r="C1" s="431" t="s">
        <v>110</v>
      </c>
      <c r="D1" s="431"/>
      <c r="E1" s="93"/>
    </row>
    <row r="2" spans="1:5" s="6" customFormat="1" x14ac:dyDescent="0.3">
      <c r="A2" s="76" t="s">
        <v>329</v>
      </c>
      <c r="B2" s="79"/>
      <c r="C2" s="429" t="s">
        <v>481</v>
      </c>
      <c r="D2" s="429"/>
      <c r="E2" s="93"/>
    </row>
    <row r="3" spans="1:5" s="6" customFormat="1" x14ac:dyDescent="0.3">
      <c r="A3" s="78" t="s">
        <v>141</v>
      </c>
      <c r="B3" s="76"/>
      <c r="C3" s="169"/>
      <c r="D3" s="169"/>
      <c r="E3" s="93"/>
    </row>
    <row r="4" spans="1:5" s="6" customFormat="1" x14ac:dyDescent="0.3">
      <c r="A4" s="78"/>
      <c r="B4" s="78"/>
      <c r="C4" s="169"/>
      <c r="D4" s="169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/>
      <c r="B6" s="82" t="s">
        <v>482</v>
      </c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8"/>
      <c r="B8" s="168"/>
      <c r="C8" s="80"/>
      <c r="D8" s="80"/>
      <c r="E8" s="93"/>
    </row>
    <row r="9" spans="1:5" s="6" customFormat="1" ht="30" x14ac:dyDescent="0.3">
      <c r="A9" s="91" t="s">
        <v>64</v>
      </c>
      <c r="B9" s="91" t="s">
        <v>334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330</v>
      </c>
      <c r="B10" s="100" t="s">
        <v>759</v>
      </c>
      <c r="C10" s="4">
        <v>195000</v>
      </c>
      <c r="D10" s="4">
        <v>194986.75</v>
      </c>
      <c r="E10" s="95"/>
    </row>
    <row r="11" spans="1:5" s="10" customFormat="1" x14ac:dyDescent="0.2">
      <c r="A11" s="100" t="s">
        <v>331</v>
      </c>
      <c r="B11" s="100"/>
      <c r="C11" s="4"/>
      <c r="D11" s="4"/>
      <c r="E11" s="96"/>
    </row>
    <row r="12" spans="1:5" s="10" customFormat="1" x14ac:dyDescent="0.2">
      <c r="A12" s="89" t="s">
        <v>279</v>
      </c>
      <c r="B12" s="89"/>
      <c r="C12" s="4"/>
      <c r="D12" s="4"/>
      <c r="E12" s="96"/>
    </row>
    <row r="13" spans="1:5" s="10" customFormat="1" x14ac:dyDescent="0.2">
      <c r="A13" s="89" t="s">
        <v>279</v>
      </c>
      <c r="B13" s="89"/>
      <c r="C13" s="4"/>
      <c r="D13" s="4"/>
      <c r="E13" s="96"/>
    </row>
    <row r="14" spans="1:5" s="10" customFormat="1" x14ac:dyDescent="0.2">
      <c r="A14" s="89" t="s">
        <v>279</v>
      </c>
      <c r="B14" s="89"/>
      <c r="C14" s="4"/>
      <c r="D14" s="4"/>
      <c r="E14" s="96"/>
    </row>
    <row r="15" spans="1:5" s="10" customFormat="1" x14ac:dyDescent="0.2">
      <c r="A15" s="89" t="s">
        <v>279</v>
      </c>
      <c r="B15" s="89"/>
      <c r="C15" s="4"/>
      <c r="D15" s="4"/>
      <c r="E15" s="96"/>
    </row>
    <row r="16" spans="1:5" s="10" customFormat="1" x14ac:dyDescent="0.2">
      <c r="A16" s="89" t="s">
        <v>279</v>
      </c>
      <c r="B16" s="89"/>
      <c r="C16" s="4"/>
      <c r="D16" s="4"/>
      <c r="E16" s="96"/>
    </row>
    <row r="17" spans="1:5" s="10" customFormat="1" ht="17.25" customHeight="1" x14ac:dyDescent="0.2">
      <c r="A17" s="100" t="s">
        <v>332</v>
      </c>
      <c r="B17" s="89"/>
      <c r="C17" s="4"/>
      <c r="D17" s="4"/>
      <c r="E17" s="96"/>
    </row>
    <row r="18" spans="1:5" s="10" customFormat="1" ht="18" customHeight="1" x14ac:dyDescent="0.2">
      <c r="A18" s="100" t="s">
        <v>333</v>
      </c>
      <c r="B18" s="89"/>
      <c r="C18" s="4"/>
      <c r="D18" s="4"/>
      <c r="E18" s="96"/>
    </row>
    <row r="19" spans="1:5" s="10" customFormat="1" x14ac:dyDescent="0.2">
      <c r="A19" s="89" t="s">
        <v>279</v>
      </c>
      <c r="B19" s="89"/>
      <c r="C19" s="4"/>
      <c r="D19" s="4"/>
      <c r="E19" s="96"/>
    </row>
    <row r="20" spans="1:5" s="10" customFormat="1" x14ac:dyDescent="0.2">
      <c r="A20" s="89" t="s">
        <v>279</v>
      </c>
      <c r="B20" s="89"/>
      <c r="C20" s="4"/>
      <c r="D20" s="4"/>
      <c r="E20" s="96"/>
    </row>
    <row r="21" spans="1:5" s="10" customFormat="1" x14ac:dyDescent="0.2">
      <c r="A21" s="89" t="s">
        <v>279</v>
      </c>
      <c r="B21" s="89"/>
      <c r="C21" s="4"/>
      <c r="D21" s="4"/>
      <c r="E21" s="96"/>
    </row>
    <row r="22" spans="1:5" s="10" customFormat="1" x14ac:dyDescent="0.2">
      <c r="A22" s="89" t="s">
        <v>279</v>
      </c>
      <c r="B22" s="89"/>
      <c r="C22" s="4"/>
      <c r="D22" s="4"/>
      <c r="E22" s="96"/>
    </row>
    <row r="23" spans="1:5" s="10" customFormat="1" x14ac:dyDescent="0.2">
      <c r="A23" s="89" t="s">
        <v>279</v>
      </c>
      <c r="B23" s="89"/>
      <c r="C23" s="4"/>
      <c r="D23" s="4"/>
      <c r="E23" s="96"/>
    </row>
    <row r="24" spans="1:5" x14ac:dyDescent="0.3">
      <c r="A24" s="101"/>
      <c r="B24" s="101" t="s">
        <v>337</v>
      </c>
      <c r="C24" s="88">
        <f>SUM(C10:C23)</f>
        <v>195000</v>
      </c>
      <c r="D24" s="88">
        <f>SUM(D10:D23)</f>
        <v>194986.75</v>
      </c>
      <c r="E24" s="98"/>
    </row>
    <row r="25" spans="1:5" x14ac:dyDescent="0.3">
      <c r="A25" s="44"/>
      <c r="B25" s="44"/>
    </row>
    <row r="26" spans="1:5" x14ac:dyDescent="0.3">
      <c r="A26" s="272" t="s">
        <v>442</v>
      </c>
      <c r="E26" s="5"/>
    </row>
    <row r="27" spans="1:5" x14ac:dyDescent="0.3">
      <c r="A27" s="2" t="s">
        <v>443</v>
      </c>
    </row>
    <row r="28" spans="1:5" x14ac:dyDescent="0.3">
      <c r="A28" s="223" t="s">
        <v>444</v>
      </c>
    </row>
    <row r="29" spans="1:5" x14ac:dyDescent="0.3">
      <c r="A29" s="223"/>
    </row>
    <row r="30" spans="1:5" x14ac:dyDescent="0.3">
      <c r="A30" s="223" t="s">
        <v>352</v>
      </c>
    </row>
    <row r="31" spans="1:5" s="23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view="pageBreakPreview" zoomScale="70" zoomScaleSheetLayoutView="70" workbookViewId="0">
      <selection activeCell="F18" sqref="F18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20.28515625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415</v>
      </c>
      <c r="B1" s="76"/>
      <c r="C1" s="79"/>
      <c r="D1" s="79"/>
      <c r="E1" s="79"/>
      <c r="F1" s="79"/>
      <c r="G1" s="235"/>
      <c r="H1" s="235"/>
      <c r="I1" s="431" t="s">
        <v>110</v>
      </c>
      <c r="J1" s="431"/>
    </row>
    <row r="2" spans="1:10" ht="15" x14ac:dyDescent="0.3">
      <c r="A2" s="78" t="s">
        <v>141</v>
      </c>
      <c r="B2" s="76"/>
      <c r="C2" s="79"/>
      <c r="D2" s="79"/>
      <c r="E2" s="79"/>
      <c r="F2" s="79"/>
      <c r="G2" s="235"/>
      <c r="H2" s="235"/>
      <c r="I2" s="429" t="s">
        <v>481</v>
      </c>
      <c r="J2" s="429"/>
    </row>
    <row r="3" spans="1:10" ht="15" x14ac:dyDescent="0.3">
      <c r="A3" s="78"/>
      <c r="B3" s="78"/>
      <c r="C3" s="76"/>
      <c r="D3" s="76"/>
      <c r="E3" s="76"/>
      <c r="F3" s="76"/>
      <c r="G3" s="171"/>
      <c r="H3" s="171"/>
      <c r="I3" s="235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/>
      <c r="B5" s="82"/>
      <c r="C5" s="82" t="s">
        <v>482</v>
      </c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170"/>
      <c r="B7" s="170"/>
      <c r="C7" s="170"/>
      <c r="D7" s="229"/>
      <c r="E7" s="170"/>
      <c r="F7" s="170"/>
      <c r="G7" s="80"/>
      <c r="H7" s="80"/>
      <c r="I7" s="80"/>
    </row>
    <row r="8" spans="1:10" ht="45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346</v>
      </c>
      <c r="F8" s="92" t="s">
        <v>350</v>
      </c>
      <c r="G8" s="81" t="s">
        <v>10</v>
      </c>
      <c r="H8" s="81" t="s">
        <v>9</v>
      </c>
      <c r="I8" s="81" t="s">
        <v>397</v>
      </c>
      <c r="J8" s="238" t="s">
        <v>349</v>
      </c>
    </row>
    <row r="9" spans="1:10" ht="15" x14ac:dyDescent="0.2">
      <c r="A9" s="100">
        <v>1</v>
      </c>
      <c r="B9" s="403" t="s">
        <v>718</v>
      </c>
      <c r="C9" s="403" t="s">
        <v>719</v>
      </c>
      <c r="D9" s="399" t="s">
        <v>727</v>
      </c>
      <c r="E9" s="403" t="s">
        <v>731</v>
      </c>
      <c r="F9" s="100" t="s">
        <v>349</v>
      </c>
      <c r="G9" s="4">
        <v>2500</v>
      </c>
      <c r="H9" s="4">
        <v>2500</v>
      </c>
      <c r="I9" s="4">
        <v>500</v>
      </c>
      <c r="J9" s="238" t="s">
        <v>0</v>
      </c>
    </row>
    <row r="10" spans="1:10" ht="15" x14ac:dyDescent="0.2">
      <c r="A10" s="100">
        <v>2</v>
      </c>
      <c r="B10" s="403" t="s">
        <v>533</v>
      </c>
      <c r="C10" s="403" t="s">
        <v>534</v>
      </c>
      <c r="D10" s="399" t="s">
        <v>649</v>
      </c>
      <c r="E10" s="403" t="s">
        <v>732</v>
      </c>
      <c r="F10" s="100" t="s">
        <v>349</v>
      </c>
      <c r="G10" s="4">
        <v>2250</v>
      </c>
      <c r="H10" s="4">
        <v>2250</v>
      </c>
      <c r="I10" s="4">
        <v>450</v>
      </c>
    </row>
    <row r="11" spans="1:10" ht="15" x14ac:dyDescent="0.2">
      <c r="A11" s="100">
        <v>3</v>
      </c>
      <c r="B11" s="404" t="s">
        <v>523</v>
      </c>
      <c r="C11" s="404" t="s">
        <v>528</v>
      </c>
      <c r="D11" s="400" t="s">
        <v>646</v>
      </c>
      <c r="E11" s="404" t="s">
        <v>733</v>
      </c>
      <c r="F11" s="100" t="s">
        <v>349</v>
      </c>
      <c r="G11" s="406">
        <v>2437.5</v>
      </c>
      <c r="H11" s="406">
        <v>2437.5</v>
      </c>
      <c r="I11" s="406">
        <v>487.5</v>
      </c>
    </row>
    <row r="12" spans="1:10" ht="15" x14ac:dyDescent="0.2">
      <c r="A12" s="100">
        <v>4</v>
      </c>
      <c r="B12" s="404" t="s">
        <v>531</v>
      </c>
      <c r="C12" s="404" t="s">
        <v>532</v>
      </c>
      <c r="D12" s="400" t="s">
        <v>648</v>
      </c>
      <c r="E12" s="404" t="s">
        <v>734</v>
      </c>
      <c r="F12" s="100" t="s">
        <v>349</v>
      </c>
      <c r="G12" s="4">
        <v>2625</v>
      </c>
      <c r="H12" s="4">
        <v>2625</v>
      </c>
      <c r="I12" s="4">
        <v>525</v>
      </c>
    </row>
    <row r="13" spans="1:10" ht="15" x14ac:dyDescent="0.2">
      <c r="A13" s="100">
        <v>5</v>
      </c>
      <c r="B13" s="404" t="s">
        <v>720</v>
      </c>
      <c r="C13" s="404" t="s">
        <v>527</v>
      </c>
      <c r="D13" s="400" t="s">
        <v>645</v>
      </c>
      <c r="E13" s="404" t="s">
        <v>735</v>
      </c>
      <c r="F13" s="100" t="s">
        <v>349</v>
      </c>
      <c r="G13" s="4">
        <v>2625</v>
      </c>
      <c r="H13" s="4">
        <v>2625</v>
      </c>
      <c r="I13" s="4">
        <v>525</v>
      </c>
    </row>
    <row r="14" spans="1:10" ht="15" x14ac:dyDescent="0.2">
      <c r="A14" s="100">
        <v>6</v>
      </c>
      <c r="B14" s="404" t="s">
        <v>502</v>
      </c>
      <c r="C14" s="404" t="s">
        <v>503</v>
      </c>
      <c r="D14" s="400" t="s">
        <v>504</v>
      </c>
      <c r="E14" s="404" t="s">
        <v>736</v>
      </c>
      <c r="F14" s="100" t="s">
        <v>349</v>
      </c>
      <c r="G14" s="4">
        <v>2500</v>
      </c>
      <c r="H14" s="4">
        <v>2500</v>
      </c>
      <c r="I14" s="4">
        <v>500</v>
      </c>
    </row>
    <row r="15" spans="1:10" ht="15" x14ac:dyDescent="0.2">
      <c r="A15" s="100">
        <v>7</v>
      </c>
      <c r="B15" s="404" t="s">
        <v>548</v>
      </c>
      <c r="C15" s="404" t="s">
        <v>549</v>
      </c>
      <c r="D15" s="400" t="s">
        <v>658</v>
      </c>
      <c r="E15" s="404" t="s">
        <v>737</v>
      </c>
      <c r="F15" s="100" t="s">
        <v>349</v>
      </c>
      <c r="G15" s="4">
        <v>2625</v>
      </c>
      <c r="H15" s="4">
        <v>2625</v>
      </c>
      <c r="I15" s="4">
        <v>525</v>
      </c>
    </row>
    <row r="16" spans="1:10" ht="15" x14ac:dyDescent="0.2">
      <c r="A16" s="100">
        <v>8</v>
      </c>
      <c r="B16" s="404" t="s">
        <v>721</v>
      </c>
      <c r="C16" s="404" t="s">
        <v>722</v>
      </c>
      <c r="D16" s="400" t="s">
        <v>647</v>
      </c>
      <c r="E16" s="404" t="s">
        <v>738</v>
      </c>
      <c r="F16" s="100" t="s">
        <v>349</v>
      </c>
      <c r="G16" s="4">
        <v>2500</v>
      </c>
      <c r="H16" s="4">
        <v>2500</v>
      </c>
      <c r="I16" s="4">
        <v>500</v>
      </c>
    </row>
    <row r="17" spans="1:9" ht="27" x14ac:dyDescent="0.2">
      <c r="A17" s="100">
        <v>9</v>
      </c>
      <c r="B17" s="404" t="s">
        <v>723</v>
      </c>
      <c r="C17" s="404" t="s">
        <v>724</v>
      </c>
      <c r="D17" s="400" t="s">
        <v>643</v>
      </c>
      <c r="E17" s="404" t="s">
        <v>739</v>
      </c>
      <c r="F17" s="100" t="s">
        <v>349</v>
      </c>
      <c r="G17" s="4">
        <v>3250</v>
      </c>
      <c r="H17" s="4">
        <v>3250</v>
      </c>
      <c r="I17" s="4">
        <v>650</v>
      </c>
    </row>
    <row r="18" spans="1:9" ht="15" x14ac:dyDescent="0.2">
      <c r="A18" s="100">
        <v>10</v>
      </c>
      <c r="B18" s="404" t="s">
        <v>725</v>
      </c>
      <c r="C18" s="404" t="s">
        <v>726</v>
      </c>
      <c r="D18" s="400" t="s">
        <v>642</v>
      </c>
      <c r="E18" s="405" t="s">
        <v>740</v>
      </c>
      <c r="F18" s="100" t="s">
        <v>349</v>
      </c>
      <c r="G18" s="4">
        <v>3250</v>
      </c>
      <c r="H18" s="4">
        <v>3250</v>
      </c>
      <c r="I18" s="4">
        <v>650</v>
      </c>
    </row>
    <row r="19" spans="1:9" ht="15" x14ac:dyDescent="0.2">
      <c r="A19" s="100">
        <v>11</v>
      </c>
      <c r="B19" s="89" t="s">
        <v>555</v>
      </c>
      <c r="C19" s="89" t="s">
        <v>556</v>
      </c>
      <c r="D19" s="400" t="s">
        <v>662</v>
      </c>
      <c r="E19" s="89" t="s">
        <v>730</v>
      </c>
      <c r="F19" s="100" t="s">
        <v>0</v>
      </c>
      <c r="G19" s="4">
        <v>2250</v>
      </c>
      <c r="H19" s="4">
        <v>2250</v>
      </c>
      <c r="I19" s="4">
        <v>450</v>
      </c>
    </row>
    <row r="20" spans="1:9" ht="15" x14ac:dyDescent="0.2">
      <c r="A20" s="100">
        <v>12</v>
      </c>
      <c r="B20" s="89" t="s">
        <v>550</v>
      </c>
      <c r="C20" s="89" t="s">
        <v>551</v>
      </c>
      <c r="D20" s="400" t="s">
        <v>659</v>
      </c>
      <c r="E20" s="89" t="s">
        <v>729</v>
      </c>
      <c r="F20" s="100" t="s">
        <v>0</v>
      </c>
      <c r="G20" s="4">
        <v>2250</v>
      </c>
      <c r="H20" s="4">
        <v>2250</v>
      </c>
      <c r="I20" s="4">
        <v>450</v>
      </c>
    </row>
    <row r="21" spans="1:9" ht="15" x14ac:dyDescent="0.2">
      <c r="A21" s="100">
        <v>13</v>
      </c>
      <c r="B21" s="89" t="s">
        <v>502</v>
      </c>
      <c r="C21" s="89" t="s">
        <v>557</v>
      </c>
      <c r="D21" s="400" t="s">
        <v>663</v>
      </c>
      <c r="E21" s="89" t="s">
        <v>728</v>
      </c>
      <c r="F21" s="100" t="s">
        <v>0</v>
      </c>
      <c r="G21" s="4">
        <v>1000</v>
      </c>
      <c r="H21" s="4">
        <v>1000</v>
      </c>
      <c r="I21" s="4">
        <v>200</v>
      </c>
    </row>
    <row r="22" spans="1:9" ht="15" x14ac:dyDescent="0.2">
      <c r="A22" s="100">
        <v>14</v>
      </c>
      <c r="B22" s="89" t="s">
        <v>523</v>
      </c>
      <c r="C22" s="89" t="s">
        <v>554</v>
      </c>
      <c r="D22" s="400" t="s">
        <v>661</v>
      </c>
      <c r="E22" s="89" t="s">
        <v>741</v>
      </c>
      <c r="F22" s="100" t="s">
        <v>0</v>
      </c>
      <c r="G22" s="4">
        <v>2250</v>
      </c>
      <c r="H22" s="4">
        <v>2250</v>
      </c>
      <c r="I22" s="4">
        <v>450</v>
      </c>
    </row>
    <row r="23" spans="1:9" ht="15" x14ac:dyDescent="0.2">
      <c r="A23" s="100">
        <v>15</v>
      </c>
      <c r="B23" s="100" t="s">
        <v>517</v>
      </c>
      <c r="C23" s="100" t="s">
        <v>518</v>
      </c>
      <c r="D23" s="399" t="s">
        <v>640</v>
      </c>
      <c r="E23" s="89" t="s">
        <v>742</v>
      </c>
      <c r="F23" s="100" t="s">
        <v>0</v>
      </c>
      <c r="G23" s="4">
        <v>1250</v>
      </c>
      <c r="H23" s="4">
        <v>1250</v>
      </c>
      <c r="I23" s="4">
        <v>250</v>
      </c>
    </row>
    <row r="24" spans="1:9" ht="15" x14ac:dyDescent="0.2">
      <c r="A24" s="100">
        <v>16</v>
      </c>
      <c r="B24" s="89" t="s">
        <v>546</v>
      </c>
      <c r="C24" s="89" t="s">
        <v>547</v>
      </c>
      <c r="D24" s="400" t="s">
        <v>657</v>
      </c>
      <c r="E24" s="89" t="s">
        <v>743</v>
      </c>
      <c r="F24" s="100" t="s">
        <v>0</v>
      </c>
      <c r="G24" s="4">
        <v>2250</v>
      </c>
      <c r="H24" s="4">
        <v>2250</v>
      </c>
      <c r="I24" s="4">
        <v>450</v>
      </c>
    </row>
    <row r="25" spans="1:9" ht="15" x14ac:dyDescent="0.2">
      <c r="A25" s="100">
        <v>17</v>
      </c>
      <c r="B25" s="89" t="s">
        <v>519</v>
      </c>
      <c r="C25" s="89" t="s">
        <v>520</v>
      </c>
      <c r="D25" s="400" t="s">
        <v>641</v>
      </c>
      <c r="E25" s="89" t="s">
        <v>744</v>
      </c>
      <c r="F25" s="100" t="s">
        <v>0</v>
      </c>
      <c r="G25" s="4">
        <v>2250</v>
      </c>
      <c r="H25" s="4">
        <v>2250</v>
      </c>
      <c r="I25" s="4">
        <v>450</v>
      </c>
    </row>
    <row r="26" spans="1:9" ht="15" x14ac:dyDescent="0.2">
      <c r="A26" s="100">
        <v>18</v>
      </c>
      <c r="B26" s="100" t="s">
        <v>515</v>
      </c>
      <c r="C26" s="100" t="s">
        <v>516</v>
      </c>
      <c r="D26" s="399" t="s">
        <v>639</v>
      </c>
      <c r="E26" s="89" t="s">
        <v>745</v>
      </c>
      <c r="F26" s="100" t="s">
        <v>0</v>
      </c>
      <c r="G26" s="4">
        <v>2250</v>
      </c>
      <c r="H26" s="4">
        <v>2250</v>
      </c>
      <c r="I26" s="4">
        <v>450</v>
      </c>
    </row>
    <row r="27" spans="1:9" ht="15" x14ac:dyDescent="0.2">
      <c r="A27" s="100">
        <v>19</v>
      </c>
      <c r="B27" s="403" t="s">
        <v>718</v>
      </c>
      <c r="C27" s="403" t="s">
        <v>719</v>
      </c>
      <c r="D27" s="399" t="s">
        <v>727</v>
      </c>
      <c r="E27" s="403" t="s">
        <v>731</v>
      </c>
      <c r="F27" s="100" t="s">
        <v>0</v>
      </c>
      <c r="G27" s="4">
        <v>2250</v>
      </c>
      <c r="H27" s="4">
        <v>2250</v>
      </c>
      <c r="I27" s="4">
        <v>450</v>
      </c>
    </row>
    <row r="28" spans="1:9" ht="15" x14ac:dyDescent="0.2">
      <c r="A28" s="100">
        <v>20</v>
      </c>
      <c r="B28" s="403" t="s">
        <v>533</v>
      </c>
      <c r="C28" s="403" t="s">
        <v>534</v>
      </c>
      <c r="D28" s="399" t="s">
        <v>649</v>
      </c>
      <c r="E28" s="403" t="s">
        <v>732</v>
      </c>
      <c r="F28" s="100" t="s">
        <v>0</v>
      </c>
      <c r="G28" s="4">
        <v>1000</v>
      </c>
      <c r="H28" s="4">
        <v>1000</v>
      </c>
      <c r="I28" s="4">
        <v>200</v>
      </c>
    </row>
    <row r="29" spans="1:9" ht="15" x14ac:dyDescent="0.2">
      <c r="A29" s="100">
        <v>21</v>
      </c>
      <c r="B29" s="404" t="s">
        <v>523</v>
      </c>
      <c r="C29" s="404" t="s">
        <v>528</v>
      </c>
      <c r="D29" s="400" t="s">
        <v>646</v>
      </c>
      <c r="E29" s="404" t="s">
        <v>733</v>
      </c>
      <c r="F29" s="100" t="s">
        <v>0</v>
      </c>
      <c r="G29" s="4">
        <v>1000</v>
      </c>
      <c r="H29" s="4">
        <v>1000</v>
      </c>
      <c r="I29" s="4">
        <v>200</v>
      </c>
    </row>
    <row r="30" spans="1:9" ht="15" x14ac:dyDescent="0.2">
      <c r="A30" s="100">
        <v>22</v>
      </c>
      <c r="B30" s="404" t="s">
        <v>531</v>
      </c>
      <c r="C30" s="404" t="s">
        <v>532</v>
      </c>
      <c r="D30" s="400" t="s">
        <v>648</v>
      </c>
      <c r="E30" s="404" t="s">
        <v>734</v>
      </c>
      <c r="F30" s="100" t="s">
        <v>0</v>
      </c>
      <c r="G30" s="4">
        <v>2250</v>
      </c>
      <c r="H30" s="4">
        <v>2250</v>
      </c>
      <c r="I30" s="4">
        <v>450</v>
      </c>
    </row>
    <row r="31" spans="1:9" ht="15" x14ac:dyDescent="0.2">
      <c r="A31" s="100">
        <v>23</v>
      </c>
      <c r="B31" s="404" t="s">
        <v>720</v>
      </c>
      <c r="C31" s="404" t="s">
        <v>527</v>
      </c>
      <c r="D31" s="400" t="s">
        <v>645</v>
      </c>
      <c r="E31" s="404" t="s">
        <v>735</v>
      </c>
      <c r="F31" s="100" t="s">
        <v>0</v>
      </c>
      <c r="G31" s="4">
        <v>1000</v>
      </c>
      <c r="H31" s="4">
        <v>1000</v>
      </c>
      <c r="I31" s="4">
        <v>200</v>
      </c>
    </row>
    <row r="32" spans="1:9" ht="15" x14ac:dyDescent="0.2">
      <c r="A32" s="100">
        <v>25</v>
      </c>
      <c r="B32" s="404" t="s">
        <v>548</v>
      </c>
      <c r="C32" s="404" t="s">
        <v>549</v>
      </c>
      <c r="D32" s="400" t="s">
        <v>658</v>
      </c>
      <c r="E32" s="404" t="s">
        <v>737</v>
      </c>
      <c r="F32" s="100" t="s">
        <v>0</v>
      </c>
      <c r="G32" s="4">
        <v>1000</v>
      </c>
      <c r="H32" s="4">
        <v>1000</v>
      </c>
      <c r="I32" s="4">
        <v>200</v>
      </c>
    </row>
    <row r="33" spans="1:9" ht="15" x14ac:dyDescent="0.2">
      <c r="A33" s="100">
        <v>26</v>
      </c>
      <c r="B33" s="404" t="s">
        <v>721</v>
      </c>
      <c r="C33" s="404" t="s">
        <v>722</v>
      </c>
      <c r="D33" s="400" t="s">
        <v>647</v>
      </c>
      <c r="E33" s="404" t="s">
        <v>738</v>
      </c>
      <c r="F33" s="100" t="s">
        <v>0</v>
      </c>
      <c r="G33" s="4">
        <v>2250</v>
      </c>
      <c r="H33" s="4">
        <v>2250</v>
      </c>
      <c r="I33" s="4">
        <v>450</v>
      </c>
    </row>
    <row r="34" spans="1:9" ht="27" x14ac:dyDescent="0.2">
      <c r="A34" s="100">
        <v>27</v>
      </c>
      <c r="B34" s="404" t="s">
        <v>723</v>
      </c>
      <c r="C34" s="404" t="s">
        <v>724</v>
      </c>
      <c r="D34" s="400" t="s">
        <v>643</v>
      </c>
      <c r="E34" s="404" t="s">
        <v>739</v>
      </c>
      <c r="F34" s="100" t="s">
        <v>0</v>
      </c>
      <c r="G34" s="4">
        <v>2250</v>
      </c>
      <c r="H34" s="4">
        <v>2250</v>
      </c>
      <c r="I34" s="4">
        <v>450</v>
      </c>
    </row>
    <row r="35" spans="1:9" ht="15" x14ac:dyDescent="0.2">
      <c r="A35" s="100">
        <v>28</v>
      </c>
      <c r="B35" s="404" t="s">
        <v>725</v>
      </c>
      <c r="C35" s="404" t="s">
        <v>726</v>
      </c>
      <c r="D35" s="400" t="s">
        <v>642</v>
      </c>
      <c r="E35" s="405" t="s">
        <v>740</v>
      </c>
      <c r="F35" s="100" t="s">
        <v>0</v>
      </c>
      <c r="G35" s="4">
        <v>1000</v>
      </c>
      <c r="H35" s="4">
        <v>1000</v>
      </c>
      <c r="I35" s="4">
        <v>200</v>
      </c>
    </row>
    <row r="36" spans="1:9" ht="15" x14ac:dyDescent="0.2">
      <c r="A36" s="100">
        <v>29</v>
      </c>
      <c r="B36" s="404" t="s">
        <v>502</v>
      </c>
      <c r="C36" s="404" t="s">
        <v>503</v>
      </c>
      <c r="D36" s="400" t="s">
        <v>504</v>
      </c>
      <c r="E36" s="404" t="s">
        <v>736</v>
      </c>
      <c r="F36" s="100" t="s">
        <v>0</v>
      </c>
      <c r="G36" s="4">
        <v>1000</v>
      </c>
      <c r="H36" s="4">
        <v>1000</v>
      </c>
      <c r="I36" s="4">
        <v>200</v>
      </c>
    </row>
    <row r="37" spans="1:9" ht="15" x14ac:dyDescent="0.2">
      <c r="A37" s="100">
        <v>30</v>
      </c>
      <c r="B37" s="100"/>
      <c r="C37" s="100"/>
      <c r="D37" s="399"/>
      <c r="E37" s="89"/>
      <c r="F37" s="100"/>
      <c r="G37" s="4"/>
      <c r="H37" s="4"/>
      <c r="I37" s="4"/>
    </row>
    <row r="38" spans="1:9" ht="15" x14ac:dyDescent="0.2">
      <c r="A38" s="100">
        <v>31</v>
      </c>
      <c r="B38" s="100"/>
      <c r="C38" s="100"/>
      <c r="D38" s="399"/>
      <c r="E38" s="89"/>
      <c r="F38" s="100"/>
      <c r="G38" s="4"/>
      <c r="H38" s="4"/>
      <c r="I38" s="4"/>
    </row>
    <row r="39" spans="1:9" ht="15" x14ac:dyDescent="0.2">
      <c r="A39" s="100">
        <v>32</v>
      </c>
      <c r="B39" s="100"/>
      <c r="C39" s="100"/>
      <c r="D39" s="399"/>
      <c r="E39" s="89"/>
      <c r="F39" s="100"/>
      <c r="G39" s="4"/>
      <c r="H39" s="4"/>
      <c r="I39" s="4"/>
    </row>
    <row r="40" spans="1:9" ht="15" x14ac:dyDescent="0.2">
      <c r="A40" s="100">
        <v>33</v>
      </c>
      <c r="B40" s="100"/>
      <c r="C40" s="100"/>
      <c r="D40" s="399"/>
      <c r="E40" s="89"/>
      <c r="F40" s="100"/>
      <c r="G40" s="4"/>
      <c r="H40" s="4"/>
      <c r="I40" s="4"/>
    </row>
    <row r="41" spans="1:9" ht="15" x14ac:dyDescent="0.2">
      <c r="A41" s="100">
        <v>34</v>
      </c>
      <c r="B41" s="100"/>
      <c r="C41" s="100"/>
      <c r="D41" s="399"/>
      <c r="E41" s="89"/>
      <c r="F41" s="100"/>
      <c r="G41" s="4"/>
      <c r="H41" s="4"/>
      <c r="I41" s="4"/>
    </row>
    <row r="42" spans="1:9" ht="15" x14ac:dyDescent="0.2">
      <c r="A42" s="100">
        <v>35</v>
      </c>
      <c r="B42" s="100"/>
      <c r="C42" s="100"/>
      <c r="D42" s="399"/>
      <c r="E42" s="89"/>
      <c r="F42" s="100"/>
      <c r="G42" s="4"/>
      <c r="H42" s="4"/>
      <c r="I42" s="4"/>
    </row>
    <row r="43" spans="1:9" ht="15" x14ac:dyDescent="0.2">
      <c r="A43" s="100">
        <v>36</v>
      </c>
      <c r="B43" s="100"/>
      <c r="C43" s="100"/>
      <c r="D43" s="399"/>
      <c r="E43" s="89"/>
      <c r="F43" s="100"/>
      <c r="G43" s="4"/>
      <c r="H43" s="4"/>
      <c r="I43" s="4"/>
    </row>
    <row r="44" spans="1:9" ht="15" x14ac:dyDescent="0.2">
      <c r="A44" s="100">
        <v>37</v>
      </c>
      <c r="B44" s="100"/>
      <c r="C44" s="100"/>
      <c r="D44" s="399"/>
      <c r="E44" s="89"/>
      <c r="F44" s="100"/>
      <c r="G44" s="4"/>
      <c r="H44" s="4"/>
      <c r="I44" s="4"/>
    </row>
    <row r="45" spans="1:9" ht="15" x14ac:dyDescent="0.2">
      <c r="A45" s="100">
        <v>38</v>
      </c>
      <c r="B45" s="100"/>
      <c r="C45" s="100"/>
      <c r="D45" s="399"/>
      <c r="E45" s="89"/>
      <c r="F45" s="100"/>
      <c r="G45" s="4"/>
      <c r="H45" s="4"/>
      <c r="I45" s="4"/>
    </row>
    <row r="46" spans="1:9" ht="15" x14ac:dyDescent="0.2">
      <c r="A46" s="100">
        <v>39</v>
      </c>
      <c r="B46" s="89"/>
      <c r="C46" s="89"/>
      <c r="D46" s="89"/>
      <c r="E46" s="89"/>
      <c r="F46" s="100"/>
      <c r="G46" s="4"/>
      <c r="H46" s="4"/>
      <c r="I46" s="4"/>
    </row>
    <row r="47" spans="1:9" ht="15" x14ac:dyDescent="0.2">
      <c r="A47" s="100">
        <v>40</v>
      </c>
      <c r="B47" s="89"/>
      <c r="C47" s="89"/>
      <c r="D47" s="89"/>
      <c r="E47" s="89"/>
      <c r="F47" s="100"/>
      <c r="G47" s="4"/>
      <c r="H47" s="4"/>
      <c r="I47" s="4"/>
    </row>
    <row r="48" spans="1:9" ht="15" x14ac:dyDescent="0.2">
      <c r="A48" s="100">
        <v>41</v>
      </c>
      <c r="B48" s="89"/>
      <c r="C48" s="89"/>
      <c r="D48" s="89"/>
      <c r="E48" s="89"/>
      <c r="F48" s="100"/>
      <c r="G48" s="4"/>
      <c r="H48" s="4"/>
      <c r="I48" s="4"/>
    </row>
    <row r="49" spans="1:9" ht="15" x14ac:dyDescent="0.2">
      <c r="A49" s="100">
        <v>42</v>
      </c>
      <c r="B49" s="89"/>
      <c r="C49" s="89"/>
      <c r="D49" s="89"/>
      <c r="E49" s="89"/>
      <c r="F49" s="100"/>
      <c r="G49" s="4"/>
      <c r="H49" s="4"/>
      <c r="I49" s="4"/>
    </row>
    <row r="50" spans="1:9" ht="15" x14ac:dyDescent="0.2">
      <c r="A50" s="100">
        <v>43</v>
      </c>
      <c r="B50" s="89"/>
      <c r="C50" s="89"/>
      <c r="D50" s="89"/>
      <c r="E50" s="89"/>
      <c r="F50" s="100"/>
      <c r="G50" s="4"/>
      <c r="H50" s="4"/>
      <c r="I50" s="4"/>
    </row>
    <row r="51" spans="1:9" ht="15" x14ac:dyDescent="0.2">
      <c r="A51" s="100">
        <v>44</v>
      </c>
      <c r="B51" s="89"/>
      <c r="C51" s="89"/>
      <c r="D51" s="89"/>
      <c r="E51" s="89"/>
      <c r="F51" s="100"/>
      <c r="G51" s="4"/>
      <c r="H51" s="4"/>
      <c r="I51" s="4"/>
    </row>
    <row r="52" spans="1:9" ht="15" x14ac:dyDescent="0.2">
      <c r="A52" s="89" t="s">
        <v>277</v>
      </c>
      <c r="B52" s="89"/>
      <c r="C52" s="89"/>
      <c r="D52" s="89"/>
      <c r="E52" s="89"/>
      <c r="F52" s="100"/>
      <c r="G52" s="4"/>
      <c r="H52" s="4"/>
      <c r="I52" s="4"/>
    </row>
    <row r="53" spans="1:9" ht="15" x14ac:dyDescent="0.3">
      <c r="A53" s="89"/>
      <c r="B53" s="101"/>
      <c r="C53" s="101"/>
      <c r="D53" s="101"/>
      <c r="E53" s="101"/>
      <c r="F53" s="89" t="s">
        <v>458</v>
      </c>
      <c r="G53" s="407">
        <f>SUM(G9:G52)</f>
        <v>57312.5</v>
      </c>
      <c r="H53" s="407">
        <f>SUM(H9:H52)</f>
        <v>57312.5</v>
      </c>
      <c r="I53" s="407">
        <f>SUM(I9:I52)</f>
        <v>11462.5</v>
      </c>
    </row>
    <row r="54" spans="1:9" ht="15" x14ac:dyDescent="0.3">
      <c r="A54" s="236"/>
      <c r="B54" s="236"/>
      <c r="C54" s="236"/>
      <c r="D54" s="236"/>
      <c r="E54" s="236"/>
      <c r="F54" s="236"/>
      <c r="G54" s="236"/>
      <c r="H54" s="192"/>
      <c r="I54" s="192"/>
    </row>
    <row r="55" spans="1:9" ht="15" x14ac:dyDescent="0.3">
      <c r="A55" s="237" t="s">
        <v>446</v>
      </c>
      <c r="B55" s="237"/>
      <c r="C55" s="236"/>
      <c r="D55" s="236"/>
      <c r="E55" s="236"/>
      <c r="F55" s="236"/>
      <c r="G55" s="236"/>
      <c r="H55" s="192"/>
      <c r="I55" s="192"/>
    </row>
    <row r="56" spans="1:9" ht="15" x14ac:dyDescent="0.3">
      <c r="A56" s="237"/>
      <c r="B56" s="237"/>
      <c r="C56" s="236"/>
      <c r="D56" s="236"/>
      <c r="E56" s="236"/>
      <c r="F56" s="236"/>
      <c r="G56" s="236"/>
      <c r="H56" s="192"/>
      <c r="I56" s="192"/>
    </row>
    <row r="57" spans="1:9" ht="15" x14ac:dyDescent="0.3">
      <c r="A57" s="237"/>
      <c r="B57" s="237"/>
      <c r="C57" s="192"/>
      <c r="D57" s="192"/>
      <c r="E57" s="192"/>
      <c r="F57" s="192"/>
      <c r="G57" s="192"/>
      <c r="H57" s="192"/>
      <c r="I57" s="192"/>
    </row>
    <row r="58" spans="1:9" ht="15" x14ac:dyDescent="0.3">
      <c r="A58" s="237"/>
      <c r="B58" s="237"/>
      <c r="C58" s="192"/>
      <c r="D58" s="192"/>
      <c r="E58" s="192"/>
      <c r="F58" s="192"/>
      <c r="G58" s="192"/>
      <c r="H58" s="192"/>
      <c r="I58" s="192"/>
    </row>
    <row r="59" spans="1:9" x14ac:dyDescent="0.2">
      <c r="A59" s="233"/>
      <c r="B59" s="233"/>
      <c r="C59" s="233"/>
      <c r="D59" s="233"/>
      <c r="E59" s="233"/>
      <c r="F59" s="233"/>
      <c r="G59" s="233"/>
      <c r="H59" s="233"/>
      <c r="I59" s="233"/>
    </row>
    <row r="60" spans="1:9" ht="15" x14ac:dyDescent="0.3">
      <c r="A60" s="198" t="s">
        <v>107</v>
      </c>
      <c r="B60" s="198"/>
      <c r="C60" s="192"/>
      <c r="D60" s="192"/>
      <c r="E60" s="192"/>
      <c r="F60" s="192"/>
      <c r="G60" s="192"/>
      <c r="H60" s="192"/>
      <c r="I60" s="192"/>
    </row>
    <row r="61" spans="1:9" ht="15" x14ac:dyDescent="0.3">
      <c r="A61" s="192"/>
      <c r="B61" s="192"/>
      <c r="C61" s="192"/>
      <c r="D61" s="192"/>
      <c r="E61" s="192"/>
      <c r="F61" s="192"/>
      <c r="G61" s="192"/>
      <c r="H61" s="192"/>
      <c r="I61" s="192"/>
    </row>
    <row r="62" spans="1:9" ht="15" x14ac:dyDescent="0.3">
      <c r="A62" s="192"/>
      <c r="B62" s="192"/>
      <c r="C62" s="192"/>
      <c r="D62" s="192"/>
      <c r="E62" s="196"/>
      <c r="F62" s="196"/>
      <c r="G62" s="196"/>
      <c r="H62" s="192"/>
      <c r="I62" s="192"/>
    </row>
    <row r="63" spans="1:9" ht="15" x14ac:dyDescent="0.3">
      <c r="A63" s="198"/>
      <c r="B63" s="198"/>
      <c r="C63" s="198" t="s">
        <v>396</v>
      </c>
      <c r="D63" s="198"/>
      <c r="E63" s="198"/>
      <c r="F63" s="198"/>
      <c r="G63" s="198"/>
      <c r="H63" s="192"/>
      <c r="I63" s="192"/>
    </row>
    <row r="64" spans="1:9" ht="15" x14ac:dyDescent="0.3">
      <c r="A64" s="192"/>
      <c r="B64" s="192"/>
      <c r="C64" s="192" t="s">
        <v>395</v>
      </c>
      <c r="D64" s="192"/>
      <c r="E64" s="192"/>
      <c r="F64" s="192"/>
      <c r="G64" s="192"/>
      <c r="H64" s="192"/>
      <c r="I64" s="192"/>
    </row>
    <row r="65" spans="1:7" x14ac:dyDescent="0.2">
      <c r="A65" s="200"/>
      <c r="B65" s="200"/>
      <c r="C65" s="200" t="s">
        <v>140</v>
      </c>
      <c r="D65" s="200"/>
      <c r="E65" s="200"/>
      <c r="F65" s="200"/>
      <c r="G6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tabSelected="1" view="pageBreakPreview" topLeftCell="A7" zoomScale="70" zoomScaleSheetLayoutView="70" workbookViewId="0">
      <selection activeCell="G88" sqref="G88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6.14062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6" t="s">
        <v>367</v>
      </c>
      <c r="B1" s="79"/>
      <c r="C1" s="79"/>
      <c r="D1" s="79"/>
      <c r="E1" s="79"/>
      <c r="F1" s="79"/>
      <c r="G1" s="431" t="s">
        <v>110</v>
      </c>
      <c r="H1" s="431"/>
    </row>
    <row r="2" spans="1:8" ht="15" x14ac:dyDescent="0.3">
      <c r="A2" s="78" t="s">
        <v>141</v>
      </c>
      <c r="B2" s="79"/>
      <c r="C2" s="79"/>
      <c r="D2" s="79"/>
      <c r="E2" s="79"/>
      <c r="F2" s="79"/>
      <c r="G2" s="429" t="s">
        <v>481</v>
      </c>
      <c r="H2" s="429"/>
    </row>
    <row r="3" spans="1:8" ht="15" x14ac:dyDescent="0.3">
      <c r="A3" s="78"/>
      <c r="B3" s="78"/>
      <c r="C3" s="78"/>
      <c r="D3" s="78"/>
      <c r="E3" s="78"/>
      <c r="F3" s="78"/>
      <c r="G3" s="171"/>
      <c r="H3" s="171"/>
    </row>
    <row r="4" spans="1:8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8" ht="15" x14ac:dyDescent="0.3">
      <c r="A5" s="82"/>
      <c r="B5" s="82"/>
      <c r="C5" s="82" t="s">
        <v>482</v>
      </c>
      <c r="D5" s="82"/>
      <c r="E5" s="82"/>
      <c r="F5" s="82"/>
      <c r="G5" s="83"/>
      <c r="H5" s="83"/>
    </row>
    <row r="6" spans="1:8" ht="15" x14ac:dyDescent="0.3">
      <c r="A6" s="79"/>
      <c r="B6" s="79"/>
      <c r="C6" s="79"/>
      <c r="D6" s="79"/>
      <c r="E6" s="79"/>
      <c r="F6" s="79"/>
      <c r="G6" s="78"/>
      <c r="H6" s="78"/>
    </row>
    <row r="7" spans="1:8" ht="15" x14ac:dyDescent="0.2">
      <c r="A7" s="170"/>
      <c r="B7" s="170"/>
      <c r="C7" s="285"/>
      <c r="D7" s="170"/>
      <c r="E7" s="170"/>
      <c r="F7" s="170"/>
      <c r="G7" s="80"/>
      <c r="H7" s="80"/>
    </row>
    <row r="8" spans="1:8" ht="45" x14ac:dyDescent="0.2">
      <c r="A8" s="92" t="s">
        <v>341</v>
      </c>
      <c r="B8" s="92" t="s">
        <v>342</v>
      </c>
      <c r="C8" s="92" t="s">
        <v>228</v>
      </c>
      <c r="D8" s="92" t="s">
        <v>345</v>
      </c>
      <c r="E8" s="92" t="s">
        <v>344</v>
      </c>
      <c r="F8" s="92" t="s">
        <v>391</v>
      </c>
      <c r="G8" s="81" t="s">
        <v>10</v>
      </c>
      <c r="H8" s="81" t="s">
        <v>9</v>
      </c>
    </row>
    <row r="9" spans="1:8" ht="15" x14ac:dyDescent="0.2">
      <c r="A9" s="100" t="s">
        <v>515</v>
      </c>
      <c r="B9" s="100" t="s">
        <v>516</v>
      </c>
      <c r="C9" s="399" t="s">
        <v>639</v>
      </c>
      <c r="D9" s="100" t="s">
        <v>713</v>
      </c>
      <c r="E9" s="100" t="s">
        <v>714</v>
      </c>
      <c r="F9" s="100">
        <v>24</v>
      </c>
      <c r="G9" s="401">
        <v>360</v>
      </c>
      <c r="H9" s="401">
        <v>360</v>
      </c>
    </row>
    <row r="10" spans="1:8" ht="15" x14ac:dyDescent="0.2">
      <c r="A10" s="100" t="s">
        <v>517</v>
      </c>
      <c r="B10" s="100" t="s">
        <v>518</v>
      </c>
      <c r="C10" s="399" t="s">
        <v>640</v>
      </c>
      <c r="D10" s="100" t="s">
        <v>713</v>
      </c>
      <c r="E10" s="100" t="s">
        <v>714</v>
      </c>
      <c r="F10" s="100">
        <v>24</v>
      </c>
      <c r="G10" s="401">
        <v>360</v>
      </c>
      <c r="H10" s="401">
        <v>360</v>
      </c>
    </row>
    <row r="11" spans="1:8" ht="15" x14ac:dyDescent="0.2">
      <c r="A11" s="89" t="s">
        <v>519</v>
      </c>
      <c r="B11" s="89" t="s">
        <v>520</v>
      </c>
      <c r="C11" s="400" t="s">
        <v>641</v>
      </c>
      <c r="D11" s="100" t="s">
        <v>713</v>
      </c>
      <c r="E11" s="100" t="s">
        <v>714</v>
      </c>
      <c r="F11" s="100">
        <v>24</v>
      </c>
      <c r="G11" s="401">
        <v>360</v>
      </c>
      <c r="H11" s="401">
        <v>360</v>
      </c>
    </row>
    <row r="12" spans="1:8" ht="15" x14ac:dyDescent="0.2">
      <c r="A12" s="89" t="s">
        <v>521</v>
      </c>
      <c r="B12" s="89" t="s">
        <v>522</v>
      </c>
      <c r="C12" s="400" t="s">
        <v>642</v>
      </c>
      <c r="D12" s="100" t="s">
        <v>713</v>
      </c>
      <c r="E12" s="100" t="s">
        <v>714</v>
      </c>
      <c r="F12" s="100">
        <v>24</v>
      </c>
      <c r="G12" s="401">
        <v>360</v>
      </c>
      <c r="H12" s="401">
        <v>360</v>
      </c>
    </row>
    <row r="13" spans="1:8" ht="15" x14ac:dyDescent="0.2">
      <c r="A13" s="89" t="s">
        <v>523</v>
      </c>
      <c r="B13" s="89" t="s">
        <v>524</v>
      </c>
      <c r="C13" s="400" t="s">
        <v>643</v>
      </c>
      <c r="D13" s="100" t="s">
        <v>713</v>
      </c>
      <c r="E13" s="100" t="s">
        <v>714</v>
      </c>
      <c r="F13" s="100">
        <v>24</v>
      </c>
      <c r="G13" s="401">
        <v>360</v>
      </c>
      <c r="H13" s="401">
        <v>360</v>
      </c>
    </row>
    <row r="14" spans="1:8" ht="15" x14ac:dyDescent="0.2">
      <c r="A14" s="89" t="s">
        <v>523</v>
      </c>
      <c r="B14" s="89" t="s">
        <v>525</v>
      </c>
      <c r="C14" s="400" t="s">
        <v>644</v>
      </c>
      <c r="D14" s="100" t="s">
        <v>713</v>
      </c>
      <c r="E14" s="100" t="s">
        <v>714</v>
      </c>
      <c r="F14" s="100">
        <v>24</v>
      </c>
      <c r="G14" s="401">
        <v>360</v>
      </c>
      <c r="H14" s="401">
        <v>360</v>
      </c>
    </row>
    <row r="15" spans="1:8" ht="15" x14ac:dyDescent="0.2">
      <c r="A15" s="89" t="s">
        <v>526</v>
      </c>
      <c r="B15" s="89" t="s">
        <v>527</v>
      </c>
      <c r="C15" s="400" t="s">
        <v>645</v>
      </c>
      <c r="D15" s="100" t="s">
        <v>713</v>
      </c>
      <c r="E15" s="100" t="s">
        <v>714</v>
      </c>
      <c r="F15" s="100">
        <v>24</v>
      </c>
      <c r="G15" s="401">
        <v>360</v>
      </c>
      <c r="H15" s="401">
        <v>360</v>
      </c>
    </row>
    <row r="16" spans="1:8" ht="15" x14ac:dyDescent="0.2">
      <c r="A16" s="89" t="s">
        <v>523</v>
      </c>
      <c r="B16" s="89" t="s">
        <v>528</v>
      </c>
      <c r="C16" s="400" t="s">
        <v>646</v>
      </c>
      <c r="D16" s="100" t="s">
        <v>713</v>
      </c>
      <c r="E16" s="100" t="s">
        <v>714</v>
      </c>
      <c r="F16" s="100">
        <v>24</v>
      </c>
      <c r="G16" s="401">
        <v>360</v>
      </c>
      <c r="H16" s="401">
        <v>360</v>
      </c>
    </row>
    <row r="17" spans="1:8" ht="15" x14ac:dyDescent="0.2">
      <c r="A17" s="89" t="s">
        <v>529</v>
      </c>
      <c r="B17" s="89" t="s">
        <v>530</v>
      </c>
      <c r="C17" s="400" t="s">
        <v>647</v>
      </c>
      <c r="D17" s="100" t="s">
        <v>713</v>
      </c>
      <c r="E17" s="100" t="s">
        <v>714</v>
      </c>
      <c r="F17" s="100">
        <v>24</v>
      </c>
      <c r="G17" s="401">
        <v>360</v>
      </c>
      <c r="H17" s="401">
        <v>360</v>
      </c>
    </row>
    <row r="18" spans="1:8" ht="15" x14ac:dyDescent="0.2">
      <c r="A18" s="89" t="s">
        <v>531</v>
      </c>
      <c r="B18" s="89" t="s">
        <v>532</v>
      </c>
      <c r="C18" s="400" t="s">
        <v>648</v>
      </c>
      <c r="D18" s="100" t="s">
        <v>713</v>
      </c>
      <c r="E18" s="100" t="s">
        <v>714</v>
      </c>
      <c r="F18" s="100">
        <v>24</v>
      </c>
      <c r="G18" s="401">
        <v>360</v>
      </c>
      <c r="H18" s="401">
        <v>360</v>
      </c>
    </row>
    <row r="19" spans="1:8" ht="15" x14ac:dyDescent="0.2">
      <c r="A19" s="89" t="s">
        <v>533</v>
      </c>
      <c r="B19" s="89" t="s">
        <v>534</v>
      </c>
      <c r="C19" s="400" t="s">
        <v>649</v>
      </c>
      <c r="D19" s="100" t="s">
        <v>713</v>
      </c>
      <c r="E19" s="100" t="s">
        <v>714</v>
      </c>
      <c r="F19" s="100">
        <v>24</v>
      </c>
      <c r="G19" s="401">
        <v>360</v>
      </c>
      <c r="H19" s="401">
        <v>360</v>
      </c>
    </row>
    <row r="20" spans="1:8" ht="15" x14ac:dyDescent="0.2">
      <c r="A20" s="89" t="s">
        <v>523</v>
      </c>
      <c r="B20" s="89" t="s">
        <v>535</v>
      </c>
      <c r="C20" s="400" t="s">
        <v>650</v>
      </c>
      <c r="D20" s="100" t="s">
        <v>713</v>
      </c>
      <c r="E20" s="100" t="s">
        <v>714</v>
      </c>
      <c r="F20" s="100">
        <v>24</v>
      </c>
      <c r="G20" s="401">
        <v>360</v>
      </c>
      <c r="H20" s="401">
        <v>360</v>
      </c>
    </row>
    <row r="21" spans="1:8" ht="15" x14ac:dyDescent="0.2">
      <c r="A21" s="89" t="s">
        <v>521</v>
      </c>
      <c r="B21" s="89" t="s">
        <v>496</v>
      </c>
      <c r="C21" s="400" t="s">
        <v>501</v>
      </c>
      <c r="D21" s="100" t="s">
        <v>713</v>
      </c>
      <c r="E21" s="100" t="s">
        <v>714</v>
      </c>
      <c r="F21" s="100">
        <v>24</v>
      </c>
      <c r="G21" s="401">
        <v>360</v>
      </c>
      <c r="H21" s="401">
        <v>360</v>
      </c>
    </row>
    <row r="22" spans="1:8" ht="15" x14ac:dyDescent="0.2">
      <c r="A22" s="89" t="s">
        <v>502</v>
      </c>
      <c r="B22" s="89" t="s">
        <v>503</v>
      </c>
      <c r="C22" s="400" t="s">
        <v>504</v>
      </c>
      <c r="D22" s="100" t="s">
        <v>713</v>
      </c>
      <c r="E22" s="100" t="s">
        <v>714</v>
      </c>
      <c r="F22" s="100">
        <v>24</v>
      </c>
      <c r="G22" s="401">
        <v>360</v>
      </c>
      <c r="H22" s="401">
        <v>360</v>
      </c>
    </row>
    <row r="23" spans="1:8" ht="15" x14ac:dyDescent="0.2">
      <c r="A23" s="89" t="s">
        <v>536</v>
      </c>
      <c r="B23" s="89" t="s">
        <v>537</v>
      </c>
      <c r="C23" s="400" t="s">
        <v>651</v>
      </c>
      <c r="D23" s="100" t="s">
        <v>713</v>
      </c>
      <c r="E23" s="100" t="s">
        <v>714</v>
      </c>
      <c r="F23" s="100">
        <v>24</v>
      </c>
      <c r="G23" s="401">
        <v>360</v>
      </c>
      <c r="H23" s="401">
        <v>360</v>
      </c>
    </row>
    <row r="24" spans="1:8" ht="15" x14ac:dyDescent="0.2">
      <c r="A24" s="89" t="s">
        <v>538</v>
      </c>
      <c r="B24" s="89" t="s">
        <v>539</v>
      </c>
      <c r="C24" s="400" t="s">
        <v>652</v>
      </c>
      <c r="D24" s="100" t="s">
        <v>713</v>
      </c>
      <c r="E24" s="100" t="s">
        <v>714</v>
      </c>
      <c r="F24" s="100">
        <v>24</v>
      </c>
      <c r="G24" s="401">
        <v>360</v>
      </c>
      <c r="H24" s="401">
        <v>360</v>
      </c>
    </row>
    <row r="25" spans="1:8" ht="15" x14ac:dyDescent="0.2">
      <c r="A25" s="89" t="s">
        <v>523</v>
      </c>
      <c r="B25" s="89" t="s">
        <v>540</v>
      </c>
      <c r="C25" s="400" t="s">
        <v>653</v>
      </c>
      <c r="D25" s="100" t="s">
        <v>713</v>
      </c>
      <c r="E25" s="100" t="s">
        <v>714</v>
      </c>
      <c r="F25" s="100">
        <v>24</v>
      </c>
      <c r="G25" s="401">
        <v>360</v>
      </c>
      <c r="H25" s="401">
        <v>360</v>
      </c>
    </row>
    <row r="26" spans="1:8" ht="15" x14ac:dyDescent="0.2">
      <c r="A26" s="89" t="s">
        <v>541</v>
      </c>
      <c r="B26" s="89" t="s">
        <v>542</v>
      </c>
      <c r="C26" s="400" t="s">
        <v>654</v>
      </c>
      <c r="D26" s="100" t="s">
        <v>713</v>
      </c>
      <c r="E26" s="100" t="s">
        <v>714</v>
      </c>
      <c r="F26" s="100">
        <v>24</v>
      </c>
      <c r="G26" s="401">
        <v>360</v>
      </c>
      <c r="H26" s="401">
        <v>360</v>
      </c>
    </row>
    <row r="27" spans="1:8" ht="15" x14ac:dyDescent="0.2">
      <c r="A27" s="89" t="s">
        <v>523</v>
      </c>
      <c r="B27" s="89" t="s">
        <v>543</v>
      </c>
      <c r="C27" s="400" t="s">
        <v>655</v>
      </c>
      <c r="D27" s="100" t="s">
        <v>713</v>
      </c>
      <c r="E27" s="100" t="s">
        <v>714</v>
      </c>
      <c r="F27" s="100">
        <v>24</v>
      </c>
      <c r="G27" s="401">
        <v>360</v>
      </c>
      <c r="H27" s="401">
        <v>360</v>
      </c>
    </row>
    <row r="28" spans="1:8" ht="15" x14ac:dyDescent="0.2">
      <c r="A28" s="89" t="s">
        <v>544</v>
      </c>
      <c r="B28" s="89" t="s">
        <v>545</v>
      </c>
      <c r="C28" s="400" t="s">
        <v>656</v>
      </c>
      <c r="D28" s="100" t="s">
        <v>713</v>
      </c>
      <c r="E28" s="100" t="s">
        <v>714</v>
      </c>
      <c r="F28" s="100">
        <v>24</v>
      </c>
      <c r="G28" s="401">
        <v>360</v>
      </c>
      <c r="H28" s="401">
        <v>360</v>
      </c>
    </row>
    <row r="29" spans="1:8" ht="15" x14ac:dyDescent="0.2">
      <c r="A29" s="89" t="s">
        <v>546</v>
      </c>
      <c r="B29" s="89" t="s">
        <v>547</v>
      </c>
      <c r="C29" s="400" t="s">
        <v>657</v>
      </c>
      <c r="D29" s="100" t="s">
        <v>713</v>
      </c>
      <c r="E29" s="100" t="s">
        <v>714</v>
      </c>
      <c r="F29" s="100">
        <v>24</v>
      </c>
      <c r="G29" s="401">
        <v>360</v>
      </c>
      <c r="H29" s="401">
        <v>360</v>
      </c>
    </row>
    <row r="30" spans="1:8" ht="15" x14ac:dyDescent="0.2">
      <c r="A30" s="89" t="s">
        <v>548</v>
      </c>
      <c r="B30" s="89" t="s">
        <v>549</v>
      </c>
      <c r="C30" s="400" t="s">
        <v>658</v>
      </c>
      <c r="D30" s="100" t="s">
        <v>713</v>
      </c>
      <c r="E30" s="100" t="s">
        <v>714</v>
      </c>
      <c r="F30" s="100">
        <v>24</v>
      </c>
      <c r="G30" s="401">
        <v>360</v>
      </c>
      <c r="H30" s="401">
        <v>360</v>
      </c>
    </row>
    <row r="31" spans="1:8" ht="15" x14ac:dyDescent="0.2">
      <c r="A31" s="89" t="s">
        <v>550</v>
      </c>
      <c r="B31" s="89" t="s">
        <v>551</v>
      </c>
      <c r="C31" s="400" t="s">
        <v>659</v>
      </c>
      <c r="D31" s="100" t="s">
        <v>713</v>
      </c>
      <c r="E31" s="100" t="s">
        <v>714</v>
      </c>
      <c r="F31" s="100">
        <v>24</v>
      </c>
      <c r="G31" s="401">
        <v>360</v>
      </c>
      <c r="H31" s="401">
        <v>360</v>
      </c>
    </row>
    <row r="32" spans="1:8" ht="15" x14ac:dyDescent="0.2">
      <c r="A32" s="89" t="s">
        <v>552</v>
      </c>
      <c r="B32" s="89" t="s">
        <v>553</v>
      </c>
      <c r="C32" s="400" t="s">
        <v>660</v>
      </c>
      <c r="D32" s="100" t="s">
        <v>713</v>
      </c>
      <c r="E32" s="100" t="s">
        <v>714</v>
      </c>
      <c r="F32" s="100">
        <v>24</v>
      </c>
      <c r="G32" s="401">
        <v>360</v>
      </c>
      <c r="H32" s="401">
        <v>360</v>
      </c>
    </row>
    <row r="33" spans="1:8" ht="15" x14ac:dyDescent="0.2">
      <c r="A33" s="89" t="s">
        <v>523</v>
      </c>
      <c r="B33" s="89" t="s">
        <v>554</v>
      </c>
      <c r="C33" s="400" t="s">
        <v>661</v>
      </c>
      <c r="D33" s="100" t="s">
        <v>713</v>
      </c>
      <c r="E33" s="100" t="s">
        <v>714</v>
      </c>
      <c r="F33" s="100">
        <v>24</v>
      </c>
      <c r="G33" s="401">
        <v>360</v>
      </c>
      <c r="H33" s="401">
        <v>360</v>
      </c>
    </row>
    <row r="34" spans="1:8" ht="15" x14ac:dyDescent="0.2">
      <c r="A34" s="89" t="s">
        <v>555</v>
      </c>
      <c r="B34" s="89" t="s">
        <v>556</v>
      </c>
      <c r="C34" s="400" t="s">
        <v>662</v>
      </c>
      <c r="D34" s="100" t="s">
        <v>713</v>
      </c>
      <c r="E34" s="100" t="s">
        <v>714</v>
      </c>
      <c r="F34" s="100">
        <v>24</v>
      </c>
      <c r="G34" s="401">
        <v>360</v>
      </c>
      <c r="H34" s="401">
        <v>360</v>
      </c>
    </row>
    <row r="35" spans="1:8" ht="15" x14ac:dyDescent="0.2">
      <c r="A35" s="89" t="s">
        <v>502</v>
      </c>
      <c r="B35" s="89" t="s">
        <v>557</v>
      </c>
      <c r="C35" s="400" t="s">
        <v>663</v>
      </c>
      <c r="D35" s="100" t="s">
        <v>713</v>
      </c>
      <c r="E35" s="100" t="s">
        <v>714</v>
      </c>
      <c r="F35" s="100">
        <v>24</v>
      </c>
      <c r="G35" s="401">
        <v>360</v>
      </c>
      <c r="H35" s="401">
        <v>360</v>
      </c>
    </row>
    <row r="36" spans="1:8" ht="15" x14ac:dyDescent="0.2">
      <c r="A36" s="89" t="s">
        <v>558</v>
      </c>
      <c r="B36" s="89" t="s">
        <v>559</v>
      </c>
      <c r="C36" s="400" t="s">
        <v>664</v>
      </c>
      <c r="D36" s="100" t="s">
        <v>713</v>
      </c>
      <c r="E36" s="100" t="s">
        <v>714</v>
      </c>
      <c r="F36" s="100">
        <v>24</v>
      </c>
      <c r="G36" s="401">
        <v>360</v>
      </c>
      <c r="H36" s="401">
        <v>360</v>
      </c>
    </row>
    <row r="37" spans="1:8" ht="15" x14ac:dyDescent="0.2">
      <c r="A37" s="89" t="s">
        <v>552</v>
      </c>
      <c r="B37" s="89" t="s">
        <v>560</v>
      </c>
      <c r="C37" s="400" t="s">
        <v>665</v>
      </c>
      <c r="D37" s="100" t="s">
        <v>713</v>
      </c>
      <c r="E37" s="100" t="s">
        <v>714</v>
      </c>
      <c r="F37" s="100">
        <v>30</v>
      </c>
      <c r="G37" s="401">
        <v>450</v>
      </c>
      <c r="H37" s="401">
        <v>450</v>
      </c>
    </row>
    <row r="38" spans="1:8" ht="15" x14ac:dyDescent="0.2">
      <c r="A38" s="89" t="s">
        <v>561</v>
      </c>
      <c r="B38" s="89" t="s">
        <v>562</v>
      </c>
      <c r="C38" s="400" t="s">
        <v>666</v>
      </c>
      <c r="D38" s="100" t="s">
        <v>713</v>
      </c>
      <c r="E38" s="100" t="s">
        <v>714</v>
      </c>
      <c r="F38" s="100">
        <v>30</v>
      </c>
      <c r="G38" s="401">
        <v>450</v>
      </c>
      <c r="H38" s="401">
        <v>450</v>
      </c>
    </row>
    <row r="39" spans="1:8" ht="15" x14ac:dyDescent="0.2">
      <c r="A39" s="89" t="s">
        <v>563</v>
      </c>
      <c r="B39" s="89" t="s">
        <v>564</v>
      </c>
      <c r="C39" s="400" t="s">
        <v>667</v>
      </c>
      <c r="D39" s="100" t="s">
        <v>713</v>
      </c>
      <c r="E39" s="100" t="s">
        <v>714</v>
      </c>
      <c r="F39" s="100">
        <v>30</v>
      </c>
      <c r="G39" s="401">
        <v>450</v>
      </c>
      <c r="H39" s="401">
        <v>450</v>
      </c>
    </row>
    <row r="40" spans="1:8" ht="15" x14ac:dyDescent="0.2">
      <c r="A40" s="89" t="s">
        <v>565</v>
      </c>
      <c r="B40" s="89" t="s">
        <v>566</v>
      </c>
      <c r="C40" s="400" t="s">
        <v>668</v>
      </c>
      <c r="D40" s="100" t="s">
        <v>713</v>
      </c>
      <c r="E40" s="100" t="s">
        <v>714</v>
      </c>
      <c r="F40" s="100">
        <v>30</v>
      </c>
      <c r="G40" s="401">
        <v>450</v>
      </c>
      <c r="H40" s="401">
        <v>450</v>
      </c>
    </row>
    <row r="41" spans="1:8" ht="15" x14ac:dyDescent="0.2">
      <c r="A41" s="89" t="s">
        <v>523</v>
      </c>
      <c r="B41" s="89" t="s">
        <v>567</v>
      </c>
      <c r="C41" s="400" t="s">
        <v>669</v>
      </c>
      <c r="D41" s="100" t="s">
        <v>713</v>
      </c>
      <c r="E41" s="100" t="s">
        <v>714</v>
      </c>
      <c r="F41" s="100">
        <v>30</v>
      </c>
      <c r="G41" s="401">
        <v>450</v>
      </c>
      <c r="H41" s="401">
        <v>450</v>
      </c>
    </row>
    <row r="42" spans="1:8" ht="15" x14ac:dyDescent="0.2">
      <c r="A42" s="89" t="s">
        <v>568</v>
      </c>
      <c r="B42" s="89" t="s">
        <v>569</v>
      </c>
      <c r="C42" s="400" t="s">
        <v>670</v>
      </c>
      <c r="D42" s="100" t="s">
        <v>713</v>
      </c>
      <c r="E42" s="100" t="s">
        <v>714</v>
      </c>
      <c r="F42" s="100">
        <v>6</v>
      </c>
      <c r="G42" s="401">
        <v>90</v>
      </c>
      <c r="H42" s="401">
        <v>90</v>
      </c>
    </row>
    <row r="43" spans="1:8" ht="15" x14ac:dyDescent="0.2">
      <c r="A43" s="89" t="s">
        <v>570</v>
      </c>
      <c r="B43" s="89" t="s">
        <v>571</v>
      </c>
      <c r="C43" s="400" t="s">
        <v>671</v>
      </c>
      <c r="D43" s="100" t="s">
        <v>713</v>
      </c>
      <c r="E43" s="100" t="s">
        <v>714</v>
      </c>
      <c r="F43" s="100">
        <v>6</v>
      </c>
      <c r="G43" s="401">
        <v>90</v>
      </c>
      <c r="H43" s="401">
        <v>90</v>
      </c>
    </row>
    <row r="44" spans="1:8" ht="15" x14ac:dyDescent="0.2">
      <c r="A44" s="89" t="s">
        <v>572</v>
      </c>
      <c r="B44" s="89" t="s">
        <v>573</v>
      </c>
      <c r="C44" s="400" t="s">
        <v>672</v>
      </c>
      <c r="D44" s="100" t="s">
        <v>713</v>
      </c>
      <c r="E44" s="100" t="s">
        <v>714</v>
      </c>
      <c r="F44" s="100">
        <v>6</v>
      </c>
      <c r="G44" s="401">
        <v>90</v>
      </c>
      <c r="H44" s="401">
        <v>90</v>
      </c>
    </row>
    <row r="45" spans="1:8" ht="15" x14ac:dyDescent="0.2">
      <c r="A45" s="89" t="s">
        <v>574</v>
      </c>
      <c r="B45" s="89" t="s">
        <v>575</v>
      </c>
      <c r="C45" s="400" t="s">
        <v>673</v>
      </c>
      <c r="D45" s="100" t="s">
        <v>713</v>
      </c>
      <c r="E45" s="100" t="s">
        <v>714</v>
      </c>
      <c r="F45" s="100">
        <v>6</v>
      </c>
      <c r="G45" s="401">
        <v>90</v>
      </c>
      <c r="H45" s="401">
        <v>90</v>
      </c>
    </row>
    <row r="46" spans="1:8" ht="15" x14ac:dyDescent="0.2">
      <c r="A46" s="89" t="s">
        <v>576</v>
      </c>
      <c r="B46" s="89" t="s">
        <v>577</v>
      </c>
      <c r="C46" s="400" t="s">
        <v>674</v>
      </c>
      <c r="D46" s="100" t="s">
        <v>713</v>
      </c>
      <c r="E46" s="100" t="s">
        <v>714</v>
      </c>
      <c r="F46" s="100">
        <v>6</v>
      </c>
      <c r="G46" s="401">
        <v>90</v>
      </c>
      <c r="H46" s="401">
        <v>90</v>
      </c>
    </row>
    <row r="47" spans="1:8" ht="15" x14ac:dyDescent="0.2">
      <c r="A47" s="89" t="s">
        <v>521</v>
      </c>
      <c r="B47" s="89" t="s">
        <v>578</v>
      </c>
      <c r="C47" s="400" t="s">
        <v>675</v>
      </c>
      <c r="D47" s="100" t="s">
        <v>713</v>
      </c>
      <c r="E47" s="100" t="s">
        <v>714</v>
      </c>
      <c r="F47" s="100">
        <v>6</v>
      </c>
      <c r="G47" s="401">
        <v>90</v>
      </c>
      <c r="H47" s="401">
        <v>90</v>
      </c>
    </row>
    <row r="48" spans="1:8" ht="15" x14ac:dyDescent="0.2">
      <c r="A48" s="89" t="s">
        <v>579</v>
      </c>
      <c r="B48" s="89" t="s">
        <v>580</v>
      </c>
      <c r="C48" s="400" t="s">
        <v>676</v>
      </c>
      <c r="D48" s="100" t="s">
        <v>713</v>
      </c>
      <c r="E48" s="100" t="s">
        <v>714</v>
      </c>
      <c r="F48" s="100">
        <v>6</v>
      </c>
      <c r="G48" s="401">
        <v>90</v>
      </c>
      <c r="H48" s="401">
        <v>90</v>
      </c>
    </row>
    <row r="49" spans="1:8" ht="15" x14ac:dyDescent="0.2">
      <c r="A49" s="89" t="s">
        <v>581</v>
      </c>
      <c r="B49" s="89" t="s">
        <v>571</v>
      </c>
      <c r="C49" s="400" t="s">
        <v>677</v>
      </c>
      <c r="D49" s="100" t="s">
        <v>713</v>
      </c>
      <c r="E49" s="100" t="s">
        <v>714</v>
      </c>
      <c r="F49" s="100">
        <v>6</v>
      </c>
      <c r="G49" s="401">
        <v>90</v>
      </c>
      <c r="H49" s="401">
        <v>90</v>
      </c>
    </row>
    <row r="50" spans="1:8" ht="15" x14ac:dyDescent="0.2">
      <c r="A50" s="89" t="s">
        <v>582</v>
      </c>
      <c r="B50" s="89" t="s">
        <v>583</v>
      </c>
      <c r="C50" s="400" t="s">
        <v>678</v>
      </c>
      <c r="D50" s="100" t="s">
        <v>713</v>
      </c>
      <c r="E50" s="100" t="s">
        <v>714</v>
      </c>
      <c r="F50" s="100">
        <v>6</v>
      </c>
      <c r="G50" s="401">
        <v>90</v>
      </c>
      <c r="H50" s="401">
        <v>90</v>
      </c>
    </row>
    <row r="51" spans="1:8" ht="15" x14ac:dyDescent="0.2">
      <c r="A51" s="89" t="s">
        <v>550</v>
      </c>
      <c r="B51" s="89" t="s">
        <v>584</v>
      </c>
      <c r="C51" s="400" t="s">
        <v>679</v>
      </c>
      <c r="D51" s="100" t="s">
        <v>713</v>
      </c>
      <c r="E51" s="100" t="s">
        <v>714</v>
      </c>
      <c r="F51" s="100">
        <v>6</v>
      </c>
      <c r="G51" s="401">
        <v>90</v>
      </c>
      <c r="H51" s="401">
        <v>90</v>
      </c>
    </row>
    <row r="52" spans="1:8" ht="15" x14ac:dyDescent="0.2">
      <c r="A52" s="89" t="s">
        <v>523</v>
      </c>
      <c r="B52" s="89" t="s">
        <v>585</v>
      </c>
      <c r="C52" s="400" t="s">
        <v>680</v>
      </c>
      <c r="D52" s="100" t="s">
        <v>713</v>
      </c>
      <c r="E52" s="100" t="s">
        <v>714</v>
      </c>
      <c r="F52" s="100">
        <v>6</v>
      </c>
      <c r="G52" s="401">
        <v>90</v>
      </c>
      <c r="H52" s="401">
        <v>90</v>
      </c>
    </row>
    <row r="53" spans="1:8" ht="15" x14ac:dyDescent="0.2">
      <c r="A53" s="89" t="s">
        <v>586</v>
      </c>
      <c r="B53" s="89" t="s">
        <v>587</v>
      </c>
      <c r="C53" s="400" t="s">
        <v>681</v>
      </c>
      <c r="D53" s="100" t="s">
        <v>713</v>
      </c>
      <c r="E53" s="100" t="s">
        <v>714</v>
      </c>
      <c r="F53" s="100">
        <v>6</v>
      </c>
      <c r="G53" s="401">
        <v>90</v>
      </c>
      <c r="H53" s="401">
        <v>90</v>
      </c>
    </row>
    <row r="54" spans="1:8" ht="15" x14ac:dyDescent="0.2">
      <c r="A54" s="89" t="s">
        <v>570</v>
      </c>
      <c r="B54" s="89" t="s">
        <v>588</v>
      </c>
      <c r="C54" s="400" t="s">
        <v>682</v>
      </c>
      <c r="D54" s="100" t="s">
        <v>713</v>
      </c>
      <c r="E54" s="100" t="s">
        <v>714</v>
      </c>
      <c r="F54" s="100">
        <v>6</v>
      </c>
      <c r="G54" s="401">
        <v>90</v>
      </c>
      <c r="H54" s="401">
        <v>90</v>
      </c>
    </row>
    <row r="55" spans="1:8" ht="15" x14ac:dyDescent="0.2">
      <c r="A55" s="89" t="s">
        <v>589</v>
      </c>
      <c r="B55" s="89" t="s">
        <v>590</v>
      </c>
      <c r="C55" s="400" t="s">
        <v>683</v>
      </c>
      <c r="D55" s="100" t="s">
        <v>713</v>
      </c>
      <c r="E55" s="100" t="s">
        <v>714</v>
      </c>
      <c r="F55" s="100">
        <v>6</v>
      </c>
      <c r="G55" s="401">
        <v>90</v>
      </c>
      <c r="H55" s="401">
        <v>90</v>
      </c>
    </row>
    <row r="56" spans="1:8" ht="15" x14ac:dyDescent="0.2">
      <c r="A56" s="89" t="s">
        <v>591</v>
      </c>
      <c r="B56" s="89" t="s">
        <v>592</v>
      </c>
      <c r="C56" s="400" t="s">
        <v>684</v>
      </c>
      <c r="D56" s="100" t="s">
        <v>713</v>
      </c>
      <c r="E56" s="100" t="s">
        <v>714</v>
      </c>
      <c r="F56" s="100">
        <v>6</v>
      </c>
      <c r="G56" s="401">
        <v>90</v>
      </c>
      <c r="H56" s="401">
        <v>90</v>
      </c>
    </row>
    <row r="57" spans="1:8" ht="15" x14ac:dyDescent="0.2">
      <c r="A57" s="89" t="s">
        <v>593</v>
      </c>
      <c r="B57" s="89" t="s">
        <v>594</v>
      </c>
      <c r="C57" s="400" t="s">
        <v>685</v>
      </c>
      <c r="D57" s="100" t="s">
        <v>713</v>
      </c>
      <c r="E57" s="100" t="s">
        <v>714</v>
      </c>
      <c r="F57" s="100">
        <v>6</v>
      </c>
      <c r="G57" s="401">
        <v>90</v>
      </c>
      <c r="H57" s="401">
        <v>90</v>
      </c>
    </row>
    <row r="58" spans="1:8" ht="15" x14ac:dyDescent="0.2">
      <c r="A58" s="89" t="s">
        <v>595</v>
      </c>
      <c r="B58" s="89" t="s">
        <v>596</v>
      </c>
      <c r="C58" s="400" t="s">
        <v>686</v>
      </c>
      <c r="D58" s="100" t="s">
        <v>713</v>
      </c>
      <c r="E58" s="100" t="s">
        <v>714</v>
      </c>
      <c r="F58" s="100">
        <v>6</v>
      </c>
      <c r="G58" s="401">
        <v>90</v>
      </c>
      <c r="H58" s="401">
        <v>90</v>
      </c>
    </row>
    <row r="59" spans="1:8" ht="15" x14ac:dyDescent="0.2">
      <c r="A59" s="89" t="s">
        <v>597</v>
      </c>
      <c r="B59" s="89" t="s">
        <v>598</v>
      </c>
      <c r="C59" s="400" t="s">
        <v>687</v>
      </c>
      <c r="D59" s="100" t="s">
        <v>713</v>
      </c>
      <c r="E59" s="100" t="s">
        <v>714</v>
      </c>
      <c r="F59" s="100">
        <v>6</v>
      </c>
      <c r="G59" s="401">
        <v>90</v>
      </c>
      <c r="H59" s="401">
        <v>90</v>
      </c>
    </row>
    <row r="60" spans="1:8" ht="15" x14ac:dyDescent="0.2">
      <c r="A60" s="89" t="s">
        <v>599</v>
      </c>
      <c r="B60" s="89" t="s">
        <v>600</v>
      </c>
      <c r="C60" s="400" t="s">
        <v>688</v>
      </c>
      <c r="D60" s="100" t="s">
        <v>713</v>
      </c>
      <c r="E60" s="100" t="s">
        <v>714</v>
      </c>
      <c r="F60" s="100">
        <v>6</v>
      </c>
      <c r="G60" s="401">
        <v>90</v>
      </c>
      <c r="H60" s="401">
        <v>90</v>
      </c>
    </row>
    <row r="61" spans="1:8" ht="15" x14ac:dyDescent="0.2">
      <c r="A61" s="89" t="s">
        <v>538</v>
      </c>
      <c r="B61" s="89" t="s">
        <v>601</v>
      </c>
      <c r="C61" s="400" t="s">
        <v>689</v>
      </c>
      <c r="D61" s="100" t="s">
        <v>713</v>
      </c>
      <c r="E61" s="100" t="s">
        <v>714</v>
      </c>
      <c r="F61" s="100">
        <v>6</v>
      </c>
      <c r="G61" s="401">
        <v>90</v>
      </c>
      <c r="H61" s="401">
        <v>90</v>
      </c>
    </row>
    <row r="62" spans="1:8" ht="15" x14ac:dyDescent="0.2">
      <c r="A62" s="89" t="s">
        <v>552</v>
      </c>
      <c r="B62" s="89" t="s">
        <v>602</v>
      </c>
      <c r="C62" s="400" t="s">
        <v>690</v>
      </c>
      <c r="D62" s="100" t="s">
        <v>713</v>
      </c>
      <c r="E62" s="100" t="s">
        <v>714</v>
      </c>
      <c r="F62" s="100">
        <v>6</v>
      </c>
      <c r="G62" s="401">
        <v>90</v>
      </c>
      <c r="H62" s="401">
        <v>90</v>
      </c>
    </row>
    <row r="63" spans="1:8" ht="15" x14ac:dyDescent="0.2">
      <c r="A63" s="89" t="s">
        <v>603</v>
      </c>
      <c r="B63" s="89" t="s">
        <v>604</v>
      </c>
      <c r="C63" s="400" t="s">
        <v>691</v>
      </c>
      <c r="D63" s="100" t="s">
        <v>713</v>
      </c>
      <c r="E63" s="100" t="s">
        <v>714</v>
      </c>
      <c r="F63" s="100">
        <v>6</v>
      </c>
      <c r="G63" s="401">
        <v>90</v>
      </c>
      <c r="H63" s="401">
        <v>90</v>
      </c>
    </row>
    <row r="64" spans="1:8" ht="15" x14ac:dyDescent="0.2">
      <c r="A64" s="89" t="s">
        <v>605</v>
      </c>
      <c r="B64" s="89" t="s">
        <v>606</v>
      </c>
      <c r="C64" s="400" t="s">
        <v>692</v>
      </c>
      <c r="D64" s="100" t="s">
        <v>713</v>
      </c>
      <c r="E64" s="100" t="s">
        <v>714</v>
      </c>
      <c r="F64" s="100">
        <v>6</v>
      </c>
      <c r="G64" s="401">
        <v>90</v>
      </c>
      <c r="H64" s="401">
        <v>90</v>
      </c>
    </row>
    <row r="65" spans="1:8" ht="15" x14ac:dyDescent="0.2">
      <c r="A65" s="89" t="s">
        <v>607</v>
      </c>
      <c r="B65" s="89" t="s">
        <v>608</v>
      </c>
      <c r="C65" s="400" t="s">
        <v>693</v>
      </c>
      <c r="D65" s="100" t="s">
        <v>713</v>
      </c>
      <c r="E65" s="100" t="s">
        <v>714</v>
      </c>
      <c r="F65" s="100">
        <v>6</v>
      </c>
      <c r="G65" s="401">
        <v>90</v>
      </c>
      <c r="H65" s="401">
        <v>90</v>
      </c>
    </row>
    <row r="66" spans="1:8" ht="15" x14ac:dyDescent="0.2">
      <c r="A66" s="89" t="s">
        <v>609</v>
      </c>
      <c r="B66" s="89" t="s">
        <v>610</v>
      </c>
      <c r="C66" s="400" t="s">
        <v>694</v>
      </c>
      <c r="D66" s="100" t="s">
        <v>713</v>
      </c>
      <c r="E66" s="100" t="s">
        <v>714</v>
      </c>
      <c r="F66" s="100">
        <v>6</v>
      </c>
      <c r="G66" s="401">
        <v>90</v>
      </c>
      <c r="H66" s="401">
        <v>90</v>
      </c>
    </row>
    <row r="67" spans="1:8" ht="15" x14ac:dyDescent="0.2">
      <c r="A67" s="89" t="s">
        <v>611</v>
      </c>
      <c r="B67" s="89" t="s">
        <v>612</v>
      </c>
      <c r="C67" s="400" t="s">
        <v>695</v>
      </c>
      <c r="D67" s="100" t="s">
        <v>713</v>
      </c>
      <c r="E67" s="100" t="s">
        <v>714</v>
      </c>
      <c r="F67" s="100">
        <v>6</v>
      </c>
      <c r="G67" s="401">
        <v>90</v>
      </c>
      <c r="H67" s="401">
        <v>90</v>
      </c>
    </row>
    <row r="68" spans="1:8" ht="15" x14ac:dyDescent="0.2">
      <c r="A68" s="89" t="s">
        <v>502</v>
      </c>
      <c r="B68" s="89" t="s">
        <v>613</v>
      </c>
      <c r="C68" s="400" t="s">
        <v>696</v>
      </c>
      <c r="D68" s="100" t="s">
        <v>713</v>
      </c>
      <c r="E68" s="100" t="s">
        <v>714</v>
      </c>
      <c r="F68" s="100">
        <v>6</v>
      </c>
      <c r="G68" s="401">
        <v>90</v>
      </c>
      <c r="H68" s="401">
        <v>90</v>
      </c>
    </row>
    <row r="69" spans="1:8" ht="15" x14ac:dyDescent="0.2">
      <c r="A69" s="89" t="s">
        <v>502</v>
      </c>
      <c r="B69" s="89" t="s">
        <v>614</v>
      </c>
      <c r="C69" s="400" t="s">
        <v>697</v>
      </c>
      <c r="D69" s="100" t="s">
        <v>713</v>
      </c>
      <c r="E69" s="100" t="s">
        <v>714</v>
      </c>
      <c r="F69" s="100">
        <v>6</v>
      </c>
      <c r="G69" s="401">
        <v>90</v>
      </c>
      <c r="H69" s="401">
        <v>90</v>
      </c>
    </row>
    <row r="70" spans="1:8" ht="15" x14ac:dyDescent="0.2">
      <c r="A70" s="89" t="s">
        <v>523</v>
      </c>
      <c r="B70" s="89" t="s">
        <v>615</v>
      </c>
      <c r="C70" s="400" t="s">
        <v>698</v>
      </c>
      <c r="D70" s="100" t="s">
        <v>713</v>
      </c>
      <c r="E70" s="100" t="s">
        <v>714</v>
      </c>
      <c r="F70" s="100">
        <v>6</v>
      </c>
      <c r="G70" s="401">
        <v>90</v>
      </c>
      <c r="H70" s="401">
        <v>90</v>
      </c>
    </row>
    <row r="71" spans="1:8" ht="15" x14ac:dyDescent="0.2">
      <c r="A71" s="89" t="s">
        <v>502</v>
      </c>
      <c r="B71" s="89" t="s">
        <v>616</v>
      </c>
      <c r="C71" s="400" t="s">
        <v>699</v>
      </c>
      <c r="D71" s="100" t="s">
        <v>713</v>
      </c>
      <c r="E71" s="100" t="s">
        <v>714</v>
      </c>
      <c r="F71" s="100">
        <v>6</v>
      </c>
      <c r="G71" s="401">
        <v>90</v>
      </c>
      <c r="H71" s="401">
        <v>90</v>
      </c>
    </row>
    <row r="72" spans="1:8" ht="15" x14ac:dyDescent="0.2">
      <c r="A72" s="89" t="s">
        <v>599</v>
      </c>
      <c r="B72" s="89" t="s">
        <v>617</v>
      </c>
      <c r="C72" s="400" t="s">
        <v>700</v>
      </c>
      <c r="D72" s="100" t="s">
        <v>713</v>
      </c>
      <c r="E72" s="100" t="s">
        <v>714</v>
      </c>
      <c r="F72" s="100">
        <v>6</v>
      </c>
      <c r="G72" s="401">
        <v>90</v>
      </c>
      <c r="H72" s="401">
        <v>90</v>
      </c>
    </row>
    <row r="73" spans="1:8" ht="15" x14ac:dyDescent="0.2">
      <c r="A73" s="89" t="s">
        <v>618</v>
      </c>
      <c r="B73" s="89" t="s">
        <v>619</v>
      </c>
      <c r="C73" s="400" t="s">
        <v>701</v>
      </c>
      <c r="D73" s="100" t="s">
        <v>713</v>
      </c>
      <c r="E73" s="100" t="s">
        <v>714</v>
      </c>
      <c r="F73" s="100">
        <v>6</v>
      </c>
      <c r="G73" s="401">
        <v>90</v>
      </c>
      <c r="H73" s="401">
        <v>90</v>
      </c>
    </row>
    <row r="74" spans="1:8" ht="15" x14ac:dyDescent="0.2">
      <c r="A74" s="89" t="s">
        <v>620</v>
      </c>
      <c r="B74" s="89" t="s">
        <v>621</v>
      </c>
      <c r="C74" s="400" t="s">
        <v>702</v>
      </c>
      <c r="D74" s="100" t="s">
        <v>713</v>
      </c>
      <c r="E74" s="100" t="s">
        <v>714</v>
      </c>
      <c r="F74" s="100">
        <v>6</v>
      </c>
      <c r="G74" s="401">
        <v>90</v>
      </c>
      <c r="H74" s="401">
        <v>90</v>
      </c>
    </row>
    <row r="75" spans="1:8" ht="15" x14ac:dyDescent="0.2">
      <c r="A75" s="89" t="s">
        <v>622</v>
      </c>
      <c r="B75" s="89" t="s">
        <v>623</v>
      </c>
      <c r="C75" s="400" t="s">
        <v>703</v>
      </c>
      <c r="D75" s="100" t="s">
        <v>713</v>
      </c>
      <c r="E75" s="100" t="s">
        <v>714</v>
      </c>
      <c r="F75" s="100">
        <v>6</v>
      </c>
      <c r="G75" s="401">
        <v>90</v>
      </c>
      <c r="H75" s="401">
        <v>90</v>
      </c>
    </row>
    <row r="76" spans="1:8" ht="15" x14ac:dyDescent="0.2">
      <c r="A76" s="89" t="s">
        <v>624</v>
      </c>
      <c r="B76" s="89" t="s">
        <v>625</v>
      </c>
      <c r="C76" s="400" t="s">
        <v>704</v>
      </c>
      <c r="D76" s="100" t="s">
        <v>713</v>
      </c>
      <c r="E76" s="100" t="s">
        <v>714</v>
      </c>
      <c r="F76" s="100">
        <v>6</v>
      </c>
      <c r="G76" s="401">
        <v>90</v>
      </c>
      <c r="H76" s="401">
        <v>90</v>
      </c>
    </row>
    <row r="77" spans="1:8" ht="15" x14ac:dyDescent="0.2">
      <c r="A77" s="89" t="s">
        <v>626</v>
      </c>
      <c r="B77" s="89" t="s">
        <v>627</v>
      </c>
      <c r="C77" s="400" t="s">
        <v>705</v>
      </c>
      <c r="D77" s="100" t="s">
        <v>713</v>
      </c>
      <c r="E77" s="100" t="s">
        <v>714</v>
      </c>
      <c r="F77" s="100">
        <v>6</v>
      </c>
      <c r="G77" s="401">
        <v>90</v>
      </c>
      <c r="H77" s="401">
        <v>90</v>
      </c>
    </row>
    <row r="78" spans="1:8" ht="15" x14ac:dyDescent="0.2">
      <c r="A78" s="89" t="s">
        <v>628</v>
      </c>
      <c r="B78" s="89" t="s">
        <v>629</v>
      </c>
      <c r="C78" s="400" t="s">
        <v>706</v>
      </c>
      <c r="D78" s="100" t="s">
        <v>713</v>
      </c>
      <c r="E78" s="100" t="s">
        <v>714</v>
      </c>
      <c r="F78" s="100">
        <v>6</v>
      </c>
      <c r="G78" s="401">
        <v>90</v>
      </c>
      <c r="H78" s="401">
        <v>90</v>
      </c>
    </row>
    <row r="79" spans="1:8" ht="15" x14ac:dyDescent="0.2">
      <c r="A79" s="89" t="s">
        <v>630</v>
      </c>
      <c r="B79" s="89" t="s">
        <v>631</v>
      </c>
      <c r="C79" s="400" t="s">
        <v>707</v>
      </c>
      <c r="D79" s="100" t="s">
        <v>713</v>
      </c>
      <c r="E79" s="100" t="s">
        <v>714</v>
      </c>
      <c r="F79" s="100">
        <v>6</v>
      </c>
      <c r="G79" s="401">
        <v>90</v>
      </c>
      <c r="H79" s="401">
        <v>90</v>
      </c>
    </row>
    <row r="80" spans="1:8" ht="15" x14ac:dyDescent="0.2">
      <c r="A80" s="89" t="s">
        <v>632</v>
      </c>
      <c r="B80" s="89" t="s">
        <v>633</v>
      </c>
      <c r="C80" s="400" t="s">
        <v>708</v>
      </c>
      <c r="D80" s="100" t="s">
        <v>713</v>
      </c>
      <c r="E80" s="100" t="s">
        <v>714</v>
      </c>
      <c r="F80" s="100">
        <v>6</v>
      </c>
      <c r="G80" s="401">
        <v>90</v>
      </c>
      <c r="H80" s="401">
        <v>90</v>
      </c>
    </row>
    <row r="81" spans="1:8" ht="15" x14ac:dyDescent="0.2">
      <c r="A81" s="89" t="s">
        <v>634</v>
      </c>
      <c r="B81" s="89" t="s">
        <v>635</v>
      </c>
      <c r="C81" s="400" t="s">
        <v>709</v>
      </c>
      <c r="D81" s="100" t="s">
        <v>713</v>
      </c>
      <c r="E81" s="100" t="s">
        <v>714</v>
      </c>
      <c r="F81" s="100">
        <v>6</v>
      </c>
      <c r="G81" s="401">
        <v>90</v>
      </c>
      <c r="H81" s="401">
        <v>90</v>
      </c>
    </row>
    <row r="82" spans="1:8" ht="15" x14ac:dyDescent="0.2">
      <c r="A82" s="89" t="s">
        <v>555</v>
      </c>
      <c r="B82" s="89" t="s">
        <v>636</v>
      </c>
      <c r="C82" s="400" t="s">
        <v>710</v>
      </c>
      <c r="D82" s="100" t="s">
        <v>713</v>
      </c>
      <c r="E82" s="100" t="s">
        <v>714</v>
      </c>
      <c r="F82" s="100">
        <v>6</v>
      </c>
      <c r="G82" s="401">
        <v>90</v>
      </c>
      <c r="H82" s="401">
        <v>90</v>
      </c>
    </row>
    <row r="83" spans="1:8" ht="15" x14ac:dyDescent="0.2">
      <c r="A83" s="89" t="s">
        <v>637</v>
      </c>
      <c r="B83" s="89" t="s">
        <v>638</v>
      </c>
      <c r="C83" s="400" t="s">
        <v>711</v>
      </c>
      <c r="D83" s="100" t="s">
        <v>713</v>
      </c>
      <c r="E83" s="100" t="s">
        <v>714</v>
      </c>
      <c r="F83" s="100">
        <v>6</v>
      </c>
      <c r="G83" s="401">
        <v>90</v>
      </c>
      <c r="H83" s="401">
        <v>90</v>
      </c>
    </row>
    <row r="84" spans="1:8" ht="15" x14ac:dyDescent="0.2">
      <c r="A84" s="89" t="s">
        <v>630</v>
      </c>
      <c r="B84" s="89" t="s">
        <v>560</v>
      </c>
      <c r="C84" s="400" t="s">
        <v>712</v>
      </c>
      <c r="D84" s="100" t="s">
        <v>713</v>
      </c>
      <c r="E84" s="100" t="s">
        <v>714</v>
      </c>
      <c r="F84" s="100">
        <v>6</v>
      </c>
      <c r="G84" s="401">
        <v>90</v>
      </c>
      <c r="H84" s="401">
        <v>90</v>
      </c>
    </row>
    <row r="85" spans="1:8" ht="15" x14ac:dyDescent="0.2">
      <c r="A85" s="89" t="s">
        <v>529</v>
      </c>
      <c r="B85" s="89" t="s">
        <v>530</v>
      </c>
      <c r="C85" s="400" t="s">
        <v>647</v>
      </c>
      <c r="D85" s="100" t="s">
        <v>716</v>
      </c>
      <c r="E85" s="100" t="s">
        <v>715</v>
      </c>
      <c r="F85" s="100">
        <v>7</v>
      </c>
      <c r="G85" s="401">
        <v>740</v>
      </c>
      <c r="H85" s="401">
        <v>740</v>
      </c>
    </row>
    <row r="86" spans="1:8" ht="15" x14ac:dyDescent="0.2">
      <c r="A86" s="89" t="s">
        <v>533</v>
      </c>
      <c r="B86" s="89" t="s">
        <v>534</v>
      </c>
      <c r="C86" s="400" t="s">
        <v>649</v>
      </c>
      <c r="D86" s="100" t="s">
        <v>716</v>
      </c>
      <c r="E86" s="100" t="s">
        <v>715</v>
      </c>
      <c r="F86" s="100">
        <v>7</v>
      </c>
      <c r="G86" s="401">
        <v>740</v>
      </c>
      <c r="H86" s="401">
        <v>740</v>
      </c>
    </row>
    <row r="87" spans="1:8" ht="15" x14ac:dyDescent="0.2">
      <c r="A87" s="89"/>
      <c r="B87" s="89"/>
      <c r="C87" s="89"/>
      <c r="D87" s="89"/>
      <c r="E87" s="89"/>
      <c r="F87" s="89"/>
      <c r="G87" s="4"/>
      <c r="H87" s="4"/>
    </row>
    <row r="88" spans="1:8" ht="15" x14ac:dyDescent="0.3">
      <c r="A88" s="101"/>
      <c r="B88" s="101"/>
      <c r="C88" s="101"/>
      <c r="D88" s="101"/>
      <c r="E88" s="101"/>
      <c r="F88" s="101" t="s">
        <v>340</v>
      </c>
      <c r="G88" s="88">
        <f>SUM(G9:G87)</f>
        <v>17680</v>
      </c>
      <c r="H88" s="88">
        <f>SUM(H9:H87)</f>
        <v>17680</v>
      </c>
    </row>
    <row r="89" spans="1:8" ht="15" x14ac:dyDescent="0.3">
      <c r="A89" s="236"/>
      <c r="B89" s="236"/>
      <c r="C89" s="236"/>
      <c r="D89" s="236"/>
      <c r="E89" s="236"/>
      <c r="F89" s="236"/>
      <c r="G89" s="192"/>
      <c r="H89" s="192"/>
    </row>
    <row r="90" spans="1:8" ht="15" x14ac:dyDescent="0.3">
      <c r="A90" s="237" t="s">
        <v>351</v>
      </c>
      <c r="B90" s="236"/>
      <c r="C90" s="236"/>
      <c r="D90" s="236"/>
      <c r="E90" s="236"/>
      <c r="F90" s="236"/>
      <c r="G90" s="192"/>
      <c r="H90" s="192"/>
    </row>
    <row r="91" spans="1:8" ht="15" x14ac:dyDescent="0.3">
      <c r="A91" s="237" t="s">
        <v>354</v>
      </c>
      <c r="B91" s="236"/>
      <c r="C91" s="236"/>
      <c r="D91" s="236"/>
      <c r="E91" s="236"/>
      <c r="F91" s="236"/>
      <c r="G91" s="192"/>
      <c r="H91" s="192"/>
    </row>
    <row r="92" spans="1:8" ht="15" x14ac:dyDescent="0.3">
      <c r="A92" s="237"/>
      <c r="B92" s="192"/>
      <c r="C92" s="192"/>
      <c r="D92" s="192"/>
      <c r="E92" s="192"/>
      <c r="F92" s="192"/>
      <c r="G92" s="192"/>
      <c r="H92" s="192"/>
    </row>
    <row r="93" spans="1:8" ht="15" x14ac:dyDescent="0.3">
      <c r="A93" s="237"/>
      <c r="B93" s="192"/>
      <c r="C93" s="192"/>
      <c r="D93" s="192"/>
      <c r="E93" s="192"/>
      <c r="F93" s="192"/>
      <c r="G93" s="192"/>
      <c r="H93" s="192"/>
    </row>
    <row r="94" spans="1:8" x14ac:dyDescent="0.2">
      <c r="A94" s="233"/>
      <c r="B94" s="233"/>
      <c r="C94" s="233"/>
      <c r="D94" s="233"/>
      <c r="E94" s="233"/>
      <c r="F94" s="233"/>
      <c r="G94" s="233"/>
      <c r="H94" s="233"/>
    </row>
    <row r="95" spans="1:8" ht="15" x14ac:dyDescent="0.3">
      <c r="A95" s="198" t="s">
        <v>107</v>
      </c>
      <c r="B95" s="192"/>
      <c r="C95" s="192"/>
      <c r="D95" s="192"/>
      <c r="E95" s="192"/>
      <c r="F95" s="192"/>
      <c r="G95" s="192"/>
      <c r="H95" s="192"/>
    </row>
    <row r="96" spans="1:8" ht="15" x14ac:dyDescent="0.3">
      <c r="A96" s="192"/>
      <c r="B96" s="192"/>
      <c r="C96" s="192"/>
      <c r="D96" s="192"/>
      <c r="E96" s="192"/>
      <c r="F96" s="192"/>
      <c r="G96" s="192"/>
      <c r="H96" s="192"/>
    </row>
    <row r="97" spans="1:8" ht="15" x14ac:dyDescent="0.3">
      <c r="A97" s="192"/>
      <c r="B97" s="192"/>
      <c r="C97" s="192"/>
      <c r="D97" s="192"/>
      <c r="E97" s="192"/>
      <c r="F97" s="192"/>
      <c r="G97" s="192"/>
      <c r="H97" s="199"/>
    </row>
    <row r="98" spans="1:8" ht="15" x14ac:dyDescent="0.3">
      <c r="A98" s="198"/>
      <c r="B98" s="198" t="s">
        <v>272</v>
      </c>
      <c r="C98" s="198"/>
      <c r="D98" s="198"/>
      <c r="E98" s="198"/>
      <c r="F98" s="198"/>
      <c r="G98" s="192"/>
      <c r="H98" s="199"/>
    </row>
    <row r="99" spans="1:8" ht="15" x14ac:dyDescent="0.3">
      <c r="A99" s="192"/>
      <c r="B99" s="192" t="s">
        <v>271</v>
      </c>
      <c r="C99" s="192"/>
      <c r="D99" s="192"/>
      <c r="E99" s="192"/>
      <c r="F99" s="192"/>
      <c r="G99" s="192"/>
      <c r="H99" s="199"/>
    </row>
    <row r="100" spans="1:8" x14ac:dyDescent="0.2">
      <c r="A100" s="200"/>
      <c r="B100" s="200" t="s">
        <v>140</v>
      </c>
      <c r="C100" s="200"/>
      <c r="D100" s="200"/>
      <c r="E100" s="200"/>
      <c r="F100" s="200"/>
      <c r="G100" s="193"/>
      <c r="H100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4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3" sqref="G23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9.57031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470</v>
      </c>
      <c r="B1" s="76"/>
      <c r="C1" s="79"/>
      <c r="D1" s="79"/>
      <c r="E1" s="79"/>
      <c r="F1" s="79"/>
      <c r="G1" s="431" t="s">
        <v>110</v>
      </c>
      <c r="H1" s="431"/>
    </row>
    <row r="2" spans="1:10" ht="15" x14ac:dyDescent="0.3">
      <c r="A2" s="78" t="s">
        <v>141</v>
      </c>
      <c r="B2" s="76"/>
      <c r="C2" s="79"/>
      <c r="D2" s="79"/>
      <c r="E2" s="79"/>
      <c r="F2" s="79"/>
      <c r="G2" s="429" t="s">
        <v>481</v>
      </c>
      <c r="H2" s="429"/>
    </row>
    <row r="3" spans="1:10" ht="15" x14ac:dyDescent="0.3">
      <c r="A3" s="78"/>
      <c r="B3" s="78"/>
      <c r="C3" s="78"/>
      <c r="D3" s="78"/>
      <c r="E3" s="78"/>
      <c r="F3" s="78"/>
      <c r="G3" s="227"/>
      <c r="H3" s="227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/>
      <c r="B5" s="82"/>
      <c r="C5" s="82"/>
      <c r="D5" s="82"/>
      <c r="E5" s="82" t="s">
        <v>482</v>
      </c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6"/>
      <c r="B7" s="226"/>
      <c r="C7" s="226"/>
      <c r="D7" s="229"/>
      <c r="E7" s="226"/>
      <c r="F7" s="226"/>
      <c r="G7" s="80"/>
      <c r="H7" s="80"/>
    </row>
    <row r="8" spans="1:10" ht="30" x14ac:dyDescent="0.2">
      <c r="A8" s="92" t="s">
        <v>64</v>
      </c>
      <c r="B8" s="92" t="s">
        <v>341</v>
      </c>
      <c r="C8" s="92" t="s">
        <v>342</v>
      </c>
      <c r="D8" s="92" t="s">
        <v>228</v>
      </c>
      <c r="E8" s="92" t="s">
        <v>350</v>
      </c>
      <c r="F8" s="92" t="s">
        <v>343</v>
      </c>
      <c r="G8" s="81" t="s">
        <v>10</v>
      </c>
      <c r="H8" s="81" t="s">
        <v>9</v>
      </c>
      <c r="J8" s="238" t="s">
        <v>349</v>
      </c>
    </row>
    <row r="9" spans="1:10" ht="15" x14ac:dyDescent="0.2">
      <c r="A9" s="100"/>
      <c r="B9" s="89" t="s">
        <v>521</v>
      </c>
      <c r="C9" s="89" t="s">
        <v>496</v>
      </c>
      <c r="D9" s="400" t="s">
        <v>501</v>
      </c>
      <c r="E9" s="100" t="s">
        <v>506</v>
      </c>
      <c r="F9" s="100" t="s">
        <v>746</v>
      </c>
      <c r="G9" s="4">
        <v>100</v>
      </c>
      <c r="H9" s="4">
        <v>100</v>
      </c>
      <c r="J9" s="238" t="s">
        <v>0</v>
      </c>
    </row>
    <row r="10" spans="1:10" ht="15" x14ac:dyDescent="0.2">
      <c r="A10" s="100"/>
      <c r="B10" s="89" t="s">
        <v>521</v>
      </c>
      <c r="C10" s="89" t="s">
        <v>496</v>
      </c>
      <c r="D10" s="400" t="s">
        <v>501</v>
      </c>
      <c r="E10" s="100" t="s">
        <v>506</v>
      </c>
      <c r="F10" s="100" t="s">
        <v>747</v>
      </c>
      <c r="G10" s="4">
        <v>100</v>
      </c>
      <c r="H10" s="4">
        <v>100</v>
      </c>
    </row>
    <row r="11" spans="1:10" ht="15" x14ac:dyDescent="0.2">
      <c r="A11" s="89"/>
      <c r="B11" s="89" t="s">
        <v>521</v>
      </c>
      <c r="C11" s="89" t="s">
        <v>496</v>
      </c>
      <c r="D11" s="400" t="s">
        <v>501</v>
      </c>
      <c r="E11" s="100" t="s">
        <v>506</v>
      </c>
      <c r="F11" s="100" t="s">
        <v>749</v>
      </c>
      <c r="G11" s="4">
        <v>100</v>
      </c>
      <c r="H11" s="4">
        <v>100</v>
      </c>
    </row>
    <row r="12" spans="1:10" ht="15" x14ac:dyDescent="0.2">
      <c r="A12" s="89"/>
      <c r="B12" s="89" t="s">
        <v>521</v>
      </c>
      <c r="C12" s="89" t="s">
        <v>496</v>
      </c>
      <c r="D12" s="400" t="s">
        <v>501</v>
      </c>
      <c r="E12" s="100" t="s">
        <v>506</v>
      </c>
      <c r="F12" s="100" t="s">
        <v>748</v>
      </c>
      <c r="G12" s="4">
        <v>100</v>
      </c>
      <c r="H12" s="4">
        <v>100</v>
      </c>
    </row>
    <row r="13" spans="1:10" ht="15" x14ac:dyDescent="0.2">
      <c r="A13" s="89"/>
      <c r="B13" s="404" t="s">
        <v>502</v>
      </c>
      <c r="C13" s="404" t="s">
        <v>503</v>
      </c>
      <c r="D13" s="400" t="s">
        <v>504</v>
      </c>
      <c r="E13" s="100" t="s">
        <v>506</v>
      </c>
      <c r="F13" s="100" t="s">
        <v>746</v>
      </c>
      <c r="G13" s="4">
        <v>100</v>
      </c>
      <c r="H13" s="4">
        <v>100</v>
      </c>
    </row>
    <row r="14" spans="1:10" ht="15" x14ac:dyDescent="0.2">
      <c r="A14" s="89"/>
      <c r="B14" s="404" t="s">
        <v>502</v>
      </c>
      <c r="C14" s="404" t="s">
        <v>503</v>
      </c>
      <c r="D14" s="400" t="s">
        <v>504</v>
      </c>
      <c r="E14" s="100" t="s">
        <v>506</v>
      </c>
      <c r="F14" s="100" t="s">
        <v>747</v>
      </c>
      <c r="G14" s="4">
        <v>100</v>
      </c>
      <c r="H14" s="4">
        <v>100</v>
      </c>
    </row>
    <row r="15" spans="1:10" ht="15" x14ac:dyDescent="0.2">
      <c r="A15" s="89"/>
      <c r="B15" s="404" t="s">
        <v>502</v>
      </c>
      <c r="C15" s="404" t="s">
        <v>503</v>
      </c>
      <c r="D15" s="400" t="s">
        <v>504</v>
      </c>
      <c r="E15" s="100" t="s">
        <v>506</v>
      </c>
      <c r="F15" s="100" t="s">
        <v>749</v>
      </c>
      <c r="G15" s="4">
        <v>100</v>
      </c>
      <c r="H15" s="4">
        <v>100</v>
      </c>
    </row>
    <row r="16" spans="1:10" ht="15" x14ac:dyDescent="0.2">
      <c r="A16" s="89"/>
      <c r="B16" s="404" t="s">
        <v>502</v>
      </c>
      <c r="C16" s="404" t="s">
        <v>503</v>
      </c>
      <c r="D16" s="400" t="s">
        <v>504</v>
      </c>
      <c r="E16" s="100" t="s">
        <v>506</v>
      </c>
      <c r="F16" s="100" t="s">
        <v>748</v>
      </c>
      <c r="G16" s="4">
        <v>100</v>
      </c>
      <c r="H16" s="4">
        <v>100</v>
      </c>
    </row>
    <row r="17" spans="1:8" ht="15" x14ac:dyDescent="0.2">
      <c r="A17" s="89"/>
      <c r="B17" s="404" t="s">
        <v>502</v>
      </c>
      <c r="C17" s="404" t="s">
        <v>503</v>
      </c>
      <c r="D17" s="400" t="s">
        <v>504</v>
      </c>
      <c r="E17" s="100" t="s">
        <v>506</v>
      </c>
      <c r="F17" s="100" t="s">
        <v>750</v>
      </c>
      <c r="G17" s="4">
        <v>100</v>
      </c>
      <c r="H17" s="4">
        <v>100</v>
      </c>
    </row>
    <row r="18" spans="1:8" ht="15" x14ac:dyDescent="0.2">
      <c r="A18" s="89"/>
      <c r="B18" s="404" t="s">
        <v>502</v>
      </c>
      <c r="C18" s="404" t="s">
        <v>503</v>
      </c>
      <c r="D18" s="400" t="s">
        <v>504</v>
      </c>
      <c r="E18" s="100" t="s">
        <v>506</v>
      </c>
      <c r="F18" s="100" t="s">
        <v>751</v>
      </c>
      <c r="G18" s="4">
        <v>100</v>
      </c>
      <c r="H18" s="4">
        <v>100</v>
      </c>
    </row>
    <row r="19" spans="1:8" ht="15" x14ac:dyDescent="0.2">
      <c r="A19" s="89"/>
      <c r="B19" s="404" t="s">
        <v>502</v>
      </c>
      <c r="C19" s="404" t="s">
        <v>503</v>
      </c>
      <c r="D19" s="400" t="s">
        <v>504</v>
      </c>
      <c r="E19" s="100" t="s">
        <v>506</v>
      </c>
      <c r="F19" s="100" t="s">
        <v>752</v>
      </c>
      <c r="G19" s="4">
        <v>100</v>
      </c>
      <c r="H19" s="4">
        <v>100</v>
      </c>
    </row>
    <row r="20" spans="1:8" ht="15" x14ac:dyDescent="0.2">
      <c r="A20" s="89"/>
      <c r="B20" s="408" t="s">
        <v>753</v>
      </c>
      <c r="C20" s="408" t="s">
        <v>754</v>
      </c>
      <c r="D20" s="409" t="s">
        <v>755</v>
      </c>
      <c r="E20" s="89" t="s">
        <v>757</v>
      </c>
      <c r="F20" s="89" t="s">
        <v>748</v>
      </c>
      <c r="G20" s="4">
        <v>6250</v>
      </c>
      <c r="H20" s="4">
        <v>6250</v>
      </c>
    </row>
    <row r="21" spans="1:8" ht="15" x14ac:dyDescent="0.2">
      <c r="A21" s="89"/>
      <c r="B21" s="89" t="s">
        <v>521</v>
      </c>
      <c r="C21" s="89" t="s">
        <v>496</v>
      </c>
      <c r="D21" s="400" t="s">
        <v>501</v>
      </c>
      <c r="E21" s="100" t="s">
        <v>756</v>
      </c>
      <c r="F21" s="100" t="s">
        <v>748</v>
      </c>
      <c r="G21" s="4">
        <v>3125</v>
      </c>
      <c r="H21" s="4">
        <v>3125</v>
      </c>
    </row>
    <row r="22" spans="1:8" ht="15" x14ac:dyDescent="0.2">
      <c r="A22" s="89"/>
      <c r="B22" s="404" t="s">
        <v>502</v>
      </c>
      <c r="C22" s="404" t="s">
        <v>503</v>
      </c>
      <c r="D22" s="400" t="s">
        <v>504</v>
      </c>
      <c r="E22" s="100" t="s">
        <v>756</v>
      </c>
      <c r="F22" s="100" t="s">
        <v>746</v>
      </c>
      <c r="G22" s="4">
        <v>3125</v>
      </c>
      <c r="H22" s="4">
        <v>3125</v>
      </c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348</v>
      </c>
      <c r="G34" s="88">
        <f>SUM(G9:G33)</f>
        <v>13600</v>
      </c>
      <c r="H34" s="88">
        <f>SUM(H9:H33)</f>
        <v>13600</v>
      </c>
    </row>
    <row r="35" spans="1:9" ht="15" x14ac:dyDescent="0.3">
      <c r="A35" s="236"/>
      <c r="B35" s="236"/>
      <c r="C35" s="236"/>
      <c r="D35" s="236"/>
      <c r="E35" s="236"/>
      <c r="F35" s="236"/>
      <c r="G35" s="236"/>
      <c r="H35" s="192"/>
      <c r="I35" s="192"/>
    </row>
    <row r="36" spans="1:9" ht="15" x14ac:dyDescent="0.3">
      <c r="A36" s="237" t="s">
        <v>402</v>
      </c>
      <c r="B36" s="237"/>
      <c r="C36" s="236"/>
      <c r="D36" s="236"/>
      <c r="E36" s="236"/>
      <c r="F36" s="236"/>
      <c r="G36" s="236"/>
      <c r="H36" s="192"/>
      <c r="I36" s="192"/>
    </row>
    <row r="37" spans="1:9" ht="15" x14ac:dyDescent="0.3">
      <c r="A37" s="237" t="s">
        <v>347</v>
      </c>
      <c r="B37" s="237"/>
      <c r="C37" s="236"/>
      <c r="D37" s="236"/>
      <c r="E37" s="236"/>
      <c r="F37" s="236"/>
      <c r="G37" s="236"/>
      <c r="H37" s="192"/>
      <c r="I37" s="192"/>
    </row>
    <row r="38" spans="1:9" ht="15" x14ac:dyDescent="0.3">
      <c r="A38" s="237"/>
      <c r="B38" s="237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37"/>
      <c r="B39" s="237"/>
      <c r="C39" s="192"/>
      <c r="D39" s="192"/>
      <c r="E39" s="192"/>
      <c r="F39" s="192"/>
      <c r="G39" s="192"/>
      <c r="H39" s="192"/>
      <c r="I39" s="192"/>
    </row>
    <row r="40" spans="1:9" x14ac:dyDescent="0.2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435</v>
      </c>
      <c r="D44" s="198"/>
      <c r="E44" s="236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271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140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2" zoomScale="70" zoomScaleSheetLayoutView="70" workbookViewId="0">
      <selection activeCell="B61" sqref="B61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303</v>
      </c>
      <c r="B1" s="117"/>
      <c r="C1" s="431" t="s">
        <v>110</v>
      </c>
      <c r="D1" s="431"/>
      <c r="E1" s="157"/>
    </row>
    <row r="2" spans="1:12" x14ac:dyDescent="0.3">
      <c r="A2" s="78" t="s">
        <v>141</v>
      </c>
      <c r="B2" s="117"/>
      <c r="C2" s="429" t="s">
        <v>481</v>
      </c>
      <c r="D2" s="430"/>
      <c r="E2" s="157"/>
    </row>
    <row r="3" spans="1:12" x14ac:dyDescent="0.3">
      <c r="A3" s="78"/>
      <c r="B3" s="117"/>
      <c r="C3" s="77"/>
      <c r="D3" s="77"/>
      <c r="E3" s="157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79"/>
      <c r="C4" s="78"/>
      <c r="D4" s="78"/>
      <c r="E4" s="110"/>
      <c r="L4" s="21"/>
    </row>
    <row r="5" spans="1:12" s="2" customFormat="1" x14ac:dyDescent="0.3">
      <c r="A5" s="123" t="e">
        <f>#REF!</f>
        <v>#REF!</v>
      </c>
      <c r="B5" s="113" t="s">
        <v>482</v>
      </c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102"/>
      <c r="B7" s="102"/>
      <c r="C7" s="80"/>
      <c r="D7" s="80"/>
      <c r="E7" s="158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386">
        <v>734209.02</v>
      </c>
      <c r="D9" s="84">
        <f>SUM(D10,D13,D52,D55,D56,D57,D63,D70,D71,D75)</f>
        <v>0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388">
        <v>420377.5</v>
      </c>
      <c r="D10" s="86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89">
        <v>403002.5</v>
      </c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89">
        <v>17375</v>
      </c>
      <c r="D12" s="35"/>
      <c r="E12" s="157"/>
    </row>
    <row r="13" spans="1:12" x14ac:dyDescent="0.3">
      <c r="A13" s="14">
        <v>1.2</v>
      </c>
      <c r="B13" s="14" t="s">
        <v>60</v>
      </c>
      <c r="C13" s="86">
        <f>SUM(C14,C17,C29:C32,C35,C36,C42,C43,C44,C45,C46,C50,C51)</f>
        <v>309978.21999999997</v>
      </c>
      <c r="D13" s="86">
        <f>SUM(D14,D17,D29:D32,D35,D36,D42,D43,D44,D45,D46,D50,D51)</f>
        <v>0</v>
      </c>
      <c r="E13" s="157"/>
    </row>
    <row r="14" spans="1:12" x14ac:dyDescent="0.3">
      <c r="A14" s="16" t="s">
        <v>32</v>
      </c>
      <c r="B14" s="16" t="s">
        <v>1</v>
      </c>
      <c r="C14" s="390">
        <v>88610</v>
      </c>
      <c r="D14" s="85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>
        <v>88610</v>
      </c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390">
        <v>19563.490000000002</v>
      </c>
      <c r="D17" s="85">
        <f>SUM(D18:D23,D28)</f>
        <v>0</v>
      </c>
      <c r="E17" s="157"/>
    </row>
    <row r="18" spans="1:5" ht="30" x14ac:dyDescent="0.3">
      <c r="A18" s="17" t="s">
        <v>12</v>
      </c>
      <c r="B18" s="17" t="s">
        <v>251</v>
      </c>
      <c r="C18" s="391">
        <v>2336.1799999999998</v>
      </c>
      <c r="D18" s="38"/>
      <c r="E18" s="157"/>
    </row>
    <row r="19" spans="1:5" x14ac:dyDescent="0.3">
      <c r="A19" s="17" t="s">
        <v>13</v>
      </c>
      <c r="B19" s="17" t="s">
        <v>14</v>
      </c>
      <c r="C19" s="393"/>
      <c r="D19" s="39"/>
      <c r="E19" s="157"/>
    </row>
    <row r="20" spans="1:5" ht="30" x14ac:dyDescent="0.3">
      <c r="A20" s="17" t="s">
        <v>282</v>
      </c>
      <c r="B20" s="17" t="s">
        <v>22</v>
      </c>
      <c r="C20" s="393"/>
      <c r="D20" s="40"/>
      <c r="E20" s="157"/>
    </row>
    <row r="21" spans="1:5" x14ac:dyDescent="0.3">
      <c r="A21" s="17" t="s">
        <v>283</v>
      </c>
      <c r="B21" s="17" t="s">
        <v>15</v>
      </c>
      <c r="C21" s="391">
        <v>17227.310000000001</v>
      </c>
      <c r="D21" s="40"/>
      <c r="E21" s="157"/>
    </row>
    <row r="22" spans="1:5" x14ac:dyDescent="0.3">
      <c r="A22" s="17" t="s">
        <v>284</v>
      </c>
      <c r="B22" s="17" t="s">
        <v>16</v>
      </c>
      <c r="C22" s="393"/>
      <c r="D22" s="40"/>
      <c r="E22" s="157"/>
    </row>
    <row r="23" spans="1:5" x14ac:dyDescent="0.3">
      <c r="A23" s="17" t="s">
        <v>285</v>
      </c>
      <c r="B23" s="17" t="s">
        <v>17</v>
      </c>
      <c r="C23" s="392">
        <v>1173.1099999999999</v>
      </c>
      <c r="D23" s="120">
        <f>SUM(D24:D27)</f>
        <v>0</v>
      </c>
      <c r="E23" s="157"/>
    </row>
    <row r="24" spans="1:5" ht="16.5" customHeight="1" x14ac:dyDescent="0.3">
      <c r="A24" s="18" t="s">
        <v>286</v>
      </c>
      <c r="B24" s="18" t="s">
        <v>18</v>
      </c>
      <c r="C24" s="391">
        <v>276.14999999999998</v>
      </c>
      <c r="D24" s="40"/>
      <c r="E24" s="157"/>
    </row>
    <row r="25" spans="1:5" ht="16.5" customHeight="1" x14ac:dyDescent="0.3">
      <c r="A25" s="18" t="s">
        <v>287</v>
      </c>
      <c r="B25" s="18" t="s">
        <v>19</v>
      </c>
      <c r="C25" s="387">
        <v>182.2</v>
      </c>
      <c r="D25" s="40"/>
      <c r="E25" s="157"/>
    </row>
    <row r="26" spans="1:5" ht="16.5" customHeight="1" x14ac:dyDescent="0.3">
      <c r="A26" s="18" t="s">
        <v>288</v>
      </c>
      <c r="B26" s="18" t="s">
        <v>20</v>
      </c>
      <c r="C26" s="393">
        <v>688</v>
      </c>
      <c r="D26" s="40"/>
      <c r="E26" s="157"/>
    </row>
    <row r="27" spans="1:5" ht="16.5" customHeight="1" x14ac:dyDescent="0.3">
      <c r="A27" s="18" t="s">
        <v>289</v>
      </c>
      <c r="B27" s="18" t="s">
        <v>23</v>
      </c>
      <c r="C27" s="391">
        <v>26.55</v>
      </c>
      <c r="D27" s="41"/>
      <c r="E27" s="157"/>
    </row>
    <row r="28" spans="1:5" x14ac:dyDescent="0.3">
      <c r="A28" s="17" t="s">
        <v>290</v>
      </c>
      <c r="B28" s="17" t="s">
        <v>21</v>
      </c>
      <c r="C28" s="393">
        <v>0</v>
      </c>
      <c r="D28" s="41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ht="30" x14ac:dyDescent="0.3">
      <c r="A32" s="16" t="s">
        <v>37</v>
      </c>
      <c r="B32" s="16" t="s">
        <v>63</v>
      </c>
      <c r="C32" s="85">
        <v>52976</v>
      </c>
      <c r="D32" s="85">
        <f>SUM(D33:D34)</f>
        <v>0</v>
      </c>
      <c r="E32" s="157"/>
    </row>
    <row r="33" spans="1:5" x14ac:dyDescent="0.3">
      <c r="A33" s="17" t="s">
        <v>291</v>
      </c>
      <c r="B33" s="17" t="s">
        <v>56</v>
      </c>
      <c r="C33" s="34">
        <v>52866</v>
      </c>
      <c r="D33" s="35"/>
      <c r="E33" s="157"/>
    </row>
    <row r="34" spans="1:5" x14ac:dyDescent="0.3">
      <c r="A34" s="17" t="s">
        <v>292</v>
      </c>
      <c r="B34" s="17" t="s">
        <v>55</v>
      </c>
      <c r="C34" s="34">
        <v>110</v>
      </c>
      <c r="D34" s="35"/>
      <c r="E34" s="157"/>
    </row>
    <row r="35" spans="1:5" x14ac:dyDescent="0.3">
      <c r="A35" s="16" t="s">
        <v>38</v>
      </c>
      <c r="B35" s="16" t="s">
        <v>49</v>
      </c>
      <c r="C35" s="389">
        <v>1205.1099999999999</v>
      </c>
      <c r="D35" s="35"/>
      <c r="E35" s="157"/>
    </row>
    <row r="36" spans="1:5" x14ac:dyDescent="0.3">
      <c r="A36" s="16" t="s">
        <v>39</v>
      </c>
      <c r="B36" s="16" t="s">
        <v>359</v>
      </c>
      <c r="C36" s="85">
        <v>69735</v>
      </c>
      <c r="D36" s="85">
        <f>SUM(D37:D41)</f>
        <v>0</v>
      </c>
      <c r="E36" s="157"/>
    </row>
    <row r="37" spans="1:5" x14ac:dyDescent="0.3">
      <c r="A37" s="17" t="s">
        <v>356</v>
      </c>
      <c r="B37" s="17" t="s">
        <v>360</v>
      </c>
      <c r="C37" s="34">
        <v>2500</v>
      </c>
      <c r="D37" s="34"/>
      <c r="E37" s="157"/>
    </row>
    <row r="38" spans="1:5" x14ac:dyDescent="0.3">
      <c r="A38" s="17" t="s">
        <v>357</v>
      </c>
      <c r="B38" s="17" t="s">
        <v>361</v>
      </c>
      <c r="C38" s="34">
        <v>67235</v>
      </c>
      <c r="D38" s="34"/>
      <c r="E38" s="157"/>
    </row>
    <row r="39" spans="1:5" x14ac:dyDescent="0.3">
      <c r="A39" s="17" t="s">
        <v>358</v>
      </c>
      <c r="B39" s="17" t="s">
        <v>364</v>
      </c>
      <c r="C39" s="34">
        <v>0</v>
      </c>
      <c r="D39" s="35"/>
      <c r="E39" s="157"/>
    </row>
    <row r="40" spans="1:5" x14ac:dyDescent="0.3">
      <c r="A40" s="17" t="s">
        <v>363</v>
      </c>
      <c r="B40" s="17" t="s">
        <v>365</v>
      </c>
      <c r="C40" s="34"/>
      <c r="D40" s="35"/>
      <c r="E40" s="157"/>
    </row>
    <row r="41" spans="1:5" x14ac:dyDescent="0.3">
      <c r="A41" s="17" t="s">
        <v>366</v>
      </c>
      <c r="B41" s="17" t="s">
        <v>362</v>
      </c>
      <c r="C41" s="34"/>
      <c r="D41" s="35"/>
      <c r="E41" s="157"/>
    </row>
    <row r="42" spans="1:5" ht="30" x14ac:dyDescent="0.3">
      <c r="A42" s="16" t="s">
        <v>40</v>
      </c>
      <c r="B42" s="16" t="s">
        <v>28</v>
      </c>
      <c r="C42" s="34">
        <v>500</v>
      </c>
      <c r="D42" s="35"/>
      <c r="E42" s="157"/>
    </row>
    <row r="43" spans="1:5" x14ac:dyDescent="0.3">
      <c r="A43" s="16" t="s">
        <v>41</v>
      </c>
      <c r="B43" s="16" t="s">
        <v>24</v>
      </c>
      <c r="C43" s="389">
        <v>10.62</v>
      </c>
      <c r="D43" s="35"/>
      <c r="E43" s="157"/>
    </row>
    <row r="44" spans="1:5" x14ac:dyDescent="0.3">
      <c r="A44" s="16" t="s">
        <v>42</v>
      </c>
      <c r="B44" s="16" t="s">
        <v>25</v>
      </c>
      <c r="C44" s="34">
        <v>300</v>
      </c>
      <c r="D44" s="35"/>
      <c r="E44" s="157"/>
    </row>
    <row r="45" spans="1:5" x14ac:dyDescent="0.3">
      <c r="A45" s="16" t="s">
        <v>43</v>
      </c>
      <c r="B45" s="16" t="s">
        <v>26</v>
      </c>
      <c r="C45" s="34"/>
      <c r="D45" s="35"/>
      <c r="E45" s="157"/>
    </row>
    <row r="46" spans="1:5" x14ac:dyDescent="0.3">
      <c r="A46" s="16" t="s">
        <v>44</v>
      </c>
      <c r="B46" s="16" t="s">
        <v>297</v>
      </c>
      <c r="C46" s="85">
        <v>47678</v>
      </c>
      <c r="D46" s="85">
        <f>SUM(D47:D49)</f>
        <v>0</v>
      </c>
      <c r="E46" s="157"/>
    </row>
    <row r="47" spans="1:5" x14ac:dyDescent="0.3">
      <c r="A47" s="99" t="s">
        <v>372</v>
      </c>
      <c r="B47" s="99" t="s">
        <v>375</v>
      </c>
      <c r="C47" s="34">
        <v>46478</v>
      </c>
      <c r="D47" s="35"/>
      <c r="E47" s="157"/>
    </row>
    <row r="48" spans="1:5" x14ac:dyDescent="0.3">
      <c r="A48" s="99" t="s">
        <v>373</v>
      </c>
      <c r="B48" s="99" t="s">
        <v>374</v>
      </c>
      <c r="C48" s="34">
        <v>1200</v>
      </c>
      <c r="D48" s="35"/>
      <c r="E48" s="157"/>
    </row>
    <row r="49" spans="1:5" x14ac:dyDescent="0.3">
      <c r="A49" s="99" t="s">
        <v>376</v>
      </c>
      <c r="B49" s="99" t="s">
        <v>377</v>
      </c>
      <c r="C49" s="34"/>
      <c r="D49" s="35"/>
      <c r="E49" s="157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7"/>
    </row>
    <row r="51" spans="1:5" x14ac:dyDescent="0.3">
      <c r="A51" s="16" t="s">
        <v>46</v>
      </c>
      <c r="B51" s="16" t="s">
        <v>6</v>
      </c>
      <c r="C51" s="34">
        <v>29400</v>
      </c>
      <c r="D51" s="35"/>
      <c r="E51" s="157"/>
    </row>
    <row r="52" spans="1:5" ht="30" x14ac:dyDescent="0.3">
      <c r="A52" s="14">
        <v>1.3</v>
      </c>
      <c r="B52" s="89" t="s">
        <v>416</v>
      </c>
      <c r="C52" s="86">
        <f>SUM(C53:C54)</f>
        <v>2082</v>
      </c>
      <c r="D52" s="86">
        <f>SUM(D53:D54)</f>
        <v>0</v>
      </c>
      <c r="E52" s="157"/>
    </row>
    <row r="53" spans="1:5" ht="30" x14ac:dyDescent="0.3">
      <c r="A53" s="16" t="s">
        <v>50</v>
      </c>
      <c r="B53" s="16" t="s">
        <v>48</v>
      </c>
      <c r="C53" s="34">
        <v>2082</v>
      </c>
      <c r="D53" s="35"/>
      <c r="E53" s="157"/>
    </row>
    <row r="54" spans="1:5" x14ac:dyDescent="0.3">
      <c r="A54" s="16" t="s">
        <v>51</v>
      </c>
      <c r="B54" s="16" t="s">
        <v>47</v>
      </c>
      <c r="C54" s="34"/>
      <c r="D54" s="35"/>
      <c r="E54" s="157"/>
    </row>
    <row r="55" spans="1:5" x14ac:dyDescent="0.3">
      <c r="A55" s="14">
        <v>1.4</v>
      </c>
      <c r="B55" s="14" t="s">
        <v>418</v>
      </c>
      <c r="C55" s="34"/>
      <c r="D55" s="35"/>
      <c r="E55" s="157"/>
    </row>
    <row r="56" spans="1:5" x14ac:dyDescent="0.3">
      <c r="A56" s="14">
        <v>1.5</v>
      </c>
      <c r="B56" s="14" t="s">
        <v>7</v>
      </c>
      <c r="C56" s="393"/>
      <c r="D56" s="40"/>
      <c r="E56" s="157"/>
    </row>
    <row r="57" spans="1:5" x14ac:dyDescent="0.3">
      <c r="A57" s="14">
        <v>1.6</v>
      </c>
      <c r="B57" s="45" t="s">
        <v>8</v>
      </c>
      <c r="C57" s="86">
        <f>SUM(C58:C62)</f>
        <v>598.25</v>
      </c>
      <c r="D57" s="86">
        <f>SUM(D58:D62)</f>
        <v>0</v>
      </c>
      <c r="E57" s="157"/>
    </row>
    <row r="58" spans="1:5" x14ac:dyDescent="0.3">
      <c r="A58" s="16" t="s">
        <v>298</v>
      </c>
      <c r="B58" s="46" t="s">
        <v>52</v>
      </c>
      <c r="C58" s="393"/>
      <c r="D58" s="40"/>
      <c r="E58" s="157"/>
    </row>
    <row r="59" spans="1:5" ht="30" x14ac:dyDescent="0.3">
      <c r="A59" s="16" t="s">
        <v>299</v>
      </c>
      <c r="B59" s="46" t="s">
        <v>54</v>
      </c>
      <c r="C59" s="393"/>
      <c r="D59" s="40"/>
      <c r="E59" s="157"/>
    </row>
    <row r="60" spans="1:5" x14ac:dyDescent="0.3">
      <c r="A60" s="16" t="s">
        <v>300</v>
      </c>
      <c r="B60" s="46" t="s">
        <v>53</v>
      </c>
      <c r="C60" s="394">
        <v>585</v>
      </c>
      <c r="D60" s="40"/>
      <c r="E60" s="157"/>
    </row>
    <row r="61" spans="1:5" x14ac:dyDescent="0.3">
      <c r="A61" s="16" t="s">
        <v>301</v>
      </c>
      <c r="B61" s="46" t="s">
        <v>27</v>
      </c>
      <c r="C61" s="391">
        <v>13.25</v>
      </c>
      <c r="D61" s="40"/>
      <c r="E61" s="157"/>
    </row>
    <row r="62" spans="1:5" x14ac:dyDescent="0.3">
      <c r="A62" s="16" t="s">
        <v>338</v>
      </c>
      <c r="B62" s="224" t="s">
        <v>339</v>
      </c>
      <c r="C62" s="393"/>
      <c r="D62" s="225"/>
      <c r="E62" s="157"/>
    </row>
    <row r="63" spans="1:5" x14ac:dyDescent="0.3">
      <c r="A63" s="13">
        <v>2</v>
      </c>
      <c r="B63" s="47" t="s">
        <v>106</v>
      </c>
      <c r="C63" s="295"/>
      <c r="D63" s="121">
        <f>SUM(D64:D69)</f>
        <v>0</v>
      </c>
      <c r="E63" s="157"/>
    </row>
    <row r="64" spans="1:5" x14ac:dyDescent="0.3">
      <c r="A64" s="15">
        <v>2.1</v>
      </c>
      <c r="B64" s="48" t="s">
        <v>100</v>
      </c>
      <c r="C64" s="295"/>
      <c r="D64" s="42"/>
      <c r="E64" s="157"/>
    </row>
    <row r="65" spans="1:5" x14ac:dyDescent="0.3">
      <c r="A65" s="15">
        <v>2.2000000000000002</v>
      </c>
      <c r="B65" s="48" t="s">
        <v>104</v>
      </c>
      <c r="C65" s="296"/>
      <c r="D65" s="43"/>
      <c r="E65" s="157"/>
    </row>
    <row r="66" spans="1:5" x14ac:dyDescent="0.3">
      <c r="A66" s="15">
        <v>2.2999999999999998</v>
      </c>
      <c r="B66" s="48" t="s">
        <v>103</v>
      </c>
      <c r="C66" s="296"/>
      <c r="D66" s="43"/>
      <c r="E66" s="157"/>
    </row>
    <row r="67" spans="1:5" x14ac:dyDescent="0.3">
      <c r="A67" s="15">
        <v>2.4</v>
      </c>
      <c r="B67" s="48" t="s">
        <v>105</v>
      </c>
      <c r="C67" s="296"/>
      <c r="D67" s="43"/>
      <c r="E67" s="157"/>
    </row>
    <row r="68" spans="1:5" x14ac:dyDescent="0.3">
      <c r="A68" s="15">
        <v>2.5</v>
      </c>
      <c r="B68" s="48" t="s">
        <v>101</v>
      </c>
      <c r="C68" s="296"/>
      <c r="D68" s="43"/>
      <c r="E68" s="157"/>
    </row>
    <row r="69" spans="1:5" x14ac:dyDescent="0.3">
      <c r="A69" s="15">
        <v>2.6</v>
      </c>
      <c r="B69" s="48" t="s">
        <v>102</v>
      </c>
      <c r="C69" s="296"/>
      <c r="D69" s="43"/>
      <c r="E69" s="157"/>
    </row>
    <row r="70" spans="1:5" s="2" customFormat="1" x14ac:dyDescent="0.3">
      <c r="A70" s="13">
        <v>3</v>
      </c>
      <c r="B70" s="293" t="s">
        <v>452</v>
      </c>
      <c r="C70" s="395"/>
      <c r="D70" s="294"/>
      <c r="E70" s="107"/>
    </row>
    <row r="71" spans="1:5" s="2" customFormat="1" x14ac:dyDescent="0.3">
      <c r="A71" s="13">
        <v>4</v>
      </c>
      <c r="B71" s="13" t="s">
        <v>253</v>
      </c>
      <c r="C71" s="395">
        <f>SUM(C72:C73)</f>
        <v>0</v>
      </c>
      <c r="D71" s="87">
        <f>SUM(D72:D73)</f>
        <v>0</v>
      </c>
      <c r="E71" s="107"/>
    </row>
    <row r="72" spans="1:5" s="2" customFormat="1" x14ac:dyDescent="0.3">
      <c r="A72" s="15">
        <v>4.0999999999999996</v>
      </c>
      <c r="B72" s="15" t="s">
        <v>254</v>
      </c>
      <c r="C72" s="396"/>
      <c r="D72" s="8"/>
      <c r="E72" s="107"/>
    </row>
    <row r="73" spans="1:5" s="2" customFormat="1" x14ac:dyDescent="0.3">
      <c r="A73" s="15">
        <v>4.2</v>
      </c>
      <c r="B73" s="15" t="s">
        <v>255</v>
      </c>
      <c r="C73" s="396"/>
      <c r="D73" s="8"/>
      <c r="E73" s="107"/>
    </row>
    <row r="74" spans="1:5" s="2" customFormat="1" x14ac:dyDescent="0.3">
      <c r="A74" s="13">
        <v>5</v>
      </c>
      <c r="B74" s="291" t="s">
        <v>280</v>
      </c>
      <c r="C74" s="396"/>
      <c r="D74" s="87"/>
      <c r="E74" s="107"/>
    </row>
    <row r="75" spans="1:5" s="2" customFormat="1" ht="30" x14ac:dyDescent="0.3">
      <c r="A75" s="13">
        <v>6</v>
      </c>
      <c r="B75" s="291" t="s">
        <v>463</v>
      </c>
      <c r="C75" s="86">
        <f>SUM(C76:C81)</f>
        <v>0</v>
      </c>
      <c r="D75" s="86">
        <f>SUM(D76:D81)</f>
        <v>0</v>
      </c>
      <c r="E75" s="107"/>
    </row>
    <row r="76" spans="1:5" s="2" customFormat="1" x14ac:dyDescent="0.3">
      <c r="A76" s="15">
        <v>6.1</v>
      </c>
      <c r="B76" s="15" t="s">
        <v>68</v>
      </c>
      <c r="C76" s="396"/>
      <c r="D76" s="8"/>
      <c r="E76" s="107"/>
    </row>
    <row r="77" spans="1:5" s="2" customFormat="1" x14ac:dyDescent="0.3">
      <c r="A77" s="15">
        <v>6.2</v>
      </c>
      <c r="B77" s="15" t="s">
        <v>74</v>
      </c>
      <c r="C77" s="396"/>
      <c r="D77" s="8"/>
      <c r="E77" s="107"/>
    </row>
    <row r="78" spans="1:5" s="2" customFormat="1" x14ac:dyDescent="0.3">
      <c r="A78" s="15">
        <v>6.3</v>
      </c>
      <c r="B78" s="15" t="s">
        <v>69</v>
      </c>
      <c r="C78" s="396"/>
      <c r="D78" s="8"/>
      <c r="E78" s="107"/>
    </row>
    <row r="79" spans="1:5" s="2" customFormat="1" x14ac:dyDescent="0.3">
      <c r="A79" s="15">
        <v>6.4</v>
      </c>
      <c r="B79" s="15" t="s">
        <v>464</v>
      </c>
      <c r="C79" s="396"/>
      <c r="D79" s="8"/>
      <c r="E79" s="107"/>
    </row>
    <row r="80" spans="1:5" s="2" customFormat="1" x14ac:dyDescent="0.3">
      <c r="A80" s="15">
        <v>6.5</v>
      </c>
      <c r="B80" s="15" t="s">
        <v>465</v>
      </c>
      <c r="C80" s="396"/>
      <c r="D80" s="8"/>
      <c r="E80" s="107"/>
    </row>
    <row r="81" spans="1:9" s="2" customFormat="1" x14ac:dyDescent="0.3">
      <c r="A81" s="15">
        <v>6.6</v>
      </c>
      <c r="B81" s="15" t="s">
        <v>8</v>
      </c>
      <c r="C81" s="396"/>
      <c r="D81" s="8"/>
      <c r="E81" s="107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1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1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7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17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2016-03-30T12:00:32Z</dcterms:modified>
</cp:coreProperties>
</file>