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50" windowWidth="14940" windowHeight="7515" tabRatio="954" activeTab="3"/>
  </bookViews>
  <sheets>
    <sheet name="ფორმა N1" sheetId="40" r:id="rId1"/>
    <sheet name="ფორმა N2" sheetId="3" r:id="rId2"/>
    <sheet name="ფორმა N3" sheetId="7" r:id="rId3"/>
    <sheet name="ფორმა N4" sheetId="1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5" sheetId="8" r:id="rId9"/>
    <sheet name="ფორმა N5.1" sheetId="27" r:id="rId10"/>
    <sheet name="ფორმა N6" sheetId="5" r:id="rId11"/>
    <sheet name="ფორმა N6.1" sheetId="28" r:id="rId12"/>
    <sheet name="ფორმა N7" sheetId="12" r:id="rId13"/>
    <sheet name="ფორმა N8" sheetId="9" r:id="rId14"/>
    <sheet name="ფორმა N 8.1" sheetId="18" r:id="rId15"/>
    <sheet name="ფორმა N9" sheetId="10" r:id="rId16"/>
    <sheet name="ფორმა N9.1" sheetId="16" r:id="rId17"/>
    <sheet name="ფორმა N9.2" sheetId="17" r:id="rId18"/>
    <sheet name="ფორმა 9.3" sheetId="25" r:id="rId19"/>
    <sheet name="ფორმა 9.4" sheetId="33" r:id="rId20"/>
    <sheet name="ფორმა 9.5" sheetId="32" r:id="rId21"/>
    <sheet name="ფორმა 9.6" sheetId="39" r:id="rId22"/>
    <sheet name="ფორმა N 9.7" sheetId="35" r:id="rId23"/>
    <sheet name="Validation" sheetId="13" state="veryHidden" r:id="rId24"/>
  </sheets>
  <externalReferences>
    <externalReference r:id="rId25"/>
  </externalReferences>
  <definedNames>
    <definedName name="_xlnm._FilterDatabase" localSheetId="0" hidden="1">'ფორმა N1'!$A$8:$M$190</definedName>
    <definedName name="_xlnm._FilterDatabase" localSheetId="1" hidden="1">'ფორმა N2'!$A$8:$E$13</definedName>
    <definedName name="_xlnm._FilterDatabase" localSheetId="2" hidden="1">'ფორმა N3'!$A$8:$E$13</definedName>
    <definedName name="_xlnm._FilterDatabase" localSheetId="3" hidden="1">'ფორმა N4'!$A$10:$D$63</definedName>
    <definedName name="_xlnm._FilterDatabase" localSheetId="4" hidden="1">'ფორმა N4.1'!$B$9:$D$23</definedName>
    <definedName name="_xlnm._FilterDatabase" localSheetId="8" hidden="1">'ფორმა N5'!$A$8:$D$11</definedName>
    <definedName name="_xlnm._FilterDatabase" localSheetId="9" hidden="1">'ფორმა N5.1'!$B$9:$D$24</definedName>
    <definedName name="_xlnm._FilterDatabase" localSheetId="10" hidden="1">'ფორმა N6'!$A$9:$D$14</definedName>
    <definedName name="_xlnm._FilterDatabase" localSheetId="11" hidden="1">'ფორმა N6.1'!$B$9:$D$16</definedName>
    <definedName name="Date" localSheetId="7">#REF!</definedName>
    <definedName name="Date" localSheetId="18">#REF!</definedName>
    <definedName name="Date" localSheetId="21">#REF!</definedName>
    <definedName name="Date" localSheetId="22">#REF!</definedName>
    <definedName name="Date" localSheetId="4">#REF!</definedName>
    <definedName name="Date" localSheetId="9">#REF!</definedName>
    <definedName name="Date" localSheetId="11">#REF!</definedName>
    <definedName name="Date">#REF!</definedName>
    <definedName name="_xlnm.Print_Area" localSheetId="1">'ფორმა N2'!$A$1:$E$48</definedName>
    <definedName name="_xlnm.Print_Area" localSheetId="2">'ფორმა N3'!$A$1:$E$47</definedName>
    <definedName name="_xlnm.Print_Area" localSheetId="3">'ფორმა N4'!$A$1:$E$89</definedName>
    <definedName name="_xlnm.Print_Area" localSheetId="4">'ფორმა N4.1'!$A$1:$E$38</definedName>
    <definedName name="_xlnm.Print_Area" localSheetId="10">'ფორმა N6'!$A$1:$D$32</definedName>
    <definedName name="_xlnm.Print_Area" localSheetId="15">'ფორმა N9'!$A$1:$K$52</definedName>
    <definedName name="_xlnm.Print_Area" localSheetId="16">'ფორმა N9.1'!$A$1:$I$35</definedName>
    <definedName name="_xlnm.Print_Area" localSheetId="17">'ფორმა N9.2'!$A$1:$J$38</definedName>
  </definedNames>
  <calcPr calcId="145621"/>
</workbook>
</file>

<file path=xl/calcChain.xml><?xml version="1.0" encoding="utf-8"?>
<calcChain xmlns="http://schemas.openxmlformats.org/spreadsheetml/2006/main">
  <c r="C31" i="12" l="1"/>
  <c r="D63" i="1"/>
  <c r="D23" i="1"/>
  <c r="D26" i="3"/>
  <c r="C45" i="1"/>
  <c r="G190" i="40"/>
  <c r="I10" i="9" l="1"/>
  <c r="C46" i="8" l="1"/>
  <c r="C36" i="8"/>
  <c r="H39" i="10" l="1"/>
  <c r="H36" i="10"/>
  <c r="H32" i="10"/>
  <c r="H24" i="10"/>
  <c r="H19" i="10"/>
  <c r="H17" i="10"/>
  <c r="H14" i="10"/>
  <c r="A4" i="39" l="1"/>
  <c r="D14" i="8"/>
  <c r="D46" i="8"/>
  <c r="D16" i="1"/>
  <c r="D48" i="1"/>
  <c r="D36" i="8"/>
  <c r="D38" i="1" l="1"/>
  <c r="C38" i="1"/>
  <c r="A4" i="35" l="1"/>
  <c r="H34" i="34" l="1"/>
  <c r="G34" i="34"/>
  <c r="A4" i="34"/>
  <c r="A4" i="33" l="1"/>
  <c r="A4" i="32"/>
  <c r="G34" i="30" l="1"/>
  <c r="F34" i="30"/>
  <c r="A4" i="30"/>
  <c r="H34" i="29"/>
  <c r="G34" i="29"/>
  <c r="A4" i="29"/>
  <c r="D17" i="28" l="1"/>
  <c r="C17" i="28"/>
  <c r="A5" i="28"/>
  <c r="D58" i="8"/>
  <c r="C58" i="8"/>
  <c r="C59" i="1"/>
  <c r="D59" i="1"/>
  <c r="D25" i="27"/>
  <c r="C25" i="27"/>
  <c r="A5" i="27"/>
  <c r="D24" i="26"/>
  <c r="C24" i="26"/>
  <c r="A5" i="26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D52" i="8" l="1"/>
  <c r="C52" i="8"/>
  <c r="D54" i="1"/>
  <c r="C54" i="1"/>
  <c r="H10" i="10" l="1"/>
  <c r="H9" i="10" s="1"/>
  <c r="A5" i="16" l="1"/>
  <c r="C23" i="3" l="1"/>
  <c r="C16" i="1"/>
  <c r="D74" i="1"/>
  <c r="C74" i="1"/>
  <c r="C64" i="12" l="1"/>
  <c r="D64" i="12"/>
  <c r="D10" i="8"/>
  <c r="C10" i="8"/>
  <c r="D12" i="1"/>
  <c r="C12" i="1"/>
  <c r="A4" i="17" l="1"/>
  <c r="A4" i="16"/>
  <c r="A4" i="10"/>
  <c r="A4" i="9"/>
  <c r="A4" i="12"/>
  <c r="A5" i="5"/>
  <c r="A4" i="8"/>
  <c r="A6" i="1"/>
  <c r="A4" i="7"/>
  <c r="J24" i="10" l="1"/>
  <c r="I24" i="10"/>
  <c r="G24" i="10"/>
  <c r="F24" i="10"/>
  <c r="E24" i="10"/>
  <c r="D24" i="10"/>
  <c r="C24" i="10"/>
  <c r="B24" i="10"/>
  <c r="D74" i="8" l="1"/>
  <c r="C74" i="8"/>
  <c r="D71" i="8"/>
  <c r="C71" i="8"/>
  <c r="D23" i="3"/>
  <c r="D21" i="7"/>
  <c r="C21" i="7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7" i="10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7" i="5"/>
  <c r="C17" i="5"/>
  <c r="D14" i="5"/>
  <c r="C14" i="5"/>
  <c r="D11" i="5"/>
  <c r="D10" i="5" s="1"/>
  <c r="C11" i="5"/>
  <c r="D64" i="8"/>
  <c r="D32" i="8"/>
  <c r="C32" i="8"/>
  <c r="D23" i="8"/>
  <c r="D17" i="8" s="1"/>
  <c r="D13" i="8" s="1"/>
  <c r="C23" i="8"/>
  <c r="C17" i="8" s="1"/>
  <c r="C14" i="8"/>
  <c r="D25" i="1"/>
  <c r="D19" i="1" s="1"/>
  <c r="C25" i="1"/>
  <c r="C19" i="1" s="1"/>
  <c r="D34" i="1"/>
  <c r="C34" i="1"/>
  <c r="D65" i="1"/>
  <c r="D12" i="7"/>
  <c r="C12" i="7"/>
  <c r="D16" i="7"/>
  <c r="C16" i="7"/>
  <c r="D27" i="7"/>
  <c r="C27" i="7"/>
  <c r="D31" i="7"/>
  <c r="C31" i="7"/>
  <c r="D33" i="3"/>
  <c r="C33" i="3"/>
  <c r="D29" i="3"/>
  <c r="C29" i="3"/>
  <c r="D18" i="3"/>
  <c r="C18" i="3"/>
  <c r="D15" i="3"/>
  <c r="C15" i="3"/>
  <c r="D12" i="3"/>
  <c r="C12" i="3"/>
  <c r="C13" i="8" l="1"/>
  <c r="C15" i="1"/>
  <c r="C11" i="1" s="1"/>
  <c r="C77" i="1" s="1"/>
  <c r="D15" i="1"/>
  <c r="D11" i="1" s="1"/>
  <c r="D77" i="1" s="1"/>
  <c r="C9" i="8"/>
  <c r="C77" i="8" s="1"/>
  <c r="D9" i="8"/>
  <c r="D77" i="8" s="1"/>
  <c r="C10" i="5"/>
  <c r="D10" i="7"/>
  <c r="C10" i="7"/>
  <c r="C10" i="3"/>
  <c r="C28" i="3"/>
  <c r="C27" i="3" s="1"/>
  <c r="D10" i="3"/>
  <c r="B9" i="10"/>
  <c r="D10" i="12"/>
  <c r="D44" i="12"/>
  <c r="J9" i="10"/>
  <c r="D28" i="3"/>
  <c r="D27" i="3" s="1"/>
  <c r="C10" i="12"/>
  <c r="C44" i="12"/>
  <c r="C26" i="7"/>
  <c r="C25" i="7" s="1"/>
  <c r="D26" i="7"/>
  <c r="D25" i="7" s="1"/>
  <c r="D9" i="7" s="1"/>
  <c r="D9" i="10"/>
  <c r="F9" i="10"/>
  <c r="C9" i="7" l="1"/>
  <c r="C9" i="3"/>
  <c r="D9" i="3"/>
</calcChain>
</file>

<file path=xl/sharedStrings.xml><?xml version="1.0" encoding="utf-8"?>
<sst xmlns="http://schemas.openxmlformats.org/spreadsheetml/2006/main" count="2584" uniqueCount="1265">
  <si>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</si>
  <si>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</si>
  <si>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</si>
  <si>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</si>
  <si>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</si>
  <si>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</si>
  <si>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</si>
  <si>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</si>
  <si>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</si>
  <si>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</si>
  <si>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</si>
  <si>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</si>
  <si>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</si>
  <si>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</si>
  <si>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</si>
  <si>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</si>
  <si>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</si>
  <si>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</si>
  <si>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</si>
  <si>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</si>
  <si>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</si>
  <si>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</si>
  <si>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</si>
  <si>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</si>
  <si>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</si>
  <si>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</si>
  <si>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</si>
  <si>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</si>
  <si>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</si>
  <si>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</si>
  <si>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</si>
  <si>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</si>
  <si>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</si>
  <si>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</si>
  <si>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</si>
  <si>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</si>
  <si>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</si>
  <si>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</si>
  <si>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</si>
  <si>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</si>
  <si>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</si>
  <si>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</si>
  <si>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</si>
  <si>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</si>
  <si>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</si>
  <si>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</si>
  <si>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</si>
  <si>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დამხმარე ხასიათის სამეწარმეო საქმიანობისათვის გაწეული ხარჯები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</si>
  <si>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</si>
  <si>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</si>
  <si>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</si>
  <si>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რეკლამის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</si>
  <si>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</si>
  <si>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</si>
  <si>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</si>
  <si>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</si>
  <si>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</si>
  <si>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</si>
  <si>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</si>
  <si>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</si>
  <si>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</si>
  <si>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</si>
  <si>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</si>
  <si>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</si>
  <si>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</si>
  <si>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</si>
  <si>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</si>
  <si>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</si>
  <si>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</si>
  <si>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</si>
  <si>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</si>
  <si>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</si>
  <si>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</si>
  <si>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</si>
  <si>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</si>
  <si>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</si>
  <si>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</si>
  <si>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</si>
  <si>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</si>
  <si>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</si>
  <si>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</si>
  <si>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</si>
  <si>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</si>
  <si>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</si>
  <si>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</si>
  <si>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</si>
  <si>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</si>
  <si>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</si>
  <si>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</si>
  <si>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</si>
  <si>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დამხმარე ხასიათის სამეწარმეო საქმიანობიდან მიღებული სახსრები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</si>
  <si>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</si>
  <si>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</si>
  <si>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</si>
  <si>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</si>
  <si>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</si>
  <si>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</si>
  <si>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</si>
  <si>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დამხმარე ხასიათის სამეწარმეო საქმიანობიდან მიღებული სხვა სახსრები</t>
  </si>
  <si>
    <t>1.1.5</t>
  </si>
  <si>
    <t>სხვა ფულადი შემოსავლები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</si>
  <si>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</si>
  <si>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</si>
  <si>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1.1.2.3</t>
  </si>
  <si>
    <t>1.2.1.1</t>
  </si>
  <si>
    <t>1.2.1.1.1</t>
  </si>
  <si>
    <t>1.2.1.1.2</t>
  </si>
  <si>
    <t>1.2.1.2</t>
  </si>
  <si>
    <t>1.2.1.2.1</t>
  </si>
  <si>
    <t>1.2.1.2.2</t>
  </si>
  <si>
    <t>სხვა არაფულადი შემოსავლები</t>
  </si>
  <si>
    <t>შენობა-ნაგებობები</t>
  </si>
  <si>
    <t>სხვა ძირითადი აქტივები</t>
  </si>
  <si>
    <t>დაუმთავრებელი მშენებლობა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</si>
  <si>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</si>
  <si>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</si>
  <si>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</si>
  <si>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</si>
  <si>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</si>
  <si>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</si>
  <si>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</si>
  <si>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</si>
  <si>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</si>
  <si>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</si>
  <si>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</si>
  <si>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სულ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</si>
  <si>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</si>
  <si>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</si>
  <si>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</si>
  <si>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</si>
  <si>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</si>
  <si>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</si>
  <si>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</si>
  <si>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</si>
  <si>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</si>
  <si>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</si>
  <si>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</si>
  <si>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</si>
  <si>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</si>
  <si>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</si>
  <si>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</si>
  <si>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</si>
  <si>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</si>
  <si>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</si>
  <si>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</si>
  <si>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</si>
  <si>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</si>
  <si>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</si>
  <si>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</si>
  <si>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</si>
  <si>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</si>
  <si>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4.3.1 რადიოსიხშირული სპექტრით სარგებლობის ლიცენზია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</si>
  <si>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</si>
  <si>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</si>
  <si>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</si>
  <si>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1.2.1.1.3</t>
  </si>
  <si>
    <t>1.2.1.2.3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</si>
  <si>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</si>
  <si>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</si>
  <si>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</si>
  <si>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</si>
  <si>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</si>
  <si>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</si>
  <si>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</si>
  <si>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</si>
  <si>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</si>
  <si>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</si>
  <si>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</si>
  <si>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</si>
  <si>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</si>
  <si>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</si>
  <si>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</si>
  <si>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</si>
  <si>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</si>
  <si>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</si>
  <si>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</si>
  <si>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</si>
  <si>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</si>
  <si>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</si>
  <si>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</si>
  <si>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</si>
  <si>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 xml:space="preserve">   დაუმთავრებელი მშენებლობა</t>
  </si>
  <si>
    <t xml:space="preserve">   სხვა დანარჩენი ძირითადი აქტივები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</si>
  <si>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</si>
  <si>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</si>
  <si>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</si>
  <si>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</si>
  <si>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</si>
  <si>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</si>
  <si>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</si>
  <si>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</si>
  <si>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</si>
  <si>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</si>
  <si>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</si>
  <si>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</si>
  <si>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</si>
  <si>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</si>
  <si>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</si>
  <si>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</si>
  <si>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</si>
  <si>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გაუნაწილებელი მოგება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</si>
  <si>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</si>
  <si>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</si>
  <si>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</si>
  <si>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</si>
  <si>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</si>
  <si>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</si>
  <si>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</si>
  <si>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</si>
  <si>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</si>
  <si>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</si>
  <si>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</si>
  <si>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</si>
  <si>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</si>
  <si>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</si>
  <si>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</si>
  <si>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</si>
  <si>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</si>
  <si>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</si>
  <si>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</si>
  <si>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</si>
  <si>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</si>
  <si>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</si>
  <si>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</si>
  <si>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</si>
  <si>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</si>
  <si>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</si>
  <si>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</si>
  <si>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</si>
  <si>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</si>
  <si>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</si>
  <si>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</si>
  <si>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</si>
  <si>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</si>
  <si>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</si>
  <si>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</si>
  <si>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</si>
  <si>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</si>
  <si>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</si>
  <si>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</si>
  <si>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</si>
  <si>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</si>
  <si>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</si>
  <si>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</si>
  <si>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</si>
  <si>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</si>
  <si>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</si>
  <si>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მისამართი რეგისტრაციის მიხედვით</t>
  </si>
  <si>
    <t>შემოსავლის ტიპი</t>
  </si>
  <si>
    <t>პირადი ნომერი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</si>
  <si>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</si>
  <si>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</si>
  <si>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</si>
  <si>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</si>
  <si>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</si>
  <si>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</si>
  <si>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</si>
  <si>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</si>
  <si>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</si>
  <si>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</si>
  <si>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</si>
  <si>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</si>
  <si>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</si>
  <si>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</si>
  <si>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</si>
  <si>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</si>
  <si>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</si>
  <si>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</si>
  <si>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</si>
  <si>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</si>
  <si>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მიღებული სესხები</t>
  </si>
  <si>
    <t>1.1.5.1</t>
  </si>
  <si>
    <t>1.1.5.2</t>
  </si>
  <si>
    <t>1.1.6</t>
  </si>
  <si>
    <t>კომერციული ბანკებიდან მიღებული სესხები</t>
  </si>
  <si>
    <t>სხვა სესხები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</si>
  <si>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</si>
  <si>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</si>
  <si>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</si>
  <si>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ფინანსური აქტივების ზრდა</t>
  </si>
  <si>
    <t>გაცემული სესხები</t>
  </si>
  <si>
    <t>სხვა ფინანსური აქტივების ზრდა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</si>
  <si>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</si>
  <si>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</si>
  <si>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</si>
  <si>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</si>
  <si>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</si>
  <si>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</si>
  <si>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</si>
  <si>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</si>
  <si>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</si>
  <si>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</si>
  <si>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</si>
  <si>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</si>
  <si>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</si>
  <si>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არაფინანსური აქტივების ზრდა</t>
  </si>
  <si>
    <t>სხვა მანქანა დანადგარები და ინვენტარი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</si>
  <si>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</si>
  <si>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</si>
  <si>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</si>
  <si>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</si>
  <si>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</si>
  <si>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</si>
  <si>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</si>
  <si>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</si>
  <si>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 xml:space="preserve">განვითარების, რეფორმებისა და სწავლების ცენტრიდან მიღებული სახსრების </t>
  </si>
  <si>
    <t xml:space="preserve"> </t>
  </si>
  <si>
    <t>ცენტრიდან მიღებული  სახსრებით გაწეული ხარჯები</t>
  </si>
  <si>
    <t>…</t>
  </si>
  <si>
    <t>...</t>
  </si>
  <si>
    <t>ძირითადი კაპიტალის მოხმარება</t>
  </si>
  <si>
    <t>დაუფარავი ზარალი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</si>
  <si>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</si>
  <si>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</si>
  <si>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</si>
  <si>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</si>
  <si>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</si>
  <si>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</si>
  <si>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</si>
  <si>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</si>
  <si>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</si>
  <si>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</si>
  <si>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</si>
  <si>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</si>
  <si>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</si>
  <si>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</si>
  <si>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</si>
  <si>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</si>
  <si>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ფულადი სახსრები</t>
  </si>
  <si>
    <t>1.3.3</t>
  </si>
  <si>
    <t>პირებისათვის ფულადი სახსრების, მატერიალური და არამატერიალური ფასეულობების გადაცემა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</si>
  <si>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</si>
  <si>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</si>
  <si>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</si>
  <si>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</si>
  <si>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</si>
  <si>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 xml:space="preserve">ფორმა N4 - ხარჯები (საარჩევნო კამპანიის ფონდის და სსიპ საარჩევნო სისტემების </t>
  </si>
  <si>
    <t>ხარჯების გარდა)</t>
  </si>
  <si>
    <t>ფორმა N5 - საარჩევნო კამპანიის ფონდის ხარჯები</t>
  </si>
  <si>
    <t xml:space="preserve">ფორმა N6 - სსიპ საარჩევნო სისტემების განვითარების, რეფორმებისა და სწავლების 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</si>
  <si>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</si>
  <si>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</si>
  <si>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</si>
  <si>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</si>
  <si>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* მოქალაქეთა პოლიტიკური გაერთიანებების შესახებ საქართველოს ორგანული კანონის შესაბამისად ეხება 30/12/2011-მდე პერიოდს</t>
  </si>
  <si>
    <r>
      <rPr>
        <sz val="12"/>
        <rFont val="Sylfaen"/>
        <family val="1"/>
      </rPr>
      <t>*</t>
    </r>
    <r>
      <rPr>
        <sz val="10"/>
        <rFont val="Sylfaen"/>
        <family val="1"/>
      </rPr>
      <t xml:space="preserve"> მოქალაქეთა პოლიტიკური გაერთიანებების შესახებ საქართველოს ორგანული კანონის შესაბამისად ეხება 30/12/2011-მდე პერიოდს</t>
    </r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</si>
  <si>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</si>
  <si>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</si>
  <si>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</si>
  <si>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</si>
  <si>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იურიდიული პირებისაგან (უძრავი ქონება) *</t>
  </si>
  <si>
    <t>შემოწირულებები იურიდიული პირებისაგან (სხვა) *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</si>
  <si>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</si>
  <si>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</si>
  <si>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შემოწირულებები იურიდიული პირებისაგან</t>
  </si>
  <si>
    <t>შემოწირულებები იურიდიული პირებისაგან (მოძრავი ქონება) *</t>
  </si>
  <si>
    <r>
      <t xml:space="preserve">შემოწირულებები იურიდიული პირებისაგან (უძრავი ქონება) </t>
    </r>
    <r>
      <rPr>
        <sz val="12"/>
        <rFont val="Sylfaen"/>
        <family val="1"/>
      </rPr>
      <t>*</t>
    </r>
  </si>
  <si>
    <r>
      <t xml:space="preserve">შემოწირულებები იურიდიული პირებისაგან (მოძრავი ქონება) </t>
    </r>
    <r>
      <rPr>
        <sz val="12"/>
        <rFont val="Sylfaen"/>
        <family val="1"/>
      </rPr>
      <t>*</t>
    </r>
  </si>
  <si>
    <r>
      <t xml:space="preserve">შემოწირულებები იურიდიული პირებისაგან (სხვა) </t>
    </r>
    <r>
      <rPr>
        <sz val="12"/>
        <rFont val="Sylfaen"/>
        <family val="1"/>
      </rPr>
      <t>*</t>
    </r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</si>
  <si>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</si>
  <si>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</si>
  <si>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</si>
  <si>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</si>
  <si>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</si>
  <si>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</si>
  <si>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</si>
  <si>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</si>
  <si>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</si>
  <si>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</si>
  <si>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</si>
  <si>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</si>
  <si>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</si>
  <si>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</si>
  <si>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</si>
  <si>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</si>
  <si>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</si>
  <si>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</si>
  <si>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</si>
  <si>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</si>
  <si>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</si>
  <si>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</si>
  <si>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</si>
  <si>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</si>
  <si>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</si>
  <si>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</si>
  <si>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სხვა ფულადი შემოსავლები (მათ შორის მოგება კურსთაშორისი სხვაობებიდან)</t>
  </si>
  <si>
    <t>სხვა არაფულადი შემოსავლები (მათ შორის მოგება კურსთაშორისი სხვაობებიდან)</t>
  </si>
  <si>
    <t xml:space="preserve">ფორმა N6.1 - სსიპ საარჩევნო სისტემების განვითარების, რეფორმებისა და სწავლების </t>
  </si>
  <si>
    <t>ცენტრიდან მიღებული  სახსრებით გაწეული სხვა ხარჯების განმარტებითი შენიშვნა*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</si>
  <si>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</si>
  <si>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</si>
  <si>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</si>
  <si>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</si>
  <si>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</si>
  <si>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</si>
  <si>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 xml:space="preserve">* ფორმა N4.1 ივსება მხოლოდ იმ შემთხვევებში, როდესაც ფორმა N4-ში წარმოდგენილი სხვა ხარჯებისა (მუხლი N 1.2.15) და/ან </t>
  </si>
  <si>
    <t>სხვა დანარჩენი საქონლისა და მომსახურების (მუხლი N 1.6.4) ფაქტიური ან საკასო ხარჯის მოცულობა აღემატება ამავე ფორმის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</si>
  <si>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</si>
  <si>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</si>
  <si>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</si>
  <si>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</si>
  <si>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</si>
  <si>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</si>
  <si>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 xml:space="preserve">* ფორმა N5.1 ივსება მხოლოდ იმ შემთხვევებში, როდესაც ფორმა N5-ში წარმოდგენილი სხვა ხარჯებისა (მუხლი N 1.2.15) და/ან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</si>
  <si>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</si>
  <si>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</si>
  <si>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</si>
  <si>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</si>
  <si>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ფორმა N9.4 - იჯარით აღებული უძრავი ქონების რეესტრი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</si>
  <si>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</si>
  <si>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</si>
  <si>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</si>
  <si>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</si>
  <si>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</si>
  <si>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</si>
  <si>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</si>
  <si>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</si>
  <si>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</si>
  <si>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</si>
  <si>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</si>
  <si>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</t>
  </si>
  <si>
    <t xml:space="preserve"> N1.2 ან N1.6 მუხლების შესაბამისი მნიშვნელობების 5%-ს ან 1,000 ლარს.</t>
  </si>
  <si>
    <t>ფორმა N4.2 - ხელფასები და სხვა განაცემები ფიზიკურ პირებზე</t>
  </si>
  <si>
    <t>ფორმა N4.3 - მივლინებები</t>
  </si>
  <si>
    <t>ფორმა N4.4 - ფიზიკურ პირებზე გაცემული დახმარება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</si>
  <si>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</si>
  <si>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</si>
  <si>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</si>
  <si>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</si>
  <si>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</si>
  <si>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</si>
  <si>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იჯარის ხარჯი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</si>
  <si>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</si>
  <si>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</si>
  <si>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</si>
  <si>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</si>
  <si>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ფორმა N8 - საბანკო ანგარიშები *</t>
  </si>
  <si>
    <t>ხელშეკრულების დადების თარიღი</t>
  </si>
  <si>
    <t>კონტრაგენტის დასახელება</t>
  </si>
  <si>
    <t>კონტრაგენტის საიდენტიფიკაციო ნომერი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</si>
  <si>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</si>
  <si>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</si>
  <si>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</si>
  <si>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</si>
  <si>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</si>
  <si>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</si>
  <si>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</si>
  <si>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ფორმა N9.6 - იჯარით აღებული სხვა მოძრავი ქონების რეესტრი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</si>
  <si>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</si>
  <si>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</si>
  <si>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</si>
  <si>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</si>
  <si>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</si>
  <si>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</si>
  <si>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</si>
  <si>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</si>
  <si>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</si>
  <si>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</si>
  <si>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</si>
  <si>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</si>
  <si>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ახლად გახსნილი ანგარიშის საბანკო რეკვიზიტები.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</si>
  <si>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</si>
  <si>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</si>
  <si>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</si>
  <si>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ფორმა N9.5 - იჯარით აღებული სატრანსპორტო საშუალებების რეესტრი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</si>
  <si>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</si>
  <si>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</si>
  <si>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 მნიშვნელობებს.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</si>
  <si>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</si>
  <si>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</si>
  <si>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</si>
  <si>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 xml:space="preserve">* ანგარიშვალდებული პირი ვალდებულია ახალი საბანკო ანგარიშის გახსნიდან არაუგვიანეს 2 საათის ვადაში აცნობოს  სახელმწიფო აუდიტის სამსახურს </t>
  </si>
  <si>
    <t>ფორმა N9.7 - ვალდებულებების რეესტრი</t>
  </si>
  <si>
    <t>თიბისი</t>
  </si>
  <si>
    <t>GE07TB1113336080100005</t>
  </si>
  <si>
    <t>GEL</t>
  </si>
  <si>
    <t>თ. აბულაძის 8</t>
  </si>
  <si>
    <t>ოფისი</t>
  </si>
  <si>
    <t>12 თვე</t>
  </si>
  <si>
    <t xml:space="preserve">ცირა </t>
  </si>
  <si>
    <t>პარტია "დემოკრატიული მოძრაობა – ერთიანი საქართველო"</t>
  </si>
  <si>
    <t>იჯარა</t>
  </si>
  <si>
    <t>ცირა   შენგლია</t>
  </si>
  <si>
    <t>გაგზავნის თარიღი</t>
  </si>
  <si>
    <t>ფიზიკური პირის პირადი N</t>
  </si>
  <si>
    <t>პასპორტის ან პირადობის მოწმობის N</t>
  </si>
  <si>
    <t>შემოწირ. თანხის ოდენობა (ლარებში)</t>
  </si>
  <si>
    <t>თარიღი*</t>
  </si>
  <si>
    <t>შემომწირველის ბანკი</t>
  </si>
  <si>
    <t>შემომწირველის საბანკო ანგარიშის N</t>
  </si>
  <si>
    <t>კენჭაძე</t>
  </si>
  <si>
    <t>01015003382</t>
  </si>
  <si>
    <t>ბ 0948049</t>
  </si>
  <si>
    <t>ქუთაისი გელათის ქ. 28</t>
  </si>
  <si>
    <t>სს "ვითიბი ბანკი ჯორჯია"</t>
  </si>
  <si>
    <t>რეზო</t>
  </si>
  <si>
    <t>ქობალია</t>
  </si>
  <si>
    <t>62005000381</t>
  </si>
  <si>
    <t>სს "თიბისი ბანკი"</t>
  </si>
  <si>
    <t>GE49TB7773036010300005</t>
  </si>
  <si>
    <t xml:space="preserve">ყოლბაია </t>
  </si>
  <si>
    <t>62001003046</t>
  </si>
  <si>
    <t>ე0204079</t>
  </si>
  <si>
    <t>წერეთლის გამზ.61 ბ.8</t>
  </si>
  <si>
    <t>სს "ბაზისბანკი"</t>
  </si>
  <si>
    <t>GE74BS0000000009336342</t>
  </si>
  <si>
    <t>ტაბატაძე</t>
  </si>
  <si>
    <t>GE95TB7641736010100005</t>
  </si>
  <si>
    <t>თამარ</t>
  </si>
  <si>
    <t>ცინცაბაძე</t>
  </si>
  <si>
    <t>01009007686</t>
  </si>
  <si>
    <t>გ0523102</t>
  </si>
  <si>
    <t>ალექსანდრე ყაზბეგის 49 ბინა 12</t>
  </si>
  <si>
    <t>GE08TB7717736010100002</t>
  </si>
  <si>
    <t>ზაზა</t>
  </si>
  <si>
    <t>სოფრომაძე</t>
  </si>
  <si>
    <t>60001007771</t>
  </si>
  <si>
    <t>05AB25302</t>
  </si>
  <si>
    <t>თბილისი ბახტრიონის 16 ბ 20</t>
  </si>
  <si>
    <t>GE90TB7395236010100004</t>
  </si>
  <si>
    <t>ოლეგ</t>
  </si>
  <si>
    <t>ვახტანგ</t>
  </si>
  <si>
    <t>ბესიკ</t>
  </si>
  <si>
    <t>ინტერნეტ მომსახურება</t>
  </si>
  <si>
    <t>შპს "კავკასიის ციფრული ქსელები"</t>
  </si>
  <si>
    <t>ნონა</t>
  </si>
  <si>
    <t>მამულია</t>
  </si>
  <si>
    <t>48001012382</t>
  </si>
  <si>
    <t>დ0671073</t>
  </si>
  <si>
    <t>ჩხოროწყუს რნ. ს.კირცხი</t>
  </si>
  <si>
    <t>23/01/12</t>
  </si>
  <si>
    <t>GE26TB0546845060622340</t>
  </si>
  <si>
    <t>საწევრო შენატანი</t>
  </si>
  <si>
    <t>გივი</t>
  </si>
  <si>
    <t>ფრუიძე</t>
  </si>
  <si>
    <t>01010012846</t>
  </si>
  <si>
    <t>დ0288573</t>
  </si>
  <si>
    <t>ნუცუბიძის 4 მ/რ, კ-17, ბ-111</t>
  </si>
  <si>
    <t>სს "ბაზის ბანკი"</t>
  </si>
  <si>
    <t>GE24BS0000000000145037</t>
  </si>
  <si>
    <t>რამაზ</t>
  </si>
  <si>
    <t>სანებლიძე</t>
  </si>
  <si>
    <t>01017006837</t>
  </si>
  <si>
    <t>ა1048324</t>
  </si>
  <si>
    <t>ცაგერის 6, ბ-1</t>
  </si>
  <si>
    <t>GE68TB7709736010100001</t>
  </si>
  <si>
    <t>ზურაბ</t>
  </si>
  <si>
    <t>თეთრაძე</t>
  </si>
  <si>
    <t>01020002474</t>
  </si>
  <si>
    <t>გ01001153</t>
  </si>
  <si>
    <t>მიტინგის 10</t>
  </si>
  <si>
    <t>GE91TB7920936010300002</t>
  </si>
  <si>
    <t xml:space="preserve">ჯულიეტა </t>
  </si>
  <si>
    <t>ონიანი</t>
  </si>
  <si>
    <t>01005002142</t>
  </si>
  <si>
    <t>ა0296782</t>
  </si>
  <si>
    <t>აღმაშენებლის 179ა</t>
  </si>
  <si>
    <t>GE46TB7325736010100003</t>
  </si>
  <si>
    <t>თემურ</t>
  </si>
  <si>
    <t>ზაზიკაშვილი</t>
  </si>
  <si>
    <t>57001016634</t>
  </si>
  <si>
    <t>გ1443060</t>
  </si>
  <si>
    <t>გულისაშვილის 27</t>
  </si>
  <si>
    <t>GE15TB7325236010100004</t>
  </si>
  <si>
    <t>ნანი</t>
  </si>
  <si>
    <t>ჯღამაძე</t>
  </si>
  <si>
    <t>01018000182</t>
  </si>
  <si>
    <t>დ1335120</t>
  </si>
  <si>
    <t>მ.ზანდუკელის ქ.15</t>
  </si>
  <si>
    <t>GE36TB7366136010100006</t>
  </si>
  <si>
    <t>სოსო</t>
  </si>
  <si>
    <t>ძირკველიშვილი</t>
  </si>
  <si>
    <t>39001012605</t>
  </si>
  <si>
    <t>დ1290052</t>
  </si>
  <si>
    <t>სენაკი, ნოსირი</t>
  </si>
  <si>
    <t>GE03TB7370336010100002</t>
  </si>
  <si>
    <t>ქეთევანი</t>
  </si>
  <si>
    <t>მჭედლიშვილი</t>
  </si>
  <si>
    <t>13001003084</t>
  </si>
  <si>
    <t>დ1335111</t>
  </si>
  <si>
    <t>შ.ნიშნიანიძის ქ. N27</t>
  </si>
  <si>
    <t>24/01/12</t>
  </si>
  <si>
    <t>GE17TB0753236010100029</t>
  </si>
  <si>
    <t>25/01/12</t>
  </si>
  <si>
    <t>მანანა</t>
  </si>
  <si>
    <t>ხურცილავა</t>
  </si>
  <si>
    <t>01008020588</t>
  </si>
  <si>
    <t>ბ0287111</t>
  </si>
  <si>
    <t>ტაბიძის 41, ბინა 7</t>
  </si>
  <si>
    <t>GE07TB7783936010100008</t>
  </si>
  <si>
    <t>თამარი</t>
  </si>
  <si>
    <t>ფორჩხიძე</t>
  </si>
  <si>
    <t>01001016096</t>
  </si>
  <si>
    <t>GE35TB3900000451138001</t>
  </si>
  <si>
    <t>27/01/12</t>
  </si>
  <si>
    <t>ბესიკი</t>
  </si>
  <si>
    <t>სალუქვაძე</t>
  </si>
  <si>
    <t>01026001147</t>
  </si>
  <si>
    <t>29/01/12</t>
  </si>
  <si>
    <t>GE83TB0600000003718141</t>
  </si>
  <si>
    <t>შალვა</t>
  </si>
  <si>
    <t>ოგბაიძე</t>
  </si>
  <si>
    <t>01030008765</t>
  </si>
  <si>
    <t>ბ0316202</t>
  </si>
  <si>
    <t>ალ. ყაზბეგის 41, ბ-33</t>
  </si>
  <si>
    <t>26/01/12</t>
  </si>
  <si>
    <t>GE95TB4044445064322338</t>
  </si>
  <si>
    <t>ვახტანგი</t>
  </si>
  <si>
    <t>ყოლბაია</t>
  </si>
  <si>
    <t>30/01/12</t>
  </si>
  <si>
    <t>31/01/12</t>
  </si>
  <si>
    <t>გოჩა</t>
  </si>
  <si>
    <t>წიკლაური</t>
  </si>
  <si>
    <t>01006002702</t>
  </si>
  <si>
    <t>ა0259413</t>
  </si>
  <si>
    <t>დიღმის მას. მე-3 კვრ. 37-ე კორპ. ბ.10</t>
  </si>
  <si>
    <t>GE52TB7709636010100003</t>
  </si>
  <si>
    <t>ვალერი</t>
  </si>
  <si>
    <t>ბალავაძე</t>
  </si>
  <si>
    <t>01001053406</t>
  </si>
  <si>
    <t>გ 0786473</t>
  </si>
  <si>
    <t>თბილისი, მუხიანის დას. 2 მრ, კორ.5 , ბ. 186</t>
  </si>
  <si>
    <t>სს "პროკრედიტ ბანკი, საქართველო"</t>
  </si>
  <si>
    <t>GE76PC0113600100023917</t>
  </si>
  <si>
    <t>სონია</t>
  </si>
  <si>
    <t>ხახუტაშვილი</t>
  </si>
  <si>
    <t>45001022363</t>
  </si>
  <si>
    <t>ბ 0823151</t>
  </si>
  <si>
    <t>ყვარლის რ-ნი ს.გრემი</t>
  </si>
  <si>
    <t>GE91PC0393600100004603</t>
  </si>
  <si>
    <t>ნინო</t>
  </si>
  <si>
    <t>კავთიაშვილი</t>
  </si>
  <si>
    <t>01008009589</t>
  </si>
  <si>
    <t>გ0099992</t>
  </si>
  <si>
    <t>ი.აბაშიძის ქ. N37</t>
  </si>
  <si>
    <t>GE07TB0658345161622334</t>
  </si>
  <si>
    <t>ფულადი შემოწირულობა</t>
  </si>
  <si>
    <t>კახა</t>
  </si>
  <si>
    <t>ხანდოლიშვილი</t>
  </si>
  <si>
    <t>01010005742</t>
  </si>
  <si>
    <t>დ1101068</t>
  </si>
  <si>
    <t>თბილისი ნუცუბიძის მე-3 მკრ 4კვ კორ 3 ბ 45</t>
  </si>
  <si>
    <t>GE10TB7439045068100001</t>
  </si>
  <si>
    <t>ლიანა</t>
  </si>
  <si>
    <t>ჩქარეული</t>
  </si>
  <si>
    <t>01012018639</t>
  </si>
  <si>
    <t>ბ 1133588</t>
  </si>
  <si>
    <t>ქ.,თბილისი, გერგეთის შეს. 3 ბ. 6</t>
  </si>
  <si>
    <t>GE98VT1000000542944506</t>
  </si>
  <si>
    <t>ციცხვაია</t>
  </si>
  <si>
    <t>01024028310</t>
  </si>
  <si>
    <t>ა1414233</t>
  </si>
  <si>
    <t>მცხეთა აღმაშენებლის ქ. N97 ბ.2</t>
  </si>
  <si>
    <t>GE76TB7660236010100004</t>
  </si>
  <si>
    <t xml:space="preserve">თორნიკე </t>
  </si>
  <si>
    <t>ჩხარტიშვილი</t>
  </si>
  <si>
    <t>61001036656</t>
  </si>
  <si>
    <t>დ 1113419</t>
  </si>
  <si>
    <t>თბილისი,ს.გლდანი</t>
  </si>
  <si>
    <t>GE88TB7143736010100005</t>
  </si>
  <si>
    <t>თანხის დაბრუნება</t>
  </si>
  <si>
    <t>სს "საქართველოს ბანკი"</t>
  </si>
  <si>
    <t>ნანა</t>
  </si>
  <si>
    <t>სიჭინავა</t>
  </si>
  <si>
    <t>01024028311</t>
  </si>
  <si>
    <t>გ1437140</t>
  </si>
  <si>
    <t>თბილისი დიდუბის N 25</t>
  </si>
  <si>
    <t>13/02/2012</t>
  </si>
  <si>
    <t>GE28TB7636736010100006</t>
  </si>
  <si>
    <t>15/02/2012</t>
  </si>
  <si>
    <t>დარეჯან</t>
  </si>
  <si>
    <t>დიასამიძე</t>
  </si>
  <si>
    <t>01013002883</t>
  </si>
  <si>
    <t>ა 0146446</t>
  </si>
  <si>
    <t>თბილისი ვარკეთილის 3 4მკ რ. კორპ 420 ბ131</t>
  </si>
  <si>
    <t>14/02/2012</t>
  </si>
  <si>
    <t>სს "ბანკი ქართუ"</t>
  </si>
  <si>
    <t>GE62CR0150009214513601</t>
  </si>
  <si>
    <t>საწევრო შენატანმი</t>
  </si>
  <si>
    <t>როლანდი</t>
  </si>
  <si>
    <t>თურმანიძე</t>
  </si>
  <si>
    <t>61006018598</t>
  </si>
  <si>
    <t>ა1312969</t>
  </si>
  <si>
    <t>ბათუმი აეროპორტის გზატ V ჩიხი 25</t>
  </si>
  <si>
    <t>GE14CR0150009214503601</t>
  </si>
  <si>
    <t>ბესარიონ</t>
  </si>
  <si>
    <t>61006002994</t>
  </si>
  <si>
    <t>გ 1365738</t>
  </si>
  <si>
    <t xml:space="preserve"> 25 ნომერი, V ჩიხი აეროპორტის გზატკეცილი, ბათუმი,საქართველო</t>
  </si>
  <si>
    <t>GE42CR0150009214913601</t>
  </si>
  <si>
    <t>ომარ</t>
  </si>
  <si>
    <t>61006013875</t>
  </si>
  <si>
    <t>დ 1342758</t>
  </si>
  <si>
    <t>GE90CR0150009214923601</t>
  </si>
  <si>
    <t>თეიმურაზ</t>
  </si>
  <si>
    <t>ჭანტურიშვილი</t>
  </si>
  <si>
    <t>16/02/2012</t>
  </si>
  <si>
    <t>GE40TB7448136010100005</t>
  </si>
  <si>
    <t>18/02/2012</t>
  </si>
  <si>
    <t>ვაჟა</t>
  </si>
  <si>
    <t>დარახველიძე</t>
  </si>
  <si>
    <t>GE68TB7418636010100006</t>
  </si>
  <si>
    <t>მარინე</t>
  </si>
  <si>
    <t>სვანიშვილი</t>
  </si>
  <si>
    <t>დ 1153034</t>
  </si>
  <si>
    <t>GE08TB7732145063600005</t>
  </si>
  <si>
    <t>ციალა</t>
  </si>
  <si>
    <t>სურმანიძე</t>
  </si>
  <si>
    <t>GE92TB1138245063622347</t>
  </si>
  <si>
    <t>იაშა</t>
  </si>
  <si>
    <t>გვიანიძე</t>
  </si>
  <si>
    <t>GE12TB1033345063622436</t>
  </si>
  <si>
    <t>რუსუდან</t>
  </si>
  <si>
    <t>მჟავანაძე</t>
  </si>
  <si>
    <t>61004001131</t>
  </si>
  <si>
    <t>ა1276065</t>
  </si>
  <si>
    <t>ქობულეთი ს. ხუცუბანი</t>
  </si>
  <si>
    <t>16/02/20012</t>
  </si>
  <si>
    <t>GE05TB7472336010100007</t>
  </si>
  <si>
    <t>დავით</t>
  </si>
  <si>
    <t>ლორია</t>
  </si>
  <si>
    <t>GE07TB7256336010100004</t>
  </si>
  <si>
    <t xml:space="preserve">ზურაბ </t>
  </si>
  <si>
    <t>აბულაძე</t>
  </si>
  <si>
    <t>61006026507</t>
  </si>
  <si>
    <t>ბ0511511</t>
  </si>
  <si>
    <t>ხელვაჩაური ს. მეჯინისწყალი</t>
  </si>
  <si>
    <t>GE14TB7474936010100006</t>
  </si>
  <si>
    <t>ნიაზ</t>
  </si>
  <si>
    <t>ანჩაბაძე</t>
  </si>
  <si>
    <t>GE22TB1194545062122336</t>
  </si>
  <si>
    <t>გიგა</t>
  </si>
  <si>
    <t>მოძმანაშვილი</t>
  </si>
  <si>
    <t>01001069594</t>
  </si>
  <si>
    <t>გ1057060</t>
  </si>
  <si>
    <t>მუხიანი 4-ა მკრ კ7ბ36</t>
  </si>
  <si>
    <t>17/02/2012</t>
  </si>
  <si>
    <t>GE54TB7485736010100007</t>
  </si>
  <si>
    <t>ეკა</t>
  </si>
  <si>
    <t>01027052856</t>
  </si>
  <si>
    <t>ა0953961</t>
  </si>
  <si>
    <t>თბილისი, აეროპორტის დას. 44, ბ. 27</t>
  </si>
  <si>
    <t>GE34TB0746645063622504</t>
  </si>
  <si>
    <t>რომან</t>
  </si>
  <si>
    <t>ჩხაიძე</t>
  </si>
  <si>
    <t>61005003805</t>
  </si>
  <si>
    <t>ბ 0023992</t>
  </si>
  <si>
    <t>ქობულეთი ციხისძირი</t>
  </si>
  <si>
    <t>GE64CR0150009214473601</t>
  </si>
  <si>
    <t>მზევინარ</t>
  </si>
  <si>
    <t>დევრიშაძე</t>
  </si>
  <si>
    <t>61004058100</t>
  </si>
  <si>
    <t>გ 1110660</t>
  </si>
  <si>
    <t>ქობულეთი ცეცხლაური ჭავჭავაძე ქ N 1</t>
  </si>
  <si>
    <t>GE44PC0413600100001345</t>
  </si>
  <si>
    <t>ფულადი შენოწირულობა</t>
  </si>
  <si>
    <t>ელიკაშვილი</t>
  </si>
  <si>
    <t>01027052192</t>
  </si>
  <si>
    <t>გ1133876</t>
  </si>
  <si>
    <t>IIIმასივი,ზემო პლატო კ24 ბ16</t>
  </si>
  <si>
    <t>GE79TB7519536010100001</t>
  </si>
  <si>
    <t>გურამი</t>
  </si>
  <si>
    <t>ხოზრევანიძე</t>
  </si>
  <si>
    <t>25001010467</t>
  </si>
  <si>
    <t>დ 1197383</t>
  </si>
  <si>
    <t>ლაგოდეხი, ს.ჰერეთისკარი</t>
  </si>
  <si>
    <t>GE49TB1000000450636244</t>
  </si>
  <si>
    <t>სიმონ</t>
  </si>
  <si>
    <t>მახარაძე</t>
  </si>
  <si>
    <t>61004013184</t>
  </si>
  <si>
    <t>გ1250614</t>
  </si>
  <si>
    <t>ქობულეთი, ს.ცეცხლაური</t>
  </si>
  <si>
    <t>GE27TB7437336010100003</t>
  </si>
  <si>
    <t>ukanono</t>
  </si>
  <si>
    <t>თოდუა</t>
  </si>
  <si>
    <t>19001055436</t>
  </si>
  <si>
    <t>GE59TB0427136010300072</t>
  </si>
  <si>
    <t>15.02.20125</t>
  </si>
  <si>
    <t>გოგიშვილი</t>
  </si>
  <si>
    <t>05001006439</t>
  </si>
  <si>
    <t>GE63TB7841736010300004</t>
  </si>
  <si>
    <t>ლიკა</t>
  </si>
  <si>
    <t>ხვიჩია</t>
  </si>
  <si>
    <t>42001034827</t>
  </si>
  <si>
    <t>GE31TB7474836010300010</t>
  </si>
  <si>
    <t>მითაიშვილი</t>
  </si>
  <si>
    <t>61001067223</t>
  </si>
  <si>
    <t>xelze</t>
  </si>
  <si>
    <t xml:space="preserve">ნათია </t>
  </si>
  <si>
    <t>გავაშელი</t>
  </si>
  <si>
    <t>01027065427</t>
  </si>
  <si>
    <t>ა1323601</t>
  </si>
  <si>
    <t>თბილისი, წინუბანი</t>
  </si>
  <si>
    <t>GE14TB7504036010100006</t>
  </si>
  <si>
    <t>ლია</t>
  </si>
  <si>
    <t>შერბაკოვი</t>
  </si>
  <si>
    <t>01001027490</t>
  </si>
  <si>
    <t>დ 1360919</t>
  </si>
  <si>
    <t>თბილისი გლდანი 1-ლი მკრ. კ-5 ბ-5</t>
  </si>
  <si>
    <t>20/02/2012</t>
  </si>
  <si>
    <t>GE87BG0000000342753400</t>
  </si>
  <si>
    <t>21/02/2012</t>
  </si>
  <si>
    <t>კობა</t>
  </si>
  <si>
    <t>კობახიძე</t>
  </si>
  <si>
    <t>01005016036</t>
  </si>
  <si>
    <t>ა 0724821</t>
  </si>
  <si>
    <t>თბილისი, ევდოშვილი 2/10 7 კორ. ბ. 21</t>
  </si>
  <si>
    <t>სს "ბანკი რესპუბლიკა"</t>
  </si>
  <si>
    <t>GE96BR0000010735470878</t>
  </si>
  <si>
    <t>დათუნა</t>
  </si>
  <si>
    <t>ხარაზი</t>
  </si>
  <si>
    <t>61004047385</t>
  </si>
  <si>
    <t>ა 0912817</t>
  </si>
  <si>
    <t>ქობულეთი, კვირიკე</t>
  </si>
  <si>
    <t>GE65PC0073600100014378</t>
  </si>
  <si>
    <t>თამილა</t>
  </si>
  <si>
    <t>მანელიშვილი</t>
  </si>
  <si>
    <t>61004014466</t>
  </si>
  <si>
    <t>ა 1276917</t>
  </si>
  <si>
    <t>ქობულეთი ს.ბობოყვათი</t>
  </si>
  <si>
    <t>GE18PC0073600100014351</t>
  </si>
  <si>
    <t>გ0388254</t>
  </si>
  <si>
    <t>გლდანის I მკ/რ კორპ 3ა ბინა 9</t>
  </si>
  <si>
    <t>GE67TB7636336010100003</t>
  </si>
  <si>
    <t>22/02/2012</t>
  </si>
  <si>
    <t>სს "ლიბერთიბანკი"</t>
  </si>
  <si>
    <t>GE42LB0046000045010606</t>
  </si>
  <si>
    <t>გელა</t>
  </si>
  <si>
    <t>როდონაია</t>
  </si>
  <si>
    <t>48001000086</t>
  </si>
  <si>
    <t>დ ჩხოროწყუ ვ.ფშაველას ქ N17</t>
  </si>
  <si>
    <t xml:space="preserve">ედიშერი </t>
  </si>
  <si>
    <t>წურწუმია</t>
  </si>
  <si>
    <t>58001000002</t>
  </si>
  <si>
    <t>ბ 1112283</t>
  </si>
  <si>
    <t>ხობი, წერეთლის 12</t>
  </si>
  <si>
    <t>23/02/2012</t>
  </si>
  <si>
    <t>GE04LB0711142406609000</t>
  </si>
  <si>
    <t>25/02/2012</t>
  </si>
  <si>
    <t>მამუკა</t>
  </si>
  <si>
    <t>ბაღათურია</t>
  </si>
  <si>
    <t>19001001333</t>
  </si>
  <si>
    <t>ე0017692</t>
  </si>
  <si>
    <t>ზუგდიდი, კიტიას 26</t>
  </si>
  <si>
    <t>24/02/2012</t>
  </si>
  <si>
    <t>GE22TB0621836010100010</t>
  </si>
  <si>
    <t>ნიკოლოზ</t>
  </si>
  <si>
    <t>რაფავა</t>
  </si>
  <si>
    <t>19001041292</t>
  </si>
  <si>
    <t>ბ1134451</t>
  </si>
  <si>
    <t>ზუგდიდი, პუშკინის 38</t>
  </si>
  <si>
    <t>GE39TB7760836010100005</t>
  </si>
  <si>
    <t>ნუგზარი</t>
  </si>
  <si>
    <t>ჟვანია</t>
  </si>
  <si>
    <t>19001024438</t>
  </si>
  <si>
    <t>ბ0357275</t>
  </si>
  <si>
    <t>ზუგდიდი, სიჭინავას 19</t>
  </si>
  <si>
    <t>GE37TB7755736010100005</t>
  </si>
  <si>
    <t>საბეკია</t>
  </si>
  <si>
    <t>62005007144</t>
  </si>
  <si>
    <t>ე0058220</t>
  </si>
  <si>
    <t>ზუგდიდი ხუბულავას 5</t>
  </si>
  <si>
    <t>GE47TB7406836010100004</t>
  </si>
  <si>
    <t>ლალი</t>
  </si>
  <si>
    <t>ჩერქეზია</t>
  </si>
  <si>
    <t>19001012797</t>
  </si>
  <si>
    <t>ბ1352780</t>
  </si>
  <si>
    <t>ზუგდიდი ს. ნარაზენი</t>
  </si>
  <si>
    <t>GE36TB7406936010100003</t>
  </si>
  <si>
    <t>იმენდი</t>
  </si>
  <si>
    <t>შელია</t>
  </si>
  <si>
    <t>48001000990</t>
  </si>
  <si>
    <t>ა1189428</t>
  </si>
  <si>
    <t>ჩხოროწყუ,სტალინის ქ  22</t>
  </si>
  <si>
    <t>27/02/2012</t>
  </si>
  <si>
    <t>GE91LB0711117209604000</t>
  </si>
  <si>
    <t>29/02/2012</t>
  </si>
  <si>
    <t>ფატიმა</t>
  </si>
  <si>
    <t>48001023679</t>
  </si>
  <si>
    <t>ბ1110437</t>
  </si>
  <si>
    <t>ჩხოროწყუ,ვაჟა ფშაველას ქ 11</t>
  </si>
  <si>
    <t>GE06LB0711144542606000</t>
  </si>
  <si>
    <t>ლელა</t>
  </si>
  <si>
    <t>ჩიტაია</t>
  </si>
  <si>
    <t>48001023631</t>
  </si>
  <si>
    <t>გ1110417</t>
  </si>
  <si>
    <t>ჩხოროწყუ.ვაჟა ფშაველას ქ  7</t>
  </si>
  <si>
    <t>GE59LB0711122218160000</t>
  </si>
  <si>
    <t>ზამირა</t>
  </si>
  <si>
    <t>ღადუა</t>
  </si>
  <si>
    <t>19001013582</t>
  </si>
  <si>
    <t>ა0846445</t>
  </si>
  <si>
    <t>ზუგდიდი შ. დარასელიას 6</t>
  </si>
  <si>
    <t>GE56TB7000000365136265</t>
  </si>
  <si>
    <t>დოლბაია</t>
  </si>
  <si>
    <t>42001000260</t>
  </si>
  <si>
    <t>ბ 1397907</t>
  </si>
  <si>
    <t>ფოთი შ. ნუცუბიძის ქ. N 9</t>
  </si>
  <si>
    <t>28/02/2012</t>
  </si>
  <si>
    <t>GE60TB0400000000715929</t>
  </si>
  <si>
    <t>სევერიანე</t>
  </si>
  <si>
    <t>შენგელია</t>
  </si>
  <si>
    <t>42001000753</t>
  </si>
  <si>
    <t>11IA93995</t>
  </si>
  <si>
    <t>ფოთი გურიის 187/10</t>
  </si>
  <si>
    <t>GE11TB7476036010100005</t>
  </si>
  <si>
    <t>ელგუჯა</t>
  </si>
  <si>
    <t>ქირია</t>
  </si>
  <si>
    <t>19001082586</t>
  </si>
  <si>
    <t>დ0913453</t>
  </si>
  <si>
    <t>ზუგდიდი, თაყაიშვილის 6</t>
  </si>
  <si>
    <t>GE39TB7877236010100005</t>
  </si>
  <si>
    <t>ემა</t>
  </si>
  <si>
    <t>ჯაკონია</t>
  </si>
  <si>
    <t>42001033110</t>
  </si>
  <si>
    <t>დ0990712</t>
  </si>
  <si>
    <t>ფოთი.ამირანაშვილის  65</t>
  </si>
  <si>
    <t>GE94TB7888436010100007</t>
  </si>
  <si>
    <t>სამხარაძე</t>
  </si>
  <si>
    <t>48001000998</t>
  </si>
  <si>
    <t>დ0058759</t>
  </si>
  <si>
    <t>დ ჩხოროწყუ ვ.ფშაველას ქ N19</t>
  </si>
  <si>
    <t>GE33LB0711124848350000</t>
  </si>
  <si>
    <t>რუსია</t>
  </si>
  <si>
    <t>02001020763</t>
  </si>
  <si>
    <t xml:space="preserve"> გ 1038919</t>
  </si>
  <si>
    <t>ფოთი პეტრე იბერის ქ. N 92</t>
  </si>
  <si>
    <t>GE68TB7758136010100006</t>
  </si>
  <si>
    <t>ნიკა</t>
  </si>
  <si>
    <t>19001092895</t>
  </si>
  <si>
    <t>ა1396950</t>
  </si>
  <si>
    <t>ზუგდიდი ივ. მაჩაბლის  10</t>
  </si>
  <si>
    <t>GE18TB7927536010100002</t>
  </si>
  <si>
    <t>სამუშია</t>
  </si>
  <si>
    <t>19001075899</t>
  </si>
  <si>
    <t>ბ0846218</t>
  </si>
  <si>
    <t>ზუგდიდი მაჩაბლის 8</t>
  </si>
  <si>
    <t>GE53TB7928436010100006</t>
  </si>
  <si>
    <t>ხვიჩა</t>
  </si>
  <si>
    <t>42001011244</t>
  </si>
  <si>
    <t>გ 1077294</t>
  </si>
  <si>
    <t>ფოთი ნუცუბიძის N 9</t>
  </si>
  <si>
    <t>GE34TB7929436010100007</t>
  </si>
  <si>
    <t>რამაზი</t>
  </si>
  <si>
    <t xml:space="preserve"> ქორქია</t>
  </si>
  <si>
    <t>42001002063</t>
  </si>
  <si>
    <t>ა0081670</t>
  </si>
  <si>
    <t>ფოთი ათონელის 39</t>
  </si>
  <si>
    <t>GE85TB7930536010100004</t>
  </si>
  <si>
    <t>გოგუა</t>
  </si>
  <si>
    <t>48001004522</t>
  </si>
  <si>
    <t>გ0328422</t>
  </si>
  <si>
    <t>დ.ჩხოროწყუ,კოსტავას 1 შეს. 3</t>
  </si>
  <si>
    <t>GE29LB0711164481272000</t>
  </si>
  <si>
    <t>ქორქია</t>
  </si>
  <si>
    <t>42001024193</t>
  </si>
  <si>
    <t>დ0722453</t>
  </si>
  <si>
    <t>რუსთაველის რკალი 17/45</t>
  </si>
  <si>
    <t>GE56TB0449436010300078</t>
  </si>
  <si>
    <t>ბასილაია</t>
  </si>
  <si>
    <t>62004016873</t>
  </si>
  <si>
    <t>ე 0152437</t>
  </si>
  <si>
    <t>ფოთი, ჭყონდიდელის N 71</t>
  </si>
  <si>
    <t>GE78TB0461136010100053</t>
  </si>
  <si>
    <t xml:space="preserve">კარლო </t>
  </si>
  <si>
    <t>შეწირული</t>
  </si>
  <si>
    <t>42001009726</t>
  </si>
  <si>
    <t xml:space="preserve">გ 1130934 </t>
  </si>
  <si>
    <t>ფოთი 9 აპრილის ხეივანი 28 ბ. 63</t>
  </si>
  <si>
    <t>GE05TB7957436010100002</t>
  </si>
  <si>
    <t xml:space="preserve"> მამფორია</t>
  </si>
  <si>
    <t>48001006688</t>
  </si>
  <si>
    <t>10BA43942</t>
  </si>
  <si>
    <t>დ,ჩხოროწყუ.გაგარინის ქ  9</t>
  </si>
  <si>
    <t>GE89LB0711164620625000</t>
  </si>
  <si>
    <t>ოყუჯავა</t>
  </si>
  <si>
    <t>48001021927</t>
  </si>
  <si>
    <t>ბ 0991893</t>
  </si>
  <si>
    <t xml:space="preserve"> ჩხოროწყუ ს,ქვ.ჩხოროწყუ</t>
  </si>
  <si>
    <t>GE72LB0711137704241000</t>
  </si>
  <si>
    <t>სოფიო</t>
  </si>
  <si>
    <t>მოისწრაფიშვილი</t>
  </si>
  <si>
    <t>42001011627</t>
  </si>
  <si>
    <t>ბ 1107913</t>
  </si>
  <si>
    <t>ფოთი ჩიტაძის 32</t>
  </si>
  <si>
    <t>GE91TB7959436010100003</t>
  </si>
  <si>
    <t>ლევან</t>
  </si>
  <si>
    <t>48001000997</t>
  </si>
  <si>
    <t>გ 0058759</t>
  </si>
  <si>
    <t>დ,ჩხოროწყუს ვ,ფშაველას ქ N 19</t>
  </si>
  <si>
    <t>GE02LB0711186926060000</t>
  </si>
  <si>
    <t>ელდარ</t>
  </si>
  <si>
    <t>კურტანიძე</t>
  </si>
  <si>
    <t>62004005954</t>
  </si>
  <si>
    <t>ე0049045</t>
  </si>
  <si>
    <t>აბაშიძის 22</t>
  </si>
  <si>
    <t>15/03/2012</t>
  </si>
  <si>
    <t>სს "კორ სტანდარტ ბანკი"</t>
  </si>
  <si>
    <t>GE31KS0000000000129657</t>
  </si>
  <si>
    <t>16/03/20112</t>
  </si>
  <si>
    <t>16/03/2012</t>
  </si>
  <si>
    <t>თორნიკე</t>
  </si>
  <si>
    <t>არევაძე</t>
  </si>
  <si>
    <t>35001022204</t>
  </si>
  <si>
    <t>ბ0767345</t>
  </si>
  <si>
    <t>რუსთავი სააკაძის კორ 4, ბ. 2425</t>
  </si>
  <si>
    <t>GE59PC0363600100001829</t>
  </si>
  <si>
    <t>დანელია</t>
  </si>
  <si>
    <t>01003003378</t>
  </si>
  <si>
    <t>ბ0655306</t>
  </si>
  <si>
    <t>ქ.თბილისი, მუხიანის დასახლება 2 მ/რ. კორპ. 5. ბინა 176</t>
  </si>
  <si>
    <t>19/03/2012</t>
  </si>
  <si>
    <t>GE22BR0000010650395935</t>
  </si>
  <si>
    <t>21/03/2012</t>
  </si>
  <si>
    <t>ვასილი</t>
  </si>
  <si>
    <t>ბალახაძე</t>
  </si>
  <si>
    <t>35001057214</t>
  </si>
  <si>
    <t>10BA70636</t>
  </si>
  <si>
    <t>21 მკრ 418</t>
  </si>
  <si>
    <t>GE22PC0363600100004047</t>
  </si>
  <si>
    <t>დემნა</t>
  </si>
  <si>
    <t>კვარაცხელია</t>
  </si>
  <si>
    <t>19001002942</t>
  </si>
  <si>
    <t>გ0960716</t>
  </si>
  <si>
    <t>ზუგდიდი თეთრი გიორგის 59</t>
  </si>
  <si>
    <t>20/03/2012</t>
  </si>
  <si>
    <t>GE96TB7598736010100003</t>
  </si>
  <si>
    <t xml:space="preserve">ბ 1397907 </t>
  </si>
  <si>
    <t>23/03/2012</t>
  </si>
  <si>
    <t>ზუგდიდი, ნარაზენი</t>
  </si>
  <si>
    <t xml:space="preserve">ნუგზარი </t>
  </si>
  <si>
    <t>ზუგდიდი პუშკინის 38</t>
  </si>
  <si>
    <t>ა 1130883</t>
  </si>
  <si>
    <t>ფოთი, გურიის 185/29</t>
  </si>
  <si>
    <t>22/03/2012</t>
  </si>
  <si>
    <t>ბ 0655306</t>
  </si>
  <si>
    <t>მუხიანის დას. 2 მრ კორპ 5 ბ 176</t>
  </si>
  <si>
    <t>GE48BS0000000049336991</t>
  </si>
  <si>
    <t>ზუგდიდი თაყაიშვილის 6</t>
  </si>
  <si>
    <t>დ ჩხოროწყუს კოსტავას ქ 1 შესახვევი N 03</t>
  </si>
  <si>
    <t>ზუგდიდი კიტიას 24</t>
  </si>
  <si>
    <t>სურმავა</t>
  </si>
  <si>
    <t>29001009655</t>
  </si>
  <si>
    <t>გ1060696</t>
  </si>
  <si>
    <t>მარტვილი.სოფ.ნაგვაზაო</t>
  </si>
  <si>
    <t>GE03LB0711178810826000</t>
  </si>
  <si>
    <t>დ,ჩხოროწყუ.ვ.ფშაველას ქ  19</t>
  </si>
  <si>
    <t>ანდრი</t>
  </si>
  <si>
    <t>კანკავა</t>
  </si>
  <si>
    <t>28001030737</t>
  </si>
  <si>
    <t>დ1315569</t>
  </si>
  <si>
    <t>ქ. სენაკი</t>
  </si>
  <si>
    <t>26/03/2012</t>
  </si>
  <si>
    <t>სს "ტაოპრივატბანკი"</t>
  </si>
  <si>
    <t>GE73TP0036010060002888</t>
  </si>
  <si>
    <t>28/03/2012</t>
  </si>
  <si>
    <t>მარიანა</t>
  </si>
  <si>
    <t>ფირცხელავა</t>
  </si>
  <si>
    <t>48001027081</t>
  </si>
  <si>
    <t>დ 1290325</t>
  </si>
  <si>
    <t>დ ჩხოროწყუ ვაჟა ფშაველას  ქN 12</t>
  </si>
  <si>
    <t>GE32LB0711173904665000</t>
  </si>
  <si>
    <t>დ,ჩხოროწყუ ვაჟა ფშაველას  ქ N 11</t>
  </si>
  <si>
    <t>დ,ჩხოროწყუ ვაჟა ფშაველას ქ N 7</t>
  </si>
  <si>
    <t>მამფორია</t>
  </si>
  <si>
    <t>ჩხოროწყუ გაგარინის ქ.N9</t>
  </si>
  <si>
    <t>ამალი</t>
  </si>
  <si>
    <t>პაპავა</t>
  </si>
  <si>
    <t>48001016893</t>
  </si>
  <si>
    <t>ბ1254397</t>
  </si>
  <si>
    <t>ჩხოროწყუ სტალინის მე-3შეს N19</t>
  </si>
  <si>
    <t>27/03/2012</t>
  </si>
  <si>
    <t>GE47LB0711132413585000</t>
  </si>
  <si>
    <t>13/04/212</t>
  </si>
  <si>
    <t>სააწევრო შენატანი</t>
  </si>
  <si>
    <t>17/04/2012</t>
  </si>
  <si>
    <t>19/04/2012</t>
  </si>
  <si>
    <t xml:space="preserve">მანანა </t>
  </si>
  <si>
    <t>ლომიძე</t>
  </si>
  <si>
    <t>60001063807</t>
  </si>
  <si>
    <t>ა1419589</t>
  </si>
  <si>
    <t>ქუთაისი, ირ. აბაშიძის გამზ. 4 ბ,50</t>
  </si>
  <si>
    <t>GE92PC0013600100028144</t>
  </si>
  <si>
    <t>ოლეგი</t>
  </si>
  <si>
    <t>18/04/2012</t>
  </si>
  <si>
    <t>GE98VT1000000835884506</t>
  </si>
  <si>
    <t>ირაკლი</t>
  </si>
  <si>
    <t>ბერაძე</t>
  </si>
  <si>
    <t>60001023841</t>
  </si>
  <si>
    <t>გ0281996</t>
  </si>
  <si>
    <t>რუსთაველის  139 ბ21</t>
  </si>
  <si>
    <t>GE84BG0000000494657200</t>
  </si>
  <si>
    <t>ლომსაძე</t>
  </si>
  <si>
    <t>01011010289</t>
  </si>
  <si>
    <t>ბ 1026657</t>
  </si>
  <si>
    <t>თბილისი, ბოდნის N 4</t>
  </si>
  <si>
    <t>GE96TB0700004516361263</t>
  </si>
  <si>
    <t>20/04/2012</t>
  </si>
  <si>
    <t>კახაბერ</t>
  </si>
  <si>
    <t>ღირსიაშვილი</t>
  </si>
  <si>
    <t>01017008686</t>
  </si>
  <si>
    <t>დ0141831</t>
  </si>
  <si>
    <t>თბილისი ღამბაშიძის ქ. 3</t>
  </si>
  <si>
    <t>GE37TB1890645161622356</t>
  </si>
  <si>
    <t>ბ 0767345</t>
  </si>
  <si>
    <t>რუსთავი, სააკაძის ქ. კორპ.4, ბინა 2425</t>
  </si>
  <si>
    <t>დარეჯანი</t>
  </si>
  <si>
    <t>კიკნაველიძე</t>
  </si>
  <si>
    <t>35001115038</t>
  </si>
  <si>
    <t>დ 1199454</t>
  </si>
  <si>
    <t>ქ. რუსთავი, 7 მკრ 278</t>
  </si>
  <si>
    <t>GE20PC0363600100004083</t>
  </si>
  <si>
    <t>ნუგზარ</t>
  </si>
  <si>
    <t>გველესიანი</t>
  </si>
  <si>
    <t>35001061116</t>
  </si>
  <si>
    <t>დ0515674</t>
  </si>
  <si>
    <t>რუსთავი, მეგობრობის გამზ. 5-62</t>
  </si>
  <si>
    <t>GE90PC0363600100004084</t>
  </si>
  <si>
    <t>ნატო</t>
  </si>
  <si>
    <t>სარალიძე</t>
  </si>
  <si>
    <t>35001027965</t>
  </si>
  <si>
    <t>ბ1183088</t>
  </si>
  <si>
    <t>რუსთავი, 7 მკრ 6-30</t>
  </si>
  <si>
    <t>GE36PC0363600100004086</t>
  </si>
  <si>
    <t>23/04/2012</t>
  </si>
  <si>
    <t>26/04/2012</t>
  </si>
  <si>
    <t>გ 0281996</t>
  </si>
  <si>
    <t>ქუთაისი, რუსთაველის 139/21</t>
  </si>
  <si>
    <t>27/04/2012</t>
  </si>
  <si>
    <t>30/04/2012</t>
  </si>
  <si>
    <t xml:space="preserve">ცისანა </t>
  </si>
  <si>
    <t>კერესელიძე</t>
  </si>
  <si>
    <t>35001030219</t>
  </si>
  <si>
    <t>გ0242502</t>
  </si>
  <si>
    <t>რუსთავი, მე-14 მკრ კორპ. 10, ბინა 7</t>
  </si>
  <si>
    <t>GE19PC0363600100004101</t>
  </si>
  <si>
    <t>ლოლა</t>
  </si>
  <si>
    <t>ჭიპაშვილი</t>
  </si>
  <si>
    <t>35001021569</t>
  </si>
  <si>
    <t>გ 0186172</t>
  </si>
  <si>
    <t>რუსთავი,სააკაძის 8-9</t>
  </si>
  <si>
    <t>GE73BG0000000593807500</t>
  </si>
  <si>
    <t>35001098114</t>
  </si>
  <si>
    <t>ა1441243</t>
  </si>
  <si>
    <t>რუსთავი, დ.კლდიაშვილი 435</t>
  </si>
  <si>
    <t>GE46PC0133600100056534</t>
  </si>
  <si>
    <t>უგრეხელიძე</t>
  </si>
  <si>
    <t>62003003847</t>
  </si>
  <si>
    <t xml:space="preserve">ე0193379 </t>
  </si>
  <si>
    <t>ქ.ქუთაისის 9 აპრილის 7/30</t>
  </si>
  <si>
    <t>14/05/2012</t>
  </si>
  <si>
    <t>GE96TB7023636010100046</t>
  </si>
  <si>
    <t>16/05/2012</t>
  </si>
  <si>
    <t>ახვლედიანი</t>
  </si>
  <si>
    <t>60001049623</t>
  </si>
  <si>
    <t>დ0467885</t>
  </si>
  <si>
    <t xml:space="preserve">ქ.ქუთაისი, ბუხაიძის ქ. 5, ბინა 38 </t>
  </si>
  <si>
    <t>GE53TB7400636010100012</t>
  </si>
  <si>
    <t>შოთა</t>
  </si>
  <si>
    <t>ოჩიგავა</t>
  </si>
  <si>
    <t>60001020389</t>
  </si>
  <si>
    <t>ა0257845</t>
  </si>
  <si>
    <t>ქ.ქუთაისი გუგნავას 15/3-21 ა</t>
  </si>
  <si>
    <t>15/05/2012</t>
  </si>
  <si>
    <t>GE96TB7490945063600005</t>
  </si>
  <si>
    <t>ქ.ქუთაისი, რუსთაველის 139 ბ.21</t>
  </si>
  <si>
    <t>17/05/2012</t>
  </si>
  <si>
    <t>18/05/2012</t>
  </si>
  <si>
    <t>ქ.ქუთაისი გელათის ქ. 28</t>
  </si>
  <si>
    <t>თენგიზი</t>
  </si>
  <si>
    <t>თევზაძე</t>
  </si>
  <si>
    <t>41001017270</t>
  </si>
  <si>
    <t>დ0671453</t>
  </si>
  <si>
    <t>ტყიბული, გამსახურდიას N:27, ბ42</t>
  </si>
  <si>
    <t>22/05/2012</t>
  </si>
  <si>
    <t>GE06TB7739736010100005</t>
  </si>
  <si>
    <t>24/05/2012</t>
  </si>
  <si>
    <t>14/06/2012</t>
  </si>
  <si>
    <t>აჩბა</t>
  </si>
  <si>
    <t>62001000351</t>
  </si>
  <si>
    <t>GE48TB7980736010100003</t>
  </si>
  <si>
    <t>ემზარ</t>
  </si>
  <si>
    <t>60001008445</t>
  </si>
  <si>
    <t>GE82LB0711134876976000</t>
  </si>
  <si>
    <t>გიორგი</t>
  </si>
  <si>
    <t>გეგელაშვილი</t>
  </si>
  <si>
    <t>01030014415</t>
  </si>
  <si>
    <t>11IC78693</t>
  </si>
  <si>
    <t>GE49TB0605145066522334</t>
  </si>
  <si>
    <t>კიკაჩეიშვილი</t>
  </si>
  <si>
    <t>01008010636</t>
  </si>
  <si>
    <t>GE59BR0000010680562851</t>
  </si>
  <si>
    <t>აკაკი</t>
  </si>
  <si>
    <t>კიკვაძე</t>
  </si>
  <si>
    <t>01010002370</t>
  </si>
  <si>
    <t>GE80TB7346336010100010</t>
  </si>
  <si>
    <t>გენადი</t>
  </si>
  <si>
    <t>ჯიქია</t>
  </si>
  <si>
    <t>19001052393</t>
  </si>
  <si>
    <t>დ0618094</t>
  </si>
  <si>
    <t>ზუგდიდი ს. ცაიში</t>
  </si>
  <si>
    <t>GE23TB7943136010100005</t>
  </si>
  <si>
    <t>ბუღალტერი</t>
  </si>
  <si>
    <t>ფორმა N9.4 - იჯარით/ქირით აღებული უძრავი ქონების რეესტრი</t>
  </si>
  <si>
    <t>ქიაჩელის 2</t>
  </si>
  <si>
    <t>ლონდა</t>
  </si>
  <si>
    <t>მონიავა</t>
  </si>
  <si>
    <t>სატელეფონო  მომსახურება</t>
  </si>
  <si>
    <t>შპს "კავკასუს ონლაინი "</t>
  </si>
  <si>
    <t>შემომწერველთათვის თანხების უკან დაბრუნება ბანკების შეცდომების გამო</t>
  </si>
  <si>
    <t xml:space="preserve">ჯარიმის გადახდა  ბიუჯეტში სახ.აუდიტის მიერ გამოვლენილ უკანონო შემოწირულობაზე </t>
  </si>
  <si>
    <t>1.6.2.</t>
  </si>
  <si>
    <t xml:space="preserve">რამაზ </t>
  </si>
  <si>
    <t>ცაგერის ქ.6, ბ-1</t>
  </si>
  <si>
    <t>27.12.211</t>
  </si>
  <si>
    <t>ზაირა</t>
  </si>
  <si>
    <t>როდიონოვა</t>
  </si>
  <si>
    <t>ა1130470</t>
  </si>
  <si>
    <t>ს.ზაქარიაძის ქ.8</t>
  </si>
  <si>
    <t>ხათუნა</t>
  </si>
  <si>
    <t>ლომთათიძე</t>
  </si>
  <si>
    <t>ა1442743</t>
  </si>
  <si>
    <t>გ.ძოწენიძის ქ.4ა,ბ-17</t>
  </si>
  <si>
    <t>ი.აბაშიძის ქ. N46,ბ-29</t>
  </si>
  <si>
    <t>ლერი</t>
  </si>
  <si>
    <t>გელენავა</t>
  </si>
  <si>
    <t>ბ0368529</t>
  </si>
  <si>
    <t>ზუგდიდი,რუსთაველის 225</t>
  </si>
  <si>
    <t>ა1381850</t>
  </si>
  <si>
    <t>დარიცხული საურავის გადახდა</t>
  </si>
  <si>
    <t>მომწოდებელთან არასწორად გადარიცხული თანხა</t>
  </si>
  <si>
    <t>1.6.4.3</t>
  </si>
  <si>
    <t>ბარნაბიშვილი</t>
  </si>
  <si>
    <t>6 თვე</t>
  </si>
  <si>
    <t>შპს "ახალი ამბები"</t>
  </si>
  <si>
    <t>საინფორმაციო მომსახურება</t>
  </si>
  <si>
    <t>შპს "ტერრა მედია"</t>
  </si>
  <si>
    <t>მედია მონიტორინგი</t>
  </si>
  <si>
    <t>შპს "პირველი"</t>
  </si>
  <si>
    <t>ანონსების მიწოდება</t>
  </si>
  <si>
    <t>შპს "ჯეოჰოტნიუსი"</t>
  </si>
  <si>
    <t>01.11.11-01.11.12</t>
  </si>
  <si>
    <r>
      <t>ფორმა</t>
    </r>
    <r>
      <rPr>
        <sz val="8"/>
        <color theme="1"/>
        <rFont val="Arial"/>
        <family val="2"/>
      </rPr>
      <t xml:space="preserve"> </t>
    </r>
    <r>
      <rPr>
        <sz val="8"/>
        <color theme="1"/>
        <rFont val="Sylfaen"/>
        <family val="1"/>
      </rPr>
      <t>ივსება</t>
    </r>
    <r>
      <rPr>
        <sz val="8"/>
        <color theme="1"/>
        <rFont val="Arial"/>
        <family val="2"/>
      </rPr>
      <t xml:space="preserve"> </t>
    </r>
    <r>
      <rPr>
        <sz val="8"/>
        <color theme="1"/>
        <rFont val="Sylfaen"/>
        <family val="1"/>
      </rPr>
      <t>ქართული</t>
    </r>
    <r>
      <rPr>
        <sz val="8"/>
        <color theme="1"/>
        <rFont val="Arial"/>
        <family val="2"/>
      </rPr>
      <t xml:space="preserve"> </t>
    </r>
    <r>
      <rPr>
        <sz val="8"/>
        <color theme="1"/>
        <rFont val="Sylfaen"/>
        <family val="1"/>
      </rPr>
      <t>შრიფტით</t>
    </r>
    <r>
      <rPr>
        <sz val="8"/>
        <color theme="1"/>
        <rFont val="Arial"/>
        <family val="2"/>
      </rPr>
      <t xml:space="preserve"> (Sylfaen), </t>
    </r>
    <r>
      <rPr>
        <sz val="8"/>
        <color theme="1"/>
        <rFont val="Sylfaen"/>
        <family val="1"/>
      </rPr>
      <t>ფონტის</t>
    </r>
    <r>
      <rPr>
        <sz val="8"/>
        <color theme="1"/>
        <rFont val="Arial"/>
        <family val="2"/>
      </rPr>
      <t xml:space="preserve"> </t>
    </r>
    <r>
      <rPr>
        <sz val="8"/>
        <color theme="1"/>
        <rFont val="Sylfaen"/>
        <family val="1"/>
      </rPr>
      <t>ზომა</t>
    </r>
    <r>
      <rPr>
        <sz val="8"/>
        <color theme="1"/>
        <rFont val="Arial"/>
        <family val="2"/>
      </rPr>
      <t xml:space="preserve"> 10;</t>
    </r>
  </si>
  <si>
    <r>
      <t>გ</t>
    </r>
    <r>
      <rPr>
        <sz val="8"/>
        <color theme="1"/>
        <rFont val="Calibri"/>
        <family val="2"/>
        <scheme val="minor"/>
      </rPr>
      <t xml:space="preserve">0388254 </t>
    </r>
  </si>
  <si>
    <r>
      <t>გლდანის</t>
    </r>
    <r>
      <rPr>
        <sz val="8"/>
        <color theme="1"/>
        <rFont val="Calibri"/>
        <family val="2"/>
        <scheme val="minor"/>
      </rPr>
      <t xml:space="preserve"> </t>
    </r>
    <r>
      <rPr>
        <sz val="8"/>
        <color theme="1"/>
        <rFont val="Sylfaen"/>
        <family val="1"/>
      </rPr>
      <t>მას</t>
    </r>
    <r>
      <rPr>
        <sz val="8"/>
        <color theme="1"/>
        <rFont val="Calibri"/>
        <family val="2"/>
        <scheme val="minor"/>
      </rPr>
      <t xml:space="preserve"> 1 </t>
    </r>
    <r>
      <rPr>
        <sz val="8"/>
        <color theme="1"/>
        <rFont val="Sylfaen"/>
        <family val="1"/>
      </rPr>
      <t>მ</t>
    </r>
    <r>
      <rPr>
        <sz val="8"/>
        <color theme="1"/>
        <rFont val="Calibri"/>
        <family val="2"/>
        <scheme val="minor"/>
      </rPr>
      <t>/</t>
    </r>
    <r>
      <rPr>
        <sz val="8"/>
        <color theme="1"/>
        <rFont val="Sylfaen"/>
        <family val="1"/>
      </rPr>
      <t>რ</t>
    </r>
    <r>
      <rPr>
        <sz val="8"/>
        <color theme="1"/>
        <rFont val="Calibri"/>
        <family val="2"/>
        <scheme val="minor"/>
      </rPr>
      <t xml:space="preserve"> </t>
    </r>
    <r>
      <rPr>
        <sz val="8"/>
        <color theme="1"/>
        <rFont val="Sylfaen"/>
        <family val="1"/>
      </rPr>
      <t>კორპ</t>
    </r>
    <r>
      <rPr>
        <sz val="8"/>
        <color theme="1"/>
        <rFont val="Calibri"/>
        <family val="2"/>
        <scheme val="minor"/>
      </rPr>
      <t xml:space="preserve"> 3</t>
    </r>
    <r>
      <rPr>
        <sz val="8"/>
        <color theme="1"/>
        <rFont val="Sylfaen"/>
        <family val="1"/>
      </rPr>
      <t>ა</t>
    </r>
    <r>
      <rPr>
        <sz val="8"/>
        <color theme="1"/>
        <rFont val="Calibri"/>
        <family val="2"/>
        <scheme val="minor"/>
      </rPr>
      <t xml:space="preserve"> </t>
    </r>
    <r>
      <rPr>
        <sz val="8"/>
        <color theme="1"/>
        <rFont val="Sylfaen"/>
        <family val="1"/>
      </rPr>
      <t>ბინა</t>
    </r>
    <r>
      <rPr>
        <sz val="8"/>
        <color theme="1"/>
        <rFont val="Calibri"/>
        <family val="2"/>
        <scheme val="minor"/>
      </rPr>
      <t xml:space="preserve"> 9</t>
    </r>
  </si>
  <si>
    <r>
      <t>ბ</t>
    </r>
    <r>
      <rPr>
        <sz val="8"/>
        <color theme="1"/>
        <rFont val="Calibri"/>
        <family val="2"/>
        <scheme val="minor"/>
      </rPr>
      <t>0445126</t>
    </r>
  </si>
  <si>
    <r>
      <t>ქ</t>
    </r>
    <r>
      <rPr>
        <sz val="8"/>
        <color theme="1"/>
        <rFont val="Calibri"/>
        <family val="2"/>
        <scheme val="minor"/>
      </rPr>
      <t>.</t>
    </r>
    <r>
      <rPr>
        <sz val="8"/>
        <color theme="1"/>
        <rFont val="Sylfaen"/>
        <family val="1"/>
      </rPr>
      <t>ჩოლოყაშვილის</t>
    </r>
    <r>
      <rPr>
        <sz val="8"/>
        <color theme="1"/>
        <rFont val="Calibri"/>
        <family val="2"/>
        <scheme val="minor"/>
      </rPr>
      <t xml:space="preserve"> 1 </t>
    </r>
    <r>
      <rPr>
        <sz val="8"/>
        <color theme="1"/>
        <rFont val="Sylfaen"/>
        <family val="1"/>
      </rPr>
      <t>კვ</t>
    </r>
    <r>
      <rPr>
        <sz val="8"/>
        <color theme="1"/>
        <rFont val="Calibri"/>
        <family val="2"/>
        <scheme val="minor"/>
      </rPr>
      <t>,</t>
    </r>
    <r>
      <rPr>
        <sz val="8"/>
        <color theme="1"/>
        <rFont val="Sylfaen"/>
        <family val="1"/>
      </rPr>
      <t>კ</t>
    </r>
    <r>
      <rPr>
        <sz val="8"/>
        <color theme="1"/>
        <rFont val="Calibri"/>
        <family val="2"/>
        <scheme val="minor"/>
      </rPr>
      <t>2.</t>
    </r>
    <r>
      <rPr>
        <sz val="8"/>
        <color theme="1"/>
        <rFont val="Sylfaen"/>
        <family val="1"/>
      </rPr>
      <t>ბ</t>
    </r>
    <r>
      <rPr>
        <sz val="8"/>
        <color theme="1"/>
        <rFont val="Calibri"/>
        <family val="2"/>
        <scheme val="minor"/>
      </rPr>
      <t>57</t>
    </r>
  </si>
  <si>
    <r>
      <t>ბ</t>
    </r>
    <r>
      <rPr>
        <sz val="8"/>
        <color theme="1"/>
        <rFont val="Calibri"/>
        <family val="2"/>
        <scheme val="minor"/>
      </rPr>
      <t>1057578</t>
    </r>
  </si>
  <si>
    <r>
      <t>ბ</t>
    </r>
    <r>
      <rPr>
        <sz val="8"/>
        <color theme="1"/>
        <rFont val="Calibri"/>
        <family val="2"/>
        <scheme val="minor"/>
      </rPr>
      <t>0336202</t>
    </r>
  </si>
  <si>
    <r>
      <rPr>
        <sz val="8"/>
        <color theme="1"/>
        <rFont val="Sylfaen"/>
        <family val="1"/>
      </rPr>
      <t>დოლიძის</t>
    </r>
    <r>
      <rPr>
        <sz val="8"/>
        <color theme="1"/>
        <rFont val="Calibri"/>
        <family val="2"/>
        <scheme val="minor"/>
      </rPr>
      <t xml:space="preserve"> </t>
    </r>
    <r>
      <rPr>
        <sz val="8"/>
        <color theme="1"/>
        <rFont val="Sylfaen"/>
        <family val="1"/>
      </rPr>
      <t>ქ</t>
    </r>
    <r>
      <rPr>
        <sz val="8"/>
        <color theme="1"/>
        <rFont val="Calibri"/>
        <family val="2"/>
        <scheme val="minor"/>
      </rPr>
      <t>.</t>
    </r>
    <r>
      <rPr>
        <sz val="8"/>
        <color theme="1"/>
        <rFont val="Sylfaen"/>
        <family val="1"/>
      </rPr>
      <t>კორ</t>
    </r>
    <r>
      <rPr>
        <sz val="8"/>
        <color theme="1"/>
        <rFont val="Calibri"/>
        <family val="2"/>
        <scheme val="minor"/>
      </rPr>
      <t xml:space="preserve"> 25 </t>
    </r>
    <r>
      <rPr>
        <sz val="8"/>
        <color theme="1"/>
        <rFont val="Sylfaen"/>
        <family val="1"/>
      </rPr>
      <t>ბ</t>
    </r>
    <r>
      <rPr>
        <sz val="8"/>
        <color theme="1"/>
        <rFont val="Calibri"/>
        <family val="2"/>
        <scheme val="minor"/>
      </rPr>
      <t xml:space="preserve"> 44</t>
    </r>
  </si>
  <si>
    <r>
      <t>ა</t>
    </r>
    <r>
      <rPr>
        <sz val="8"/>
        <rFont val="Arial"/>
        <family val="2"/>
      </rPr>
      <t>1049340</t>
    </r>
  </si>
  <si>
    <r>
      <t>ბათუმი</t>
    </r>
    <r>
      <rPr>
        <sz val="8"/>
        <rFont val="Arial"/>
        <family val="2"/>
      </rPr>
      <t xml:space="preserve"> </t>
    </r>
    <r>
      <rPr>
        <sz val="8"/>
        <color theme="1"/>
        <rFont val="Sylfaen"/>
        <family val="1"/>
      </rPr>
      <t>შ</t>
    </r>
    <r>
      <rPr>
        <sz val="8"/>
        <rFont val="Arial"/>
        <family val="2"/>
      </rPr>
      <t xml:space="preserve">. </t>
    </r>
    <r>
      <rPr>
        <sz val="8"/>
        <color theme="1"/>
        <rFont val="Sylfaen"/>
        <family val="1"/>
      </rPr>
      <t>ხიმშიაშვილის</t>
    </r>
    <r>
      <rPr>
        <sz val="8"/>
        <rFont val="Arial"/>
        <family val="2"/>
      </rPr>
      <t xml:space="preserve"> </t>
    </r>
    <r>
      <rPr>
        <sz val="8"/>
        <color theme="1"/>
        <rFont val="Sylfaen"/>
        <family val="1"/>
      </rPr>
      <t>ქ</t>
    </r>
    <r>
      <rPr>
        <sz val="8"/>
        <rFont val="Arial"/>
        <family val="2"/>
      </rPr>
      <t xml:space="preserve">25 </t>
    </r>
    <r>
      <rPr>
        <sz val="8"/>
        <color theme="1"/>
        <rFont val="Sylfaen"/>
        <family val="1"/>
      </rPr>
      <t>ბ</t>
    </r>
    <r>
      <rPr>
        <sz val="8"/>
        <rFont val="Arial"/>
        <family val="2"/>
      </rPr>
      <t>.21</t>
    </r>
  </si>
  <si>
    <r>
      <t>დ</t>
    </r>
    <r>
      <rPr>
        <sz val="8"/>
        <rFont val="Arial"/>
        <family val="2"/>
      </rPr>
      <t xml:space="preserve">0843599 </t>
    </r>
  </si>
  <si>
    <r>
      <t>ქ</t>
    </r>
    <r>
      <rPr>
        <sz val="8"/>
        <rFont val="Arial"/>
        <family val="2"/>
      </rPr>
      <t xml:space="preserve">. </t>
    </r>
    <r>
      <rPr>
        <sz val="8"/>
        <color theme="1"/>
        <rFont val="Sylfaen"/>
        <family val="1"/>
      </rPr>
      <t>ბათუმი</t>
    </r>
    <r>
      <rPr>
        <sz val="8"/>
        <rFont val="Arial"/>
        <family val="2"/>
      </rPr>
      <t xml:space="preserve">, </t>
    </r>
    <r>
      <rPr>
        <sz val="8"/>
        <color theme="1"/>
        <rFont val="Sylfaen"/>
        <family val="1"/>
      </rPr>
      <t>ხიმშიაშვილის</t>
    </r>
    <r>
      <rPr>
        <sz val="8"/>
        <rFont val="Arial"/>
        <family val="2"/>
      </rPr>
      <t xml:space="preserve"> #25 </t>
    </r>
    <r>
      <rPr>
        <sz val="8"/>
        <color theme="1"/>
        <rFont val="Sylfaen"/>
        <family val="1"/>
      </rPr>
      <t>ბ</t>
    </r>
    <r>
      <rPr>
        <sz val="8"/>
        <rFont val="Arial"/>
        <family val="2"/>
      </rPr>
      <t xml:space="preserve"> 20</t>
    </r>
  </si>
  <si>
    <r>
      <t>თბილისი</t>
    </r>
    <r>
      <rPr>
        <sz val="8"/>
        <rFont val="Arial"/>
        <family val="2"/>
      </rPr>
      <t xml:space="preserve">, </t>
    </r>
    <r>
      <rPr>
        <sz val="8"/>
        <color theme="1"/>
        <rFont val="Sylfaen"/>
        <family val="1"/>
      </rPr>
      <t>აეროპორტის</t>
    </r>
    <r>
      <rPr>
        <sz val="8"/>
        <rFont val="Arial"/>
        <family val="2"/>
      </rPr>
      <t xml:space="preserve"> </t>
    </r>
    <r>
      <rPr>
        <sz val="8"/>
        <color theme="1"/>
        <rFont val="Sylfaen"/>
        <family val="1"/>
      </rPr>
      <t>დას</t>
    </r>
    <r>
      <rPr>
        <sz val="8"/>
        <rFont val="Arial"/>
        <family val="2"/>
      </rPr>
      <t xml:space="preserve">, </t>
    </r>
    <r>
      <rPr>
        <sz val="8"/>
        <color theme="1"/>
        <rFont val="Sylfaen"/>
        <family val="1"/>
      </rPr>
      <t>კორ</t>
    </r>
    <r>
      <rPr>
        <sz val="8"/>
        <rFont val="Arial"/>
        <family val="2"/>
      </rPr>
      <t xml:space="preserve">.37  </t>
    </r>
    <r>
      <rPr>
        <sz val="8"/>
        <color theme="1"/>
        <rFont val="Sylfaen"/>
        <family val="1"/>
      </rPr>
      <t>ბ</t>
    </r>
    <r>
      <rPr>
        <sz val="8"/>
        <rFont val="Arial"/>
        <family val="2"/>
      </rPr>
      <t xml:space="preserve"> 47</t>
    </r>
  </si>
  <si>
    <r>
      <t>ბ</t>
    </r>
    <r>
      <rPr>
        <sz val="8"/>
        <rFont val="Arial"/>
        <family val="2"/>
      </rPr>
      <t>1391837</t>
    </r>
  </si>
  <si>
    <r>
      <t>ხელვაჩაური</t>
    </r>
    <r>
      <rPr>
        <sz val="8"/>
        <rFont val="Arial"/>
        <family val="2"/>
      </rPr>
      <t xml:space="preserve"> , </t>
    </r>
    <r>
      <rPr>
        <sz val="8"/>
        <color theme="1"/>
        <rFont val="Sylfaen"/>
        <family val="1"/>
      </rPr>
      <t>ს</t>
    </r>
    <r>
      <rPr>
        <sz val="8"/>
        <rFont val="Arial"/>
        <family val="2"/>
      </rPr>
      <t xml:space="preserve">. </t>
    </r>
    <r>
      <rPr>
        <sz val="8"/>
        <color theme="1"/>
        <rFont val="Sylfaen"/>
        <family val="1"/>
      </rPr>
      <t>მეჯინისწყალი</t>
    </r>
  </si>
  <si>
    <r>
      <t>გ</t>
    </r>
    <r>
      <rPr>
        <sz val="8"/>
        <rFont val="Arial"/>
        <family val="2"/>
      </rPr>
      <t>0975699</t>
    </r>
  </si>
  <si>
    <r>
      <t>ხელვაჩაური</t>
    </r>
    <r>
      <rPr>
        <sz val="8"/>
        <rFont val="Arial"/>
        <family val="2"/>
      </rPr>
      <t xml:space="preserve"> </t>
    </r>
    <r>
      <rPr>
        <sz val="8"/>
        <color theme="1"/>
        <rFont val="Sylfaen"/>
        <family val="1"/>
      </rPr>
      <t>სოფელი</t>
    </r>
    <r>
      <rPr>
        <sz val="8"/>
        <rFont val="Arial"/>
        <family val="2"/>
      </rPr>
      <t xml:space="preserve"> </t>
    </r>
    <r>
      <rPr>
        <sz val="8"/>
        <color theme="1"/>
        <rFont val="Sylfaen"/>
        <family val="1"/>
      </rPr>
      <t>ხერთვისი</t>
    </r>
  </si>
  <si>
    <r>
      <t>დ</t>
    </r>
    <r>
      <rPr>
        <sz val="8"/>
        <rFont val="Arial"/>
        <family val="2"/>
      </rPr>
      <t>1147166</t>
    </r>
  </si>
  <si>
    <r>
      <t>ბათუმი</t>
    </r>
    <r>
      <rPr>
        <sz val="8"/>
        <rFont val="Arial"/>
        <family val="2"/>
      </rPr>
      <t xml:space="preserve">, </t>
    </r>
    <r>
      <rPr>
        <sz val="8"/>
        <color theme="1"/>
        <rFont val="Sylfaen"/>
        <family val="1"/>
      </rPr>
      <t>თამარ</t>
    </r>
    <r>
      <rPr>
        <sz val="8"/>
        <rFont val="Arial"/>
        <family val="2"/>
      </rPr>
      <t xml:space="preserve"> </t>
    </r>
    <r>
      <rPr>
        <sz val="8"/>
        <color theme="1"/>
        <rFont val="Sylfaen"/>
        <family val="1"/>
      </rPr>
      <t>მეფის</t>
    </r>
    <r>
      <rPr>
        <sz val="8"/>
        <rFont val="Arial"/>
        <family val="2"/>
      </rPr>
      <t xml:space="preserve"> </t>
    </r>
    <r>
      <rPr>
        <sz val="8"/>
        <color theme="1"/>
        <rFont val="Sylfaen"/>
        <family val="1"/>
      </rPr>
      <t>დას</t>
    </r>
    <r>
      <rPr>
        <sz val="8"/>
        <rFont val="Arial"/>
        <family val="2"/>
      </rPr>
      <t xml:space="preserve">.8 </t>
    </r>
    <r>
      <rPr>
        <sz val="8"/>
        <color theme="1"/>
        <rFont val="Sylfaen"/>
        <family val="1"/>
      </rPr>
      <t>ბ</t>
    </r>
    <r>
      <rPr>
        <sz val="8"/>
        <rFont val="Arial"/>
        <family val="2"/>
      </rPr>
      <t>35</t>
    </r>
  </si>
  <si>
    <r>
      <t>თ</t>
    </r>
    <r>
      <rPr>
        <sz val="8"/>
        <rFont val="Arial"/>
        <family val="2"/>
      </rPr>
      <t xml:space="preserve"> 0455287 </t>
    </r>
  </si>
  <si>
    <r>
      <t>სოხუმი</t>
    </r>
    <r>
      <rPr>
        <sz val="8"/>
        <rFont val="Arial"/>
        <family val="2"/>
      </rPr>
      <t xml:space="preserve">. </t>
    </r>
    <r>
      <rPr>
        <sz val="8"/>
        <color theme="1"/>
        <rFont val="Sylfaen"/>
        <family val="1"/>
      </rPr>
      <t>ჩაჩხალიას</t>
    </r>
    <r>
      <rPr>
        <sz val="8"/>
        <rFont val="Arial"/>
        <family val="2"/>
      </rPr>
      <t xml:space="preserve"> </t>
    </r>
    <r>
      <rPr>
        <sz val="8"/>
        <color theme="1"/>
        <rFont val="Sylfaen"/>
        <family val="1"/>
      </rPr>
      <t>ქ</t>
    </r>
    <r>
      <rPr>
        <sz val="8"/>
        <rFont val="Arial"/>
        <family val="2"/>
      </rPr>
      <t xml:space="preserve"> 49</t>
    </r>
  </si>
  <si>
    <r>
      <t xml:space="preserve">ბუღალტერი </t>
    </r>
    <r>
      <rPr>
        <sz val="8"/>
        <color theme="1"/>
        <rFont val="Sylfaen"/>
        <family val="1"/>
      </rPr>
      <t xml:space="preserve">(ან საამისოდ უფლებამოსილი </t>
    </r>
  </si>
  <si>
    <t xml:space="preserve">ხელმძღვანელი                                            ბუღალტერი (ან საამისოდ უფლებამოსილი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</si>
</sst>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,000.00"/>
    <numFmt numFmtId="165" formatCode="0,000.00"/>
    <numFmt numFmtId="166" formatCode="0,000,000.00"/>
    <numFmt numFmtId="167" formatCode="dd/mm/yy;@"/>
  </numFmts>
  <fonts count="35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9"/>
      <name val="Sylfaen"/>
      <family val="1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2"/>
      <name val="Sylfaen"/>
      <family val="1"/>
    </font>
    <font>
      <sz val="10"/>
      <color theme="0"/>
      <name val="Sylfaen"/>
      <family val="1"/>
    </font>
    <font>
      <b/>
      <sz val="8"/>
      <name val="Sylfaen"/>
      <family val="1"/>
    </font>
    <font>
      <sz val="8"/>
      <color theme="1"/>
      <name val="Sylfaen"/>
      <family val="1"/>
    </font>
    <font>
      <sz val="8"/>
      <name val="Sylfaen"/>
      <family val="1"/>
    </font>
    <font>
      <sz val="8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Sylfaen"/>
      <family val="1"/>
    </font>
    <font>
      <sz val="8"/>
      <color rgb="FF000000"/>
      <name val="Sylfaen"/>
      <family val="1"/>
    </font>
    <font>
      <sz val="8"/>
      <name val="Arial"/>
      <family val="2"/>
    </font>
    <font>
      <sz val="8"/>
      <color rgb="FFFF0000"/>
      <name val="Sylfaen"/>
      <family val="1"/>
    </font>
    <font>
      <sz val="8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C0C0C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7">
    <xf numFmtId="0" fontId="0" fillId="0" borderId="0"/>
    <xf numFmtId="0" fontId="4" fillId="0" borderId="0"/>
    <xf numFmtId="0" fontId="6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396">
    <xf numFmtId="0" fontId="0" fillId="0" borderId="0" xfId="0"/>
    <xf numFmtId="0" fontId="11" fillId="0" borderId="0" xfId="0" applyFont="1" applyProtection="1"/>
    <xf numFmtId="0" fontId="11" fillId="0" borderId="0" xfId="0" applyFont="1" applyProtection="1">
      <protection locked="0"/>
    </xf>
    <xf numFmtId="0" fontId="11" fillId="0" borderId="0" xfId="1" applyFont="1" applyAlignment="1" applyProtection="1">
      <alignment horizontal="center" vertical="center"/>
      <protection locked="0"/>
    </xf>
    <xf numFmtId="3" fontId="16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11" fillId="0" borderId="0" xfId="1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0" fontId="11" fillId="0" borderId="1" xfId="0" applyFont="1" applyBorder="1" applyProtection="1"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1" fillId="0" borderId="0" xfId="1" applyFont="1" applyAlignment="1" applyProtection="1">
      <alignment horizontal="center" vertical="center" wrapText="1"/>
      <protection locked="0"/>
    </xf>
    <xf numFmtId="0" fontId="11" fillId="0" borderId="0" xfId="0" applyFont="1" applyAlignment="1" applyProtection="1">
      <alignment horizontal="right"/>
      <protection locked="0"/>
    </xf>
    <xf numFmtId="0" fontId="11" fillId="0" borderId="0" xfId="0" applyFont="1" applyBorder="1" applyProtection="1">
      <protection locked="0"/>
    </xf>
    <xf numFmtId="0" fontId="16" fillId="2" borderId="1" xfId="1" applyFont="1" applyFill="1" applyBorder="1" applyAlignment="1" applyProtection="1">
      <alignment horizontal="left" vertical="center" wrapTex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1" fillId="2" borderId="1" xfId="1" applyFont="1" applyFill="1" applyBorder="1" applyAlignment="1" applyProtection="1">
      <alignment horizontal="left" vertical="center" wrapText="1" indent="1"/>
    </xf>
    <xf numFmtId="0" fontId="11" fillId="2" borderId="1" xfId="1" applyFont="1" applyFill="1" applyBorder="1" applyAlignment="1" applyProtection="1">
      <alignment horizontal="left" vertical="center" wrapText="1" indent="2"/>
    </xf>
    <xf numFmtId="0" fontId="11" fillId="2" borderId="1" xfId="1" applyFont="1" applyFill="1" applyBorder="1" applyAlignment="1" applyProtection="1">
      <alignment horizontal="left" vertical="center" wrapText="1" indent="3"/>
    </xf>
    <xf numFmtId="0" fontId="11" fillId="0" borderId="1" xfId="0" applyFont="1" applyBorder="1" applyAlignment="1" applyProtection="1">
      <alignment horizontal="left" vertical="center" wrapText="1" indent="2"/>
    </xf>
    <xf numFmtId="0" fontId="11" fillId="2" borderId="1" xfId="1" applyFont="1" applyFill="1" applyBorder="1" applyAlignment="1" applyProtection="1">
      <alignment horizontal="left" vertical="center" wrapText="1" indent="4"/>
    </xf>
    <xf numFmtId="0" fontId="11" fillId="0" borderId="0" xfId="3" applyFont="1" applyAlignment="1" applyProtection="1">
      <alignment horizontal="center" vertical="center"/>
      <protection locked="0"/>
    </xf>
    <xf numFmtId="0" fontId="12" fillId="0" borderId="0" xfId="3" applyFont="1" applyAlignment="1" applyProtection="1">
      <alignment horizontal="center" vertical="center"/>
      <protection locked="0"/>
    </xf>
    <xf numFmtId="0" fontId="11" fillId="0" borderId="1" xfId="3" applyFont="1" applyBorder="1" applyProtection="1">
      <protection locked="0"/>
    </xf>
    <xf numFmtId="0" fontId="11" fillId="0" borderId="0" xfId="3" applyFont="1" applyProtection="1">
      <protection locked="0"/>
    </xf>
    <xf numFmtId="0" fontId="11" fillId="0" borderId="1" xfId="3" applyFont="1" applyBorder="1" applyAlignment="1" applyProtection="1">
      <alignment horizontal="left" vertical="center" indent="2"/>
    </xf>
    <xf numFmtId="0" fontId="11" fillId="0" borderId="5" xfId="0" applyFont="1" applyBorder="1" applyProtection="1">
      <protection locked="0"/>
    </xf>
    <xf numFmtId="0" fontId="0" fillId="0" borderId="0" xfId="0" applyProtection="1">
      <protection locked="0"/>
    </xf>
    <xf numFmtId="0" fontId="13" fillId="0" borderId="0" xfId="4" applyFont="1" applyAlignment="1" applyProtection="1">
      <alignment vertical="center" wrapText="1"/>
      <protection locked="0"/>
    </xf>
    <xf numFmtId="0" fontId="14" fillId="0" borderId="0" xfId="4" applyFont="1" applyProtection="1">
      <protection locked="0"/>
    </xf>
    <xf numFmtId="0" fontId="13" fillId="0" borderId="1" xfId="4" applyFont="1" applyBorder="1" applyAlignment="1" applyProtection="1">
      <alignment vertical="center" wrapText="1"/>
      <protection locked="0"/>
    </xf>
    <xf numFmtId="0" fontId="11" fillId="0" borderId="0" xfId="0" applyFont="1" applyFill="1" applyProtection="1">
      <protection locked="0"/>
    </xf>
    <xf numFmtId="0" fontId="19" fillId="0" borderId="7" xfId="2" applyFont="1" applyFill="1" applyBorder="1" applyAlignment="1" applyProtection="1">
      <alignment horizontal="right" vertical="top" wrapText="1"/>
      <protection locked="0"/>
    </xf>
    <xf numFmtId="0" fontId="19" fillId="0" borderId="8" xfId="2" applyFont="1" applyFill="1" applyBorder="1" applyAlignment="1" applyProtection="1">
      <alignment horizontal="right" vertical="top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3" fontId="1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1" fillId="2" borderId="1" xfId="1" applyNumberFormat="1" applyFont="1" applyFill="1" applyBorder="1" applyAlignment="1" applyProtection="1">
      <alignment horizontal="right" vertical="center"/>
      <protection locked="0"/>
    </xf>
    <xf numFmtId="0" fontId="11" fillId="0" borderId="1" xfId="2" applyFont="1" applyFill="1" applyBorder="1" applyAlignment="1" applyProtection="1">
      <alignment horizontal="right" vertical="top"/>
      <protection locked="0"/>
    </xf>
    <xf numFmtId="165" fontId="11" fillId="0" borderId="1" xfId="2" applyNumberFormat="1" applyFont="1" applyFill="1" applyBorder="1" applyAlignment="1" applyProtection="1">
      <alignment horizontal="right" vertical="center"/>
      <protection locked="0"/>
    </xf>
    <xf numFmtId="166" fontId="11" fillId="0" borderId="1" xfId="2" applyNumberFormat="1" applyFont="1" applyFill="1" applyBorder="1" applyAlignment="1" applyProtection="1">
      <alignment horizontal="right" vertical="center"/>
      <protection locked="0"/>
    </xf>
    <xf numFmtId="4" fontId="11" fillId="0" borderId="1" xfId="2" applyNumberFormat="1" applyFont="1" applyFill="1" applyBorder="1" applyAlignment="1" applyProtection="1">
      <alignment horizontal="right" vertical="center"/>
      <protection locked="0"/>
    </xf>
    <xf numFmtId="164" fontId="11" fillId="0" borderId="1" xfId="2" applyNumberFormat="1" applyFont="1" applyFill="1" applyBorder="1" applyAlignment="1" applyProtection="1">
      <alignment horizontal="right" vertical="center"/>
      <protection locked="0"/>
    </xf>
    <xf numFmtId="0" fontId="11" fillId="0" borderId="5" xfId="3" applyFont="1" applyFill="1" applyBorder="1" applyAlignment="1" applyProtection="1">
      <alignment horizontal="right"/>
      <protection locked="0"/>
    </xf>
    <xf numFmtId="0" fontId="11" fillId="0" borderId="5" xfId="3" applyFont="1" applyBorder="1" applyAlignment="1" applyProtection="1">
      <alignment horizontal="right"/>
      <protection locked="0"/>
    </xf>
    <xf numFmtId="3" fontId="16" fillId="2" borderId="1" xfId="1" applyNumberFormat="1" applyFont="1" applyFill="1" applyBorder="1" applyAlignment="1" applyProtection="1">
      <alignment horizontal="center" vertical="center"/>
      <protection locked="0"/>
    </xf>
    <xf numFmtId="3" fontId="11" fillId="0" borderId="0" xfId="1" applyNumberFormat="1" applyFont="1" applyAlignment="1" applyProtection="1">
      <alignment horizontal="center" vertical="center"/>
      <protection locked="0"/>
    </xf>
    <xf numFmtId="0" fontId="11" fillId="0" borderId="1" xfId="2" applyFont="1" applyFill="1" applyBorder="1" applyAlignment="1" applyProtection="1">
      <alignment horizontal="left" vertical="top"/>
      <protection locked="0"/>
    </xf>
    <xf numFmtId="0" fontId="7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1" xfId="2" applyFont="1" applyFill="1" applyBorder="1" applyAlignment="1" applyProtection="1">
      <alignment horizontal="left" vertical="top" indent="1"/>
    </xf>
    <xf numFmtId="0" fontId="11" fillId="0" borderId="1" xfId="2" applyFont="1" applyFill="1" applyBorder="1" applyAlignment="1" applyProtection="1">
      <alignment horizontal="left" vertical="center" wrapText="1" indent="2"/>
    </xf>
    <xf numFmtId="0" fontId="11" fillId="0" borderId="6" xfId="0" applyFont="1" applyBorder="1" applyAlignment="1" applyProtection="1">
      <alignment horizontal="left" vertical="center" indent="1"/>
    </xf>
    <xf numFmtId="0" fontId="16" fillId="2" borderId="6" xfId="1" applyFont="1" applyFill="1" applyBorder="1" applyAlignment="1" applyProtection="1">
      <alignment horizontal="left" vertical="center" wrapText="1"/>
    </xf>
    <xf numFmtId="0" fontId="11" fillId="0" borderId="6" xfId="3" applyFont="1" applyBorder="1" applyAlignment="1" applyProtection="1">
      <alignment horizontal="left" vertical="center" indent="1"/>
    </xf>
    <xf numFmtId="0" fontId="11" fillId="0" borderId="0" xfId="0" applyFont="1" applyFill="1" applyProtection="1"/>
    <xf numFmtId="0" fontId="15" fillId="0" borderId="1" xfId="4" applyFont="1" applyBorder="1" applyAlignment="1" applyProtection="1">
      <alignment vertical="center" wrapText="1"/>
    </xf>
    <xf numFmtId="0" fontId="13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9" fillId="0" borderId="10" xfId="2" applyFont="1" applyFill="1" applyBorder="1" applyAlignment="1" applyProtection="1">
      <alignment horizontal="right" vertical="top" wrapText="1"/>
      <protection locked="0"/>
    </xf>
    <xf numFmtId="0" fontId="21" fillId="0" borderId="3" xfId="5" applyFont="1" applyBorder="1" applyAlignment="1" applyProtection="1">
      <alignment wrapText="1"/>
      <protection locked="0"/>
    </xf>
    <xf numFmtId="0" fontId="21" fillId="0" borderId="1" xfId="5" applyFont="1" applyBorder="1" applyAlignment="1" applyProtection="1">
      <alignment wrapText="1"/>
      <protection locked="0"/>
    </xf>
    <xf numFmtId="0" fontId="13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4" fillId="0" borderId="0" xfId="4" applyFont="1" applyBorder="1" applyProtection="1">
      <protection locked="0"/>
    </xf>
    <xf numFmtId="0" fontId="10" fillId="0" borderId="0" xfId="0" applyFont="1"/>
    <xf numFmtId="0" fontId="11" fillId="0" borderId="0" xfId="1" applyFont="1" applyBorder="1" applyAlignment="1" applyProtection="1">
      <alignment vertical="center"/>
      <protection locked="0"/>
    </xf>
    <xf numFmtId="0" fontId="13" fillId="0" borderId="1" xfId="4" applyFont="1" applyBorder="1" applyAlignment="1" applyProtection="1">
      <alignment horizontal="center" vertical="center" wrapText="1"/>
      <protection locked="0"/>
    </xf>
    <xf numFmtId="0" fontId="16" fillId="0" borderId="1" xfId="0" applyFont="1" applyBorder="1" applyAlignment="1" applyProtection="1">
      <alignment horizontal="left"/>
      <protection locked="0"/>
    </xf>
    <xf numFmtId="0" fontId="16" fillId="0" borderId="1" xfId="0" applyFont="1" applyBorder="1" applyProtection="1">
      <protection locked="0"/>
    </xf>
    <xf numFmtId="3" fontId="11" fillId="0" borderId="0" xfId="1" applyNumberFormat="1" applyFont="1" applyAlignment="1" applyProtection="1">
      <alignment horizontal="center" vertical="center" wrapText="1"/>
      <protection locked="0"/>
    </xf>
    <xf numFmtId="0" fontId="16" fillId="0" borderId="0" xfId="0" applyFont="1" applyProtection="1">
      <protection locked="0"/>
    </xf>
    <xf numFmtId="0" fontId="11" fillId="0" borderId="4" xfId="0" applyFont="1" applyBorder="1" applyProtection="1">
      <protection locked="0"/>
    </xf>
    <xf numFmtId="0" fontId="16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4" xfId="0" applyBorder="1"/>
    <xf numFmtId="0" fontId="16" fillId="3" borderId="0" xfId="0" applyFont="1" applyFill="1" applyProtection="1"/>
    <xf numFmtId="0" fontId="11" fillId="3" borderId="0" xfId="1" applyFont="1" applyFill="1" applyAlignment="1" applyProtection="1">
      <alignment horizontal="center" vertical="center"/>
    </xf>
    <xf numFmtId="0" fontId="11" fillId="3" borderId="0" xfId="1" applyFont="1" applyFill="1" applyBorder="1" applyAlignment="1" applyProtection="1">
      <alignment horizontal="center" vertical="center"/>
    </xf>
    <xf numFmtId="0" fontId="11" fillId="3" borderId="0" xfId="0" applyFont="1" applyFill="1" applyProtection="1"/>
    <xf numFmtId="0" fontId="11" fillId="3" borderId="0" xfId="0" applyFont="1" applyFill="1" applyBorder="1" applyProtection="1"/>
    <xf numFmtId="0" fontId="11" fillId="3" borderId="0" xfId="1" applyFont="1" applyFill="1" applyAlignment="1" applyProtection="1">
      <alignment vertical="center"/>
    </xf>
    <xf numFmtId="3" fontId="16" fillId="3" borderId="1" xfId="1" applyNumberFormat="1" applyFont="1" applyFill="1" applyBorder="1" applyAlignment="1" applyProtection="1">
      <alignment horizontal="center" vertical="center" wrapText="1"/>
    </xf>
    <xf numFmtId="0" fontId="11" fillId="2" borderId="0" xfId="0" applyFont="1" applyFill="1" applyBorder="1" applyProtection="1"/>
    <xf numFmtId="0" fontId="11" fillId="2" borderId="0" xfId="0" applyFont="1" applyFill="1" applyProtection="1"/>
    <xf numFmtId="3" fontId="16" fillId="3" borderId="1" xfId="1" applyNumberFormat="1" applyFont="1" applyFill="1" applyBorder="1" applyAlignment="1" applyProtection="1">
      <alignment horizontal="right" vertical="center"/>
    </xf>
    <xf numFmtId="3" fontId="11" fillId="3" borderId="1" xfId="1" applyNumberFormat="1" applyFont="1" applyFill="1" applyBorder="1" applyAlignment="1" applyProtection="1">
      <alignment horizontal="right" vertical="center" wrapText="1"/>
    </xf>
    <xf numFmtId="3" fontId="16" fillId="3" borderId="1" xfId="1" applyNumberFormat="1" applyFont="1" applyFill="1" applyBorder="1" applyAlignment="1" applyProtection="1">
      <alignment horizontal="right" vertical="center" wrapText="1"/>
    </xf>
    <xf numFmtId="0" fontId="16" fillId="3" borderId="1" xfId="0" applyFont="1" applyFill="1" applyBorder="1" applyProtection="1"/>
    <xf numFmtId="0" fontId="11" fillId="3" borderId="1" xfId="0" applyFont="1" applyFill="1" applyBorder="1" applyAlignment="1" applyProtection="1">
      <alignment horizontal="center"/>
    </xf>
    <xf numFmtId="0" fontId="11" fillId="3" borderId="2" xfId="0" applyFont="1" applyFill="1" applyBorder="1" applyAlignment="1" applyProtection="1">
      <alignment horizontal="center"/>
    </xf>
    <xf numFmtId="0" fontId="11" fillId="3" borderId="3" xfId="0" applyFont="1" applyFill="1" applyBorder="1" applyAlignment="1" applyProtection="1">
      <alignment horizontal="center"/>
    </xf>
    <xf numFmtId="3" fontId="16" fillId="3" borderId="1" xfId="0" applyNumberFormat="1" applyFont="1" applyFill="1" applyBorder="1" applyProtection="1"/>
    <xf numFmtId="0" fontId="16" fillId="0" borderId="1" xfId="1" applyFont="1" applyFill="1" applyBorder="1" applyAlignment="1" applyProtection="1">
      <alignment horizontal="left" vertical="center" wrapText="1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11" fillId="0" borderId="1" xfId="1" applyFont="1" applyFill="1" applyBorder="1" applyAlignment="1" applyProtection="1">
      <alignment horizontal="left" vertical="center" wrapText="1" indent="2"/>
    </xf>
    <xf numFmtId="3" fontId="16" fillId="4" borderId="1" xfId="1" applyNumberFormat="1" applyFont="1" applyFill="1" applyBorder="1" applyAlignment="1" applyProtection="1">
      <alignment horizontal="left" vertical="center" wrapText="1"/>
    </xf>
    <xf numFmtId="3" fontId="16" fillId="4" borderId="1" xfId="1" applyNumberFormat="1" applyFont="1" applyFill="1" applyBorder="1" applyAlignment="1" applyProtection="1">
      <alignment horizontal="center" vertical="center" wrapText="1"/>
    </xf>
    <xf numFmtId="0" fontId="11" fillId="4" borderId="0" xfId="1" applyFont="1" applyFill="1" applyProtection="1">
      <protection locked="0"/>
    </xf>
    <xf numFmtId="0" fontId="11" fillId="4" borderId="0" xfId="0" applyFont="1" applyFill="1" applyAlignment="1" applyProtection="1">
      <alignment horizontal="center" vertical="center"/>
      <protection locked="0"/>
    </xf>
    <xf numFmtId="0" fontId="16" fillId="4" borderId="0" xfId="1" applyFont="1" applyFill="1" applyAlignment="1" applyProtection="1">
      <alignment horizontal="center" vertical="center"/>
      <protection locked="0"/>
    </xf>
    <xf numFmtId="0" fontId="17" fillId="4" borderId="0" xfId="1" applyFont="1" applyFill="1" applyAlignment="1" applyProtection="1">
      <alignment horizontal="center" vertical="center" wrapText="1"/>
      <protection locked="0"/>
    </xf>
    <xf numFmtId="0" fontId="11" fillId="4" borderId="0" xfId="1" applyFont="1" applyFill="1" applyAlignment="1" applyProtection="1">
      <alignment horizontal="center" vertical="center" wrapText="1"/>
      <protection locked="0"/>
    </xf>
    <xf numFmtId="0" fontId="11" fillId="4" borderId="0" xfId="1" applyFont="1" applyFill="1" applyAlignment="1" applyProtection="1">
      <alignment horizontal="center" vertical="center"/>
      <protection locked="0"/>
    </xf>
    <xf numFmtId="3" fontId="11" fillId="4" borderId="0" xfId="1" applyNumberFormat="1" applyFont="1" applyFill="1" applyAlignment="1" applyProtection="1">
      <alignment horizontal="center" vertical="center"/>
      <protection locked="0"/>
    </xf>
    <xf numFmtId="0" fontId="7" fillId="4" borderId="0" xfId="0" applyFont="1" applyFill="1" applyAlignment="1" applyProtection="1">
      <alignment vertical="center"/>
      <protection locked="0"/>
    </xf>
    <xf numFmtId="0" fontId="11" fillId="4" borderId="0" xfId="0" applyFont="1" applyFill="1" applyProtection="1">
      <protection locked="0"/>
    </xf>
    <xf numFmtId="0" fontId="11" fillId="0" borderId="1" xfId="1" applyFont="1" applyFill="1" applyBorder="1" applyAlignment="1" applyProtection="1">
      <alignment horizontal="left" vertical="center" wrapText="1" indent="3"/>
    </xf>
    <xf numFmtId="0" fontId="11" fillId="0" borderId="1" xfId="1" applyFont="1" applyFill="1" applyBorder="1" applyAlignment="1" applyProtection="1">
      <alignment horizontal="left" vertical="center" wrapText="1" indent="4"/>
    </xf>
    <xf numFmtId="0" fontId="11" fillId="0" borderId="1" xfId="1" applyFont="1" applyFill="1" applyBorder="1" applyAlignment="1" applyProtection="1">
      <alignment horizontal="left" vertical="center" wrapText="1" indent="1"/>
    </xf>
    <xf numFmtId="0" fontId="11" fillId="0" borderId="6" xfId="0" applyFont="1" applyFill="1" applyBorder="1" applyAlignment="1" applyProtection="1">
      <alignment horizontal="left" vertical="center" indent="1"/>
    </xf>
    <xf numFmtId="0" fontId="16" fillId="0" borderId="1" xfId="0" applyFont="1" applyFill="1" applyBorder="1" applyProtection="1">
      <protection locked="0"/>
    </xf>
    <xf numFmtId="0" fontId="16" fillId="0" borderId="1" xfId="0" applyFont="1" applyFill="1" applyBorder="1" applyAlignment="1" applyProtection="1">
      <alignment horizontal="left"/>
      <protection locked="0"/>
    </xf>
    <xf numFmtId="0" fontId="11" fillId="3" borderId="0" xfId="1" applyFont="1" applyFill="1" applyAlignment="1" applyProtection="1">
      <alignment horizontal="center" vertical="center"/>
    </xf>
    <xf numFmtId="0" fontId="18" fillId="0" borderId="13" xfId="2" applyFont="1" applyFill="1" applyBorder="1" applyAlignment="1" applyProtection="1">
      <alignment horizontal="center" vertical="top" wrapText="1"/>
      <protection locked="0"/>
    </xf>
    <xf numFmtId="1" fontId="18" fillId="0" borderId="14" xfId="2" applyNumberFormat="1" applyFont="1" applyFill="1" applyBorder="1" applyAlignment="1" applyProtection="1">
      <alignment horizontal="left" vertical="top" wrapText="1"/>
      <protection locked="0"/>
    </xf>
    <xf numFmtId="1" fontId="18" fillId="0" borderId="15" xfId="2" applyNumberFormat="1" applyFont="1" applyFill="1" applyBorder="1" applyAlignment="1" applyProtection="1">
      <alignment horizontal="left" vertical="top" wrapText="1"/>
      <protection locked="0"/>
    </xf>
    <xf numFmtId="1" fontId="18" fillId="0" borderId="16" xfId="2" applyNumberFormat="1" applyFont="1" applyFill="1" applyBorder="1" applyAlignment="1" applyProtection="1">
      <alignment horizontal="left" vertical="top" wrapText="1"/>
      <protection locked="0"/>
    </xf>
    <xf numFmtId="1" fontId="18" fillId="0" borderId="1" xfId="2" applyNumberFormat="1" applyFont="1" applyFill="1" applyBorder="1" applyAlignment="1" applyProtection="1">
      <alignment horizontal="left" vertical="top" wrapText="1"/>
      <protection locked="0"/>
    </xf>
    <xf numFmtId="0" fontId="0" fillId="3" borderId="0" xfId="0" applyFill="1" applyBorder="1"/>
    <xf numFmtId="0" fontId="11" fillId="3" borderId="0" xfId="1" applyFont="1" applyFill="1" applyBorder="1" applyAlignment="1" applyProtection="1">
      <alignment horizontal="right" vertical="center"/>
    </xf>
    <xf numFmtId="0" fontId="11" fillId="3" borderId="0" xfId="1" applyFont="1" applyFill="1" applyBorder="1" applyAlignment="1" applyProtection="1">
      <alignment horizontal="left" vertical="center"/>
    </xf>
    <xf numFmtId="0" fontId="11" fillId="3" borderId="0" xfId="0" applyFont="1" applyFill="1" applyBorder="1" applyProtection="1">
      <protection locked="0"/>
    </xf>
    <xf numFmtId="0" fontId="11" fillId="3" borderId="0" xfId="0" applyFont="1" applyFill="1" applyProtection="1">
      <protection locked="0"/>
    </xf>
    <xf numFmtId="3" fontId="16" fillId="3" borderId="1" xfId="1" applyNumberFormat="1" applyFont="1" applyFill="1" applyBorder="1" applyAlignment="1" applyProtection="1">
      <alignment horizontal="left" vertical="center" wrapText="1"/>
    </xf>
    <xf numFmtId="0" fontId="11" fillId="3" borderId="1" xfId="0" applyFont="1" applyFill="1" applyBorder="1" applyProtection="1"/>
    <xf numFmtId="0" fontId="11" fillId="3" borderId="0" xfId="0" applyFont="1" applyFill="1" applyAlignment="1" applyProtection="1">
      <alignment horizontal="center" vertical="center"/>
      <protection locked="0"/>
    </xf>
    <xf numFmtId="0" fontId="11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1" fillId="0" borderId="0" xfId="0" applyFont="1" applyFill="1" applyBorder="1" applyProtection="1">
      <protection locked="0"/>
    </xf>
    <xf numFmtId="0" fontId="16" fillId="0" borderId="0" xfId="0" applyFont="1" applyBorder="1" applyProtection="1">
      <protection locked="0"/>
    </xf>
    <xf numFmtId="0" fontId="11" fillId="3" borderId="0" xfId="1" applyFont="1" applyFill="1" applyProtection="1"/>
    <xf numFmtId="0" fontId="12" fillId="3" borderId="0" xfId="3" applyFont="1" applyFill="1" applyAlignment="1" applyProtection="1">
      <alignment horizontal="center" vertical="center" wrapText="1"/>
    </xf>
    <xf numFmtId="0" fontId="16" fillId="3" borderId="1" xfId="3" applyFont="1" applyFill="1" applyBorder="1" applyProtection="1"/>
    <xf numFmtId="0" fontId="11" fillId="3" borderId="1" xfId="3" applyFont="1" applyFill="1" applyBorder="1" applyProtection="1"/>
    <xf numFmtId="0" fontId="11" fillId="3" borderId="1" xfId="3" applyFont="1" applyFill="1" applyBorder="1" applyProtection="1">
      <protection locked="0"/>
    </xf>
    <xf numFmtId="0" fontId="11" fillId="3" borderId="0" xfId="3" applyFont="1" applyFill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left"/>
    </xf>
    <xf numFmtId="0" fontId="11" fillId="3" borderId="0" xfId="3" applyFont="1" applyFill="1" applyProtection="1"/>
    <xf numFmtId="0" fontId="11" fillId="3" borderId="1" xfId="2" applyFont="1" applyFill="1" applyBorder="1" applyAlignment="1" applyProtection="1">
      <alignment horizontal="right" vertical="top"/>
    </xf>
    <xf numFmtId="0" fontId="16" fillId="3" borderId="5" xfId="3" applyFont="1" applyFill="1" applyBorder="1" applyAlignment="1" applyProtection="1">
      <alignment horizontal="right"/>
    </xf>
    <xf numFmtId="0" fontId="16" fillId="0" borderId="0" xfId="0" applyFont="1" applyFill="1" applyBorder="1" applyAlignment="1" applyProtection="1">
      <alignment horizontal="left"/>
      <protection locked="0"/>
    </xf>
    <xf numFmtId="0" fontId="16" fillId="0" borderId="0" xfId="0" applyFont="1" applyFill="1" applyBorder="1" applyAlignment="1" applyProtection="1">
      <alignment horizontal="left"/>
    </xf>
    <xf numFmtId="0" fontId="11" fillId="0" borderId="0" xfId="0" applyFont="1" applyFill="1" applyBorder="1" applyProtection="1"/>
    <xf numFmtId="0" fontId="11" fillId="3" borderId="4" xfId="0" applyFont="1" applyFill="1" applyBorder="1" applyProtection="1"/>
    <xf numFmtId="0" fontId="11" fillId="3" borderId="0" xfId="0" applyFont="1" applyFill="1" applyAlignment="1" applyProtection="1">
      <alignment horizontal="center" vertical="center"/>
    </xf>
    <xf numFmtId="0" fontId="11" fillId="3" borderId="4" xfId="1" applyFont="1" applyFill="1" applyBorder="1" applyAlignment="1" applyProtection="1">
      <alignment horizontal="left" vertical="center"/>
    </xf>
    <xf numFmtId="0" fontId="18" fillId="3" borderId="9" xfId="2" applyFont="1" applyFill="1" applyBorder="1" applyAlignment="1" applyProtection="1">
      <alignment horizontal="center" vertical="top" wrapText="1"/>
    </xf>
    <xf numFmtId="0" fontId="18" fillId="3" borderId="17" xfId="2" applyFont="1" applyFill="1" applyBorder="1" applyAlignment="1" applyProtection="1">
      <alignment horizontal="center" vertical="top" wrapText="1"/>
    </xf>
    <xf numFmtId="1" fontId="18" fillId="3" borderId="17" xfId="2" applyNumberFormat="1" applyFont="1" applyFill="1" applyBorder="1" applyAlignment="1" applyProtection="1">
      <alignment horizontal="center" vertical="top" wrapText="1"/>
    </xf>
    <xf numFmtId="1" fontId="18" fillId="3" borderId="9" xfId="2" applyNumberFormat="1" applyFont="1" applyFill="1" applyBorder="1" applyAlignment="1" applyProtection="1">
      <alignment horizontal="center" vertical="top" wrapText="1"/>
    </xf>
    <xf numFmtId="0" fontId="11" fillId="0" borderId="0" xfId="0" applyFont="1" applyFill="1" applyAlignment="1" applyProtection="1">
      <alignment horizontal="center" vertical="center"/>
    </xf>
    <xf numFmtId="0" fontId="13" fillId="3" borderId="1" xfId="4" applyFont="1" applyFill="1" applyBorder="1" applyAlignment="1" applyProtection="1">
      <alignment vertical="center" wrapText="1"/>
    </xf>
    <xf numFmtId="0" fontId="15" fillId="3" borderId="6" xfId="4" applyFont="1" applyFill="1" applyBorder="1" applyAlignment="1" applyProtection="1">
      <alignment horizontal="center" vertical="center" wrapText="1"/>
    </xf>
    <xf numFmtId="0" fontId="15" fillId="3" borderId="5" xfId="4" applyFont="1" applyFill="1" applyBorder="1" applyAlignment="1" applyProtection="1">
      <alignment horizontal="center" vertical="center" wrapText="1"/>
    </xf>
    <xf numFmtId="0" fontId="15" fillId="3" borderId="1" xfId="4" applyFont="1" applyFill="1" applyBorder="1" applyAlignment="1" applyProtection="1">
      <alignment horizontal="center" vertical="center" wrapText="1"/>
    </xf>
    <xf numFmtId="0" fontId="10" fillId="3" borderId="0" xfId="0" applyFont="1" applyFill="1" applyProtection="1"/>
    <xf numFmtId="0" fontId="0" fillId="3" borderId="0" xfId="0" applyFill="1" applyProtection="1"/>
    <xf numFmtId="14" fontId="11" fillId="3" borderId="0" xfId="1" applyNumberFormat="1" applyFont="1" applyFill="1" applyBorder="1" applyAlignment="1" applyProtection="1">
      <alignment vertical="center"/>
    </xf>
    <xf numFmtId="0" fontId="11" fillId="3" borderId="0" xfId="1" applyFont="1" applyFill="1" applyBorder="1" applyAlignment="1" applyProtection="1">
      <alignment vertical="center"/>
    </xf>
    <xf numFmtId="14" fontId="11" fillId="3" borderId="0" xfId="1" applyNumberFormat="1" applyFont="1" applyFill="1" applyBorder="1" applyAlignment="1" applyProtection="1">
      <alignment horizontal="center" vertical="center"/>
    </xf>
    <xf numFmtId="0" fontId="5" fillId="3" borderId="0" xfId="1" applyFont="1" applyFill="1" applyAlignment="1" applyProtection="1">
      <alignment horizontal="left" vertical="center"/>
    </xf>
    <xf numFmtId="0" fontId="4" fillId="3" borderId="0" xfId="0" applyFont="1" applyFill="1" applyProtection="1"/>
    <xf numFmtId="0" fontId="0" fillId="3" borderId="0" xfId="0" applyFill="1" applyProtection="1">
      <protection locked="0"/>
    </xf>
    <xf numFmtId="0" fontId="14" fillId="3" borderId="0" xfId="4" applyFont="1" applyFill="1" applyProtection="1"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5" fillId="3" borderId="6" xfId="4" applyFont="1" applyFill="1" applyBorder="1" applyAlignment="1" applyProtection="1">
      <alignment horizontal="left" vertical="center" wrapText="1"/>
    </xf>
    <xf numFmtId="0" fontId="11" fillId="3" borderId="0" xfId="1" applyFont="1" applyFill="1" applyBorder="1" applyAlignment="1" applyProtection="1">
      <alignment vertical="center"/>
      <protection locked="0"/>
    </xf>
    <xf numFmtId="0" fontId="14" fillId="3" borderId="0" xfId="4" applyFont="1" applyFill="1" applyBorder="1" applyProtection="1">
      <protection locked="0"/>
    </xf>
    <xf numFmtId="0" fontId="11" fillId="3" borderId="0" xfId="3" applyFont="1" applyFill="1" applyProtection="1">
      <protection locked="0"/>
    </xf>
    <xf numFmtId="0" fontId="11" fillId="3" borderId="0" xfId="1" applyFont="1" applyFill="1" applyProtection="1">
      <protection locked="0"/>
    </xf>
    <xf numFmtId="0" fontId="17" fillId="3" borderId="0" xfId="1" applyFont="1" applyFill="1" applyAlignment="1" applyProtection="1">
      <alignment horizontal="center" vertical="center" wrapText="1"/>
      <protection locked="0"/>
    </xf>
    <xf numFmtId="0" fontId="13" fillId="3" borderId="1" xfId="4" applyFont="1" applyFill="1" applyBorder="1" applyAlignment="1" applyProtection="1">
      <alignment horizontal="center" vertical="center" wrapText="1"/>
    </xf>
    <xf numFmtId="14" fontId="21" fillId="0" borderId="3" xfId="5" applyNumberFormat="1" applyFont="1" applyBorder="1" applyAlignment="1" applyProtection="1">
      <alignment wrapText="1"/>
      <protection locked="0"/>
    </xf>
    <xf numFmtId="0" fontId="18" fillId="0" borderId="18" xfId="2" applyFont="1" applyFill="1" applyBorder="1" applyAlignment="1" applyProtection="1">
      <alignment horizontal="center" vertical="top" wrapText="1"/>
      <protection locked="0"/>
    </xf>
    <xf numFmtId="1" fontId="18" fillId="0" borderId="3" xfId="2" applyNumberFormat="1" applyFont="1" applyFill="1" applyBorder="1" applyAlignment="1" applyProtection="1">
      <alignment horizontal="left" vertical="top" wrapText="1"/>
      <protection locked="0"/>
    </xf>
    <xf numFmtId="1" fontId="18" fillId="0" borderId="19" xfId="2" applyNumberFormat="1" applyFont="1" applyFill="1" applyBorder="1" applyAlignment="1" applyProtection="1">
      <alignment horizontal="left" vertical="top" wrapText="1"/>
      <protection locked="0"/>
    </xf>
    <xf numFmtId="0" fontId="20" fillId="3" borderId="1" xfId="2" applyFont="1" applyFill="1" applyBorder="1" applyAlignment="1" applyProtection="1">
      <alignment horizontal="center" vertical="top" wrapText="1"/>
    </xf>
    <xf numFmtId="1" fontId="20" fillId="3" borderId="1" xfId="2" applyNumberFormat="1" applyFont="1" applyFill="1" applyBorder="1" applyAlignment="1" applyProtection="1">
      <alignment horizontal="center" vertical="top" wrapText="1"/>
    </xf>
    <xf numFmtId="0" fontId="11" fillId="3" borderId="0" xfId="1" applyFont="1" applyFill="1" applyAlignment="1" applyProtection="1">
      <alignment horizontal="center" vertical="center"/>
    </xf>
    <xf numFmtId="0" fontId="11" fillId="3" borderId="0" xfId="1" applyFont="1" applyFill="1" applyBorder="1" applyAlignment="1" applyProtection="1">
      <alignment horizontal="center" vertical="center"/>
    </xf>
    <xf numFmtId="0" fontId="11" fillId="3" borderId="0" xfId="1" applyFont="1" applyFill="1" applyAlignment="1" applyProtection="1">
      <alignment horizontal="center" vertical="center"/>
    </xf>
    <xf numFmtId="0" fontId="11" fillId="3" borderId="0" xfId="1" applyFont="1" applyFill="1" applyBorder="1" applyAlignment="1" applyProtection="1">
      <alignment horizontal="center" vertical="center"/>
    </xf>
    <xf numFmtId="0" fontId="11" fillId="3" borderId="0" xfId="1" applyFont="1" applyFill="1" applyAlignment="1" applyProtection="1">
      <alignment horizontal="right" vertical="center"/>
    </xf>
    <xf numFmtId="0" fontId="11" fillId="3" borderId="0" xfId="1" applyFont="1" applyFill="1" applyBorder="1" applyAlignment="1" applyProtection="1">
      <alignment horizontal="center" vertical="center"/>
      <protection locked="0"/>
    </xf>
    <xf numFmtId="0" fontId="20" fillId="3" borderId="7" xfId="2" applyFont="1" applyFill="1" applyBorder="1" applyAlignment="1" applyProtection="1">
      <alignment horizontal="center" vertical="top" wrapText="1"/>
    </xf>
    <xf numFmtId="1" fontId="20" fillId="3" borderId="7" xfId="2" applyNumberFormat="1" applyFont="1" applyFill="1" applyBorder="1" applyAlignment="1" applyProtection="1">
      <alignment horizontal="center" vertical="top" wrapText="1"/>
    </xf>
    <xf numFmtId="0" fontId="20" fillId="0" borderId="7" xfId="2" applyFont="1" applyFill="1" applyBorder="1" applyAlignment="1" applyProtection="1">
      <alignment horizontal="left" vertical="top"/>
    </xf>
    <xf numFmtId="0" fontId="18" fillId="0" borderId="7" xfId="2" applyFont="1" applyFill="1" applyBorder="1" applyAlignment="1" applyProtection="1">
      <alignment horizontal="center" vertical="top" wrapText="1"/>
      <protection locked="0"/>
    </xf>
    <xf numFmtId="0" fontId="18" fillId="0" borderId="0" xfId="2" applyFont="1" applyFill="1" applyBorder="1" applyAlignment="1" applyProtection="1">
      <alignment horizontal="center" vertical="top" wrapText="1"/>
      <protection locked="0"/>
    </xf>
    <xf numFmtId="1" fontId="18" fillId="0" borderId="0" xfId="2" applyNumberFormat="1" applyFont="1" applyFill="1" applyBorder="1" applyAlignment="1" applyProtection="1">
      <alignment horizontal="center" vertical="top" wrapText="1"/>
      <protection locked="0"/>
    </xf>
    <xf numFmtId="1" fontId="18" fillId="3" borderId="7" xfId="2" applyNumberFormat="1" applyFont="1" applyFill="1" applyBorder="1" applyAlignment="1" applyProtection="1">
      <alignment horizontal="center" vertical="top" wrapText="1"/>
      <protection locked="0"/>
    </xf>
    <xf numFmtId="167" fontId="21" fillId="0" borderId="3" xfId="5" applyNumberFormat="1" applyFont="1" applyBorder="1" applyProtection="1">
      <protection locked="0"/>
    </xf>
    <xf numFmtId="0" fontId="18" fillId="0" borderId="7" xfId="2" applyFont="1" applyFill="1" applyBorder="1" applyAlignment="1" applyProtection="1">
      <alignment horizontal="left" vertical="top" wrapText="1"/>
      <protection locked="0"/>
    </xf>
    <xf numFmtId="1" fontId="18" fillId="0" borderId="7" xfId="2" applyNumberFormat="1" applyFont="1" applyFill="1" applyBorder="1" applyAlignment="1" applyProtection="1">
      <alignment horizontal="left" vertical="top" wrapText="1"/>
      <protection locked="0"/>
    </xf>
    <xf numFmtId="0" fontId="19" fillId="3" borderId="7" xfId="2" applyFont="1" applyFill="1" applyBorder="1" applyAlignment="1" applyProtection="1">
      <alignment horizontal="right" vertical="top" wrapText="1"/>
      <protection locked="0"/>
    </xf>
    <xf numFmtId="0" fontId="18" fillId="0" borderId="8" xfId="2" applyFont="1" applyFill="1" applyBorder="1" applyAlignment="1" applyProtection="1">
      <alignment horizontal="left" vertical="top" wrapText="1"/>
      <protection locked="0"/>
    </xf>
    <xf numFmtId="1" fontId="18" fillId="0" borderId="8" xfId="2" applyNumberFormat="1" applyFont="1" applyFill="1" applyBorder="1" applyAlignment="1" applyProtection="1">
      <alignment horizontal="left" vertical="top" wrapText="1"/>
      <protection locked="0"/>
    </xf>
    <xf numFmtId="0" fontId="20" fillId="3" borderId="20" xfId="2" applyFont="1" applyFill="1" applyBorder="1" applyAlignment="1" applyProtection="1">
      <alignment horizontal="left" vertical="top"/>
      <protection locked="0"/>
    </xf>
    <xf numFmtId="0" fontId="18" fillId="3" borderId="20" xfId="2" applyFont="1" applyFill="1" applyBorder="1" applyAlignment="1" applyProtection="1">
      <alignment horizontal="left" vertical="top" wrapText="1"/>
      <protection locked="0"/>
    </xf>
    <xf numFmtId="0" fontId="18" fillId="3" borderId="21" xfId="2" applyFont="1" applyFill="1" applyBorder="1" applyAlignment="1" applyProtection="1">
      <alignment horizontal="left" vertical="top" wrapText="1"/>
      <protection locked="0"/>
    </xf>
    <xf numFmtId="1" fontId="18" fillId="3" borderId="21" xfId="2" applyNumberFormat="1" applyFont="1" applyFill="1" applyBorder="1" applyAlignment="1" applyProtection="1">
      <alignment horizontal="left" vertical="top" wrapText="1"/>
      <protection locked="0"/>
    </xf>
    <xf numFmtId="1" fontId="18" fillId="3" borderId="22" xfId="2" applyNumberFormat="1" applyFont="1" applyFill="1" applyBorder="1" applyAlignment="1" applyProtection="1">
      <alignment horizontal="left" vertical="top" wrapText="1"/>
      <protection locked="0"/>
    </xf>
    <xf numFmtId="0" fontId="19" fillId="3" borderId="8" xfId="2" applyFont="1" applyFill="1" applyBorder="1" applyAlignment="1" applyProtection="1">
      <alignment horizontal="right" vertical="top" wrapText="1"/>
      <protection locked="0"/>
    </xf>
    <xf numFmtId="0" fontId="11" fillId="2" borderId="0" xfId="0" applyFont="1" applyFill="1" applyProtection="1">
      <protection locked="0"/>
    </xf>
    <xf numFmtId="0" fontId="0" fillId="2" borderId="0" xfId="0" applyFill="1"/>
    <xf numFmtId="0" fontId="16" fillId="2" borderId="0" xfId="0" applyFont="1" applyFill="1" applyAlignment="1" applyProtection="1">
      <alignment horizontal="center"/>
      <protection locked="0"/>
    </xf>
    <xf numFmtId="0" fontId="11" fillId="2" borderId="0" xfId="0" applyFont="1" applyFill="1" applyAlignment="1" applyProtection="1">
      <alignment horizontal="center" vertical="center"/>
      <protection locked="0"/>
    </xf>
    <xf numFmtId="0" fontId="11" fillId="2" borderId="4" xfId="0" applyFont="1" applyFill="1" applyBorder="1" applyProtection="1">
      <protection locked="0"/>
    </xf>
    <xf numFmtId="0" fontId="0" fillId="2" borderId="0" xfId="0" applyFill="1" applyBorder="1"/>
    <xf numFmtId="0" fontId="16" fillId="2" borderId="0" xfId="0" applyFont="1" applyFill="1" applyProtection="1">
      <protection locked="0"/>
    </xf>
    <xf numFmtId="0" fontId="11" fillId="2" borderId="0" xfId="0" applyFont="1" applyFill="1" applyBorder="1" applyProtection="1">
      <protection locked="0"/>
    </xf>
    <xf numFmtId="0" fontId="10" fillId="2" borderId="0" xfId="0" applyFont="1" applyFill="1"/>
    <xf numFmtId="0" fontId="10" fillId="3" borderId="0" xfId="3" applyFont="1" applyFill="1" applyProtection="1"/>
    <xf numFmtId="0" fontId="4" fillId="3" borderId="0" xfId="3" applyFill="1" applyProtection="1"/>
    <xf numFmtId="0" fontId="4" fillId="3" borderId="0" xfId="3" applyFill="1" applyBorder="1" applyProtection="1"/>
    <xf numFmtId="0" fontId="4" fillId="0" borderId="0" xfId="3" applyProtection="1">
      <protection locked="0"/>
    </xf>
    <xf numFmtId="0" fontId="4" fillId="3" borderId="0" xfId="3" applyFill="1" applyProtection="1">
      <protection locked="0"/>
    </xf>
    <xf numFmtId="0" fontId="4" fillId="3" borderId="0" xfId="3" applyFill="1" applyBorder="1" applyProtection="1">
      <protection locked="0"/>
    </xf>
    <xf numFmtId="0" fontId="4" fillId="0" borderId="0" xfId="3" applyFill="1" applyProtection="1"/>
    <xf numFmtId="0" fontId="4" fillId="0" borderId="0" xfId="3" applyFill="1" applyBorder="1" applyProtection="1"/>
    <xf numFmtId="0" fontId="4" fillId="3" borderId="4" xfId="3" applyFill="1" applyBorder="1" applyProtection="1"/>
    <xf numFmtId="0" fontId="10" fillId="3" borderId="1" xfId="3" applyFont="1" applyFill="1" applyBorder="1" applyAlignment="1" applyProtection="1">
      <alignment horizontal="center" vertical="center"/>
    </xf>
    <xf numFmtId="0" fontId="10" fillId="3" borderId="1" xfId="3" applyFont="1" applyFill="1" applyBorder="1" applyAlignment="1" applyProtection="1">
      <alignment horizontal="center" vertical="center" wrapText="1"/>
    </xf>
    <xf numFmtId="0" fontId="10" fillId="3" borderId="3" xfId="3" applyFont="1" applyFill="1" applyBorder="1" applyAlignment="1" applyProtection="1">
      <alignment horizontal="center" vertical="center" wrapText="1"/>
    </xf>
    <xf numFmtId="0" fontId="4" fillId="0" borderId="1" xfId="3" applyBorder="1" applyProtection="1">
      <protection locked="0"/>
    </xf>
    <xf numFmtId="14" fontId="4" fillId="0" borderId="1" xfId="3" applyNumberFormat="1" applyBorder="1" applyProtection="1">
      <protection locked="0"/>
    </xf>
    <xf numFmtId="0" fontId="16" fillId="0" borderId="0" xfId="3" applyFont="1" applyProtection="1">
      <protection locked="0"/>
    </xf>
    <xf numFmtId="0" fontId="11" fillId="0" borderId="0" xfId="3" applyFont="1" applyBorder="1" applyProtection="1">
      <protection locked="0"/>
    </xf>
    <xf numFmtId="0" fontId="11" fillId="0" borderId="4" xfId="3" applyFont="1" applyBorder="1" applyProtection="1">
      <protection locked="0"/>
    </xf>
    <xf numFmtId="0" fontId="16" fillId="0" borderId="0" xfId="3" applyFont="1" applyAlignment="1" applyProtection="1">
      <alignment horizontal="left"/>
      <protection locked="0"/>
    </xf>
    <xf numFmtId="0" fontId="11" fillId="0" borderId="0" xfId="3" applyFont="1" applyAlignment="1" applyProtection="1">
      <alignment horizontal="left"/>
      <protection locked="0"/>
    </xf>
    <xf numFmtId="0" fontId="4" fillId="0" borderId="0" xfId="3"/>
    <xf numFmtId="0" fontId="4" fillId="0" borderId="0" xfId="3" applyBorder="1" applyProtection="1">
      <protection locked="0"/>
    </xf>
    <xf numFmtId="0" fontId="4" fillId="0" borderId="1" xfId="3" applyBorder="1" applyAlignment="1" applyProtection="1">
      <alignment horizontal="center"/>
      <protection locked="0"/>
    </xf>
    <xf numFmtId="0" fontId="11" fillId="0" borderId="0" xfId="0" applyFont="1" applyAlignment="1" applyProtection="1">
      <alignment horizontal="left"/>
      <protection locked="0"/>
    </xf>
    <xf numFmtId="0" fontId="11" fillId="0" borderId="6" xfId="2" applyFont="1" applyFill="1" applyBorder="1" applyAlignment="1" applyProtection="1">
      <alignment horizontal="left" vertical="center" wrapText="1" indent="2"/>
    </xf>
    <xf numFmtId="4" fontId="11" fillId="0" borderId="5" xfId="2" applyNumberFormat="1" applyFont="1" applyFill="1" applyBorder="1" applyAlignment="1" applyProtection="1">
      <alignment horizontal="right" vertical="center"/>
      <protection locked="0"/>
    </xf>
    <xf numFmtId="0" fontId="11" fillId="3" borderId="0" xfId="1" applyFont="1" applyFill="1" applyAlignment="1" applyProtection="1">
      <alignment horizontal="center" vertical="center"/>
    </xf>
    <xf numFmtId="0" fontId="11" fillId="3" borderId="0" xfId="1" applyFont="1" applyFill="1" applyBorder="1" applyAlignment="1" applyProtection="1">
      <alignment horizontal="center" vertical="center"/>
    </xf>
    <xf numFmtId="0" fontId="13" fillId="0" borderId="3" xfId="4" applyFont="1" applyBorder="1" applyAlignment="1" applyProtection="1">
      <alignment vertical="center" wrapText="1"/>
      <protection locked="0"/>
    </xf>
    <xf numFmtId="0" fontId="11" fillId="3" borderId="0" xfId="1" applyFont="1" applyFill="1" applyAlignment="1" applyProtection="1">
      <alignment horizontal="center" vertical="center"/>
    </xf>
    <xf numFmtId="0" fontId="16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4" fillId="2" borderId="0" xfId="4" applyFont="1" applyFill="1" applyProtection="1">
      <protection locked="0"/>
    </xf>
    <xf numFmtId="0" fontId="11" fillId="3" borderId="0" xfId="1" applyFont="1" applyFill="1" applyBorder="1" applyAlignment="1" applyProtection="1">
      <alignment horizontal="center" vertical="center"/>
    </xf>
    <xf numFmtId="0" fontId="16" fillId="2" borderId="0" xfId="0" applyFont="1" applyFill="1" applyAlignment="1" applyProtection="1">
      <alignment horizontal="left"/>
      <protection locked="0"/>
    </xf>
    <xf numFmtId="0" fontId="11" fillId="2" borderId="0" xfId="0" applyFont="1" applyFill="1" applyAlignment="1" applyProtection="1">
      <alignment horizontal="left"/>
      <protection locked="0"/>
    </xf>
    <xf numFmtId="0" fontId="4" fillId="2" borderId="0" xfId="0" applyFont="1" applyFill="1"/>
    <xf numFmtId="0" fontId="0" fillId="2" borderId="4" xfId="0" applyFill="1" applyBorder="1"/>
    <xf numFmtId="0" fontId="10" fillId="3" borderId="3" xfId="3" applyFont="1" applyFill="1" applyBorder="1" applyAlignment="1" applyProtection="1">
      <alignment horizontal="center" vertical="center"/>
    </xf>
    <xf numFmtId="0" fontId="16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center" vertical="center"/>
      <protection locked="0"/>
    </xf>
    <xf numFmtId="0" fontId="16" fillId="3" borderId="0" xfId="0" applyFont="1" applyFill="1" applyBorder="1" applyProtection="1">
      <protection locked="0"/>
    </xf>
    <xf numFmtId="0" fontId="10" fillId="3" borderId="0" xfId="0" applyFont="1" applyFill="1" applyBorder="1"/>
    <xf numFmtId="0" fontId="18" fillId="0" borderId="23" xfId="2" applyFont="1" applyFill="1" applyBorder="1" applyAlignment="1" applyProtection="1">
      <alignment horizontal="center" vertical="top" wrapText="1"/>
      <protection locked="0"/>
    </xf>
    <xf numFmtId="0" fontId="24" fillId="3" borderId="0" xfId="0" applyFont="1" applyFill="1" applyBorder="1" applyProtection="1"/>
    <xf numFmtId="0" fontId="24" fillId="3" borderId="0" xfId="0" applyFont="1" applyFill="1" applyBorder="1" applyAlignment="1" applyProtection="1">
      <alignment horizontal="center" vertical="center"/>
    </xf>
    <xf numFmtId="0" fontId="13" fillId="0" borderId="1" xfId="4" applyFont="1" applyBorder="1" applyAlignment="1" applyProtection="1">
      <alignment horizontal="center" wrapText="1"/>
      <protection locked="0"/>
    </xf>
    <xf numFmtId="1" fontId="18" fillId="0" borderId="7" xfId="2" applyNumberFormat="1" applyFont="1" applyFill="1" applyBorder="1" applyAlignment="1" applyProtection="1">
      <alignment horizontal="center" wrapText="1"/>
      <protection locked="0"/>
    </xf>
    <xf numFmtId="4" fontId="11" fillId="0" borderId="1" xfId="2" applyNumberFormat="1" applyFont="1" applyFill="1" applyBorder="1" applyAlignment="1" applyProtection="1">
      <alignment horizontal="left" vertical="center"/>
      <protection locked="0"/>
    </xf>
    <xf numFmtId="3" fontId="11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15" fillId="2" borderId="1" xfId="1" applyNumberFormat="1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Alignment="1" applyProtection="1">
      <alignment vertical="center"/>
      <protection locked="0"/>
    </xf>
    <xf numFmtId="14" fontId="11" fillId="0" borderId="0" xfId="1" applyNumberFormat="1" applyFont="1" applyFill="1" applyBorder="1" applyAlignment="1" applyProtection="1">
      <alignment horizontal="center" vertical="center"/>
    </xf>
    <xf numFmtId="1" fontId="18" fillId="0" borderId="7" xfId="2" applyNumberFormat="1" applyFont="1" applyFill="1" applyBorder="1" applyAlignment="1" applyProtection="1">
      <alignment horizontal="center" vertical="top" wrapText="1"/>
      <protection locked="0"/>
    </xf>
    <xf numFmtId="0" fontId="25" fillId="3" borderId="0" xfId="0" applyFont="1" applyFill="1" applyProtection="1"/>
    <xf numFmtId="0" fontId="26" fillId="3" borderId="0" xfId="5" applyFont="1" applyFill="1" applyProtection="1"/>
    <xf numFmtId="0" fontId="26" fillId="5" borderId="0" xfId="0" applyFont="1" applyFill="1"/>
    <xf numFmtId="0" fontId="28" fillId="0" borderId="0" xfId="0" applyFont="1"/>
    <xf numFmtId="14" fontId="27" fillId="0" borderId="0" xfId="1" applyNumberFormat="1" applyFont="1" applyFill="1" applyBorder="1" applyAlignment="1" applyProtection="1">
      <alignment horizontal="center" vertical="center"/>
    </xf>
    <xf numFmtId="0" fontId="27" fillId="0" borderId="0" xfId="1" applyFont="1" applyFill="1" applyBorder="1" applyAlignment="1" applyProtection="1">
      <alignment horizontal="center" vertical="center"/>
    </xf>
    <xf numFmtId="0" fontId="29" fillId="5" borderId="0" xfId="0" applyFont="1" applyFill="1"/>
    <xf numFmtId="0" fontId="30" fillId="0" borderId="0" xfId="0" applyFont="1"/>
    <xf numFmtId="0" fontId="26" fillId="0" borderId="0" xfId="0" applyFont="1" applyAlignment="1"/>
    <xf numFmtId="0" fontId="26" fillId="0" borderId="0" xfId="0" applyFont="1"/>
    <xf numFmtId="0" fontId="26" fillId="5" borderId="24" xfId="0" applyFont="1" applyFill="1" applyBorder="1"/>
    <xf numFmtId="0" fontId="26" fillId="5" borderId="25" xfId="0" applyFont="1" applyFill="1" applyBorder="1" applyAlignment="1">
      <alignment horizontal="center"/>
    </xf>
    <xf numFmtId="0" fontId="26" fillId="5" borderId="26" xfId="0" applyFont="1" applyFill="1" applyBorder="1" applyAlignment="1">
      <alignment horizontal="center" vertical="center" wrapText="1"/>
    </xf>
    <xf numFmtId="0" fontId="26" fillId="5" borderId="12" xfId="0" applyFont="1" applyFill="1" applyBorder="1" applyAlignment="1">
      <alignment horizontal="center" wrapText="1"/>
    </xf>
    <xf numFmtId="0" fontId="26" fillId="5" borderId="27" xfId="0" applyFont="1" applyFill="1" applyBorder="1" applyAlignment="1">
      <alignment horizontal="center" wrapText="1"/>
    </xf>
    <xf numFmtId="0" fontId="30" fillId="5" borderId="28" xfId="0" applyFont="1" applyFill="1" applyBorder="1" applyAlignment="1">
      <alignment horizontal="center"/>
    </xf>
    <xf numFmtId="0" fontId="30" fillId="5" borderId="32" xfId="0" applyFont="1" applyFill="1" applyBorder="1" applyAlignment="1">
      <alignment wrapText="1"/>
    </xf>
    <xf numFmtId="0" fontId="30" fillId="5" borderId="33" xfId="0" applyFont="1" applyFill="1" applyBorder="1" applyAlignment="1">
      <alignment horizontal="center" wrapText="1"/>
    </xf>
    <xf numFmtId="0" fontId="30" fillId="5" borderId="29" xfId="0" applyFont="1" applyFill="1" applyBorder="1" applyAlignment="1">
      <alignment horizontal="center" wrapText="1"/>
    </xf>
    <xf numFmtId="0" fontId="26" fillId="2" borderId="26" xfId="0" applyFont="1" applyFill="1" applyBorder="1" applyAlignment="1">
      <alignment horizontal="center"/>
    </xf>
    <xf numFmtId="0" fontId="26" fillId="2" borderId="38" xfId="0" applyFont="1" applyFill="1" applyBorder="1" applyAlignment="1">
      <alignment wrapText="1"/>
    </xf>
    <xf numFmtId="0" fontId="26" fillId="2" borderId="31" xfId="0" applyFont="1" applyFill="1" applyBorder="1" applyAlignment="1">
      <alignment horizontal="center" wrapText="1"/>
    </xf>
    <xf numFmtId="0" fontId="26" fillId="2" borderId="26" xfId="0" applyFont="1" applyFill="1" applyBorder="1" applyAlignment="1">
      <alignment horizontal="center" wrapText="1"/>
    </xf>
    <xf numFmtId="14" fontId="26" fillId="2" borderId="31" xfId="0" applyNumberFormat="1" applyFont="1" applyFill="1" applyBorder="1" applyAlignment="1">
      <alignment horizontal="center" wrapText="1"/>
    </xf>
    <xf numFmtId="0" fontId="26" fillId="2" borderId="33" xfId="0" applyFont="1" applyFill="1" applyBorder="1" applyAlignment="1">
      <alignment horizontal="center" wrapText="1"/>
    </xf>
    <xf numFmtId="0" fontId="26" fillId="2" borderId="41" xfId="0" applyFont="1" applyFill="1" applyBorder="1" applyAlignment="1">
      <alignment horizontal="center" wrapText="1"/>
    </xf>
    <xf numFmtId="0" fontId="26" fillId="2" borderId="38" xfId="0" applyFont="1" applyFill="1" applyBorder="1" applyAlignment="1">
      <alignment vertical="center" wrapText="1"/>
    </xf>
    <xf numFmtId="0" fontId="26" fillId="2" borderId="35" xfId="0" applyFont="1" applyFill="1" applyBorder="1" applyAlignment="1">
      <alignment horizontal="center" wrapText="1"/>
    </xf>
    <xf numFmtId="0" fontId="28" fillId="2" borderId="0" xfId="0" applyFont="1" applyFill="1"/>
    <xf numFmtId="0" fontId="26" fillId="2" borderId="47" xfId="0" applyFont="1" applyFill="1" applyBorder="1" applyAlignment="1">
      <alignment horizontal="center"/>
    </xf>
    <xf numFmtId="0" fontId="26" fillId="2" borderId="26" xfId="0" applyFont="1" applyFill="1" applyBorder="1" applyAlignment="1">
      <alignment vertical="center" wrapText="1"/>
    </xf>
    <xf numFmtId="49" fontId="28" fillId="2" borderId="33" xfId="0" applyNumberFormat="1" applyFont="1" applyFill="1" applyBorder="1" applyAlignment="1">
      <alignment horizontal="center" vertical="center"/>
    </xf>
    <xf numFmtId="0" fontId="26" fillId="2" borderId="33" xfId="0" applyFont="1" applyFill="1" applyBorder="1" applyAlignment="1">
      <alignment horizontal="center" vertical="center"/>
    </xf>
    <xf numFmtId="0" fontId="26" fillId="2" borderId="33" xfId="0" applyFont="1" applyFill="1" applyBorder="1" applyAlignment="1">
      <alignment vertical="center" wrapText="1"/>
    </xf>
    <xf numFmtId="0" fontId="26" fillId="2" borderId="43" xfId="0" applyFont="1" applyFill="1" applyBorder="1" applyAlignment="1">
      <alignment horizontal="center" wrapText="1"/>
    </xf>
    <xf numFmtId="14" fontId="26" fillId="2" borderId="26" xfId="0" applyNumberFormat="1" applyFont="1" applyFill="1" applyBorder="1" applyAlignment="1">
      <alignment horizontal="center" wrapText="1"/>
    </xf>
    <xf numFmtId="0" fontId="31" fillId="2" borderId="33" xfId="0" applyFont="1" applyFill="1" applyBorder="1" applyAlignment="1">
      <alignment vertical="center" wrapText="1"/>
    </xf>
    <xf numFmtId="0" fontId="28" fillId="2" borderId="38" xfId="0" applyFont="1" applyFill="1" applyBorder="1" applyAlignment="1">
      <alignment vertical="center"/>
    </xf>
    <xf numFmtId="0" fontId="26" fillId="2" borderId="12" xfId="0" applyFont="1" applyFill="1" applyBorder="1" applyAlignment="1">
      <alignment vertical="center" wrapText="1"/>
    </xf>
    <xf numFmtId="0" fontId="26" fillId="2" borderId="36" xfId="0" applyFont="1" applyFill="1" applyBorder="1" applyAlignment="1">
      <alignment horizontal="center" wrapText="1"/>
    </xf>
    <xf numFmtId="0" fontId="28" fillId="2" borderId="33" xfId="0" applyFont="1" applyFill="1" applyBorder="1" applyAlignment="1">
      <alignment horizontal="center" vertical="center"/>
    </xf>
    <xf numFmtId="0" fontId="26" fillId="2" borderId="24" xfId="0" applyFont="1" applyFill="1" applyBorder="1" applyAlignment="1">
      <alignment vertical="center" wrapText="1"/>
    </xf>
    <xf numFmtId="0" fontId="28" fillId="2" borderId="33" xfId="0" applyFont="1" applyFill="1" applyBorder="1" applyAlignment="1">
      <alignment vertical="center" wrapText="1"/>
    </xf>
    <xf numFmtId="0" fontId="28" fillId="2" borderId="12" xfId="0" applyFont="1" applyFill="1" applyBorder="1" applyAlignment="1">
      <alignment vertical="center"/>
    </xf>
    <xf numFmtId="0" fontId="26" fillId="2" borderId="45" xfId="0" applyFont="1" applyFill="1" applyBorder="1" applyAlignment="1">
      <alignment wrapText="1"/>
    </xf>
    <xf numFmtId="0" fontId="26" fillId="2" borderId="46" xfId="0" applyFont="1" applyFill="1" applyBorder="1" applyAlignment="1">
      <alignment horizontal="center" wrapText="1"/>
    </xf>
    <xf numFmtId="0" fontId="26" fillId="2" borderId="11" xfId="0" applyFont="1" applyFill="1" applyBorder="1" applyAlignment="1">
      <alignment horizontal="center" wrapText="1"/>
    </xf>
    <xf numFmtId="0" fontId="26" fillId="2" borderId="39" xfId="0" applyFont="1" applyFill="1" applyBorder="1" applyAlignment="1">
      <alignment horizontal="center" wrapText="1"/>
    </xf>
    <xf numFmtId="14" fontId="26" fillId="2" borderId="39" xfId="0" applyNumberFormat="1" applyFont="1" applyFill="1" applyBorder="1" applyAlignment="1">
      <alignment horizontal="center" wrapText="1"/>
    </xf>
    <xf numFmtId="0" fontId="26" fillId="2" borderId="40" xfId="0" applyFont="1" applyFill="1" applyBorder="1" applyAlignment="1">
      <alignment horizontal="center" wrapText="1"/>
    </xf>
    <xf numFmtId="0" fontId="26" fillId="2" borderId="26" xfId="0" applyFont="1" applyFill="1" applyBorder="1" applyAlignment="1">
      <alignment wrapText="1"/>
    </xf>
    <xf numFmtId="0" fontId="26" fillId="2" borderId="12" xfId="0" applyFont="1" applyFill="1" applyBorder="1" applyAlignment="1">
      <alignment horizontal="center" wrapText="1"/>
    </xf>
    <xf numFmtId="49" fontId="28" fillId="2" borderId="25" xfId="0" applyNumberFormat="1" applyFont="1" applyFill="1" applyBorder="1" applyAlignment="1">
      <alignment horizontal="center" vertical="center"/>
    </xf>
    <xf numFmtId="0" fontId="26" fillId="2" borderId="25" xfId="0" applyFont="1" applyFill="1" applyBorder="1" applyAlignment="1">
      <alignment horizontal="center" vertical="center"/>
    </xf>
    <xf numFmtId="0" fontId="26" fillId="2" borderId="44" xfId="0" applyFont="1" applyFill="1" applyBorder="1" applyAlignment="1">
      <alignment horizontal="center" wrapText="1"/>
    </xf>
    <xf numFmtId="14" fontId="26" fillId="2" borderId="24" xfId="0" applyNumberFormat="1" applyFont="1" applyFill="1" applyBorder="1" applyAlignment="1">
      <alignment horizontal="center" wrapText="1"/>
    </xf>
    <xf numFmtId="0" fontId="31" fillId="2" borderId="25" xfId="0" applyFont="1" applyFill="1" applyBorder="1" applyAlignment="1">
      <alignment vertical="center" wrapText="1"/>
    </xf>
    <xf numFmtId="0" fontId="32" fillId="2" borderId="27" xfId="0" applyFont="1" applyFill="1" applyBorder="1" applyAlignment="1">
      <alignment vertical="center"/>
    </xf>
    <xf numFmtId="0" fontId="26" fillId="2" borderId="25" xfId="0" applyFont="1" applyFill="1" applyBorder="1" applyAlignment="1">
      <alignment wrapText="1"/>
    </xf>
    <xf numFmtId="0" fontId="26" fillId="2" borderId="24" xfId="0" applyFont="1" applyFill="1" applyBorder="1" applyAlignment="1">
      <alignment horizontal="center" wrapText="1"/>
    </xf>
    <xf numFmtId="0" fontId="26" fillId="2" borderId="42" xfId="0" applyFont="1" applyFill="1" applyBorder="1" applyAlignment="1">
      <alignment horizontal="center" wrapText="1"/>
    </xf>
    <xf numFmtId="0" fontId="26" fillId="2" borderId="25" xfId="0" applyFont="1" applyFill="1" applyBorder="1" applyAlignment="1">
      <alignment horizontal="center" wrapText="1"/>
    </xf>
    <xf numFmtId="0" fontId="26" fillId="2" borderId="27" xfId="0" applyFont="1" applyFill="1" applyBorder="1" applyAlignment="1">
      <alignment horizontal="center" wrapText="1"/>
    </xf>
    <xf numFmtId="0" fontId="26" fillId="2" borderId="37" xfId="0" applyFont="1" applyFill="1" applyBorder="1" applyAlignment="1">
      <alignment horizontal="center" wrapText="1"/>
    </xf>
    <xf numFmtId="0" fontId="26" fillId="2" borderId="34" xfId="0" applyFont="1" applyFill="1" applyBorder="1" applyAlignment="1">
      <alignment vertical="center" wrapText="1"/>
    </xf>
    <xf numFmtId="0" fontId="26" fillId="2" borderId="25" xfId="0" applyFont="1" applyFill="1" applyBorder="1" applyAlignment="1">
      <alignment vertical="center" wrapText="1"/>
    </xf>
    <xf numFmtId="0" fontId="26" fillId="2" borderId="27" xfId="0" applyFont="1" applyFill="1" applyBorder="1" applyAlignment="1">
      <alignment vertical="center"/>
    </xf>
    <xf numFmtId="0" fontId="31" fillId="2" borderId="24" xfId="0" applyFont="1" applyFill="1" applyBorder="1" applyAlignment="1">
      <alignment vertical="center" wrapText="1"/>
    </xf>
    <xf numFmtId="0" fontId="26" fillId="2" borderId="27" xfId="0" applyFont="1" applyFill="1" applyBorder="1" applyAlignment="1">
      <alignment vertical="center" wrapText="1"/>
    </xf>
    <xf numFmtId="0" fontId="26" fillId="2" borderId="11" xfId="0" applyFont="1" applyFill="1" applyBorder="1" applyAlignment="1">
      <alignment vertical="center" wrapText="1"/>
    </xf>
    <xf numFmtId="49" fontId="28" fillId="2" borderId="26" xfId="0" applyNumberFormat="1" applyFont="1" applyFill="1" applyBorder="1" applyAlignment="1">
      <alignment horizontal="center" vertical="center"/>
    </xf>
    <xf numFmtId="0" fontId="26" fillId="2" borderId="26" xfId="0" applyFont="1" applyFill="1" applyBorder="1" applyAlignment="1">
      <alignment horizontal="center" vertical="center"/>
    </xf>
    <xf numFmtId="0" fontId="26" fillId="2" borderId="12" xfId="0" applyFont="1" applyFill="1" applyBorder="1" applyAlignment="1">
      <alignment vertical="center"/>
    </xf>
    <xf numFmtId="0" fontId="28" fillId="2" borderId="0" xfId="0" applyFont="1" applyFill="1" applyAlignment="1">
      <alignment vertical="center"/>
    </xf>
    <xf numFmtId="0" fontId="28" fillId="2" borderId="26" xfId="0" applyFont="1" applyFill="1" applyBorder="1" applyAlignment="1">
      <alignment vertical="center"/>
    </xf>
    <xf numFmtId="0" fontId="28" fillId="2" borderId="26" xfId="0" applyFont="1" applyFill="1" applyBorder="1" applyAlignment="1">
      <alignment horizontal="center" vertical="center"/>
    </xf>
    <xf numFmtId="0" fontId="28" fillId="2" borderId="26" xfId="0" applyFont="1" applyFill="1" applyBorder="1" applyAlignment="1">
      <alignment vertical="center" wrapText="1"/>
    </xf>
    <xf numFmtId="14" fontId="26" fillId="2" borderId="12" xfId="0" applyNumberFormat="1" applyFont="1" applyFill="1" applyBorder="1" applyAlignment="1">
      <alignment vertical="center"/>
    </xf>
    <xf numFmtId="14" fontId="26" fillId="2" borderId="27" xfId="0" applyNumberFormat="1" applyFont="1" applyFill="1" applyBorder="1" applyAlignment="1">
      <alignment vertical="center"/>
    </xf>
    <xf numFmtId="0" fontId="33" fillId="2" borderId="27" xfId="0" applyFont="1" applyFill="1" applyBorder="1" applyAlignment="1">
      <alignment vertical="center"/>
    </xf>
    <xf numFmtId="14" fontId="26" fillId="2" borderId="26" xfId="0" applyNumberFormat="1" applyFont="1" applyFill="1" applyBorder="1" applyAlignment="1">
      <alignment vertical="center"/>
    </xf>
    <xf numFmtId="0" fontId="32" fillId="2" borderId="26" xfId="0" applyFont="1" applyFill="1" applyBorder="1" applyAlignment="1">
      <alignment vertical="center"/>
    </xf>
    <xf numFmtId="0" fontId="33" fillId="2" borderId="26" xfId="0" applyFont="1" applyFill="1" applyBorder="1" applyAlignment="1">
      <alignment vertical="center"/>
    </xf>
    <xf numFmtId="0" fontId="26" fillId="2" borderId="26" xfId="0" applyFont="1" applyFill="1" applyBorder="1" applyAlignment="1">
      <alignment horizontal="center" vertical="center" wrapText="1"/>
    </xf>
    <xf numFmtId="14" fontId="26" fillId="2" borderId="11" xfId="0" applyNumberFormat="1" applyFont="1" applyFill="1" applyBorder="1" applyAlignment="1">
      <alignment vertical="center"/>
    </xf>
    <xf numFmtId="0" fontId="28" fillId="2" borderId="26" xfId="0" applyFont="1" applyFill="1" applyBorder="1"/>
    <xf numFmtId="0" fontId="34" fillId="2" borderId="30" xfId="0" applyFont="1" applyFill="1" applyBorder="1" applyAlignment="1">
      <alignment horizontal="left" vertical="center" wrapText="1"/>
    </xf>
    <xf numFmtId="0" fontId="34" fillId="2" borderId="28" xfId="0" applyFont="1" applyFill="1" applyBorder="1" applyAlignment="1">
      <alignment horizontal="left" vertical="center" wrapText="1"/>
    </xf>
    <xf numFmtId="0" fontId="26" fillId="2" borderId="26" xfId="0" applyFont="1" applyFill="1" applyBorder="1" applyAlignment="1">
      <alignment vertical="center"/>
    </xf>
    <xf numFmtId="49" fontId="28" fillId="2" borderId="27" xfId="0" applyNumberFormat="1" applyFont="1" applyFill="1" applyBorder="1" applyAlignment="1">
      <alignment horizontal="center" vertical="center"/>
    </xf>
    <xf numFmtId="0" fontId="26" fillId="2" borderId="27" xfId="0" applyFont="1" applyFill="1" applyBorder="1" applyAlignment="1">
      <alignment horizontal="center" vertical="center"/>
    </xf>
    <xf numFmtId="0" fontId="26" fillId="2" borderId="27" xfId="0" applyFont="1" applyFill="1" applyBorder="1" applyAlignment="1">
      <alignment horizontal="center" vertical="center" wrapText="1"/>
    </xf>
    <xf numFmtId="0" fontId="32" fillId="2" borderId="25" xfId="0" applyFont="1" applyFill="1" applyBorder="1" applyAlignment="1">
      <alignment vertical="center"/>
    </xf>
    <xf numFmtId="0" fontId="34" fillId="2" borderId="0" xfId="0" applyFont="1" applyFill="1" applyAlignment="1">
      <alignment horizontal="left" vertical="center" wrapText="1"/>
    </xf>
    <xf numFmtId="0" fontId="28" fillId="2" borderId="25" xfId="0" applyFont="1" applyFill="1" applyBorder="1" applyAlignment="1">
      <alignment vertical="center"/>
    </xf>
    <xf numFmtId="0" fontId="34" fillId="2" borderId="26" xfId="0" applyFont="1" applyFill="1" applyBorder="1" applyAlignment="1">
      <alignment horizontal="left" vertical="center" wrapText="1"/>
    </xf>
    <xf numFmtId="0" fontId="34" fillId="2" borderId="25" xfId="0" applyFont="1" applyFill="1" applyBorder="1" applyAlignment="1">
      <alignment horizontal="left" vertical="center" wrapText="1"/>
    </xf>
    <xf numFmtId="0" fontId="34" fillId="2" borderId="11" xfId="0" applyFont="1" applyFill="1" applyBorder="1" applyAlignment="1">
      <alignment horizontal="left" vertical="center" wrapText="1"/>
    </xf>
    <xf numFmtId="0" fontId="26" fillId="2" borderId="0" xfId="0" applyFont="1" applyFill="1" applyBorder="1" applyAlignment="1">
      <alignment vertical="center" wrapText="1"/>
    </xf>
    <xf numFmtId="0" fontId="26" fillId="2" borderId="26" xfId="0" applyFont="1" applyFill="1" applyBorder="1" applyAlignment="1">
      <alignment horizontal="left" vertical="center" wrapText="1"/>
    </xf>
    <xf numFmtId="0" fontId="26" fillId="2" borderId="1" xfId="0" applyFont="1" applyFill="1" applyBorder="1" applyAlignment="1">
      <alignment horizontal="center" wrapText="1"/>
    </xf>
    <xf numFmtId="0" fontId="30" fillId="0" borderId="25" xfId="0" applyFont="1" applyBorder="1" applyAlignment="1">
      <alignment horizontal="center"/>
    </xf>
    <xf numFmtId="0" fontId="26" fillId="0" borderId="11" xfId="0" applyFont="1" applyBorder="1" applyAlignment="1">
      <alignment wrapText="1"/>
    </xf>
    <xf numFmtId="0" fontId="26" fillId="0" borderId="25" xfId="0" applyFont="1" applyBorder="1" applyAlignment="1">
      <alignment wrapText="1"/>
    </xf>
    <xf numFmtId="49" fontId="26" fillId="0" borderId="27" xfId="0" applyNumberFormat="1" applyFont="1" applyBorder="1" applyAlignment="1">
      <alignment horizontal="right"/>
    </xf>
    <xf numFmtId="0" fontId="26" fillId="0" borderId="27" xfId="0" applyFont="1" applyBorder="1"/>
    <xf numFmtId="0" fontId="26" fillId="0" borderId="27" xfId="0" applyFont="1" applyBorder="1" applyAlignment="1">
      <alignment wrapText="1"/>
    </xf>
    <xf numFmtId="0" fontId="30" fillId="0" borderId="27" xfId="0" applyFont="1" applyBorder="1"/>
    <xf numFmtId="0" fontId="31" fillId="0" borderId="24" xfId="0" applyFont="1" applyBorder="1" applyAlignment="1">
      <alignment wrapText="1"/>
    </xf>
    <xf numFmtId="0" fontId="26" fillId="5" borderId="27" xfId="0" applyFont="1" applyFill="1" applyBorder="1"/>
    <xf numFmtId="0" fontId="26" fillId="0" borderId="24" xfId="0" applyFont="1" applyBorder="1"/>
    <xf numFmtId="0" fontId="4" fillId="0" borderId="0" xfId="1"/>
    <xf numFmtId="0" fontId="27" fillId="3" borderId="0" xfId="1" applyFont="1" applyFill="1" applyAlignment="1" applyProtection="1">
      <alignment horizontal="center" vertical="center"/>
    </xf>
    <xf numFmtId="0" fontId="26" fillId="0" borderId="0" xfId="0" applyFont="1"/>
    <xf numFmtId="0" fontId="26" fillId="5" borderId="0" xfId="0" applyFont="1" applyFill="1"/>
    <xf numFmtId="0" fontId="30" fillId="0" borderId="31" xfId="0" applyFont="1" applyBorder="1"/>
    <xf numFmtId="0" fontId="30" fillId="0" borderId="0" xfId="0" applyFont="1"/>
    <xf numFmtId="0" fontId="11" fillId="3" borderId="0" xfId="1" applyFont="1" applyFill="1" applyAlignment="1" applyProtection="1">
      <alignment horizontal="center" vertical="center"/>
    </xf>
    <xf numFmtId="14" fontId="11" fillId="0" borderId="0" xfId="1" applyNumberFormat="1" applyFont="1" applyBorder="1" applyAlignment="1" applyProtection="1">
      <alignment horizontal="center" vertical="center"/>
    </xf>
    <xf numFmtId="0" fontId="11" fillId="0" borderId="0" xfId="1" applyFont="1" applyBorder="1" applyAlignment="1" applyProtection="1">
      <alignment horizontal="center" vertical="center"/>
    </xf>
    <xf numFmtId="14" fontId="11" fillId="0" borderId="0" xfId="1" applyNumberFormat="1" applyFont="1" applyFill="1" applyBorder="1" applyAlignment="1" applyProtection="1">
      <alignment horizontal="center" vertical="center"/>
    </xf>
    <xf numFmtId="0" fontId="11" fillId="0" borderId="0" xfId="1" applyFont="1" applyFill="1" applyBorder="1" applyAlignment="1" applyProtection="1">
      <alignment horizontal="center" vertical="center"/>
    </xf>
    <xf numFmtId="0" fontId="11" fillId="3" borderId="0" xfId="1" applyFont="1" applyFill="1" applyBorder="1" applyAlignment="1" applyProtection="1">
      <alignment horizontal="center" vertical="center"/>
    </xf>
    <xf numFmtId="0" fontId="4" fillId="0" borderId="0" xfId="1"/>
    <xf numFmtId="0" fontId="13" fillId="3" borderId="1" xfId="4" applyFont="1" applyFill="1" applyBorder="1" applyAlignment="1" applyProtection="1">
      <alignment horizontal="center" vertical="center" wrapText="1"/>
    </xf>
    <xf numFmtId="0" fontId="11" fillId="0" borderId="4" xfId="0" applyFont="1" applyBorder="1" applyAlignment="1" applyProtection="1">
      <alignment horizontal="center"/>
      <protection locked="0"/>
    </xf>
  </cellXfs>
  <cellStyles count="7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43</xdr:row>
      <xdr:rowOff>171450</xdr:rowOff>
    </xdr:from>
    <xdr:to>
      <xdr:col>1</xdr:col>
      <xdr:colOff>1495425</xdr:colOff>
      <xdr:row>43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43</xdr:row>
      <xdr:rowOff>180975</xdr:rowOff>
    </xdr:from>
    <xdr:to>
      <xdr:col>2</xdr:col>
      <xdr:colOff>545037</xdr:colOff>
      <xdr:row>43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82</xdr:row>
      <xdr:rowOff>171450</xdr:rowOff>
    </xdr:from>
    <xdr:to>
      <xdr:col>1</xdr:col>
      <xdr:colOff>1495425</xdr:colOff>
      <xdr:row>82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82</xdr:row>
      <xdr:rowOff>180975</xdr:rowOff>
    </xdr:from>
    <xdr:to>
      <xdr:col>2</xdr:col>
      <xdr:colOff>554556</xdr:colOff>
      <xdr:row>82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42</xdr:row>
      <xdr:rowOff>180975</xdr:rowOff>
    </xdr:from>
    <xdr:to>
      <xdr:col>2</xdr:col>
      <xdr:colOff>554556</xdr:colOff>
      <xdr:row>42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97440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838200</xdr:colOff>
      <xdr:row>42</xdr:row>
      <xdr:rowOff>180975</xdr:rowOff>
    </xdr:from>
    <xdr:to>
      <xdr:col>5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421957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6"/>
  <sheetViews>
    <sheetView workbookViewId="0">
      <selection activeCell="I14" sqref="I14"/>
    </sheetView>
  </sheetViews>
  <sheetFormatPr defaultRowHeight="11.25" x14ac:dyDescent="0.2"/>
  <cols>
    <col min="1" max="1" width="4.42578125" style="273" customWidth="1"/>
    <col min="2" max="2" width="9" style="273" customWidth="1"/>
    <col min="3" max="3" width="12.28515625" style="273" customWidth="1"/>
    <col min="4" max="4" width="13.28515625" style="273" customWidth="1"/>
    <col min="5" max="5" width="11" style="273" customWidth="1"/>
    <col min="6" max="6" width="16.85546875" style="273" customWidth="1"/>
    <col min="7" max="7" width="8.7109375" style="273" customWidth="1"/>
    <col min="8" max="8" width="9.140625" style="273" customWidth="1"/>
    <col min="9" max="9" width="12" style="273" customWidth="1"/>
    <col min="10" max="10" width="20.7109375" style="273" customWidth="1"/>
    <col min="11" max="11" width="10.85546875" style="273" customWidth="1"/>
    <col min="12" max="12" width="8.42578125" style="273" customWidth="1"/>
    <col min="13" max="16384" width="9.140625" style="273"/>
  </cols>
  <sheetData>
    <row r="1" spans="1:12" x14ac:dyDescent="0.2">
      <c r="A1" s="270" t="s">
        <v>346</v>
      </c>
      <c r="B1" s="271"/>
      <c r="C1" s="271"/>
      <c r="D1" s="271"/>
      <c r="E1" s="271"/>
      <c r="F1" s="272"/>
      <c r="G1" s="272"/>
      <c r="H1" s="272"/>
      <c r="I1" s="272"/>
      <c r="J1" s="382" t="s">
        <v>122</v>
      </c>
      <c r="K1" s="382"/>
      <c r="L1" s="272"/>
    </row>
    <row r="2" spans="1:12" x14ac:dyDescent="0.2">
      <c r="A2" s="384" t="s">
        <v>1242</v>
      </c>
      <c r="B2" s="384"/>
      <c r="C2" s="384"/>
      <c r="D2" s="384"/>
      <c r="E2" s="384"/>
      <c r="F2" s="384"/>
      <c r="G2" s="272"/>
      <c r="H2" s="272"/>
      <c r="I2" s="272"/>
      <c r="J2" s="274" t="s">
        <v>1241</v>
      </c>
      <c r="K2" s="275"/>
      <c r="L2" s="272"/>
    </row>
    <row r="3" spans="1:12" x14ac:dyDescent="0.2">
      <c r="A3" s="276"/>
      <c r="B3" s="272"/>
      <c r="C3" s="272"/>
      <c r="D3" s="272"/>
      <c r="E3" s="272"/>
      <c r="F3" s="272"/>
      <c r="G3" s="272"/>
      <c r="H3" s="272"/>
      <c r="I3" s="272"/>
      <c r="J3" s="272"/>
      <c r="K3" s="272"/>
      <c r="L3" s="272"/>
    </row>
    <row r="4" spans="1:12" x14ac:dyDescent="0.2">
      <c r="A4" s="384" t="s">
        <v>303</v>
      </c>
      <c r="B4" s="384"/>
      <c r="C4" s="384"/>
      <c r="D4" s="384"/>
      <c r="E4" s="272" t="s">
        <v>306</v>
      </c>
      <c r="F4" s="272"/>
      <c r="G4" s="272"/>
      <c r="H4" s="272"/>
      <c r="I4" s="272"/>
      <c r="J4" s="272"/>
      <c r="K4" s="272"/>
      <c r="L4" s="272"/>
    </row>
    <row r="5" spans="1:12" x14ac:dyDescent="0.2">
      <c r="A5" s="277" t="s">
        <v>480</v>
      </c>
      <c r="B5" s="278"/>
      <c r="C5" s="279"/>
      <c r="D5" s="279"/>
      <c r="E5" s="279"/>
      <c r="F5" s="279"/>
      <c r="G5" s="279"/>
      <c r="H5" s="279"/>
      <c r="I5" s="279"/>
      <c r="J5" s="279"/>
      <c r="K5" s="279"/>
      <c r="L5" s="279"/>
    </row>
    <row r="6" spans="1:12" ht="12" thickBot="1" x14ac:dyDescent="0.25">
      <c r="A6" s="280"/>
      <c r="B6" s="280"/>
      <c r="C6" s="280"/>
      <c r="D6" s="280"/>
      <c r="E6" s="280"/>
      <c r="F6" s="280"/>
      <c r="G6" s="280"/>
      <c r="H6" s="280"/>
      <c r="I6" s="280"/>
      <c r="J6" s="280"/>
      <c r="K6" s="280"/>
      <c r="L6" s="280"/>
    </row>
    <row r="7" spans="1:12" ht="57" thickBot="1" x14ac:dyDescent="0.25">
      <c r="A7" s="281" t="s">
        <v>66</v>
      </c>
      <c r="B7" s="282" t="s">
        <v>245</v>
      </c>
      <c r="C7" s="283" t="s">
        <v>246</v>
      </c>
      <c r="D7" s="284" t="s">
        <v>484</v>
      </c>
      <c r="E7" s="284" t="s">
        <v>485</v>
      </c>
      <c r="F7" s="284" t="s">
        <v>247</v>
      </c>
      <c r="G7" s="284" t="s">
        <v>486</v>
      </c>
      <c r="H7" s="284" t="s">
        <v>487</v>
      </c>
      <c r="I7" s="284" t="s">
        <v>488</v>
      </c>
      <c r="J7" s="284" t="s">
        <v>489</v>
      </c>
      <c r="K7" s="284" t="s">
        <v>248</v>
      </c>
      <c r="L7" s="284" t="s">
        <v>483</v>
      </c>
    </row>
    <row r="8" spans="1:12" ht="12" thickBot="1" x14ac:dyDescent="0.25">
      <c r="A8" s="285">
        <v>1</v>
      </c>
      <c r="B8" s="286">
        <v>2</v>
      </c>
      <c r="C8" s="287">
        <v>3</v>
      </c>
      <c r="D8" s="288">
        <v>4</v>
      </c>
      <c r="E8" s="288">
        <v>5</v>
      </c>
      <c r="F8" s="288">
        <v>6</v>
      </c>
      <c r="G8" s="288">
        <v>7</v>
      </c>
      <c r="H8" s="288">
        <v>8</v>
      </c>
      <c r="I8" s="288">
        <v>9</v>
      </c>
      <c r="J8" s="288">
        <v>10</v>
      </c>
      <c r="K8" s="288">
        <v>11</v>
      </c>
      <c r="L8" s="288">
        <v>12</v>
      </c>
    </row>
    <row r="9" spans="1:12" s="298" customFormat="1" ht="29.25" customHeight="1" thickBot="1" x14ac:dyDescent="0.25">
      <c r="A9" s="289">
        <v>1</v>
      </c>
      <c r="B9" s="290" t="s">
        <v>1212</v>
      </c>
      <c r="C9" s="291" t="s">
        <v>541</v>
      </c>
      <c r="D9" s="292">
        <v>1017006837</v>
      </c>
      <c r="E9" s="292"/>
      <c r="F9" s="291" t="s">
        <v>1213</v>
      </c>
      <c r="G9" s="292">
        <v>2000</v>
      </c>
      <c r="H9" s="293">
        <v>40863</v>
      </c>
      <c r="I9" s="294"/>
      <c r="J9" s="295"/>
      <c r="K9" s="296" t="s">
        <v>636</v>
      </c>
      <c r="L9" s="297"/>
    </row>
    <row r="10" spans="1:12" s="298" customFormat="1" ht="29.25" customHeight="1" thickBot="1" x14ac:dyDescent="0.25">
      <c r="A10" s="299">
        <v>2</v>
      </c>
      <c r="B10" s="300" t="s">
        <v>590</v>
      </c>
      <c r="C10" s="296" t="s">
        <v>591</v>
      </c>
      <c r="D10" s="301" t="s">
        <v>592</v>
      </c>
      <c r="E10" s="302" t="s">
        <v>1243</v>
      </c>
      <c r="F10" s="303" t="s">
        <v>1244</v>
      </c>
      <c r="G10" s="304">
        <v>2000</v>
      </c>
      <c r="H10" s="305">
        <v>40863</v>
      </c>
      <c r="I10" s="306"/>
      <c r="J10" s="307"/>
      <c r="K10" s="308" t="s">
        <v>636</v>
      </c>
      <c r="L10" s="309"/>
    </row>
    <row r="11" spans="1:12" s="298" customFormat="1" ht="29.25" customHeight="1" thickBot="1" x14ac:dyDescent="0.25">
      <c r="A11" s="289">
        <v>3</v>
      </c>
      <c r="B11" s="300" t="s">
        <v>522</v>
      </c>
      <c r="C11" s="308" t="s">
        <v>506</v>
      </c>
      <c r="D11" s="310">
        <v>47001005158</v>
      </c>
      <c r="E11" s="302" t="s">
        <v>1245</v>
      </c>
      <c r="F11" s="303" t="s">
        <v>1246</v>
      </c>
      <c r="G11" s="304">
        <v>2050</v>
      </c>
      <c r="H11" s="305">
        <v>40880</v>
      </c>
      <c r="I11" s="306"/>
      <c r="J11" s="307"/>
      <c r="K11" s="308" t="s">
        <v>636</v>
      </c>
      <c r="L11" s="309"/>
    </row>
    <row r="12" spans="1:12" s="298" customFormat="1" ht="29.25" customHeight="1" thickBot="1" x14ac:dyDescent="0.25">
      <c r="A12" s="299">
        <v>4</v>
      </c>
      <c r="B12" s="300" t="s">
        <v>514</v>
      </c>
      <c r="C12" s="311" t="s">
        <v>515</v>
      </c>
      <c r="D12" s="301" t="s">
        <v>516</v>
      </c>
      <c r="E12" s="302" t="s">
        <v>1228</v>
      </c>
      <c r="F12" s="312" t="s">
        <v>518</v>
      </c>
      <c r="G12" s="304">
        <v>2000</v>
      </c>
      <c r="H12" s="305">
        <v>40880</v>
      </c>
      <c r="I12" s="306"/>
      <c r="J12" s="313"/>
      <c r="K12" s="308" t="s">
        <v>636</v>
      </c>
      <c r="L12" s="309"/>
    </row>
    <row r="13" spans="1:12" s="298" customFormat="1" ht="29.25" customHeight="1" thickBot="1" x14ac:dyDescent="0.25">
      <c r="A13" s="289">
        <v>5</v>
      </c>
      <c r="B13" s="314" t="s">
        <v>1224</v>
      </c>
      <c r="C13" s="315" t="s">
        <v>1225</v>
      </c>
      <c r="D13" s="316">
        <v>19001006221</v>
      </c>
      <c r="E13" s="292" t="s">
        <v>1226</v>
      </c>
      <c r="F13" s="317" t="s">
        <v>1227</v>
      </c>
      <c r="G13" s="292">
        <v>1000</v>
      </c>
      <c r="H13" s="318">
        <v>40880</v>
      </c>
      <c r="I13" s="292"/>
      <c r="J13" s="319"/>
      <c r="K13" s="308" t="s">
        <v>636</v>
      </c>
      <c r="L13" s="309"/>
    </row>
    <row r="14" spans="1:12" s="298" customFormat="1" ht="29.25" customHeight="1" thickBot="1" x14ac:dyDescent="0.25">
      <c r="A14" s="299">
        <v>6</v>
      </c>
      <c r="B14" s="320" t="s">
        <v>1086</v>
      </c>
      <c r="C14" s="321" t="s">
        <v>1189</v>
      </c>
      <c r="D14" s="322" t="s">
        <v>1190</v>
      </c>
      <c r="E14" s="323" t="s">
        <v>1247</v>
      </c>
      <c r="F14" s="324" t="s">
        <v>1223</v>
      </c>
      <c r="G14" s="292">
        <v>1000</v>
      </c>
      <c r="H14" s="325">
        <v>40880</v>
      </c>
      <c r="I14" s="326"/>
      <c r="J14" s="327"/>
      <c r="K14" s="308" t="s">
        <v>636</v>
      </c>
      <c r="L14" s="309"/>
    </row>
    <row r="15" spans="1:12" s="298" customFormat="1" ht="29.25" customHeight="1" thickBot="1" x14ac:dyDescent="0.25">
      <c r="A15" s="289">
        <v>7</v>
      </c>
      <c r="B15" s="328" t="s">
        <v>1219</v>
      </c>
      <c r="C15" s="329" t="s">
        <v>1220</v>
      </c>
      <c r="D15" s="292">
        <v>53001031270</v>
      </c>
      <c r="E15" s="330" t="s">
        <v>1221</v>
      </c>
      <c r="F15" s="324" t="s">
        <v>1222</v>
      </c>
      <c r="G15" s="331">
        <v>2980</v>
      </c>
      <c r="H15" s="325">
        <v>40889</v>
      </c>
      <c r="I15" s="331"/>
      <c r="J15" s="332"/>
      <c r="K15" s="308" t="s">
        <v>636</v>
      </c>
      <c r="L15" s="309"/>
    </row>
    <row r="16" spans="1:12" s="298" customFormat="1" ht="29.25" customHeight="1" thickBot="1" x14ac:dyDescent="0.25">
      <c r="A16" s="299">
        <v>8</v>
      </c>
      <c r="B16" s="320" t="s">
        <v>1215</v>
      </c>
      <c r="C16" s="329" t="s">
        <v>1216</v>
      </c>
      <c r="D16" s="289">
        <v>1024073390</v>
      </c>
      <c r="E16" s="329" t="s">
        <v>1217</v>
      </c>
      <c r="F16" s="292" t="s">
        <v>1218</v>
      </c>
      <c r="G16" s="329">
        <v>7645</v>
      </c>
      <c r="H16" s="316" t="s">
        <v>1214</v>
      </c>
      <c r="I16" s="331"/>
      <c r="J16" s="329"/>
      <c r="K16" s="300" t="s">
        <v>636</v>
      </c>
      <c r="L16" s="333"/>
    </row>
    <row r="17" spans="1:12" s="298" customFormat="1" ht="23.25" thickBot="1" x14ac:dyDescent="0.25">
      <c r="A17" s="289">
        <v>9</v>
      </c>
      <c r="B17" s="334" t="s">
        <v>525</v>
      </c>
      <c r="C17" s="335" t="s">
        <v>526</v>
      </c>
      <c r="D17" s="322" t="s">
        <v>527</v>
      </c>
      <c r="E17" s="323" t="s">
        <v>528</v>
      </c>
      <c r="F17" s="335" t="s">
        <v>529</v>
      </c>
      <c r="G17" s="336">
        <v>300</v>
      </c>
      <c r="H17" s="336" t="s">
        <v>530</v>
      </c>
      <c r="I17" s="337" t="s">
        <v>498</v>
      </c>
      <c r="J17" s="335" t="s">
        <v>531</v>
      </c>
      <c r="K17" s="338" t="s">
        <v>532</v>
      </c>
      <c r="L17" s="336" t="s">
        <v>530</v>
      </c>
    </row>
    <row r="18" spans="1:12" s="298" customFormat="1" ht="23.25" thickBot="1" x14ac:dyDescent="0.25">
      <c r="A18" s="289">
        <v>10</v>
      </c>
      <c r="B18" s="339" t="s">
        <v>533</v>
      </c>
      <c r="C18" s="335" t="s">
        <v>534</v>
      </c>
      <c r="D18" s="340" t="s">
        <v>535</v>
      </c>
      <c r="E18" s="341" t="s">
        <v>536</v>
      </c>
      <c r="F18" s="300" t="s">
        <v>537</v>
      </c>
      <c r="G18" s="336">
        <v>299.3</v>
      </c>
      <c r="H18" s="336" t="s">
        <v>530</v>
      </c>
      <c r="I18" s="337" t="s">
        <v>538</v>
      </c>
      <c r="J18" s="300" t="s">
        <v>539</v>
      </c>
      <c r="K18" s="308" t="s">
        <v>532</v>
      </c>
      <c r="L18" s="336" t="s">
        <v>530</v>
      </c>
    </row>
    <row r="19" spans="1:12" s="298" customFormat="1" ht="23.25" thickBot="1" x14ac:dyDescent="0.25">
      <c r="A19" s="299">
        <v>11</v>
      </c>
      <c r="B19" s="339" t="s">
        <v>540</v>
      </c>
      <c r="C19" s="335" t="s">
        <v>541</v>
      </c>
      <c r="D19" s="340" t="s">
        <v>542</v>
      </c>
      <c r="E19" s="341" t="s">
        <v>543</v>
      </c>
      <c r="F19" s="300" t="s">
        <v>544</v>
      </c>
      <c r="G19" s="336">
        <v>300</v>
      </c>
      <c r="H19" s="342" t="s">
        <v>530</v>
      </c>
      <c r="I19" s="337" t="s">
        <v>498</v>
      </c>
      <c r="J19" s="300" t="s">
        <v>545</v>
      </c>
      <c r="K19" s="308" t="s">
        <v>532</v>
      </c>
      <c r="L19" s="342" t="s">
        <v>530</v>
      </c>
    </row>
    <row r="20" spans="1:12" s="298" customFormat="1" ht="23.25" thickBot="1" x14ac:dyDescent="0.25">
      <c r="A20" s="289">
        <v>12</v>
      </c>
      <c r="B20" s="339" t="s">
        <v>546</v>
      </c>
      <c r="C20" s="335" t="s">
        <v>547</v>
      </c>
      <c r="D20" s="340" t="s">
        <v>548</v>
      </c>
      <c r="E20" s="341" t="s">
        <v>549</v>
      </c>
      <c r="F20" s="300" t="s">
        <v>550</v>
      </c>
      <c r="G20" s="336">
        <v>300</v>
      </c>
      <c r="H20" s="336" t="s">
        <v>530</v>
      </c>
      <c r="I20" s="337" t="s">
        <v>498</v>
      </c>
      <c r="J20" s="300" t="s">
        <v>551</v>
      </c>
      <c r="K20" s="308" t="s">
        <v>532</v>
      </c>
      <c r="L20" s="336" t="s">
        <v>530</v>
      </c>
    </row>
    <row r="21" spans="1:12" s="298" customFormat="1" ht="23.25" thickBot="1" x14ac:dyDescent="0.25">
      <c r="A21" s="299">
        <v>13</v>
      </c>
      <c r="B21" s="339" t="s">
        <v>552</v>
      </c>
      <c r="C21" s="335" t="s">
        <v>553</v>
      </c>
      <c r="D21" s="340" t="s">
        <v>554</v>
      </c>
      <c r="E21" s="341" t="s">
        <v>555</v>
      </c>
      <c r="F21" s="300" t="s">
        <v>556</v>
      </c>
      <c r="G21" s="336">
        <v>290</v>
      </c>
      <c r="H21" s="342" t="s">
        <v>530</v>
      </c>
      <c r="I21" s="337" t="s">
        <v>498</v>
      </c>
      <c r="J21" s="300" t="s">
        <v>557</v>
      </c>
      <c r="K21" s="308" t="s">
        <v>532</v>
      </c>
      <c r="L21" s="342" t="s">
        <v>530</v>
      </c>
    </row>
    <row r="22" spans="1:12" s="298" customFormat="1" ht="23.25" thickBot="1" x14ac:dyDescent="0.25">
      <c r="A22" s="289">
        <v>14</v>
      </c>
      <c r="B22" s="339" t="s">
        <v>558</v>
      </c>
      <c r="C22" s="335" t="s">
        <v>559</v>
      </c>
      <c r="D22" s="340" t="s">
        <v>560</v>
      </c>
      <c r="E22" s="341" t="s">
        <v>561</v>
      </c>
      <c r="F22" s="300" t="s">
        <v>562</v>
      </c>
      <c r="G22" s="336">
        <v>290</v>
      </c>
      <c r="H22" s="336" t="s">
        <v>530</v>
      </c>
      <c r="I22" s="337" t="s">
        <v>498</v>
      </c>
      <c r="J22" s="300" t="s">
        <v>563</v>
      </c>
      <c r="K22" s="308" t="s">
        <v>532</v>
      </c>
      <c r="L22" s="336" t="s">
        <v>530</v>
      </c>
    </row>
    <row r="23" spans="1:12" s="298" customFormat="1" ht="23.25" thickBot="1" x14ac:dyDescent="0.25">
      <c r="A23" s="299">
        <v>15</v>
      </c>
      <c r="B23" s="300" t="s">
        <v>564</v>
      </c>
      <c r="C23" s="338" t="s">
        <v>565</v>
      </c>
      <c r="D23" s="340" t="s">
        <v>566</v>
      </c>
      <c r="E23" s="341" t="s">
        <v>567</v>
      </c>
      <c r="F23" s="308" t="s">
        <v>568</v>
      </c>
      <c r="G23" s="336">
        <v>290</v>
      </c>
      <c r="H23" s="342" t="s">
        <v>530</v>
      </c>
      <c r="I23" s="337" t="s">
        <v>498</v>
      </c>
      <c r="J23" s="300" t="s">
        <v>569</v>
      </c>
      <c r="K23" s="308" t="s">
        <v>532</v>
      </c>
      <c r="L23" s="342" t="s">
        <v>530</v>
      </c>
    </row>
    <row r="24" spans="1:12" s="298" customFormat="1" ht="23.25" thickBot="1" x14ac:dyDescent="0.25">
      <c r="A24" s="289">
        <v>16</v>
      </c>
      <c r="B24" s="300" t="s">
        <v>570</v>
      </c>
      <c r="C24" s="338" t="s">
        <v>571</v>
      </c>
      <c r="D24" s="340" t="s">
        <v>572</v>
      </c>
      <c r="E24" s="341" t="s">
        <v>573</v>
      </c>
      <c r="F24" s="308" t="s">
        <v>574</v>
      </c>
      <c r="G24" s="336">
        <v>295</v>
      </c>
      <c r="H24" s="336" t="s">
        <v>530</v>
      </c>
      <c r="I24" s="337" t="s">
        <v>498</v>
      </c>
      <c r="J24" s="300" t="s">
        <v>575</v>
      </c>
      <c r="K24" s="308" t="s">
        <v>532</v>
      </c>
      <c r="L24" s="336" t="s">
        <v>530</v>
      </c>
    </row>
    <row r="25" spans="1:12" s="343" customFormat="1" ht="23.25" thickBot="1" x14ac:dyDescent="0.25">
      <c r="A25" s="299">
        <v>17</v>
      </c>
      <c r="B25" s="300" t="s">
        <v>576</v>
      </c>
      <c r="C25" s="308" t="s">
        <v>577</v>
      </c>
      <c r="D25" s="340" t="s">
        <v>578</v>
      </c>
      <c r="E25" s="341" t="s">
        <v>579</v>
      </c>
      <c r="F25" s="308" t="s">
        <v>580</v>
      </c>
      <c r="G25" s="342">
        <v>295</v>
      </c>
      <c r="H25" s="342" t="s">
        <v>581</v>
      </c>
      <c r="I25" s="337" t="s">
        <v>498</v>
      </c>
      <c r="J25" s="300" t="s">
        <v>582</v>
      </c>
      <c r="K25" s="308" t="s">
        <v>532</v>
      </c>
      <c r="L25" s="342" t="s">
        <v>583</v>
      </c>
    </row>
    <row r="26" spans="1:12" s="343" customFormat="1" ht="23.25" thickBot="1" x14ac:dyDescent="0.25">
      <c r="A26" s="289">
        <v>18</v>
      </c>
      <c r="B26" s="300" t="s">
        <v>584</v>
      </c>
      <c r="C26" s="338" t="s">
        <v>585</v>
      </c>
      <c r="D26" s="340" t="s">
        <v>586</v>
      </c>
      <c r="E26" s="341" t="s">
        <v>587</v>
      </c>
      <c r="F26" s="338" t="s">
        <v>588</v>
      </c>
      <c r="G26" s="336">
        <v>294</v>
      </c>
      <c r="H26" s="336" t="s">
        <v>581</v>
      </c>
      <c r="I26" s="337" t="s">
        <v>498</v>
      </c>
      <c r="J26" s="335" t="s">
        <v>589</v>
      </c>
      <c r="K26" s="308" t="s">
        <v>532</v>
      </c>
      <c r="L26" s="336" t="s">
        <v>583</v>
      </c>
    </row>
    <row r="27" spans="1:12" s="298" customFormat="1" ht="23.25" thickBot="1" x14ac:dyDescent="0.25">
      <c r="A27" s="289">
        <v>19</v>
      </c>
      <c r="B27" s="339" t="s">
        <v>590</v>
      </c>
      <c r="C27" s="300" t="s">
        <v>591</v>
      </c>
      <c r="D27" s="340" t="s">
        <v>592</v>
      </c>
      <c r="E27" s="341" t="s">
        <v>1243</v>
      </c>
      <c r="F27" s="300" t="s">
        <v>1244</v>
      </c>
      <c r="G27" s="342">
        <v>400</v>
      </c>
      <c r="H27" s="342" t="s">
        <v>583</v>
      </c>
      <c r="I27" s="337" t="s">
        <v>498</v>
      </c>
      <c r="J27" s="344" t="s">
        <v>593</v>
      </c>
      <c r="K27" s="308" t="s">
        <v>532</v>
      </c>
      <c r="L27" s="342" t="s">
        <v>594</v>
      </c>
    </row>
    <row r="28" spans="1:12" s="298" customFormat="1" ht="34.5" thickBot="1" x14ac:dyDescent="0.25">
      <c r="A28" s="299">
        <v>20</v>
      </c>
      <c r="B28" s="339" t="s">
        <v>595</v>
      </c>
      <c r="C28" s="335" t="s">
        <v>506</v>
      </c>
      <c r="D28" s="345">
        <v>47001005158</v>
      </c>
      <c r="E28" s="341" t="s">
        <v>1245</v>
      </c>
      <c r="F28" s="300" t="s">
        <v>1246</v>
      </c>
      <c r="G28" s="336">
        <v>500</v>
      </c>
      <c r="H28" s="336" t="s">
        <v>583</v>
      </c>
      <c r="I28" s="337" t="s">
        <v>498</v>
      </c>
      <c r="J28" s="344" t="s">
        <v>507</v>
      </c>
      <c r="K28" s="308" t="s">
        <v>636</v>
      </c>
      <c r="L28" s="336" t="s">
        <v>594</v>
      </c>
    </row>
    <row r="29" spans="1:12" s="298" customFormat="1" ht="23.25" thickBot="1" x14ac:dyDescent="0.25">
      <c r="A29" s="289">
        <v>21</v>
      </c>
      <c r="B29" s="339" t="s">
        <v>584</v>
      </c>
      <c r="C29" s="335" t="s">
        <v>596</v>
      </c>
      <c r="D29" s="340" t="s">
        <v>597</v>
      </c>
      <c r="E29" s="341" t="s">
        <v>1248</v>
      </c>
      <c r="F29" s="346" t="s">
        <v>1249</v>
      </c>
      <c r="G29" s="336">
        <v>800</v>
      </c>
      <c r="H29" s="336" t="s">
        <v>598</v>
      </c>
      <c r="I29" s="337" t="s">
        <v>498</v>
      </c>
      <c r="J29" s="344" t="s">
        <v>599</v>
      </c>
      <c r="K29" s="338" t="s">
        <v>532</v>
      </c>
      <c r="L29" s="342" t="s">
        <v>594</v>
      </c>
    </row>
    <row r="30" spans="1:12" s="298" customFormat="1" ht="23.25" thickBot="1" x14ac:dyDescent="0.25">
      <c r="A30" s="299">
        <v>22</v>
      </c>
      <c r="B30" s="339" t="s">
        <v>600</v>
      </c>
      <c r="C30" s="335" t="s">
        <v>601</v>
      </c>
      <c r="D30" s="340" t="s">
        <v>602</v>
      </c>
      <c r="E30" s="341" t="s">
        <v>603</v>
      </c>
      <c r="F30" s="346" t="s">
        <v>604</v>
      </c>
      <c r="G30" s="336">
        <v>500</v>
      </c>
      <c r="H30" s="336" t="s">
        <v>605</v>
      </c>
      <c r="I30" s="337" t="s">
        <v>498</v>
      </c>
      <c r="J30" s="344" t="s">
        <v>606</v>
      </c>
      <c r="K30" s="338" t="s">
        <v>532</v>
      </c>
      <c r="L30" s="342" t="s">
        <v>594</v>
      </c>
    </row>
    <row r="31" spans="1:12" s="298" customFormat="1" ht="23.25" thickBot="1" x14ac:dyDescent="0.25">
      <c r="A31" s="289">
        <v>23</v>
      </c>
      <c r="B31" s="339" t="s">
        <v>514</v>
      </c>
      <c r="C31" s="335" t="s">
        <v>515</v>
      </c>
      <c r="D31" s="340" t="s">
        <v>516</v>
      </c>
      <c r="E31" s="341" t="s">
        <v>517</v>
      </c>
      <c r="F31" s="346" t="s">
        <v>518</v>
      </c>
      <c r="G31" s="336">
        <v>900</v>
      </c>
      <c r="H31" s="336" t="s">
        <v>594</v>
      </c>
      <c r="I31" s="337" t="s">
        <v>498</v>
      </c>
      <c r="J31" s="344" t="s">
        <v>519</v>
      </c>
      <c r="K31" s="338" t="s">
        <v>532</v>
      </c>
      <c r="L31" s="342" t="s">
        <v>594</v>
      </c>
    </row>
    <row r="32" spans="1:12" s="298" customFormat="1" ht="23.25" thickBot="1" x14ac:dyDescent="0.25">
      <c r="A32" s="299">
        <v>24</v>
      </c>
      <c r="B32" s="339" t="s">
        <v>607</v>
      </c>
      <c r="C32" s="300" t="s">
        <v>608</v>
      </c>
      <c r="D32" s="340" t="s">
        <v>501</v>
      </c>
      <c r="E32" s="341" t="s">
        <v>502</v>
      </c>
      <c r="F32" s="300" t="s">
        <v>503</v>
      </c>
      <c r="G32" s="342">
        <v>1000</v>
      </c>
      <c r="H32" s="342" t="s">
        <v>609</v>
      </c>
      <c r="I32" s="337" t="s">
        <v>504</v>
      </c>
      <c r="J32" s="344" t="s">
        <v>505</v>
      </c>
      <c r="K32" s="308" t="s">
        <v>532</v>
      </c>
      <c r="L32" s="342" t="s">
        <v>610</v>
      </c>
    </row>
    <row r="33" spans="1:12" s="298" customFormat="1" ht="23.25" thickBot="1" x14ac:dyDescent="0.25">
      <c r="A33" s="289">
        <v>25</v>
      </c>
      <c r="B33" s="339" t="s">
        <v>611</v>
      </c>
      <c r="C33" s="335" t="s">
        <v>612</v>
      </c>
      <c r="D33" s="340" t="s">
        <v>613</v>
      </c>
      <c r="E33" s="341" t="s">
        <v>614</v>
      </c>
      <c r="F33" s="300" t="s">
        <v>615</v>
      </c>
      <c r="G33" s="336">
        <v>300</v>
      </c>
      <c r="H33" s="336" t="s">
        <v>609</v>
      </c>
      <c r="I33" s="337" t="s">
        <v>498</v>
      </c>
      <c r="J33" s="344" t="s">
        <v>616</v>
      </c>
      <c r="K33" s="338" t="s">
        <v>532</v>
      </c>
      <c r="L33" s="336" t="s">
        <v>610</v>
      </c>
    </row>
    <row r="34" spans="1:12" s="298" customFormat="1" ht="23.25" thickBot="1" x14ac:dyDescent="0.25">
      <c r="A34" s="299">
        <v>26</v>
      </c>
      <c r="B34" s="339" t="s">
        <v>508</v>
      </c>
      <c r="C34" s="300" t="s">
        <v>509</v>
      </c>
      <c r="D34" s="340" t="s">
        <v>510</v>
      </c>
      <c r="E34" s="341" t="s">
        <v>511</v>
      </c>
      <c r="F34" s="300" t="s">
        <v>512</v>
      </c>
      <c r="G34" s="342">
        <v>850</v>
      </c>
      <c r="H34" s="347">
        <v>40970</v>
      </c>
      <c r="I34" s="337" t="s">
        <v>498</v>
      </c>
      <c r="J34" s="344" t="s">
        <v>513</v>
      </c>
      <c r="K34" s="308" t="s">
        <v>532</v>
      </c>
      <c r="L34" s="347">
        <v>41062</v>
      </c>
    </row>
    <row r="35" spans="1:12" s="298" customFormat="1" ht="45.75" thickBot="1" x14ac:dyDescent="0.25">
      <c r="A35" s="289">
        <v>27</v>
      </c>
      <c r="B35" s="339" t="s">
        <v>617</v>
      </c>
      <c r="C35" s="300" t="s">
        <v>618</v>
      </c>
      <c r="D35" s="340" t="s">
        <v>619</v>
      </c>
      <c r="E35" s="341" t="s">
        <v>620</v>
      </c>
      <c r="F35" s="300" t="s">
        <v>621</v>
      </c>
      <c r="G35" s="342">
        <v>20</v>
      </c>
      <c r="H35" s="347">
        <v>41062</v>
      </c>
      <c r="I35" s="337" t="s">
        <v>622</v>
      </c>
      <c r="J35" s="344" t="s">
        <v>623</v>
      </c>
      <c r="K35" s="308" t="s">
        <v>532</v>
      </c>
      <c r="L35" s="347">
        <v>41123</v>
      </c>
    </row>
    <row r="36" spans="1:12" s="298" customFormat="1" ht="45.75" thickBot="1" x14ac:dyDescent="0.25">
      <c r="A36" s="289">
        <v>28</v>
      </c>
      <c r="B36" s="339" t="s">
        <v>624</v>
      </c>
      <c r="C36" s="335" t="s">
        <v>625</v>
      </c>
      <c r="D36" s="340" t="s">
        <v>626</v>
      </c>
      <c r="E36" s="341" t="s">
        <v>627</v>
      </c>
      <c r="F36" s="300" t="s">
        <v>628</v>
      </c>
      <c r="G36" s="336">
        <v>20</v>
      </c>
      <c r="H36" s="348">
        <v>41092</v>
      </c>
      <c r="I36" s="337" t="s">
        <v>622</v>
      </c>
      <c r="J36" s="344" t="s">
        <v>629</v>
      </c>
      <c r="K36" s="308" t="s">
        <v>532</v>
      </c>
      <c r="L36" s="347">
        <v>41123</v>
      </c>
    </row>
    <row r="37" spans="1:12" s="298" customFormat="1" ht="34.5" thickBot="1" x14ac:dyDescent="0.25">
      <c r="A37" s="299">
        <v>29</v>
      </c>
      <c r="B37" s="339" t="s">
        <v>630</v>
      </c>
      <c r="C37" s="300" t="s">
        <v>631</v>
      </c>
      <c r="D37" s="340" t="s">
        <v>632</v>
      </c>
      <c r="E37" s="341" t="s">
        <v>633</v>
      </c>
      <c r="F37" s="300" t="s">
        <v>634</v>
      </c>
      <c r="G37" s="342">
        <v>500</v>
      </c>
      <c r="H37" s="347">
        <v>41123</v>
      </c>
      <c r="I37" s="337" t="s">
        <v>498</v>
      </c>
      <c r="J37" s="344" t="s">
        <v>635</v>
      </c>
      <c r="K37" s="308" t="s">
        <v>636</v>
      </c>
      <c r="L37" s="347">
        <v>41184</v>
      </c>
    </row>
    <row r="38" spans="1:12" s="298" customFormat="1" ht="34.5" thickBot="1" x14ac:dyDescent="0.25">
      <c r="A38" s="289">
        <v>30</v>
      </c>
      <c r="B38" s="339" t="s">
        <v>637</v>
      </c>
      <c r="C38" s="335" t="s">
        <v>638</v>
      </c>
      <c r="D38" s="340" t="s">
        <v>639</v>
      </c>
      <c r="E38" s="341" t="s">
        <v>640</v>
      </c>
      <c r="F38" s="300" t="s">
        <v>641</v>
      </c>
      <c r="G38" s="336">
        <v>1600</v>
      </c>
      <c r="H38" s="348">
        <v>41154</v>
      </c>
      <c r="I38" s="337" t="s">
        <v>498</v>
      </c>
      <c r="J38" s="344" t="s">
        <v>642</v>
      </c>
      <c r="K38" s="308" t="s">
        <v>636</v>
      </c>
      <c r="L38" s="347">
        <v>41184</v>
      </c>
    </row>
    <row r="39" spans="1:12" s="298" customFormat="1" ht="34.5" thickBot="1" x14ac:dyDescent="0.25">
      <c r="A39" s="299">
        <v>31</v>
      </c>
      <c r="B39" s="339" t="s">
        <v>643</v>
      </c>
      <c r="C39" s="300" t="s">
        <v>644</v>
      </c>
      <c r="D39" s="340" t="s">
        <v>645</v>
      </c>
      <c r="E39" s="341" t="s">
        <v>646</v>
      </c>
      <c r="F39" s="300" t="s">
        <v>647</v>
      </c>
      <c r="G39" s="342">
        <v>1000</v>
      </c>
      <c r="H39" s="347">
        <v>41154</v>
      </c>
      <c r="I39" s="337" t="s">
        <v>494</v>
      </c>
      <c r="J39" s="344" t="s">
        <v>648</v>
      </c>
      <c r="K39" s="308" t="s">
        <v>532</v>
      </c>
      <c r="L39" s="347">
        <v>41184</v>
      </c>
    </row>
    <row r="40" spans="1:12" s="298" customFormat="1" ht="34.5" thickBot="1" x14ac:dyDescent="0.25">
      <c r="A40" s="289">
        <v>32</v>
      </c>
      <c r="B40" s="339" t="s">
        <v>600</v>
      </c>
      <c r="C40" s="335" t="s">
        <v>649</v>
      </c>
      <c r="D40" s="340" t="s">
        <v>650</v>
      </c>
      <c r="E40" s="341" t="s">
        <v>651</v>
      </c>
      <c r="F40" s="300" t="s">
        <v>652</v>
      </c>
      <c r="G40" s="336">
        <v>1199</v>
      </c>
      <c r="H40" s="347">
        <v>41154</v>
      </c>
      <c r="I40" s="337" t="s">
        <v>498</v>
      </c>
      <c r="J40" s="344" t="s">
        <v>653</v>
      </c>
      <c r="K40" s="308" t="s">
        <v>532</v>
      </c>
      <c r="L40" s="347">
        <v>41184</v>
      </c>
    </row>
    <row r="41" spans="1:12" s="298" customFormat="1" ht="34.5" thickBot="1" x14ac:dyDescent="0.25">
      <c r="A41" s="299">
        <v>33</v>
      </c>
      <c r="B41" s="339" t="s">
        <v>654</v>
      </c>
      <c r="C41" s="335" t="s">
        <v>655</v>
      </c>
      <c r="D41" s="340" t="s">
        <v>656</v>
      </c>
      <c r="E41" s="341" t="s">
        <v>657</v>
      </c>
      <c r="F41" s="300" t="s">
        <v>658</v>
      </c>
      <c r="G41" s="349">
        <v>3600</v>
      </c>
      <c r="H41" s="348">
        <v>40946</v>
      </c>
      <c r="I41" s="337" t="s">
        <v>498</v>
      </c>
      <c r="J41" s="344" t="s">
        <v>659</v>
      </c>
      <c r="K41" s="308" t="s">
        <v>636</v>
      </c>
      <c r="L41" s="347"/>
    </row>
    <row r="42" spans="1:12" s="298" customFormat="1" ht="23.25" thickBot="1" x14ac:dyDescent="0.25">
      <c r="A42" s="289">
        <v>34</v>
      </c>
      <c r="B42" s="339" t="s">
        <v>654</v>
      </c>
      <c r="C42" s="335" t="s">
        <v>655</v>
      </c>
      <c r="D42" s="340" t="s">
        <v>656</v>
      </c>
      <c r="E42" s="341" t="s">
        <v>657</v>
      </c>
      <c r="F42" s="300" t="s">
        <v>658</v>
      </c>
      <c r="G42" s="349">
        <v>-3600</v>
      </c>
      <c r="H42" s="348">
        <v>40946</v>
      </c>
      <c r="I42" s="337" t="s">
        <v>498</v>
      </c>
      <c r="J42" s="344" t="s">
        <v>659</v>
      </c>
      <c r="K42" s="308" t="s">
        <v>660</v>
      </c>
      <c r="L42" s="347"/>
    </row>
    <row r="43" spans="1:12" s="298" customFormat="1" ht="34.5" thickBot="1" x14ac:dyDescent="0.25">
      <c r="A43" s="299">
        <v>35</v>
      </c>
      <c r="B43" s="339"/>
      <c r="C43" s="335"/>
      <c r="D43" s="340"/>
      <c r="E43" s="341"/>
      <c r="F43" s="300"/>
      <c r="G43" s="349">
        <v>4</v>
      </c>
      <c r="H43" s="348">
        <v>40948</v>
      </c>
      <c r="I43" s="337" t="s">
        <v>661</v>
      </c>
      <c r="J43" s="344"/>
      <c r="K43" s="308" t="s">
        <v>532</v>
      </c>
      <c r="L43" s="347"/>
    </row>
    <row r="44" spans="1:12" s="298" customFormat="1" ht="34.5" thickBot="1" x14ac:dyDescent="0.25">
      <c r="A44" s="289">
        <v>36</v>
      </c>
      <c r="B44" s="339"/>
      <c r="C44" s="335"/>
      <c r="D44" s="340"/>
      <c r="E44" s="341"/>
      <c r="F44" s="300"/>
      <c r="G44" s="349">
        <v>-4</v>
      </c>
      <c r="H44" s="348">
        <v>40949</v>
      </c>
      <c r="I44" s="337" t="s">
        <v>661</v>
      </c>
      <c r="J44" s="344"/>
      <c r="K44" s="308" t="s">
        <v>660</v>
      </c>
      <c r="L44" s="347"/>
    </row>
    <row r="45" spans="1:12" s="298" customFormat="1" ht="34.5" thickBot="1" x14ac:dyDescent="0.25">
      <c r="A45" s="299">
        <v>37</v>
      </c>
      <c r="B45" s="339" t="s">
        <v>662</v>
      </c>
      <c r="C45" s="300" t="s">
        <v>663</v>
      </c>
      <c r="D45" s="340" t="s">
        <v>664</v>
      </c>
      <c r="E45" s="341" t="s">
        <v>665</v>
      </c>
      <c r="F45" s="300" t="s">
        <v>666</v>
      </c>
      <c r="G45" s="342">
        <v>90</v>
      </c>
      <c r="H45" s="336" t="s">
        <v>667</v>
      </c>
      <c r="I45" s="337" t="s">
        <v>498</v>
      </c>
      <c r="J45" s="344" t="s">
        <v>668</v>
      </c>
      <c r="K45" s="308" t="s">
        <v>636</v>
      </c>
      <c r="L45" s="350" t="s">
        <v>669</v>
      </c>
    </row>
    <row r="46" spans="1:12" s="298" customFormat="1" ht="34.5" thickBot="1" x14ac:dyDescent="0.25">
      <c r="A46" s="289">
        <v>38</v>
      </c>
      <c r="B46" s="339" t="s">
        <v>670</v>
      </c>
      <c r="C46" s="335" t="s">
        <v>671</v>
      </c>
      <c r="D46" s="340" t="s">
        <v>672</v>
      </c>
      <c r="E46" s="341" t="s">
        <v>673</v>
      </c>
      <c r="F46" s="300" t="s">
        <v>674</v>
      </c>
      <c r="G46" s="336">
        <v>100</v>
      </c>
      <c r="H46" s="336" t="s">
        <v>675</v>
      </c>
      <c r="I46" s="337" t="s">
        <v>676</v>
      </c>
      <c r="J46" s="344" t="s">
        <v>677</v>
      </c>
      <c r="K46" s="308" t="s">
        <v>678</v>
      </c>
      <c r="L46" s="350" t="s">
        <v>669</v>
      </c>
    </row>
    <row r="47" spans="1:12" s="298" customFormat="1" ht="34.5" thickBot="1" x14ac:dyDescent="0.25">
      <c r="A47" s="299">
        <v>39</v>
      </c>
      <c r="B47" s="339" t="s">
        <v>679</v>
      </c>
      <c r="C47" s="335" t="s">
        <v>680</v>
      </c>
      <c r="D47" s="340" t="s">
        <v>681</v>
      </c>
      <c r="E47" s="341" t="s">
        <v>682</v>
      </c>
      <c r="F47" s="346" t="s">
        <v>683</v>
      </c>
      <c r="G47" s="336">
        <v>100</v>
      </c>
      <c r="H47" s="336" t="s">
        <v>675</v>
      </c>
      <c r="I47" s="337" t="s">
        <v>676</v>
      </c>
      <c r="J47" s="344" t="s">
        <v>684</v>
      </c>
      <c r="K47" s="308" t="s">
        <v>678</v>
      </c>
      <c r="L47" s="350" t="s">
        <v>669</v>
      </c>
    </row>
    <row r="48" spans="1:12" s="298" customFormat="1" ht="57" thickBot="1" x14ac:dyDescent="0.25">
      <c r="A48" s="289">
        <v>40</v>
      </c>
      <c r="B48" s="339" t="s">
        <v>685</v>
      </c>
      <c r="C48" s="335" t="s">
        <v>680</v>
      </c>
      <c r="D48" s="340" t="s">
        <v>686</v>
      </c>
      <c r="E48" s="341" t="s">
        <v>687</v>
      </c>
      <c r="F48" s="346" t="s">
        <v>688</v>
      </c>
      <c r="G48" s="336">
        <v>100</v>
      </c>
      <c r="H48" s="336" t="s">
        <v>675</v>
      </c>
      <c r="I48" s="337" t="s">
        <v>676</v>
      </c>
      <c r="J48" s="344" t="s">
        <v>689</v>
      </c>
      <c r="K48" s="308" t="s">
        <v>678</v>
      </c>
      <c r="L48" s="350" t="s">
        <v>669</v>
      </c>
    </row>
    <row r="49" spans="1:12" s="298" customFormat="1" ht="57" thickBot="1" x14ac:dyDescent="0.25">
      <c r="A49" s="299">
        <v>41</v>
      </c>
      <c r="B49" s="339" t="s">
        <v>690</v>
      </c>
      <c r="C49" s="335" t="s">
        <v>680</v>
      </c>
      <c r="D49" s="340" t="s">
        <v>691</v>
      </c>
      <c r="E49" s="341" t="s">
        <v>692</v>
      </c>
      <c r="F49" s="346" t="s">
        <v>688</v>
      </c>
      <c r="G49" s="336">
        <v>100</v>
      </c>
      <c r="H49" s="336" t="s">
        <v>675</v>
      </c>
      <c r="I49" s="337" t="s">
        <v>676</v>
      </c>
      <c r="J49" s="344" t="s">
        <v>693</v>
      </c>
      <c r="K49" s="308" t="s">
        <v>678</v>
      </c>
      <c r="L49" s="350" t="s">
        <v>669</v>
      </c>
    </row>
    <row r="50" spans="1:12" s="298" customFormat="1" ht="34.5" thickBot="1" x14ac:dyDescent="0.25">
      <c r="A50" s="289">
        <v>42</v>
      </c>
      <c r="B50" s="339" t="s">
        <v>694</v>
      </c>
      <c r="C50" s="335" t="s">
        <v>695</v>
      </c>
      <c r="D50" s="340">
        <v>61002001840</v>
      </c>
      <c r="E50" s="341" t="s">
        <v>1250</v>
      </c>
      <c r="F50" s="292" t="s">
        <v>1251</v>
      </c>
      <c r="G50" s="336">
        <v>800</v>
      </c>
      <c r="H50" s="336" t="s">
        <v>696</v>
      </c>
      <c r="I50" s="337" t="s">
        <v>498</v>
      </c>
      <c r="J50" s="351" t="s">
        <v>697</v>
      </c>
      <c r="K50" s="308" t="s">
        <v>532</v>
      </c>
      <c r="L50" s="350" t="s">
        <v>698</v>
      </c>
    </row>
    <row r="51" spans="1:12" s="298" customFormat="1" ht="34.5" thickBot="1" x14ac:dyDescent="0.25">
      <c r="A51" s="289">
        <v>43</v>
      </c>
      <c r="B51" s="339" t="s">
        <v>699</v>
      </c>
      <c r="C51" s="335" t="s">
        <v>700</v>
      </c>
      <c r="D51" s="340">
        <v>61002004746</v>
      </c>
      <c r="E51" s="341" t="s">
        <v>1252</v>
      </c>
      <c r="F51" s="292" t="s">
        <v>1253</v>
      </c>
      <c r="G51" s="336">
        <v>500</v>
      </c>
      <c r="H51" s="336" t="s">
        <v>696</v>
      </c>
      <c r="I51" s="337" t="s">
        <v>498</v>
      </c>
      <c r="J51" s="351" t="s">
        <v>701</v>
      </c>
      <c r="K51" s="308" t="s">
        <v>532</v>
      </c>
      <c r="L51" s="350" t="s">
        <v>698</v>
      </c>
    </row>
    <row r="52" spans="1:12" s="298" customFormat="1" ht="34.5" thickBot="1" x14ac:dyDescent="0.25">
      <c r="A52" s="299">
        <v>44</v>
      </c>
      <c r="B52" s="339" t="s">
        <v>702</v>
      </c>
      <c r="C52" s="335" t="s">
        <v>703</v>
      </c>
      <c r="D52" s="340">
        <v>24001019892</v>
      </c>
      <c r="E52" s="341" t="s">
        <v>704</v>
      </c>
      <c r="F52" s="292" t="s">
        <v>1254</v>
      </c>
      <c r="G52" s="352">
        <v>300</v>
      </c>
      <c r="H52" s="336" t="s">
        <v>696</v>
      </c>
      <c r="I52" s="337" t="s">
        <v>498</v>
      </c>
      <c r="J52" s="351" t="s">
        <v>705</v>
      </c>
      <c r="K52" s="308" t="s">
        <v>532</v>
      </c>
      <c r="L52" s="350" t="s">
        <v>698</v>
      </c>
    </row>
    <row r="53" spans="1:12" s="298" customFormat="1" ht="23.25" thickBot="1" x14ac:dyDescent="0.25">
      <c r="A53" s="289">
        <v>45</v>
      </c>
      <c r="B53" s="339" t="s">
        <v>706</v>
      </c>
      <c r="C53" s="335" t="s">
        <v>707</v>
      </c>
      <c r="D53" s="340">
        <v>61006003120</v>
      </c>
      <c r="E53" s="341" t="s">
        <v>1255</v>
      </c>
      <c r="F53" s="353" t="s">
        <v>1256</v>
      </c>
      <c r="G53" s="336">
        <v>750</v>
      </c>
      <c r="H53" s="336" t="s">
        <v>696</v>
      </c>
      <c r="I53" s="337" t="s">
        <v>498</v>
      </c>
      <c r="J53" s="351" t="s">
        <v>708</v>
      </c>
      <c r="K53" s="308" t="s">
        <v>532</v>
      </c>
      <c r="L53" s="350" t="s">
        <v>698</v>
      </c>
    </row>
    <row r="54" spans="1:12" s="298" customFormat="1" ht="23.25" thickBot="1" x14ac:dyDescent="0.25">
      <c r="A54" s="299">
        <v>46</v>
      </c>
      <c r="B54" s="339" t="s">
        <v>709</v>
      </c>
      <c r="C54" s="335" t="s">
        <v>710</v>
      </c>
      <c r="D54" s="340">
        <v>61006001717</v>
      </c>
      <c r="E54" s="341" t="s">
        <v>1257</v>
      </c>
      <c r="F54" s="353" t="s">
        <v>1258</v>
      </c>
      <c r="G54" s="336">
        <v>500</v>
      </c>
      <c r="H54" s="336" t="s">
        <v>696</v>
      </c>
      <c r="I54" s="337" t="s">
        <v>498</v>
      </c>
      <c r="J54" s="351" t="s">
        <v>711</v>
      </c>
      <c r="K54" s="308" t="s">
        <v>532</v>
      </c>
      <c r="L54" s="350" t="s">
        <v>698</v>
      </c>
    </row>
    <row r="55" spans="1:12" s="298" customFormat="1" ht="23.25" thickBot="1" x14ac:dyDescent="0.25">
      <c r="A55" s="289">
        <v>47</v>
      </c>
      <c r="B55" s="339" t="s">
        <v>712</v>
      </c>
      <c r="C55" s="335" t="s">
        <v>713</v>
      </c>
      <c r="D55" s="340" t="s">
        <v>714</v>
      </c>
      <c r="E55" s="341" t="s">
        <v>715</v>
      </c>
      <c r="F55" s="353" t="s">
        <v>716</v>
      </c>
      <c r="G55" s="336">
        <v>200</v>
      </c>
      <c r="H55" s="336" t="s">
        <v>717</v>
      </c>
      <c r="I55" s="337" t="s">
        <v>498</v>
      </c>
      <c r="J55" s="351" t="s">
        <v>718</v>
      </c>
      <c r="K55" s="308" t="s">
        <v>532</v>
      </c>
      <c r="L55" s="350" t="s">
        <v>698</v>
      </c>
    </row>
    <row r="56" spans="1:12" s="298" customFormat="1" ht="23.25" thickBot="1" x14ac:dyDescent="0.25">
      <c r="A56" s="299">
        <v>48</v>
      </c>
      <c r="B56" s="339" t="s">
        <v>719</v>
      </c>
      <c r="C56" s="335" t="s">
        <v>720</v>
      </c>
      <c r="D56" s="340">
        <v>61003007733</v>
      </c>
      <c r="E56" s="341" t="s">
        <v>1259</v>
      </c>
      <c r="F56" s="353" t="s">
        <v>1260</v>
      </c>
      <c r="G56" s="336">
        <v>300</v>
      </c>
      <c r="H56" s="336" t="s">
        <v>696</v>
      </c>
      <c r="I56" s="337" t="s">
        <v>498</v>
      </c>
      <c r="J56" s="351" t="s">
        <v>721</v>
      </c>
      <c r="K56" s="308" t="s">
        <v>532</v>
      </c>
      <c r="L56" s="350" t="s">
        <v>698</v>
      </c>
    </row>
    <row r="57" spans="1:12" s="298" customFormat="1" ht="42" customHeight="1" thickBot="1" x14ac:dyDescent="0.25">
      <c r="A57" s="289">
        <v>49</v>
      </c>
      <c r="B57" s="339" t="s">
        <v>722</v>
      </c>
      <c r="C57" s="335" t="s">
        <v>723</v>
      </c>
      <c r="D57" s="340" t="s">
        <v>724</v>
      </c>
      <c r="E57" s="341" t="s">
        <v>725</v>
      </c>
      <c r="F57" s="353" t="s">
        <v>726</v>
      </c>
      <c r="G57" s="336">
        <v>350</v>
      </c>
      <c r="H57" s="336" t="s">
        <v>696</v>
      </c>
      <c r="I57" s="337" t="s">
        <v>498</v>
      </c>
      <c r="J57" s="351" t="s">
        <v>727</v>
      </c>
      <c r="K57" s="308" t="s">
        <v>532</v>
      </c>
      <c r="L57" s="350" t="s">
        <v>698</v>
      </c>
    </row>
    <row r="58" spans="1:12" s="298" customFormat="1" ht="42" customHeight="1" thickBot="1" x14ac:dyDescent="0.25">
      <c r="A58" s="299">
        <v>50</v>
      </c>
      <c r="B58" s="339" t="s">
        <v>728</v>
      </c>
      <c r="C58" s="335" t="s">
        <v>729</v>
      </c>
      <c r="D58" s="340">
        <v>62001005481</v>
      </c>
      <c r="E58" s="341" t="s">
        <v>1261</v>
      </c>
      <c r="F58" s="353" t="s">
        <v>1262</v>
      </c>
      <c r="G58" s="336">
        <v>300</v>
      </c>
      <c r="H58" s="336" t="s">
        <v>696</v>
      </c>
      <c r="I58" s="337" t="s">
        <v>498</v>
      </c>
      <c r="J58" s="351" t="s">
        <v>730</v>
      </c>
      <c r="K58" s="308" t="s">
        <v>532</v>
      </c>
      <c r="L58" s="350" t="s">
        <v>698</v>
      </c>
    </row>
    <row r="59" spans="1:12" s="298" customFormat="1" ht="36.75" customHeight="1" thickBot="1" x14ac:dyDescent="0.25">
      <c r="A59" s="289">
        <v>51</v>
      </c>
      <c r="B59" s="339" t="s">
        <v>731</v>
      </c>
      <c r="C59" s="335" t="s">
        <v>732</v>
      </c>
      <c r="D59" s="340" t="s">
        <v>733</v>
      </c>
      <c r="E59" s="341" t="s">
        <v>734</v>
      </c>
      <c r="F59" s="353" t="s">
        <v>735</v>
      </c>
      <c r="G59" s="336">
        <v>360</v>
      </c>
      <c r="H59" s="336" t="s">
        <v>736</v>
      </c>
      <c r="I59" s="337" t="s">
        <v>498</v>
      </c>
      <c r="J59" s="351" t="s">
        <v>737</v>
      </c>
      <c r="K59" s="308" t="s">
        <v>532</v>
      </c>
      <c r="L59" s="350" t="s">
        <v>698</v>
      </c>
    </row>
    <row r="60" spans="1:12" s="298" customFormat="1" ht="36.75" customHeight="1" thickBot="1" x14ac:dyDescent="0.25">
      <c r="A60" s="289">
        <v>52</v>
      </c>
      <c r="B60" s="339" t="s">
        <v>738</v>
      </c>
      <c r="C60" s="335" t="s">
        <v>703</v>
      </c>
      <c r="D60" s="340" t="s">
        <v>739</v>
      </c>
      <c r="E60" s="341" t="s">
        <v>740</v>
      </c>
      <c r="F60" s="353" t="s">
        <v>741</v>
      </c>
      <c r="G60" s="349">
        <v>300</v>
      </c>
      <c r="H60" s="336" t="s">
        <v>736</v>
      </c>
      <c r="I60" s="337" t="s">
        <v>498</v>
      </c>
      <c r="J60" s="351" t="s">
        <v>742</v>
      </c>
      <c r="K60" s="308" t="s">
        <v>532</v>
      </c>
      <c r="L60" s="350" t="s">
        <v>698</v>
      </c>
    </row>
    <row r="61" spans="1:12" s="298" customFormat="1" ht="36.75" customHeight="1" thickBot="1" x14ac:dyDescent="0.25">
      <c r="A61" s="299">
        <v>53</v>
      </c>
      <c r="B61" s="339" t="s">
        <v>743</v>
      </c>
      <c r="C61" s="335" t="s">
        <v>744</v>
      </c>
      <c r="D61" s="340" t="s">
        <v>745</v>
      </c>
      <c r="E61" s="341" t="s">
        <v>746</v>
      </c>
      <c r="F61" s="353" t="s">
        <v>747</v>
      </c>
      <c r="G61" s="336">
        <v>5</v>
      </c>
      <c r="H61" s="336" t="s">
        <v>736</v>
      </c>
      <c r="I61" s="337" t="s">
        <v>676</v>
      </c>
      <c r="J61" s="351" t="s">
        <v>748</v>
      </c>
      <c r="K61" s="308" t="s">
        <v>532</v>
      </c>
      <c r="L61" s="350" t="s">
        <v>698</v>
      </c>
    </row>
    <row r="62" spans="1:12" s="298" customFormat="1" ht="36.75" customHeight="1" thickBot="1" x14ac:dyDescent="0.25">
      <c r="A62" s="289">
        <v>54</v>
      </c>
      <c r="B62" s="339" t="s">
        <v>749</v>
      </c>
      <c r="C62" s="335" t="s">
        <v>750</v>
      </c>
      <c r="D62" s="340" t="s">
        <v>751</v>
      </c>
      <c r="E62" s="341" t="s">
        <v>752</v>
      </c>
      <c r="F62" s="353" t="s">
        <v>753</v>
      </c>
      <c r="G62" s="336">
        <v>3</v>
      </c>
      <c r="H62" s="336" t="s">
        <v>736</v>
      </c>
      <c r="I62" s="337" t="s">
        <v>622</v>
      </c>
      <c r="J62" s="351" t="s">
        <v>754</v>
      </c>
      <c r="K62" s="308" t="s">
        <v>755</v>
      </c>
      <c r="L62" s="350" t="s">
        <v>698</v>
      </c>
    </row>
    <row r="63" spans="1:12" s="298" customFormat="1" ht="36.75" customHeight="1" thickBot="1" x14ac:dyDescent="0.25">
      <c r="A63" s="299">
        <v>55</v>
      </c>
      <c r="B63" s="339" t="s">
        <v>600</v>
      </c>
      <c r="C63" s="335" t="s">
        <v>756</v>
      </c>
      <c r="D63" s="340" t="s">
        <v>757</v>
      </c>
      <c r="E63" s="341" t="s">
        <v>758</v>
      </c>
      <c r="F63" s="353" t="s">
        <v>759</v>
      </c>
      <c r="G63" s="336">
        <v>360</v>
      </c>
      <c r="H63" s="336" t="s">
        <v>736</v>
      </c>
      <c r="I63" s="337" t="s">
        <v>498</v>
      </c>
      <c r="J63" s="351" t="s">
        <v>760</v>
      </c>
      <c r="K63" s="308" t="s">
        <v>532</v>
      </c>
      <c r="L63" s="350" t="s">
        <v>698</v>
      </c>
    </row>
    <row r="64" spans="1:12" s="298" customFormat="1" ht="36.75" customHeight="1" thickBot="1" x14ac:dyDescent="0.25">
      <c r="A64" s="289">
        <v>56</v>
      </c>
      <c r="B64" s="339" t="s">
        <v>761</v>
      </c>
      <c r="C64" s="335" t="s">
        <v>762</v>
      </c>
      <c r="D64" s="340" t="s">
        <v>763</v>
      </c>
      <c r="E64" s="341" t="s">
        <v>764</v>
      </c>
      <c r="F64" s="353" t="s">
        <v>765</v>
      </c>
      <c r="G64" s="336">
        <v>800</v>
      </c>
      <c r="H64" s="336" t="s">
        <v>669</v>
      </c>
      <c r="I64" s="337" t="s">
        <v>498</v>
      </c>
      <c r="J64" s="351" t="s">
        <v>766</v>
      </c>
      <c r="K64" s="308" t="s">
        <v>532</v>
      </c>
      <c r="L64" s="350" t="s">
        <v>698</v>
      </c>
    </row>
    <row r="65" spans="1:13" s="298" customFormat="1" ht="36.75" customHeight="1" thickBot="1" x14ac:dyDescent="0.25">
      <c r="A65" s="299">
        <v>57</v>
      </c>
      <c r="B65" s="339" t="s">
        <v>767</v>
      </c>
      <c r="C65" s="335" t="s">
        <v>768</v>
      </c>
      <c r="D65" s="340" t="s">
        <v>769</v>
      </c>
      <c r="E65" s="341" t="s">
        <v>770</v>
      </c>
      <c r="F65" s="353" t="s">
        <v>771</v>
      </c>
      <c r="G65" s="336">
        <v>200</v>
      </c>
      <c r="H65" s="336" t="s">
        <v>669</v>
      </c>
      <c r="I65" s="337" t="s">
        <v>498</v>
      </c>
      <c r="J65" s="351" t="s">
        <v>772</v>
      </c>
      <c r="K65" s="308" t="s">
        <v>532</v>
      </c>
      <c r="L65" s="354" t="s">
        <v>698</v>
      </c>
      <c r="M65" s="355" t="s">
        <v>773</v>
      </c>
    </row>
    <row r="66" spans="1:13" s="298" customFormat="1" ht="36.75" customHeight="1" thickBot="1" x14ac:dyDescent="0.25">
      <c r="A66" s="289">
        <v>58</v>
      </c>
      <c r="B66" s="339" t="s">
        <v>738</v>
      </c>
      <c r="C66" s="335" t="s">
        <v>774</v>
      </c>
      <c r="D66" s="340" t="s">
        <v>775</v>
      </c>
      <c r="E66" s="341"/>
      <c r="F66" s="353"/>
      <c r="G66" s="349">
        <v>1</v>
      </c>
      <c r="H66" s="348">
        <v>40953</v>
      </c>
      <c r="I66" s="337" t="s">
        <v>498</v>
      </c>
      <c r="J66" s="351" t="s">
        <v>776</v>
      </c>
      <c r="K66" s="308" t="s">
        <v>532</v>
      </c>
      <c r="L66" s="350"/>
    </row>
    <row r="67" spans="1:13" s="298" customFormat="1" ht="36.75" customHeight="1" thickBot="1" x14ac:dyDescent="0.25">
      <c r="A67" s="299">
        <v>59</v>
      </c>
      <c r="B67" s="339" t="s">
        <v>738</v>
      </c>
      <c r="C67" s="335" t="s">
        <v>774</v>
      </c>
      <c r="D67" s="340" t="s">
        <v>775</v>
      </c>
      <c r="E67" s="341"/>
      <c r="F67" s="353"/>
      <c r="G67" s="349">
        <v>-1</v>
      </c>
      <c r="H67" s="336" t="s">
        <v>777</v>
      </c>
      <c r="I67" s="337" t="s">
        <v>498</v>
      </c>
      <c r="J67" s="351" t="s">
        <v>776</v>
      </c>
      <c r="K67" s="308" t="s">
        <v>660</v>
      </c>
      <c r="L67" s="350"/>
    </row>
    <row r="68" spans="1:13" s="298" customFormat="1" ht="36.75" customHeight="1" thickBot="1" x14ac:dyDescent="0.25">
      <c r="A68" s="289">
        <v>60</v>
      </c>
      <c r="B68" s="339" t="s">
        <v>719</v>
      </c>
      <c r="C68" s="335" t="s">
        <v>778</v>
      </c>
      <c r="D68" s="340" t="s">
        <v>779</v>
      </c>
      <c r="E68" s="341"/>
      <c r="F68" s="353"/>
      <c r="G68" s="349">
        <v>1</v>
      </c>
      <c r="H68" s="348">
        <v>40954</v>
      </c>
      <c r="I68" s="337" t="s">
        <v>498</v>
      </c>
      <c r="J68" s="344" t="s">
        <v>780</v>
      </c>
      <c r="K68" s="308" t="s">
        <v>532</v>
      </c>
      <c r="L68" s="350"/>
    </row>
    <row r="69" spans="1:13" s="298" customFormat="1" ht="36.75" customHeight="1" thickBot="1" x14ac:dyDescent="0.25">
      <c r="A69" s="289">
        <v>61</v>
      </c>
      <c r="B69" s="339" t="s">
        <v>719</v>
      </c>
      <c r="C69" s="335" t="s">
        <v>778</v>
      </c>
      <c r="D69" s="340" t="s">
        <v>779</v>
      </c>
      <c r="E69" s="341"/>
      <c r="F69" s="353"/>
      <c r="G69" s="349">
        <v>-1</v>
      </c>
      <c r="H69" s="336" t="s">
        <v>669</v>
      </c>
      <c r="I69" s="337" t="s">
        <v>498</v>
      </c>
      <c r="J69" s="344" t="s">
        <v>780</v>
      </c>
      <c r="K69" s="308" t="s">
        <v>660</v>
      </c>
      <c r="L69" s="350"/>
    </row>
    <row r="70" spans="1:13" s="298" customFormat="1" ht="36.75" customHeight="1" thickBot="1" x14ac:dyDescent="0.25">
      <c r="A70" s="299">
        <v>62</v>
      </c>
      <c r="B70" s="356" t="s">
        <v>781</v>
      </c>
      <c r="C70" s="335" t="s">
        <v>782</v>
      </c>
      <c r="D70" s="340" t="s">
        <v>783</v>
      </c>
      <c r="E70" s="341"/>
      <c r="F70" s="353"/>
      <c r="G70" s="349">
        <v>1</v>
      </c>
      <c r="H70" s="348">
        <v>40954</v>
      </c>
      <c r="I70" s="337" t="s">
        <v>498</v>
      </c>
      <c r="J70" s="344" t="s">
        <v>784</v>
      </c>
      <c r="K70" s="308" t="s">
        <v>532</v>
      </c>
      <c r="L70" s="350"/>
    </row>
    <row r="71" spans="1:13" s="298" customFormat="1" ht="36.75" customHeight="1" thickBot="1" x14ac:dyDescent="0.25">
      <c r="A71" s="289">
        <v>63</v>
      </c>
      <c r="B71" s="357" t="s">
        <v>781</v>
      </c>
      <c r="C71" s="335" t="s">
        <v>782</v>
      </c>
      <c r="D71" s="340" t="s">
        <v>783</v>
      </c>
      <c r="E71" s="341"/>
      <c r="F71" s="353"/>
      <c r="G71" s="349">
        <v>-1</v>
      </c>
      <c r="H71" s="336" t="s">
        <v>669</v>
      </c>
      <c r="I71" s="337" t="s">
        <v>498</v>
      </c>
      <c r="J71" s="344" t="s">
        <v>784</v>
      </c>
      <c r="K71" s="308" t="s">
        <v>660</v>
      </c>
      <c r="L71" s="350"/>
    </row>
    <row r="72" spans="1:13" s="298" customFormat="1" ht="36.75" customHeight="1" thickBot="1" x14ac:dyDescent="0.25">
      <c r="A72" s="299">
        <v>64</v>
      </c>
      <c r="B72" s="339" t="s">
        <v>607</v>
      </c>
      <c r="C72" s="335" t="s">
        <v>785</v>
      </c>
      <c r="D72" s="340" t="s">
        <v>786</v>
      </c>
      <c r="E72" s="341"/>
      <c r="F72" s="353"/>
      <c r="G72" s="336">
        <v>200</v>
      </c>
      <c r="H72" s="336" t="s">
        <v>669</v>
      </c>
      <c r="I72" s="337" t="s">
        <v>787</v>
      </c>
      <c r="J72" s="344"/>
      <c r="K72" s="308" t="s">
        <v>532</v>
      </c>
      <c r="L72" s="350" t="s">
        <v>773</v>
      </c>
      <c r="M72" s="350" t="s">
        <v>773</v>
      </c>
    </row>
    <row r="73" spans="1:13" s="298" customFormat="1" ht="36.75" customHeight="1" thickBot="1" x14ac:dyDescent="0.25">
      <c r="A73" s="289">
        <v>65</v>
      </c>
      <c r="B73" s="339" t="s">
        <v>788</v>
      </c>
      <c r="C73" s="335" t="s">
        <v>789</v>
      </c>
      <c r="D73" s="340" t="s">
        <v>790</v>
      </c>
      <c r="E73" s="341" t="s">
        <v>791</v>
      </c>
      <c r="F73" s="353" t="s">
        <v>792</v>
      </c>
      <c r="G73" s="336">
        <v>290</v>
      </c>
      <c r="H73" s="336" t="s">
        <v>736</v>
      </c>
      <c r="I73" s="337" t="s">
        <v>498</v>
      </c>
      <c r="J73" s="351" t="s">
        <v>793</v>
      </c>
      <c r="K73" s="308" t="s">
        <v>532</v>
      </c>
      <c r="L73" s="350" t="s">
        <v>698</v>
      </c>
    </row>
    <row r="74" spans="1:13" s="298" customFormat="1" ht="34.5" customHeight="1" thickBot="1" x14ac:dyDescent="0.25">
      <c r="A74" s="299">
        <v>66</v>
      </c>
      <c r="B74" s="339" t="s">
        <v>794</v>
      </c>
      <c r="C74" s="335" t="s">
        <v>795</v>
      </c>
      <c r="D74" s="340" t="s">
        <v>796</v>
      </c>
      <c r="E74" s="341" t="s">
        <v>797</v>
      </c>
      <c r="F74" s="292" t="s">
        <v>798</v>
      </c>
      <c r="G74" s="336">
        <v>300</v>
      </c>
      <c r="H74" s="336" t="s">
        <v>799</v>
      </c>
      <c r="I74" s="337" t="s">
        <v>661</v>
      </c>
      <c r="J74" s="351" t="s">
        <v>800</v>
      </c>
      <c r="K74" s="308" t="s">
        <v>532</v>
      </c>
      <c r="L74" s="350" t="s">
        <v>801</v>
      </c>
      <c r="M74" s="350" t="s">
        <v>773</v>
      </c>
    </row>
    <row r="75" spans="1:13" s="298" customFormat="1" ht="34.5" customHeight="1" thickBot="1" x14ac:dyDescent="0.25">
      <c r="A75" s="289">
        <v>67</v>
      </c>
      <c r="B75" s="339" t="s">
        <v>802</v>
      </c>
      <c r="C75" s="335" t="s">
        <v>803</v>
      </c>
      <c r="D75" s="340" t="s">
        <v>804</v>
      </c>
      <c r="E75" s="341" t="s">
        <v>805</v>
      </c>
      <c r="F75" s="292" t="s">
        <v>806</v>
      </c>
      <c r="G75" s="349">
        <v>299</v>
      </c>
      <c r="H75" s="336" t="s">
        <v>799</v>
      </c>
      <c r="I75" s="337" t="s">
        <v>807</v>
      </c>
      <c r="J75" s="351" t="s">
        <v>808</v>
      </c>
      <c r="K75" s="308" t="s">
        <v>532</v>
      </c>
      <c r="L75" s="350" t="s">
        <v>801</v>
      </c>
    </row>
    <row r="76" spans="1:13" s="298" customFormat="1" ht="34.5" customHeight="1" thickBot="1" x14ac:dyDescent="0.25">
      <c r="A76" s="299">
        <v>68</v>
      </c>
      <c r="B76" s="339" t="s">
        <v>809</v>
      </c>
      <c r="C76" s="335" t="s">
        <v>810</v>
      </c>
      <c r="D76" s="340" t="s">
        <v>811</v>
      </c>
      <c r="E76" s="341" t="s">
        <v>812</v>
      </c>
      <c r="F76" s="292" t="s">
        <v>813</v>
      </c>
      <c r="G76" s="358">
        <v>3</v>
      </c>
      <c r="H76" s="336" t="s">
        <v>799</v>
      </c>
      <c r="I76" s="337" t="s">
        <v>622</v>
      </c>
      <c r="J76" s="351" t="s">
        <v>814</v>
      </c>
      <c r="K76" s="308" t="s">
        <v>532</v>
      </c>
      <c r="L76" s="350" t="s">
        <v>801</v>
      </c>
    </row>
    <row r="77" spans="1:13" s="298" customFormat="1" ht="34.5" customHeight="1" thickBot="1" x14ac:dyDescent="0.25">
      <c r="A77" s="289">
        <v>69</v>
      </c>
      <c r="B77" s="339" t="s">
        <v>815</v>
      </c>
      <c r="C77" s="335" t="s">
        <v>816</v>
      </c>
      <c r="D77" s="340" t="s">
        <v>817</v>
      </c>
      <c r="E77" s="341" t="s">
        <v>818</v>
      </c>
      <c r="F77" s="353" t="s">
        <v>819</v>
      </c>
      <c r="G77" s="336">
        <v>2</v>
      </c>
      <c r="H77" s="336" t="s">
        <v>799</v>
      </c>
      <c r="I77" s="337" t="s">
        <v>622</v>
      </c>
      <c r="J77" s="351" t="s">
        <v>820</v>
      </c>
      <c r="K77" s="308" t="s">
        <v>532</v>
      </c>
      <c r="L77" s="350" t="s">
        <v>801</v>
      </c>
    </row>
    <row r="78" spans="1:13" s="298" customFormat="1" ht="34.5" customHeight="1" thickBot="1" x14ac:dyDescent="0.25">
      <c r="A78" s="299">
        <v>70</v>
      </c>
      <c r="B78" s="339" t="s">
        <v>508</v>
      </c>
      <c r="C78" s="335" t="s">
        <v>591</v>
      </c>
      <c r="D78" s="359" t="s">
        <v>592</v>
      </c>
      <c r="E78" s="360" t="s">
        <v>821</v>
      </c>
      <c r="F78" s="361" t="s">
        <v>822</v>
      </c>
      <c r="G78" s="336">
        <v>1050</v>
      </c>
      <c r="H78" s="336" t="s">
        <v>801</v>
      </c>
      <c r="I78" s="337" t="s">
        <v>498</v>
      </c>
      <c r="J78" s="362" t="s">
        <v>823</v>
      </c>
      <c r="K78" s="308" t="s">
        <v>636</v>
      </c>
      <c r="L78" s="350" t="s">
        <v>824</v>
      </c>
    </row>
    <row r="79" spans="1:13" s="298" customFormat="1" ht="34.5" customHeight="1" thickBot="1" x14ac:dyDescent="0.25">
      <c r="A79" s="289">
        <v>71</v>
      </c>
      <c r="B79" s="339"/>
      <c r="C79" s="335"/>
      <c r="D79" s="359"/>
      <c r="E79" s="360"/>
      <c r="F79" s="361"/>
      <c r="G79" s="349">
        <v>8</v>
      </c>
      <c r="H79" s="348">
        <v>40960</v>
      </c>
      <c r="I79" s="337" t="s">
        <v>825</v>
      </c>
      <c r="J79" s="351" t="s">
        <v>826</v>
      </c>
      <c r="K79" s="308" t="s">
        <v>532</v>
      </c>
      <c r="L79" s="350"/>
    </row>
    <row r="80" spans="1:13" s="298" customFormat="1" ht="34.5" customHeight="1" thickBot="1" x14ac:dyDescent="0.25">
      <c r="A80" s="299">
        <v>72</v>
      </c>
      <c r="B80" s="339"/>
      <c r="C80" s="335"/>
      <c r="D80" s="359"/>
      <c r="E80" s="360"/>
      <c r="F80" s="361"/>
      <c r="G80" s="349">
        <v>-8</v>
      </c>
      <c r="H80" s="348">
        <v>40960</v>
      </c>
      <c r="I80" s="337" t="s">
        <v>825</v>
      </c>
      <c r="J80" s="351" t="s">
        <v>826</v>
      </c>
      <c r="K80" s="308" t="s">
        <v>660</v>
      </c>
      <c r="L80" s="350"/>
    </row>
    <row r="81" spans="1:12" s="298" customFormat="1" ht="34.5" customHeight="1" thickBot="1" x14ac:dyDescent="0.25">
      <c r="A81" s="289">
        <v>73</v>
      </c>
      <c r="B81" s="339" t="s">
        <v>827</v>
      </c>
      <c r="C81" s="335" t="s">
        <v>828</v>
      </c>
      <c r="D81" s="359" t="s">
        <v>829</v>
      </c>
      <c r="E81" s="360"/>
      <c r="F81" s="361" t="s">
        <v>830</v>
      </c>
      <c r="G81" s="349">
        <v>1</v>
      </c>
      <c r="H81" s="348">
        <v>40961</v>
      </c>
      <c r="I81" s="337" t="s">
        <v>825</v>
      </c>
      <c r="J81" s="351" t="s">
        <v>826</v>
      </c>
      <c r="K81" s="308" t="s">
        <v>532</v>
      </c>
      <c r="L81" s="350"/>
    </row>
    <row r="82" spans="1:12" s="298" customFormat="1" ht="34.5" customHeight="1" thickBot="1" x14ac:dyDescent="0.25">
      <c r="A82" s="299">
        <v>74</v>
      </c>
      <c r="B82" s="339" t="s">
        <v>827</v>
      </c>
      <c r="C82" s="335" t="s">
        <v>828</v>
      </c>
      <c r="D82" s="359" t="s">
        <v>829</v>
      </c>
      <c r="E82" s="360"/>
      <c r="F82" s="361" t="s">
        <v>830</v>
      </c>
      <c r="G82" s="349">
        <v>-1</v>
      </c>
      <c r="H82" s="348">
        <v>40961</v>
      </c>
      <c r="I82" s="337" t="s">
        <v>825</v>
      </c>
      <c r="J82" s="351" t="s">
        <v>826</v>
      </c>
      <c r="K82" s="308" t="s">
        <v>660</v>
      </c>
      <c r="L82" s="350"/>
    </row>
    <row r="83" spans="1:12" s="298" customFormat="1" ht="31.5" customHeight="1" thickBot="1" x14ac:dyDescent="0.25">
      <c r="A83" s="289">
        <v>75</v>
      </c>
      <c r="B83" s="339" t="s">
        <v>831</v>
      </c>
      <c r="C83" s="335" t="s">
        <v>832</v>
      </c>
      <c r="D83" s="340" t="s">
        <v>833</v>
      </c>
      <c r="E83" s="341" t="s">
        <v>834</v>
      </c>
      <c r="F83" s="353" t="s">
        <v>835</v>
      </c>
      <c r="G83" s="336">
        <v>1</v>
      </c>
      <c r="H83" s="336" t="s">
        <v>836</v>
      </c>
      <c r="I83" s="337" t="s">
        <v>825</v>
      </c>
      <c r="J83" s="351" t="s">
        <v>837</v>
      </c>
      <c r="K83" s="308" t="s">
        <v>532</v>
      </c>
      <c r="L83" s="350" t="s">
        <v>838</v>
      </c>
    </row>
    <row r="84" spans="1:12" s="298" customFormat="1" ht="29.25" customHeight="1" thickBot="1" x14ac:dyDescent="0.25">
      <c r="A84" s="289">
        <v>76</v>
      </c>
      <c r="B84" s="339" t="s">
        <v>839</v>
      </c>
      <c r="C84" s="335" t="s">
        <v>840</v>
      </c>
      <c r="D84" s="340" t="s">
        <v>841</v>
      </c>
      <c r="E84" s="341" t="s">
        <v>842</v>
      </c>
      <c r="F84" s="292" t="s">
        <v>843</v>
      </c>
      <c r="G84" s="336">
        <v>100</v>
      </c>
      <c r="H84" s="336" t="s">
        <v>844</v>
      </c>
      <c r="I84" s="337" t="s">
        <v>498</v>
      </c>
      <c r="J84" s="351" t="s">
        <v>845</v>
      </c>
      <c r="K84" s="308" t="s">
        <v>532</v>
      </c>
      <c r="L84" s="350" t="s">
        <v>838</v>
      </c>
    </row>
    <row r="85" spans="1:12" s="298" customFormat="1" ht="29.25" customHeight="1" thickBot="1" x14ac:dyDescent="0.25">
      <c r="A85" s="299">
        <v>77</v>
      </c>
      <c r="B85" s="339" t="s">
        <v>846</v>
      </c>
      <c r="C85" s="335" t="s">
        <v>847</v>
      </c>
      <c r="D85" s="340" t="s">
        <v>848</v>
      </c>
      <c r="E85" s="341" t="s">
        <v>849</v>
      </c>
      <c r="F85" s="292" t="s">
        <v>850</v>
      </c>
      <c r="G85" s="358">
        <v>100</v>
      </c>
      <c r="H85" s="336" t="s">
        <v>844</v>
      </c>
      <c r="I85" s="337" t="s">
        <v>498</v>
      </c>
      <c r="J85" s="351" t="s">
        <v>851</v>
      </c>
      <c r="K85" s="308" t="s">
        <v>532</v>
      </c>
      <c r="L85" s="350" t="s">
        <v>838</v>
      </c>
    </row>
    <row r="86" spans="1:12" s="298" customFormat="1" ht="29.25" customHeight="1" thickBot="1" x14ac:dyDescent="0.25">
      <c r="A86" s="289">
        <v>78</v>
      </c>
      <c r="B86" s="339" t="s">
        <v>852</v>
      </c>
      <c r="C86" s="335" t="s">
        <v>853</v>
      </c>
      <c r="D86" s="340" t="s">
        <v>854</v>
      </c>
      <c r="E86" s="341" t="s">
        <v>855</v>
      </c>
      <c r="F86" s="353" t="s">
        <v>856</v>
      </c>
      <c r="G86" s="336">
        <v>100</v>
      </c>
      <c r="H86" s="336" t="s">
        <v>844</v>
      </c>
      <c r="I86" s="337" t="s">
        <v>498</v>
      </c>
      <c r="J86" s="351" t="s">
        <v>857</v>
      </c>
      <c r="K86" s="308" t="s">
        <v>532</v>
      </c>
      <c r="L86" s="350" t="s">
        <v>838</v>
      </c>
    </row>
    <row r="87" spans="1:12" s="298" customFormat="1" ht="29.25" customHeight="1" thickBot="1" x14ac:dyDescent="0.25">
      <c r="A87" s="299">
        <v>79</v>
      </c>
      <c r="B87" s="339" t="s">
        <v>584</v>
      </c>
      <c r="C87" s="335" t="s">
        <v>858</v>
      </c>
      <c r="D87" s="359" t="s">
        <v>859</v>
      </c>
      <c r="E87" s="360" t="s">
        <v>860</v>
      </c>
      <c r="F87" s="361" t="s">
        <v>861</v>
      </c>
      <c r="G87" s="336">
        <v>100</v>
      </c>
      <c r="H87" s="336" t="s">
        <v>844</v>
      </c>
      <c r="I87" s="337" t="s">
        <v>498</v>
      </c>
      <c r="J87" s="362" t="s">
        <v>862</v>
      </c>
      <c r="K87" s="308" t="s">
        <v>532</v>
      </c>
      <c r="L87" s="350" t="s">
        <v>838</v>
      </c>
    </row>
    <row r="88" spans="1:12" s="298" customFormat="1" ht="31.5" customHeight="1" thickBot="1" x14ac:dyDescent="0.25">
      <c r="A88" s="289">
        <v>80</v>
      </c>
      <c r="B88" s="339" t="s">
        <v>863</v>
      </c>
      <c r="C88" s="335" t="s">
        <v>864</v>
      </c>
      <c r="D88" s="340" t="s">
        <v>865</v>
      </c>
      <c r="E88" s="341" t="s">
        <v>866</v>
      </c>
      <c r="F88" s="353" t="s">
        <v>867</v>
      </c>
      <c r="G88" s="336">
        <v>100</v>
      </c>
      <c r="H88" s="336" t="s">
        <v>844</v>
      </c>
      <c r="I88" s="337" t="s">
        <v>498</v>
      </c>
      <c r="J88" s="351" t="s">
        <v>868</v>
      </c>
      <c r="K88" s="308" t="s">
        <v>532</v>
      </c>
      <c r="L88" s="350" t="s">
        <v>838</v>
      </c>
    </row>
    <row r="89" spans="1:12" s="298" customFormat="1" ht="34.5" thickBot="1" x14ac:dyDescent="0.25">
      <c r="A89" s="289">
        <v>81</v>
      </c>
      <c r="B89" s="363" t="s">
        <v>869</v>
      </c>
      <c r="C89" s="335" t="s">
        <v>870</v>
      </c>
      <c r="D89" s="340" t="s">
        <v>871</v>
      </c>
      <c r="E89" s="341" t="s">
        <v>872</v>
      </c>
      <c r="F89" s="353" t="s">
        <v>873</v>
      </c>
      <c r="G89" s="336">
        <v>94</v>
      </c>
      <c r="H89" s="336" t="s">
        <v>874</v>
      </c>
      <c r="I89" s="337" t="s">
        <v>825</v>
      </c>
      <c r="J89" s="344" t="s">
        <v>875</v>
      </c>
      <c r="K89" s="308" t="s">
        <v>636</v>
      </c>
      <c r="L89" s="350" t="s">
        <v>876</v>
      </c>
    </row>
    <row r="90" spans="1:12" s="298" customFormat="1" ht="34.5" thickBot="1" x14ac:dyDescent="0.25">
      <c r="A90" s="289">
        <v>82</v>
      </c>
      <c r="B90" s="339" t="s">
        <v>877</v>
      </c>
      <c r="C90" s="335" t="s">
        <v>828</v>
      </c>
      <c r="D90" s="340" t="s">
        <v>878</v>
      </c>
      <c r="E90" s="341" t="s">
        <v>879</v>
      </c>
      <c r="F90" s="292" t="s">
        <v>880</v>
      </c>
      <c r="G90" s="336">
        <v>95</v>
      </c>
      <c r="H90" s="336" t="s">
        <v>874</v>
      </c>
      <c r="I90" s="337" t="s">
        <v>825</v>
      </c>
      <c r="J90" s="344" t="s">
        <v>881</v>
      </c>
      <c r="K90" s="308" t="s">
        <v>636</v>
      </c>
      <c r="L90" s="350" t="s">
        <v>876</v>
      </c>
    </row>
    <row r="91" spans="1:12" s="298" customFormat="1" ht="34.5" thickBot="1" x14ac:dyDescent="0.25">
      <c r="A91" s="299">
        <v>83</v>
      </c>
      <c r="B91" s="339" t="s">
        <v>882</v>
      </c>
      <c r="C91" s="335" t="s">
        <v>883</v>
      </c>
      <c r="D91" s="340" t="s">
        <v>884</v>
      </c>
      <c r="E91" s="341" t="s">
        <v>885</v>
      </c>
      <c r="F91" s="292" t="s">
        <v>886</v>
      </c>
      <c r="G91" s="358">
        <v>95</v>
      </c>
      <c r="H91" s="336" t="s">
        <v>874</v>
      </c>
      <c r="I91" s="337" t="s">
        <v>825</v>
      </c>
      <c r="J91" s="344" t="s">
        <v>887</v>
      </c>
      <c r="K91" s="308" t="s">
        <v>636</v>
      </c>
      <c r="L91" s="350" t="s">
        <v>876</v>
      </c>
    </row>
    <row r="92" spans="1:12" s="298" customFormat="1" ht="23.25" thickBot="1" x14ac:dyDescent="0.25">
      <c r="A92" s="289">
        <v>84</v>
      </c>
      <c r="B92" s="339" t="s">
        <v>888</v>
      </c>
      <c r="C92" s="335" t="s">
        <v>889</v>
      </c>
      <c r="D92" s="340" t="s">
        <v>890</v>
      </c>
      <c r="E92" s="341" t="s">
        <v>891</v>
      </c>
      <c r="F92" s="353" t="s">
        <v>892</v>
      </c>
      <c r="G92" s="336">
        <v>100</v>
      </c>
      <c r="H92" s="336" t="s">
        <v>874</v>
      </c>
      <c r="I92" s="337" t="s">
        <v>498</v>
      </c>
      <c r="J92" s="344" t="s">
        <v>893</v>
      </c>
      <c r="K92" s="308" t="s">
        <v>532</v>
      </c>
      <c r="L92" s="350" t="s">
        <v>876</v>
      </c>
    </row>
    <row r="93" spans="1:12" s="298" customFormat="1" ht="23.25" thickBot="1" x14ac:dyDescent="0.25">
      <c r="A93" s="289">
        <v>85</v>
      </c>
      <c r="B93" s="339" t="s">
        <v>611</v>
      </c>
      <c r="C93" s="335" t="s">
        <v>894</v>
      </c>
      <c r="D93" s="359" t="s">
        <v>895</v>
      </c>
      <c r="E93" s="360" t="s">
        <v>896</v>
      </c>
      <c r="F93" s="361" t="s">
        <v>897</v>
      </c>
      <c r="G93" s="336">
        <v>100</v>
      </c>
      <c r="H93" s="336" t="s">
        <v>898</v>
      </c>
      <c r="I93" s="337" t="s">
        <v>498</v>
      </c>
      <c r="J93" s="364" t="s">
        <v>899</v>
      </c>
      <c r="K93" s="308" t="s">
        <v>532</v>
      </c>
      <c r="L93" s="350" t="s">
        <v>876</v>
      </c>
    </row>
    <row r="94" spans="1:12" s="298" customFormat="1" ht="23.25" thickBot="1" x14ac:dyDescent="0.25">
      <c r="A94" s="299">
        <v>86</v>
      </c>
      <c r="B94" s="339" t="s">
        <v>900</v>
      </c>
      <c r="C94" s="335" t="s">
        <v>901</v>
      </c>
      <c r="D94" s="359" t="s">
        <v>902</v>
      </c>
      <c r="E94" s="360" t="s">
        <v>903</v>
      </c>
      <c r="F94" s="361" t="s">
        <v>904</v>
      </c>
      <c r="G94" s="336">
        <v>100</v>
      </c>
      <c r="H94" s="336" t="s">
        <v>898</v>
      </c>
      <c r="I94" s="337" t="s">
        <v>498</v>
      </c>
      <c r="J94" s="364" t="s">
        <v>905</v>
      </c>
      <c r="K94" s="308" t="s">
        <v>532</v>
      </c>
      <c r="L94" s="350" t="s">
        <v>876</v>
      </c>
    </row>
    <row r="95" spans="1:12" s="298" customFormat="1" ht="34.5" thickBot="1" x14ac:dyDescent="0.25">
      <c r="A95" s="289">
        <v>87</v>
      </c>
      <c r="B95" s="339" t="s">
        <v>906</v>
      </c>
      <c r="C95" s="335" t="s">
        <v>907</v>
      </c>
      <c r="D95" s="359" t="s">
        <v>908</v>
      </c>
      <c r="E95" s="360" t="s">
        <v>909</v>
      </c>
      <c r="F95" s="361" t="s">
        <v>910</v>
      </c>
      <c r="G95" s="336">
        <v>100</v>
      </c>
      <c r="H95" s="336" t="s">
        <v>898</v>
      </c>
      <c r="I95" s="337" t="s">
        <v>498</v>
      </c>
      <c r="J95" s="364" t="s">
        <v>911</v>
      </c>
      <c r="K95" s="308" t="s">
        <v>636</v>
      </c>
      <c r="L95" s="350" t="s">
        <v>876</v>
      </c>
    </row>
    <row r="96" spans="1:12" s="298" customFormat="1" ht="23.25" thickBot="1" x14ac:dyDescent="0.25">
      <c r="A96" s="299">
        <v>88</v>
      </c>
      <c r="B96" s="339" t="s">
        <v>912</v>
      </c>
      <c r="C96" s="335" t="s">
        <v>913</v>
      </c>
      <c r="D96" s="340" t="s">
        <v>914</v>
      </c>
      <c r="E96" s="341" t="s">
        <v>915</v>
      </c>
      <c r="F96" s="353" t="s">
        <v>916</v>
      </c>
      <c r="G96" s="336">
        <v>100</v>
      </c>
      <c r="H96" s="336" t="s">
        <v>898</v>
      </c>
      <c r="I96" s="337" t="s">
        <v>498</v>
      </c>
      <c r="J96" s="344" t="s">
        <v>917</v>
      </c>
      <c r="K96" s="308" t="s">
        <v>532</v>
      </c>
      <c r="L96" s="350" t="s">
        <v>876</v>
      </c>
    </row>
    <row r="97" spans="1:12" s="298" customFormat="1" ht="34.5" thickBot="1" x14ac:dyDescent="0.25">
      <c r="A97" s="289">
        <v>89</v>
      </c>
      <c r="B97" s="363" t="s">
        <v>630</v>
      </c>
      <c r="C97" s="335" t="s">
        <v>918</v>
      </c>
      <c r="D97" s="340" t="s">
        <v>919</v>
      </c>
      <c r="E97" s="341" t="s">
        <v>920</v>
      </c>
      <c r="F97" s="353" t="s">
        <v>921</v>
      </c>
      <c r="G97" s="336">
        <v>100</v>
      </c>
      <c r="H97" s="336" t="s">
        <v>898</v>
      </c>
      <c r="I97" s="337" t="s">
        <v>825</v>
      </c>
      <c r="J97" s="344" t="s">
        <v>922</v>
      </c>
      <c r="K97" s="308" t="s">
        <v>636</v>
      </c>
      <c r="L97" s="350">
        <v>40942</v>
      </c>
    </row>
    <row r="98" spans="1:12" s="298" customFormat="1" ht="23.25" thickBot="1" x14ac:dyDescent="0.25">
      <c r="A98" s="299">
        <v>90</v>
      </c>
      <c r="B98" s="339" t="s">
        <v>877</v>
      </c>
      <c r="C98" s="335" t="s">
        <v>923</v>
      </c>
      <c r="D98" s="340" t="s">
        <v>924</v>
      </c>
      <c r="E98" s="341" t="s">
        <v>925</v>
      </c>
      <c r="F98" s="292" t="s">
        <v>926</v>
      </c>
      <c r="G98" s="336">
        <v>100</v>
      </c>
      <c r="H98" s="336" t="s">
        <v>876</v>
      </c>
      <c r="I98" s="337" t="s">
        <v>498</v>
      </c>
      <c r="J98" s="344" t="s">
        <v>927</v>
      </c>
      <c r="K98" s="308" t="s">
        <v>532</v>
      </c>
      <c r="L98" s="350">
        <v>40942</v>
      </c>
    </row>
    <row r="99" spans="1:12" s="298" customFormat="1" ht="34.5" thickBot="1" x14ac:dyDescent="0.25">
      <c r="A99" s="289">
        <v>91</v>
      </c>
      <c r="B99" s="339" t="s">
        <v>928</v>
      </c>
      <c r="C99" s="335" t="s">
        <v>847</v>
      </c>
      <c r="D99" s="340" t="s">
        <v>929</v>
      </c>
      <c r="E99" s="341" t="s">
        <v>930</v>
      </c>
      <c r="F99" s="292" t="s">
        <v>931</v>
      </c>
      <c r="G99" s="358">
        <v>100</v>
      </c>
      <c r="H99" s="336" t="s">
        <v>876</v>
      </c>
      <c r="I99" s="337" t="s">
        <v>498</v>
      </c>
      <c r="J99" s="344" t="s">
        <v>932</v>
      </c>
      <c r="K99" s="308" t="s">
        <v>636</v>
      </c>
      <c r="L99" s="350">
        <v>40942</v>
      </c>
    </row>
    <row r="100" spans="1:12" s="298" customFormat="1" ht="34.5" thickBot="1" x14ac:dyDescent="0.25">
      <c r="A100" s="299">
        <v>92</v>
      </c>
      <c r="B100" s="339" t="s">
        <v>877</v>
      </c>
      <c r="C100" s="335" t="s">
        <v>933</v>
      </c>
      <c r="D100" s="340" t="s">
        <v>934</v>
      </c>
      <c r="E100" s="341" t="s">
        <v>935</v>
      </c>
      <c r="F100" s="353" t="s">
        <v>936</v>
      </c>
      <c r="G100" s="336">
        <v>100</v>
      </c>
      <c r="H100" s="336" t="s">
        <v>876</v>
      </c>
      <c r="I100" s="337" t="s">
        <v>498</v>
      </c>
      <c r="J100" s="344" t="s">
        <v>937</v>
      </c>
      <c r="K100" s="308" t="s">
        <v>636</v>
      </c>
      <c r="L100" s="350">
        <v>40942</v>
      </c>
    </row>
    <row r="101" spans="1:12" s="298" customFormat="1" ht="23.25" thickBot="1" x14ac:dyDescent="0.25">
      <c r="A101" s="289">
        <v>93</v>
      </c>
      <c r="B101" s="339" t="s">
        <v>938</v>
      </c>
      <c r="C101" s="335" t="s">
        <v>894</v>
      </c>
      <c r="D101" s="359" t="s">
        <v>939</v>
      </c>
      <c r="E101" s="360" t="s">
        <v>940</v>
      </c>
      <c r="F101" s="361" t="s">
        <v>941</v>
      </c>
      <c r="G101" s="336">
        <v>100</v>
      </c>
      <c r="H101" s="336" t="s">
        <v>876</v>
      </c>
      <c r="I101" s="337" t="s">
        <v>498</v>
      </c>
      <c r="J101" s="364" t="s">
        <v>942</v>
      </c>
      <c r="K101" s="308" t="s">
        <v>532</v>
      </c>
      <c r="L101" s="350">
        <v>40942</v>
      </c>
    </row>
    <row r="102" spans="1:12" s="298" customFormat="1" ht="23.25" thickBot="1" x14ac:dyDescent="0.25">
      <c r="A102" s="289">
        <v>94</v>
      </c>
      <c r="B102" s="339" t="s">
        <v>943</v>
      </c>
      <c r="C102" s="335" t="s">
        <v>944</v>
      </c>
      <c r="D102" s="359" t="s">
        <v>945</v>
      </c>
      <c r="E102" s="360" t="s">
        <v>946</v>
      </c>
      <c r="F102" s="361" t="s">
        <v>947</v>
      </c>
      <c r="G102" s="336">
        <v>100</v>
      </c>
      <c r="H102" s="336" t="s">
        <v>876</v>
      </c>
      <c r="I102" s="337" t="s">
        <v>498</v>
      </c>
      <c r="J102" s="364" t="s">
        <v>948</v>
      </c>
      <c r="K102" s="308" t="s">
        <v>532</v>
      </c>
      <c r="L102" s="350">
        <v>40942</v>
      </c>
    </row>
    <row r="103" spans="1:12" s="298" customFormat="1" ht="34.5" thickBot="1" x14ac:dyDescent="0.25">
      <c r="A103" s="299">
        <v>95</v>
      </c>
      <c r="B103" s="339" t="s">
        <v>943</v>
      </c>
      <c r="C103" s="335" t="s">
        <v>949</v>
      </c>
      <c r="D103" s="359" t="s">
        <v>950</v>
      </c>
      <c r="E103" s="360" t="s">
        <v>951</v>
      </c>
      <c r="F103" s="361" t="s">
        <v>952</v>
      </c>
      <c r="G103" s="336">
        <v>95</v>
      </c>
      <c r="H103" s="336" t="s">
        <v>876</v>
      </c>
      <c r="I103" s="337" t="s">
        <v>825</v>
      </c>
      <c r="J103" s="364" t="s">
        <v>953</v>
      </c>
      <c r="K103" s="308" t="s">
        <v>636</v>
      </c>
      <c r="L103" s="350">
        <v>40942</v>
      </c>
    </row>
    <row r="104" spans="1:12" s="298" customFormat="1" ht="23.25" thickBot="1" x14ac:dyDescent="0.25">
      <c r="A104" s="289">
        <v>96</v>
      </c>
      <c r="B104" s="339" t="s">
        <v>882</v>
      </c>
      <c r="C104" s="335" t="s">
        <v>954</v>
      </c>
      <c r="D104" s="359" t="s">
        <v>955</v>
      </c>
      <c r="E104" s="360" t="s">
        <v>956</v>
      </c>
      <c r="F104" s="361" t="s">
        <v>957</v>
      </c>
      <c r="G104" s="336">
        <v>100</v>
      </c>
      <c r="H104" s="336" t="s">
        <v>876</v>
      </c>
      <c r="I104" s="337" t="s">
        <v>498</v>
      </c>
      <c r="J104" s="364" t="s">
        <v>958</v>
      </c>
      <c r="K104" s="308" t="s">
        <v>532</v>
      </c>
      <c r="L104" s="350">
        <v>40942</v>
      </c>
    </row>
    <row r="105" spans="1:12" s="298" customFormat="1" ht="23.25" thickBot="1" x14ac:dyDescent="0.25">
      <c r="A105" s="299">
        <v>97</v>
      </c>
      <c r="B105" s="339" t="s">
        <v>877</v>
      </c>
      <c r="C105" s="335" t="s">
        <v>959</v>
      </c>
      <c r="D105" s="359" t="s">
        <v>960</v>
      </c>
      <c r="E105" s="360" t="s">
        <v>961</v>
      </c>
      <c r="F105" s="361" t="s">
        <v>962</v>
      </c>
      <c r="G105" s="336">
        <v>100</v>
      </c>
      <c r="H105" s="336" t="s">
        <v>876</v>
      </c>
      <c r="I105" s="337" t="s">
        <v>498</v>
      </c>
      <c r="J105" s="364" t="s">
        <v>963</v>
      </c>
      <c r="K105" s="308" t="s">
        <v>532</v>
      </c>
      <c r="L105" s="350">
        <v>40942</v>
      </c>
    </row>
    <row r="106" spans="1:12" s="298" customFormat="1" ht="23.25" thickBot="1" x14ac:dyDescent="0.25">
      <c r="A106" s="289">
        <v>98</v>
      </c>
      <c r="B106" s="339" t="s">
        <v>964</v>
      </c>
      <c r="C106" s="335" t="s">
        <v>965</v>
      </c>
      <c r="D106" s="359" t="s">
        <v>966</v>
      </c>
      <c r="E106" s="360" t="s">
        <v>967</v>
      </c>
      <c r="F106" s="361" t="s">
        <v>968</v>
      </c>
      <c r="G106" s="336">
        <v>100</v>
      </c>
      <c r="H106" s="336" t="s">
        <v>876</v>
      </c>
      <c r="I106" s="337" t="s">
        <v>498</v>
      </c>
      <c r="J106" s="364" t="s">
        <v>969</v>
      </c>
      <c r="K106" s="308" t="s">
        <v>532</v>
      </c>
      <c r="L106" s="350">
        <v>40942</v>
      </c>
    </row>
    <row r="107" spans="1:12" s="298" customFormat="1" ht="34.5" thickBot="1" x14ac:dyDescent="0.25">
      <c r="A107" s="299">
        <v>99</v>
      </c>
      <c r="B107" s="339" t="s">
        <v>495</v>
      </c>
      <c r="C107" s="335" t="s">
        <v>970</v>
      </c>
      <c r="D107" s="359" t="s">
        <v>971</v>
      </c>
      <c r="E107" s="360" t="s">
        <v>972</v>
      </c>
      <c r="F107" s="361" t="s">
        <v>973</v>
      </c>
      <c r="G107" s="336">
        <v>95</v>
      </c>
      <c r="H107" s="336" t="s">
        <v>876</v>
      </c>
      <c r="I107" s="337" t="s">
        <v>825</v>
      </c>
      <c r="J107" s="364" t="s">
        <v>974</v>
      </c>
      <c r="K107" s="308" t="s">
        <v>636</v>
      </c>
      <c r="L107" s="350">
        <v>40942</v>
      </c>
    </row>
    <row r="108" spans="1:12" s="298" customFormat="1" ht="34.5" thickBot="1" x14ac:dyDescent="0.25">
      <c r="A108" s="289">
        <v>100</v>
      </c>
      <c r="B108" s="339" t="s">
        <v>839</v>
      </c>
      <c r="C108" s="335" t="s">
        <v>975</v>
      </c>
      <c r="D108" s="359" t="s">
        <v>976</v>
      </c>
      <c r="E108" s="360" t="s">
        <v>977</v>
      </c>
      <c r="F108" s="361" t="s">
        <v>978</v>
      </c>
      <c r="G108" s="336">
        <v>95</v>
      </c>
      <c r="H108" s="336" t="s">
        <v>876</v>
      </c>
      <c r="I108" s="337" t="s">
        <v>825</v>
      </c>
      <c r="J108" s="364" t="s">
        <v>979</v>
      </c>
      <c r="K108" s="308" t="s">
        <v>636</v>
      </c>
      <c r="L108" s="350">
        <v>40942</v>
      </c>
    </row>
    <row r="109" spans="1:12" s="298" customFormat="1" ht="23.25" thickBot="1" x14ac:dyDescent="0.25">
      <c r="A109" s="299">
        <v>101</v>
      </c>
      <c r="B109" s="339" t="s">
        <v>980</v>
      </c>
      <c r="C109" s="335" t="s">
        <v>981</v>
      </c>
      <c r="D109" s="359" t="s">
        <v>982</v>
      </c>
      <c r="E109" s="360" t="s">
        <v>983</v>
      </c>
      <c r="F109" s="361" t="s">
        <v>984</v>
      </c>
      <c r="G109" s="336">
        <v>100</v>
      </c>
      <c r="H109" s="336" t="s">
        <v>876</v>
      </c>
      <c r="I109" s="337" t="s">
        <v>498</v>
      </c>
      <c r="J109" s="364" t="s">
        <v>985</v>
      </c>
      <c r="K109" s="308" t="s">
        <v>532</v>
      </c>
      <c r="L109" s="350">
        <v>40942</v>
      </c>
    </row>
    <row r="110" spans="1:12" s="298" customFormat="1" ht="34.5" thickBot="1" x14ac:dyDescent="0.25">
      <c r="A110" s="289">
        <v>102</v>
      </c>
      <c r="B110" s="339" t="s">
        <v>986</v>
      </c>
      <c r="C110" s="335" t="s">
        <v>828</v>
      </c>
      <c r="D110" s="340" t="s">
        <v>987</v>
      </c>
      <c r="E110" s="341" t="s">
        <v>988</v>
      </c>
      <c r="F110" s="353" t="s">
        <v>989</v>
      </c>
      <c r="G110" s="336">
        <v>107</v>
      </c>
      <c r="H110" s="336" t="s">
        <v>876</v>
      </c>
      <c r="I110" s="337" t="s">
        <v>825</v>
      </c>
      <c r="J110" s="344" t="s">
        <v>990</v>
      </c>
      <c r="K110" s="308" t="s">
        <v>636</v>
      </c>
      <c r="L110" s="350">
        <v>40942</v>
      </c>
    </row>
    <row r="111" spans="1:12" s="298" customFormat="1" ht="34.5" thickBot="1" x14ac:dyDescent="0.25">
      <c r="A111" s="299">
        <v>103</v>
      </c>
      <c r="B111" s="365" t="s">
        <v>991</v>
      </c>
      <c r="C111" s="335" t="s">
        <v>992</v>
      </c>
      <c r="D111" s="340" t="s">
        <v>993</v>
      </c>
      <c r="E111" s="341" t="s">
        <v>994</v>
      </c>
      <c r="F111" s="353" t="s">
        <v>995</v>
      </c>
      <c r="G111" s="336">
        <v>900</v>
      </c>
      <c r="H111" s="336" t="s">
        <v>996</v>
      </c>
      <c r="I111" s="337" t="s">
        <v>997</v>
      </c>
      <c r="J111" s="344" t="s">
        <v>998</v>
      </c>
      <c r="K111" s="308" t="s">
        <v>532</v>
      </c>
      <c r="L111" s="350" t="s">
        <v>999</v>
      </c>
    </row>
    <row r="112" spans="1:12" s="298" customFormat="1" ht="34.5" thickBot="1" x14ac:dyDescent="0.25">
      <c r="A112" s="289">
        <v>104</v>
      </c>
      <c r="B112" s="363" t="s">
        <v>991</v>
      </c>
      <c r="C112" s="335" t="s">
        <v>992</v>
      </c>
      <c r="D112" s="340" t="s">
        <v>993</v>
      </c>
      <c r="E112" s="341" t="s">
        <v>994</v>
      </c>
      <c r="F112" s="353" t="s">
        <v>995</v>
      </c>
      <c r="G112" s="336">
        <v>4000</v>
      </c>
      <c r="H112" s="336" t="s">
        <v>996</v>
      </c>
      <c r="I112" s="337" t="s">
        <v>997</v>
      </c>
      <c r="J112" s="344" t="s">
        <v>998</v>
      </c>
      <c r="K112" s="308" t="s">
        <v>636</v>
      </c>
      <c r="L112" s="350" t="s">
        <v>999</v>
      </c>
    </row>
    <row r="113" spans="1:12" s="298" customFormat="1" ht="23.25" thickBot="1" x14ac:dyDescent="0.25">
      <c r="A113" s="299">
        <v>105</v>
      </c>
      <c r="B113" s="365" t="s">
        <v>607</v>
      </c>
      <c r="C113" s="335" t="s">
        <v>500</v>
      </c>
      <c r="D113" s="340" t="s">
        <v>501</v>
      </c>
      <c r="E113" s="341" t="s">
        <v>502</v>
      </c>
      <c r="F113" s="353" t="s">
        <v>503</v>
      </c>
      <c r="G113" s="336">
        <v>200</v>
      </c>
      <c r="H113" s="336" t="s">
        <v>1000</v>
      </c>
      <c r="I113" s="337" t="s">
        <v>504</v>
      </c>
      <c r="J113" s="344" t="s">
        <v>505</v>
      </c>
      <c r="K113" s="308" t="s">
        <v>532</v>
      </c>
      <c r="L113" s="350" t="s">
        <v>999</v>
      </c>
    </row>
    <row r="114" spans="1:12" s="298" customFormat="1" ht="45.75" thickBot="1" x14ac:dyDescent="0.25">
      <c r="A114" s="289">
        <v>106</v>
      </c>
      <c r="B114" s="363" t="s">
        <v>1001</v>
      </c>
      <c r="C114" s="335" t="s">
        <v>1002</v>
      </c>
      <c r="D114" s="340" t="s">
        <v>1003</v>
      </c>
      <c r="E114" s="341" t="s">
        <v>1004</v>
      </c>
      <c r="F114" s="353" t="s">
        <v>1005</v>
      </c>
      <c r="G114" s="336">
        <v>496.8</v>
      </c>
      <c r="H114" s="336" t="s">
        <v>1000</v>
      </c>
      <c r="I114" s="337" t="s">
        <v>622</v>
      </c>
      <c r="J114" s="344" t="s">
        <v>1006</v>
      </c>
      <c r="K114" s="308" t="s">
        <v>532</v>
      </c>
      <c r="L114" s="350" t="s">
        <v>999</v>
      </c>
    </row>
    <row r="115" spans="1:12" s="298" customFormat="1" ht="45.75" thickBot="1" x14ac:dyDescent="0.25">
      <c r="A115" s="299">
        <v>107</v>
      </c>
      <c r="B115" s="365" t="s">
        <v>522</v>
      </c>
      <c r="C115" s="335" t="s">
        <v>1007</v>
      </c>
      <c r="D115" s="340" t="s">
        <v>1008</v>
      </c>
      <c r="E115" s="341" t="s">
        <v>1009</v>
      </c>
      <c r="F115" s="353" t="s">
        <v>1010</v>
      </c>
      <c r="G115" s="336">
        <v>200</v>
      </c>
      <c r="H115" s="336" t="s">
        <v>1011</v>
      </c>
      <c r="I115" s="337" t="s">
        <v>807</v>
      </c>
      <c r="J115" s="344" t="s">
        <v>1012</v>
      </c>
      <c r="K115" s="308" t="s">
        <v>532</v>
      </c>
      <c r="L115" s="350" t="s">
        <v>1013</v>
      </c>
    </row>
    <row r="116" spans="1:12" s="298" customFormat="1" ht="45.75" thickBot="1" x14ac:dyDescent="0.25">
      <c r="A116" s="289">
        <v>108</v>
      </c>
      <c r="B116" s="363" t="s">
        <v>1014</v>
      </c>
      <c r="C116" s="335" t="s">
        <v>1015</v>
      </c>
      <c r="D116" s="340" t="s">
        <v>1016</v>
      </c>
      <c r="E116" s="341" t="s">
        <v>1017</v>
      </c>
      <c r="F116" s="353" t="s">
        <v>1018</v>
      </c>
      <c r="G116" s="336">
        <v>497</v>
      </c>
      <c r="H116" s="336" t="s">
        <v>1011</v>
      </c>
      <c r="I116" s="337" t="s">
        <v>622</v>
      </c>
      <c r="J116" s="344" t="s">
        <v>1019</v>
      </c>
      <c r="K116" s="308" t="s">
        <v>532</v>
      </c>
      <c r="L116" s="350" t="s">
        <v>1013</v>
      </c>
    </row>
    <row r="117" spans="1:12" s="298" customFormat="1" ht="34.5" thickBot="1" x14ac:dyDescent="0.25">
      <c r="A117" s="289">
        <v>109</v>
      </c>
      <c r="B117" s="365" t="s">
        <v>1020</v>
      </c>
      <c r="C117" s="335" t="s">
        <v>1021</v>
      </c>
      <c r="D117" s="340" t="s">
        <v>1022</v>
      </c>
      <c r="E117" s="341" t="s">
        <v>1023</v>
      </c>
      <c r="F117" s="353" t="s">
        <v>1024</v>
      </c>
      <c r="G117" s="336">
        <v>1000</v>
      </c>
      <c r="H117" s="336" t="s">
        <v>1025</v>
      </c>
      <c r="I117" s="337" t="s">
        <v>498</v>
      </c>
      <c r="J117" s="344" t="s">
        <v>1026</v>
      </c>
      <c r="K117" s="308" t="s">
        <v>636</v>
      </c>
      <c r="L117" s="350" t="s">
        <v>1013</v>
      </c>
    </row>
    <row r="118" spans="1:12" s="298" customFormat="1" ht="23.25" thickBot="1" x14ac:dyDescent="0.25">
      <c r="A118" s="299">
        <v>110</v>
      </c>
      <c r="B118" s="365" t="s">
        <v>611</v>
      </c>
      <c r="C118" s="335" t="s">
        <v>894</v>
      </c>
      <c r="D118" s="340" t="s">
        <v>895</v>
      </c>
      <c r="E118" s="341" t="s">
        <v>1027</v>
      </c>
      <c r="F118" s="353" t="s">
        <v>897</v>
      </c>
      <c r="G118" s="336">
        <v>95</v>
      </c>
      <c r="H118" s="336" t="s">
        <v>1013</v>
      </c>
      <c r="I118" s="337" t="s">
        <v>498</v>
      </c>
      <c r="J118" s="344" t="s">
        <v>899</v>
      </c>
      <c r="K118" s="308" t="s">
        <v>532</v>
      </c>
      <c r="L118" s="350" t="s">
        <v>1028</v>
      </c>
    </row>
    <row r="119" spans="1:12" s="298" customFormat="1" ht="23.25" thickBot="1" x14ac:dyDescent="0.25">
      <c r="A119" s="289">
        <v>111</v>
      </c>
      <c r="B119" s="363" t="s">
        <v>863</v>
      </c>
      <c r="C119" s="335" t="s">
        <v>864</v>
      </c>
      <c r="D119" s="340" t="s">
        <v>865</v>
      </c>
      <c r="E119" s="341" t="s">
        <v>866</v>
      </c>
      <c r="F119" s="353" t="s">
        <v>1029</v>
      </c>
      <c r="G119" s="336">
        <v>100</v>
      </c>
      <c r="H119" s="336" t="s">
        <v>1013</v>
      </c>
      <c r="I119" s="337" t="s">
        <v>498</v>
      </c>
      <c r="J119" s="344" t="s">
        <v>868</v>
      </c>
      <c r="K119" s="308" t="s">
        <v>532</v>
      </c>
      <c r="L119" s="350" t="s">
        <v>1028</v>
      </c>
    </row>
    <row r="120" spans="1:12" s="298" customFormat="1" ht="23.25" thickBot="1" x14ac:dyDescent="0.25">
      <c r="A120" s="299">
        <v>112</v>
      </c>
      <c r="B120" s="365" t="s">
        <v>1030</v>
      </c>
      <c r="C120" s="335" t="s">
        <v>853</v>
      </c>
      <c r="D120" s="340" t="s">
        <v>854</v>
      </c>
      <c r="E120" s="341" t="s">
        <v>855</v>
      </c>
      <c r="F120" s="353" t="s">
        <v>856</v>
      </c>
      <c r="G120" s="336">
        <v>98</v>
      </c>
      <c r="H120" s="336" t="s">
        <v>1013</v>
      </c>
      <c r="I120" s="337" t="s">
        <v>498</v>
      </c>
      <c r="J120" s="344" t="s">
        <v>857</v>
      </c>
      <c r="K120" s="308" t="s">
        <v>532</v>
      </c>
      <c r="L120" s="350" t="s">
        <v>1028</v>
      </c>
    </row>
    <row r="121" spans="1:12" s="298" customFormat="1" ht="23.25" thickBot="1" x14ac:dyDescent="0.25">
      <c r="A121" s="289">
        <v>113</v>
      </c>
      <c r="B121" s="365" t="s">
        <v>846</v>
      </c>
      <c r="C121" s="335" t="s">
        <v>847</v>
      </c>
      <c r="D121" s="340" t="s">
        <v>848</v>
      </c>
      <c r="E121" s="341" t="s">
        <v>849</v>
      </c>
      <c r="F121" s="353" t="s">
        <v>1031</v>
      </c>
      <c r="G121" s="336">
        <v>100</v>
      </c>
      <c r="H121" s="336" t="s">
        <v>1013</v>
      </c>
      <c r="I121" s="337" t="s">
        <v>498</v>
      </c>
      <c r="J121" s="344" t="s">
        <v>851</v>
      </c>
      <c r="K121" s="308" t="s">
        <v>532</v>
      </c>
      <c r="L121" s="350" t="s">
        <v>1028</v>
      </c>
    </row>
    <row r="122" spans="1:12" s="298" customFormat="1" ht="23.25" thickBot="1" x14ac:dyDescent="0.25">
      <c r="A122" s="299">
        <v>114</v>
      </c>
      <c r="B122" s="357" t="s">
        <v>781</v>
      </c>
      <c r="C122" s="335" t="s">
        <v>782</v>
      </c>
      <c r="D122" s="340" t="s">
        <v>783</v>
      </c>
      <c r="E122" s="341" t="s">
        <v>1032</v>
      </c>
      <c r="F122" s="353" t="s">
        <v>1033</v>
      </c>
      <c r="G122" s="336">
        <v>100</v>
      </c>
      <c r="H122" s="336" t="s">
        <v>1034</v>
      </c>
      <c r="I122" s="337" t="s">
        <v>498</v>
      </c>
      <c r="J122" s="344" t="s">
        <v>784</v>
      </c>
      <c r="K122" s="308" t="s">
        <v>532</v>
      </c>
      <c r="L122" s="350" t="s">
        <v>1028</v>
      </c>
    </row>
    <row r="123" spans="1:12" s="298" customFormat="1" ht="23.25" thickBot="1" x14ac:dyDescent="0.25">
      <c r="A123" s="289">
        <v>115</v>
      </c>
      <c r="B123" s="365" t="s">
        <v>522</v>
      </c>
      <c r="C123" s="335" t="s">
        <v>1007</v>
      </c>
      <c r="D123" s="340" t="s">
        <v>1008</v>
      </c>
      <c r="E123" s="341" t="s">
        <v>1035</v>
      </c>
      <c r="F123" s="353" t="s">
        <v>1036</v>
      </c>
      <c r="G123" s="336">
        <v>400</v>
      </c>
      <c r="H123" s="336" t="s">
        <v>1034</v>
      </c>
      <c r="I123" s="337" t="s">
        <v>504</v>
      </c>
      <c r="J123" s="344" t="s">
        <v>1037</v>
      </c>
      <c r="K123" s="308" t="s">
        <v>532</v>
      </c>
      <c r="L123" s="350" t="s">
        <v>1028</v>
      </c>
    </row>
    <row r="124" spans="1:12" s="298" customFormat="1" ht="23.25" thickBot="1" x14ac:dyDescent="0.25">
      <c r="A124" s="299">
        <v>116</v>
      </c>
      <c r="B124" s="366" t="s">
        <v>906</v>
      </c>
      <c r="C124" s="335" t="s">
        <v>907</v>
      </c>
      <c r="D124" s="340" t="s">
        <v>908</v>
      </c>
      <c r="E124" s="341" t="s">
        <v>909</v>
      </c>
      <c r="F124" s="353" t="s">
        <v>1038</v>
      </c>
      <c r="G124" s="336">
        <v>100</v>
      </c>
      <c r="H124" s="336" t="s">
        <v>1034</v>
      </c>
      <c r="I124" s="337" t="s">
        <v>498</v>
      </c>
      <c r="J124" s="344" t="s">
        <v>911</v>
      </c>
      <c r="K124" s="308" t="s">
        <v>532</v>
      </c>
      <c r="L124" s="350" t="s">
        <v>1028</v>
      </c>
    </row>
    <row r="125" spans="1:12" s="298" customFormat="1" ht="34.5" thickBot="1" x14ac:dyDescent="0.25">
      <c r="A125" s="289">
        <v>117</v>
      </c>
      <c r="B125" s="339" t="s">
        <v>986</v>
      </c>
      <c r="C125" s="335" t="s">
        <v>828</v>
      </c>
      <c r="D125" s="340" t="s">
        <v>987</v>
      </c>
      <c r="E125" s="341" t="s">
        <v>988</v>
      </c>
      <c r="F125" s="353" t="s">
        <v>989</v>
      </c>
      <c r="G125" s="336">
        <v>99</v>
      </c>
      <c r="H125" s="336" t="s">
        <v>1034</v>
      </c>
      <c r="I125" s="337" t="s">
        <v>825</v>
      </c>
      <c r="J125" s="344" t="s">
        <v>990</v>
      </c>
      <c r="K125" s="308" t="s">
        <v>532</v>
      </c>
      <c r="L125" s="350" t="s">
        <v>1028</v>
      </c>
    </row>
    <row r="126" spans="1:12" s="298" customFormat="1" ht="34.5" thickBot="1" x14ac:dyDescent="0.25">
      <c r="A126" s="289">
        <v>118</v>
      </c>
      <c r="B126" s="363" t="s">
        <v>943</v>
      </c>
      <c r="C126" s="335" t="s">
        <v>949</v>
      </c>
      <c r="D126" s="340" t="s">
        <v>950</v>
      </c>
      <c r="E126" s="341"/>
      <c r="F126" s="353" t="s">
        <v>1039</v>
      </c>
      <c r="G126" s="336">
        <v>297</v>
      </c>
      <c r="H126" s="336" t="s">
        <v>1034</v>
      </c>
      <c r="I126" s="337" t="s">
        <v>825</v>
      </c>
      <c r="J126" s="344" t="s">
        <v>953</v>
      </c>
      <c r="K126" s="308" t="s">
        <v>636</v>
      </c>
      <c r="L126" s="350" t="s">
        <v>1028</v>
      </c>
    </row>
    <row r="127" spans="1:12" s="298" customFormat="1" ht="23.25" thickBot="1" x14ac:dyDescent="0.25">
      <c r="A127" s="299">
        <v>119</v>
      </c>
      <c r="B127" s="365" t="s">
        <v>839</v>
      </c>
      <c r="C127" s="335" t="s">
        <v>840</v>
      </c>
      <c r="D127" s="340" t="s">
        <v>841</v>
      </c>
      <c r="E127" s="341" t="s">
        <v>842</v>
      </c>
      <c r="F127" s="353" t="s">
        <v>1040</v>
      </c>
      <c r="G127" s="336">
        <v>150</v>
      </c>
      <c r="H127" s="336" t="s">
        <v>1028</v>
      </c>
      <c r="I127" s="337" t="s">
        <v>498</v>
      </c>
      <c r="J127" s="344" t="s">
        <v>845</v>
      </c>
      <c r="K127" s="308" t="s">
        <v>532</v>
      </c>
      <c r="L127" s="350" t="s">
        <v>1028</v>
      </c>
    </row>
    <row r="128" spans="1:12" s="298" customFormat="1" ht="34.5" thickBot="1" x14ac:dyDescent="0.25">
      <c r="A128" s="289">
        <v>120</v>
      </c>
      <c r="B128" s="365" t="s">
        <v>986</v>
      </c>
      <c r="C128" s="335" t="s">
        <v>1041</v>
      </c>
      <c r="D128" s="340" t="s">
        <v>1042</v>
      </c>
      <c r="E128" s="341" t="s">
        <v>1043</v>
      </c>
      <c r="F128" s="353" t="s">
        <v>1044</v>
      </c>
      <c r="G128" s="336">
        <v>2</v>
      </c>
      <c r="H128" s="336" t="s">
        <v>1028</v>
      </c>
      <c r="I128" s="337" t="s">
        <v>825</v>
      </c>
      <c r="J128" s="344" t="s">
        <v>1045</v>
      </c>
      <c r="K128" s="308" t="s">
        <v>532</v>
      </c>
      <c r="L128" s="350" t="s">
        <v>1028</v>
      </c>
    </row>
    <row r="129" spans="1:12" s="298" customFormat="1" ht="34.5" thickBot="1" x14ac:dyDescent="0.25">
      <c r="A129" s="299">
        <v>121</v>
      </c>
      <c r="B129" s="367" t="s">
        <v>630</v>
      </c>
      <c r="C129" s="335" t="s">
        <v>918</v>
      </c>
      <c r="D129" s="359" t="s">
        <v>919</v>
      </c>
      <c r="E129" s="360" t="s">
        <v>920</v>
      </c>
      <c r="F129" s="361" t="s">
        <v>1046</v>
      </c>
      <c r="G129" s="336">
        <v>297</v>
      </c>
      <c r="H129" s="336" t="s">
        <v>1028</v>
      </c>
      <c r="I129" s="337" t="s">
        <v>825</v>
      </c>
      <c r="J129" s="364" t="s">
        <v>922</v>
      </c>
      <c r="K129" s="308" t="s">
        <v>636</v>
      </c>
      <c r="L129" s="350" t="s">
        <v>1028</v>
      </c>
    </row>
    <row r="130" spans="1:12" s="298" customFormat="1" ht="34.5" thickBot="1" x14ac:dyDescent="0.25">
      <c r="A130" s="289">
        <v>122</v>
      </c>
      <c r="B130" s="339" t="s">
        <v>1047</v>
      </c>
      <c r="C130" s="335" t="s">
        <v>1048</v>
      </c>
      <c r="D130" s="340" t="s">
        <v>1049</v>
      </c>
      <c r="E130" s="341" t="s">
        <v>1050</v>
      </c>
      <c r="F130" s="353" t="s">
        <v>1051</v>
      </c>
      <c r="G130" s="336">
        <v>1498</v>
      </c>
      <c r="H130" s="336" t="s">
        <v>1052</v>
      </c>
      <c r="I130" s="337" t="s">
        <v>1053</v>
      </c>
      <c r="J130" s="344" t="s">
        <v>1054</v>
      </c>
      <c r="K130" s="308" t="s">
        <v>636</v>
      </c>
      <c r="L130" s="350" t="s">
        <v>1055</v>
      </c>
    </row>
    <row r="131" spans="1:12" s="298" customFormat="1" ht="34.5" thickBot="1" x14ac:dyDescent="0.25">
      <c r="A131" s="289">
        <v>123</v>
      </c>
      <c r="B131" s="363" t="s">
        <v>1056</v>
      </c>
      <c r="C131" s="335" t="s">
        <v>1057</v>
      </c>
      <c r="D131" s="340" t="s">
        <v>1058</v>
      </c>
      <c r="E131" s="341" t="s">
        <v>1059</v>
      </c>
      <c r="F131" s="353" t="s">
        <v>1060</v>
      </c>
      <c r="G131" s="336">
        <v>292</v>
      </c>
      <c r="H131" s="336" t="s">
        <v>1052</v>
      </c>
      <c r="I131" s="337" t="s">
        <v>825</v>
      </c>
      <c r="J131" s="344" t="s">
        <v>1061</v>
      </c>
      <c r="K131" s="308" t="s">
        <v>636</v>
      </c>
      <c r="L131" s="350" t="s">
        <v>1055</v>
      </c>
    </row>
    <row r="132" spans="1:12" s="298" customFormat="1" ht="34.5" thickBot="1" x14ac:dyDescent="0.25">
      <c r="A132" s="289">
        <v>124</v>
      </c>
      <c r="B132" s="365" t="s">
        <v>877</v>
      </c>
      <c r="C132" s="335" t="s">
        <v>828</v>
      </c>
      <c r="D132" s="340" t="s">
        <v>878</v>
      </c>
      <c r="E132" s="341" t="s">
        <v>879</v>
      </c>
      <c r="F132" s="353" t="s">
        <v>1062</v>
      </c>
      <c r="G132" s="336">
        <v>396</v>
      </c>
      <c r="H132" s="336" t="s">
        <v>1052</v>
      </c>
      <c r="I132" s="337" t="s">
        <v>825</v>
      </c>
      <c r="J132" s="344" t="s">
        <v>881</v>
      </c>
      <c r="K132" s="308" t="s">
        <v>636</v>
      </c>
      <c r="L132" s="350" t="s">
        <v>1055</v>
      </c>
    </row>
    <row r="133" spans="1:12" s="298" customFormat="1" ht="34.5" thickBot="1" x14ac:dyDescent="0.25">
      <c r="A133" s="299">
        <v>125</v>
      </c>
      <c r="B133" s="365" t="s">
        <v>882</v>
      </c>
      <c r="C133" s="335" t="s">
        <v>883</v>
      </c>
      <c r="D133" s="340" t="s">
        <v>884</v>
      </c>
      <c r="E133" s="341" t="s">
        <v>885</v>
      </c>
      <c r="F133" s="353" t="s">
        <v>1063</v>
      </c>
      <c r="G133" s="336">
        <v>396</v>
      </c>
      <c r="H133" s="336" t="s">
        <v>1052</v>
      </c>
      <c r="I133" s="337" t="s">
        <v>825</v>
      </c>
      <c r="J133" s="344" t="s">
        <v>887</v>
      </c>
      <c r="K133" s="308" t="s">
        <v>636</v>
      </c>
      <c r="L133" s="350" t="s">
        <v>1055</v>
      </c>
    </row>
    <row r="134" spans="1:12" s="298" customFormat="1" ht="34.5" thickBot="1" x14ac:dyDescent="0.25">
      <c r="A134" s="289">
        <v>126</v>
      </c>
      <c r="B134" s="365" t="s">
        <v>495</v>
      </c>
      <c r="C134" s="335" t="s">
        <v>1064</v>
      </c>
      <c r="D134" s="340" t="s">
        <v>971</v>
      </c>
      <c r="E134" s="341" t="s">
        <v>972</v>
      </c>
      <c r="F134" s="353" t="s">
        <v>1065</v>
      </c>
      <c r="G134" s="336">
        <v>99</v>
      </c>
      <c r="H134" s="336" t="s">
        <v>1052</v>
      </c>
      <c r="I134" s="337" t="s">
        <v>825</v>
      </c>
      <c r="J134" s="344" t="s">
        <v>974</v>
      </c>
      <c r="K134" s="308" t="s">
        <v>532</v>
      </c>
      <c r="L134" s="350" t="s">
        <v>1055</v>
      </c>
    </row>
    <row r="135" spans="1:12" s="298" customFormat="1" ht="34.5" thickBot="1" x14ac:dyDescent="0.25">
      <c r="A135" s="289">
        <v>127</v>
      </c>
      <c r="B135" s="365" t="s">
        <v>1066</v>
      </c>
      <c r="C135" s="335" t="s">
        <v>1067</v>
      </c>
      <c r="D135" s="340" t="s">
        <v>1068</v>
      </c>
      <c r="E135" s="341" t="s">
        <v>1069</v>
      </c>
      <c r="F135" s="353" t="s">
        <v>1070</v>
      </c>
      <c r="G135" s="336">
        <v>96</v>
      </c>
      <c r="H135" s="336" t="s">
        <v>1071</v>
      </c>
      <c r="I135" s="337" t="s">
        <v>825</v>
      </c>
      <c r="J135" s="344" t="s">
        <v>1072</v>
      </c>
      <c r="K135" s="308" t="s">
        <v>532</v>
      </c>
      <c r="L135" s="350" t="s">
        <v>1055</v>
      </c>
    </row>
    <row r="136" spans="1:12" s="298" customFormat="1" ht="34.5" thickBot="1" x14ac:dyDescent="0.25">
      <c r="A136" s="299">
        <v>128</v>
      </c>
      <c r="B136" s="339" t="s">
        <v>702</v>
      </c>
      <c r="C136" s="335" t="s">
        <v>703</v>
      </c>
      <c r="D136" s="340">
        <v>24001019892</v>
      </c>
      <c r="E136" s="341" t="s">
        <v>704</v>
      </c>
      <c r="F136" s="292" t="s">
        <v>1254</v>
      </c>
      <c r="G136" s="352">
        <v>-300</v>
      </c>
      <c r="H136" s="348">
        <v>40999</v>
      </c>
      <c r="I136" s="337" t="s">
        <v>498</v>
      </c>
      <c r="J136" s="351" t="s">
        <v>705</v>
      </c>
      <c r="K136" s="308" t="s">
        <v>660</v>
      </c>
      <c r="L136" s="350"/>
    </row>
    <row r="137" spans="1:12" s="298" customFormat="1" ht="34.5" thickBot="1" x14ac:dyDescent="0.25">
      <c r="A137" s="289">
        <v>129</v>
      </c>
      <c r="B137" s="339" t="s">
        <v>738</v>
      </c>
      <c r="C137" s="335" t="s">
        <v>703</v>
      </c>
      <c r="D137" s="340" t="s">
        <v>739</v>
      </c>
      <c r="E137" s="341" t="s">
        <v>740</v>
      </c>
      <c r="F137" s="353" t="s">
        <v>741</v>
      </c>
      <c r="G137" s="349">
        <v>-300</v>
      </c>
      <c r="H137" s="348">
        <v>40999</v>
      </c>
      <c r="I137" s="337" t="s">
        <v>498</v>
      </c>
      <c r="J137" s="351" t="s">
        <v>742</v>
      </c>
      <c r="K137" s="308" t="s">
        <v>660</v>
      </c>
      <c r="L137" s="350"/>
    </row>
    <row r="138" spans="1:12" s="298" customFormat="1" ht="34.5" thickBot="1" x14ac:dyDescent="0.25">
      <c r="A138" s="299">
        <v>130</v>
      </c>
      <c r="B138" s="339" t="s">
        <v>802</v>
      </c>
      <c r="C138" s="335" t="s">
        <v>803</v>
      </c>
      <c r="D138" s="340" t="s">
        <v>804</v>
      </c>
      <c r="E138" s="341" t="s">
        <v>805</v>
      </c>
      <c r="F138" s="292" t="s">
        <v>806</v>
      </c>
      <c r="G138" s="349">
        <v>-299</v>
      </c>
      <c r="H138" s="348">
        <v>40999</v>
      </c>
      <c r="I138" s="337" t="s">
        <v>807</v>
      </c>
      <c r="J138" s="351" t="s">
        <v>808</v>
      </c>
      <c r="K138" s="308" t="s">
        <v>660</v>
      </c>
      <c r="L138" s="350"/>
    </row>
    <row r="139" spans="1:12" s="298" customFormat="1" ht="23.25" thickBot="1" x14ac:dyDescent="0.25">
      <c r="A139" s="289">
        <v>131</v>
      </c>
      <c r="B139" s="339" t="s">
        <v>595</v>
      </c>
      <c r="C139" s="335" t="s">
        <v>506</v>
      </c>
      <c r="D139" s="345">
        <v>47001005158</v>
      </c>
      <c r="E139" s="341" t="s">
        <v>1245</v>
      </c>
      <c r="F139" s="300" t="s">
        <v>1246</v>
      </c>
      <c r="G139" s="336">
        <v>700</v>
      </c>
      <c r="H139" s="336" t="s">
        <v>1073</v>
      </c>
      <c r="I139" s="337" t="s">
        <v>498</v>
      </c>
      <c r="J139" s="344" t="s">
        <v>507</v>
      </c>
      <c r="K139" s="308" t="s">
        <v>1074</v>
      </c>
      <c r="L139" s="350" t="s">
        <v>1075</v>
      </c>
    </row>
    <row r="140" spans="1:12" s="298" customFormat="1" ht="34.5" thickBot="1" x14ac:dyDescent="0.25">
      <c r="A140" s="299">
        <v>132</v>
      </c>
      <c r="B140" s="339" t="s">
        <v>643</v>
      </c>
      <c r="C140" s="300" t="s">
        <v>644</v>
      </c>
      <c r="D140" s="340" t="s">
        <v>645</v>
      </c>
      <c r="E140" s="341" t="s">
        <v>646</v>
      </c>
      <c r="F140" s="300" t="s">
        <v>647</v>
      </c>
      <c r="G140" s="342">
        <v>200</v>
      </c>
      <c r="H140" s="347" t="s">
        <v>1075</v>
      </c>
      <c r="I140" s="337" t="s">
        <v>494</v>
      </c>
      <c r="J140" s="344" t="s">
        <v>648</v>
      </c>
      <c r="K140" s="308" t="s">
        <v>532</v>
      </c>
      <c r="L140" s="347" t="s">
        <v>1076</v>
      </c>
    </row>
    <row r="141" spans="1:12" s="298" customFormat="1" ht="45.75" thickBot="1" x14ac:dyDescent="0.25">
      <c r="A141" s="289">
        <v>133</v>
      </c>
      <c r="B141" s="368" t="s">
        <v>1077</v>
      </c>
      <c r="C141" s="335" t="s">
        <v>1078</v>
      </c>
      <c r="D141" s="340" t="s">
        <v>1079</v>
      </c>
      <c r="E141" s="341" t="s">
        <v>1080</v>
      </c>
      <c r="F141" s="300" t="s">
        <v>1081</v>
      </c>
      <c r="G141" s="336">
        <v>993</v>
      </c>
      <c r="H141" s="348" t="s">
        <v>1075</v>
      </c>
      <c r="I141" s="337" t="s">
        <v>622</v>
      </c>
      <c r="J141" s="344" t="s">
        <v>1082</v>
      </c>
      <c r="K141" s="308" t="s">
        <v>532</v>
      </c>
      <c r="L141" s="347" t="s">
        <v>1076</v>
      </c>
    </row>
    <row r="142" spans="1:12" s="298" customFormat="1" ht="23.25" thickBot="1" x14ac:dyDescent="0.25">
      <c r="A142" s="299">
        <v>134</v>
      </c>
      <c r="B142" s="339" t="s">
        <v>600</v>
      </c>
      <c r="C142" s="335" t="s">
        <v>601</v>
      </c>
      <c r="D142" s="340" t="s">
        <v>602</v>
      </c>
      <c r="E142" s="341" t="s">
        <v>603</v>
      </c>
      <c r="F142" s="346" t="s">
        <v>604</v>
      </c>
      <c r="G142" s="336">
        <v>500</v>
      </c>
      <c r="H142" s="348" t="s">
        <v>1075</v>
      </c>
      <c r="I142" s="337" t="s">
        <v>498</v>
      </c>
      <c r="J142" s="344" t="s">
        <v>606</v>
      </c>
      <c r="K142" s="338" t="s">
        <v>532</v>
      </c>
      <c r="L142" s="347" t="s">
        <v>1076</v>
      </c>
    </row>
    <row r="143" spans="1:12" s="298" customFormat="1" ht="34.5" thickBot="1" x14ac:dyDescent="0.25">
      <c r="A143" s="289">
        <v>135</v>
      </c>
      <c r="B143" s="300" t="s">
        <v>1083</v>
      </c>
      <c r="C143" s="335" t="s">
        <v>490</v>
      </c>
      <c r="D143" s="340" t="s">
        <v>491</v>
      </c>
      <c r="E143" s="341" t="s">
        <v>492</v>
      </c>
      <c r="F143" s="300" t="s">
        <v>493</v>
      </c>
      <c r="G143" s="336">
        <v>1099</v>
      </c>
      <c r="H143" s="348" t="s">
        <v>1084</v>
      </c>
      <c r="I143" s="337" t="s">
        <v>494</v>
      </c>
      <c r="J143" s="344" t="s">
        <v>1085</v>
      </c>
      <c r="K143" s="338" t="s">
        <v>532</v>
      </c>
      <c r="L143" s="347" t="s">
        <v>1076</v>
      </c>
    </row>
    <row r="144" spans="1:12" s="298" customFormat="1" ht="34.5" thickBot="1" x14ac:dyDescent="0.25">
      <c r="A144" s="299">
        <v>136</v>
      </c>
      <c r="B144" s="300" t="s">
        <v>1086</v>
      </c>
      <c r="C144" s="335" t="s">
        <v>1087</v>
      </c>
      <c r="D144" s="340" t="s">
        <v>1088</v>
      </c>
      <c r="E144" s="341" t="s">
        <v>1089</v>
      </c>
      <c r="F144" s="300" t="s">
        <v>1090</v>
      </c>
      <c r="G144" s="336">
        <v>1000</v>
      </c>
      <c r="H144" s="348" t="s">
        <v>1084</v>
      </c>
      <c r="I144" s="337" t="s">
        <v>661</v>
      </c>
      <c r="J144" s="344" t="s">
        <v>1091</v>
      </c>
      <c r="K144" s="338" t="s">
        <v>532</v>
      </c>
      <c r="L144" s="347" t="s">
        <v>1076</v>
      </c>
    </row>
    <row r="145" spans="1:12" s="298" customFormat="1" ht="34.5" thickBot="1" x14ac:dyDescent="0.25">
      <c r="A145" s="289">
        <v>137</v>
      </c>
      <c r="B145" s="339" t="s">
        <v>694</v>
      </c>
      <c r="C145" s="335" t="s">
        <v>1092</v>
      </c>
      <c r="D145" s="340" t="s">
        <v>1093</v>
      </c>
      <c r="E145" s="341" t="s">
        <v>1094</v>
      </c>
      <c r="F145" s="369" t="s">
        <v>1095</v>
      </c>
      <c r="G145" s="336">
        <v>1000</v>
      </c>
      <c r="H145" s="336" t="s">
        <v>1084</v>
      </c>
      <c r="I145" s="337" t="s">
        <v>498</v>
      </c>
      <c r="J145" s="344" t="s">
        <v>1096</v>
      </c>
      <c r="K145" s="308" t="s">
        <v>636</v>
      </c>
      <c r="L145" s="347" t="s">
        <v>1076</v>
      </c>
    </row>
    <row r="146" spans="1:12" s="298" customFormat="1" ht="34.5" thickBot="1" x14ac:dyDescent="0.25">
      <c r="A146" s="299">
        <v>138</v>
      </c>
      <c r="B146" s="300" t="s">
        <v>1086</v>
      </c>
      <c r="C146" s="335" t="s">
        <v>1087</v>
      </c>
      <c r="D146" s="340" t="s">
        <v>1088</v>
      </c>
      <c r="E146" s="341" t="s">
        <v>1089</v>
      </c>
      <c r="F146" s="300" t="s">
        <v>1090</v>
      </c>
      <c r="G146" s="336">
        <v>1000</v>
      </c>
      <c r="H146" s="348" t="s">
        <v>1076</v>
      </c>
      <c r="I146" s="337" t="s">
        <v>661</v>
      </c>
      <c r="J146" s="344" t="s">
        <v>1091</v>
      </c>
      <c r="K146" s="308" t="s">
        <v>636</v>
      </c>
      <c r="L146" s="347" t="s">
        <v>1097</v>
      </c>
    </row>
    <row r="147" spans="1:12" s="298" customFormat="1" ht="23.25" thickBot="1" x14ac:dyDescent="0.25">
      <c r="A147" s="289">
        <v>139</v>
      </c>
      <c r="B147" s="368" t="s">
        <v>1098</v>
      </c>
      <c r="C147" s="335" t="s">
        <v>1099</v>
      </c>
      <c r="D147" s="340" t="s">
        <v>1100</v>
      </c>
      <c r="E147" s="341" t="s">
        <v>1101</v>
      </c>
      <c r="F147" s="300" t="s">
        <v>1102</v>
      </c>
      <c r="G147" s="336">
        <v>800</v>
      </c>
      <c r="H147" s="348" t="s">
        <v>1076</v>
      </c>
      <c r="I147" s="337" t="s">
        <v>498</v>
      </c>
      <c r="J147" s="344" t="s">
        <v>1103</v>
      </c>
      <c r="K147" s="308" t="s">
        <v>532</v>
      </c>
      <c r="L147" s="347" t="s">
        <v>1097</v>
      </c>
    </row>
    <row r="148" spans="1:12" s="298" customFormat="1" ht="45.75" thickBot="1" x14ac:dyDescent="0.25">
      <c r="A148" s="299">
        <v>140</v>
      </c>
      <c r="B148" s="339" t="s">
        <v>654</v>
      </c>
      <c r="C148" s="335" t="s">
        <v>1002</v>
      </c>
      <c r="D148" s="340" t="s">
        <v>1003</v>
      </c>
      <c r="E148" s="341" t="s">
        <v>1104</v>
      </c>
      <c r="F148" s="346" t="s">
        <v>1105</v>
      </c>
      <c r="G148" s="336">
        <v>497</v>
      </c>
      <c r="H148" s="336" t="s">
        <v>1097</v>
      </c>
      <c r="I148" s="337" t="s">
        <v>622</v>
      </c>
      <c r="J148" s="344" t="s">
        <v>1006</v>
      </c>
      <c r="K148" s="338" t="s">
        <v>532</v>
      </c>
      <c r="L148" s="347" t="s">
        <v>1097</v>
      </c>
    </row>
    <row r="149" spans="1:12" s="298" customFormat="1" ht="45.75" thickBot="1" x14ac:dyDescent="0.25">
      <c r="A149" s="289">
        <v>141</v>
      </c>
      <c r="B149" s="300" t="s">
        <v>1106</v>
      </c>
      <c r="C149" s="335" t="s">
        <v>1107</v>
      </c>
      <c r="D149" s="340" t="s">
        <v>1108</v>
      </c>
      <c r="E149" s="341" t="s">
        <v>1109</v>
      </c>
      <c r="F149" s="300" t="s">
        <v>1110</v>
      </c>
      <c r="G149" s="336">
        <v>397</v>
      </c>
      <c r="H149" s="348" t="s">
        <v>1097</v>
      </c>
      <c r="I149" s="337" t="s">
        <v>622</v>
      </c>
      <c r="J149" s="344" t="s">
        <v>1111</v>
      </c>
      <c r="K149" s="338" t="s">
        <v>532</v>
      </c>
      <c r="L149" s="347" t="s">
        <v>1097</v>
      </c>
    </row>
    <row r="150" spans="1:12" s="298" customFormat="1" ht="45.75" thickBot="1" x14ac:dyDescent="0.25">
      <c r="A150" s="289">
        <v>142</v>
      </c>
      <c r="B150" s="300" t="s">
        <v>1112</v>
      </c>
      <c r="C150" s="335" t="s">
        <v>1113</v>
      </c>
      <c r="D150" s="340" t="s">
        <v>1114</v>
      </c>
      <c r="E150" s="341" t="s">
        <v>1115</v>
      </c>
      <c r="F150" s="300" t="s">
        <v>1116</v>
      </c>
      <c r="G150" s="336">
        <v>397</v>
      </c>
      <c r="H150" s="348" t="s">
        <v>1097</v>
      </c>
      <c r="I150" s="337" t="s">
        <v>622</v>
      </c>
      <c r="J150" s="344" t="s">
        <v>1117</v>
      </c>
      <c r="K150" s="308" t="s">
        <v>636</v>
      </c>
      <c r="L150" s="347" t="s">
        <v>1097</v>
      </c>
    </row>
    <row r="151" spans="1:12" s="298" customFormat="1" ht="45.75" thickBot="1" x14ac:dyDescent="0.25">
      <c r="A151" s="299">
        <v>143</v>
      </c>
      <c r="B151" s="300" t="s">
        <v>1118</v>
      </c>
      <c r="C151" s="335" t="s">
        <v>1119</v>
      </c>
      <c r="D151" s="340" t="s">
        <v>1120</v>
      </c>
      <c r="E151" s="341" t="s">
        <v>1121</v>
      </c>
      <c r="F151" s="300" t="s">
        <v>1122</v>
      </c>
      <c r="G151" s="336">
        <v>697</v>
      </c>
      <c r="H151" s="348" t="s">
        <v>1097</v>
      </c>
      <c r="I151" s="337" t="s">
        <v>622</v>
      </c>
      <c r="J151" s="344" t="s">
        <v>1123</v>
      </c>
      <c r="K151" s="308" t="s">
        <v>636</v>
      </c>
      <c r="L151" s="347" t="s">
        <v>1124</v>
      </c>
    </row>
    <row r="152" spans="1:12" s="298" customFormat="1" ht="23.25" thickBot="1" x14ac:dyDescent="0.25">
      <c r="A152" s="289">
        <v>144</v>
      </c>
      <c r="B152" s="339" t="s">
        <v>514</v>
      </c>
      <c r="C152" s="335" t="s">
        <v>515</v>
      </c>
      <c r="D152" s="340" t="s">
        <v>516</v>
      </c>
      <c r="E152" s="341" t="s">
        <v>517</v>
      </c>
      <c r="F152" s="346" t="s">
        <v>518</v>
      </c>
      <c r="G152" s="336">
        <v>300</v>
      </c>
      <c r="H152" s="336" t="s">
        <v>1125</v>
      </c>
      <c r="I152" s="337" t="s">
        <v>498</v>
      </c>
      <c r="J152" s="344" t="s">
        <v>519</v>
      </c>
      <c r="K152" s="338" t="s">
        <v>532</v>
      </c>
      <c r="L152" s="347">
        <v>41026</v>
      </c>
    </row>
    <row r="153" spans="1:12" s="298" customFormat="1" ht="34.5" thickBot="1" x14ac:dyDescent="0.25">
      <c r="A153" s="299">
        <v>145</v>
      </c>
      <c r="B153" s="300" t="s">
        <v>1086</v>
      </c>
      <c r="C153" s="335" t="s">
        <v>1087</v>
      </c>
      <c r="D153" s="340" t="s">
        <v>1088</v>
      </c>
      <c r="E153" s="341" t="s">
        <v>1126</v>
      </c>
      <c r="F153" s="300" t="s">
        <v>1127</v>
      </c>
      <c r="G153" s="336">
        <v>900</v>
      </c>
      <c r="H153" s="348" t="s">
        <v>1128</v>
      </c>
      <c r="I153" s="337" t="s">
        <v>661</v>
      </c>
      <c r="J153" s="344" t="s">
        <v>1091</v>
      </c>
      <c r="K153" s="308" t="s">
        <v>636</v>
      </c>
      <c r="L153" s="347" t="s">
        <v>1129</v>
      </c>
    </row>
    <row r="154" spans="1:12" s="298" customFormat="1" ht="45.75" thickBot="1" x14ac:dyDescent="0.25">
      <c r="A154" s="289">
        <v>146</v>
      </c>
      <c r="B154" s="368" t="s">
        <v>1130</v>
      </c>
      <c r="C154" s="335" t="s">
        <v>1131</v>
      </c>
      <c r="D154" s="340" t="s">
        <v>1132</v>
      </c>
      <c r="E154" s="341" t="s">
        <v>1133</v>
      </c>
      <c r="F154" s="300" t="s">
        <v>1134</v>
      </c>
      <c r="G154" s="336">
        <v>397</v>
      </c>
      <c r="H154" s="348" t="s">
        <v>1129</v>
      </c>
      <c r="I154" s="337" t="s">
        <v>622</v>
      </c>
      <c r="J154" s="344" t="s">
        <v>1135</v>
      </c>
      <c r="K154" s="308" t="s">
        <v>532</v>
      </c>
      <c r="L154" s="347" t="s">
        <v>1129</v>
      </c>
    </row>
    <row r="155" spans="1:12" s="298" customFormat="1" ht="34.5" thickBot="1" x14ac:dyDescent="0.25">
      <c r="A155" s="299">
        <v>147</v>
      </c>
      <c r="B155" s="300" t="s">
        <v>1136</v>
      </c>
      <c r="C155" s="335" t="s">
        <v>1137</v>
      </c>
      <c r="D155" s="340" t="s">
        <v>1138</v>
      </c>
      <c r="E155" s="341" t="s">
        <v>1139</v>
      </c>
      <c r="F155" s="300" t="s">
        <v>1140</v>
      </c>
      <c r="G155" s="336">
        <v>399</v>
      </c>
      <c r="H155" s="348" t="s">
        <v>1129</v>
      </c>
      <c r="I155" s="337" t="s">
        <v>661</v>
      </c>
      <c r="J155" s="344" t="s">
        <v>1141</v>
      </c>
      <c r="K155" s="338" t="s">
        <v>532</v>
      </c>
      <c r="L155" s="347">
        <v>40944</v>
      </c>
    </row>
    <row r="156" spans="1:12" s="298" customFormat="1" ht="45.75" thickBot="1" x14ac:dyDescent="0.25">
      <c r="A156" s="289">
        <v>148</v>
      </c>
      <c r="B156" s="368" t="s">
        <v>928</v>
      </c>
      <c r="C156" s="335" t="s">
        <v>918</v>
      </c>
      <c r="D156" s="340" t="s">
        <v>1142</v>
      </c>
      <c r="E156" s="341" t="s">
        <v>1143</v>
      </c>
      <c r="F156" s="300" t="s">
        <v>1144</v>
      </c>
      <c r="G156" s="336">
        <v>389</v>
      </c>
      <c r="H156" s="348">
        <v>40944</v>
      </c>
      <c r="I156" s="337" t="s">
        <v>622</v>
      </c>
      <c r="J156" s="344" t="s">
        <v>1145</v>
      </c>
      <c r="K156" s="338" t="s">
        <v>532</v>
      </c>
      <c r="L156" s="347">
        <v>40944</v>
      </c>
    </row>
    <row r="157" spans="1:12" s="298" customFormat="1" ht="23.25" thickBot="1" x14ac:dyDescent="0.25">
      <c r="A157" s="299">
        <v>149</v>
      </c>
      <c r="B157" s="300" t="s">
        <v>1118</v>
      </c>
      <c r="C157" s="335" t="s">
        <v>1146</v>
      </c>
      <c r="D157" s="340" t="s">
        <v>1147</v>
      </c>
      <c r="E157" s="341" t="s">
        <v>1148</v>
      </c>
      <c r="F157" s="300" t="s">
        <v>1149</v>
      </c>
      <c r="G157" s="336">
        <v>990</v>
      </c>
      <c r="H157" s="348" t="s">
        <v>1150</v>
      </c>
      <c r="I157" s="337" t="s">
        <v>498</v>
      </c>
      <c r="J157" s="344" t="s">
        <v>1151</v>
      </c>
      <c r="K157" s="338" t="s">
        <v>532</v>
      </c>
      <c r="L157" s="347" t="s">
        <v>1152</v>
      </c>
    </row>
    <row r="158" spans="1:12" s="298" customFormat="1" ht="23.25" thickBot="1" x14ac:dyDescent="0.25">
      <c r="A158" s="289">
        <v>150</v>
      </c>
      <c r="B158" s="300" t="s">
        <v>986</v>
      </c>
      <c r="C158" s="335" t="s">
        <v>1153</v>
      </c>
      <c r="D158" s="340" t="s">
        <v>1154</v>
      </c>
      <c r="E158" s="341" t="s">
        <v>1155</v>
      </c>
      <c r="F158" s="300" t="s">
        <v>1156</v>
      </c>
      <c r="G158" s="336">
        <v>900</v>
      </c>
      <c r="H158" s="348" t="s">
        <v>1150</v>
      </c>
      <c r="I158" s="337" t="s">
        <v>498</v>
      </c>
      <c r="J158" s="344" t="s">
        <v>1157</v>
      </c>
      <c r="K158" s="338" t="s">
        <v>532</v>
      </c>
      <c r="L158" s="347" t="s">
        <v>1152</v>
      </c>
    </row>
    <row r="159" spans="1:12" s="298" customFormat="1" ht="23.25" thickBot="1" x14ac:dyDescent="0.25">
      <c r="A159" s="289">
        <v>151</v>
      </c>
      <c r="B159" s="368" t="s">
        <v>1158</v>
      </c>
      <c r="C159" s="335" t="s">
        <v>1159</v>
      </c>
      <c r="D159" s="340" t="s">
        <v>1160</v>
      </c>
      <c r="E159" s="341" t="s">
        <v>1161</v>
      </c>
      <c r="F159" s="300" t="s">
        <v>1162</v>
      </c>
      <c r="G159" s="336">
        <v>990</v>
      </c>
      <c r="H159" s="348" t="s">
        <v>1163</v>
      </c>
      <c r="I159" s="337" t="s">
        <v>498</v>
      </c>
      <c r="J159" s="344" t="s">
        <v>1164</v>
      </c>
      <c r="K159" s="338" t="s">
        <v>532</v>
      </c>
      <c r="L159" s="347" t="s">
        <v>1152</v>
      </c>
    </row>
    <row r="160" spans="1:12" s="298" customFormat="1" ht="34.5" thickBot="1" x14ac:dyDescent="0.25">
      <c r="A160" s="299">
        <v>152</v>
      </c>
      <c r="B160" s="300" t="s">
        <v>1086</v>
      </c>
      <c r="C160" s="335" t="s">
        <v>1087</v>
      </c>
      <c r="D160" s="340" t="s">
        <v>1088</v>
      </c>
      <c r="E160" s="341" t="s">
        <v>1126</v>
      </c>
      <c r="F160" s="300" t="s">
        <v>1165</v>
      </c>
      <c r="G160" s="336">
        <v>1000</v>
      </c>
      <c r="H160" s="348" t="s">
        <v>1166</v>
      </c>
      <c r="I160" s="337" t="s">
        <v>661</v>
      </c>
      <c r="J160" s="344" t="s">
        <v>1091</v>
      </c>
      <c r="K160" s="308" t="s">
        <v>636</v>
      </c>
      <c r="L160" s="347" t="s">
        <v>1167</v>
      </c>
    </row>
    <row r="161" spans="1:12" s="298" customFormat="1" ht="34.5" thickBot="1" x14ac:dyDescent="0.25">
      <c r="A161" s="289">
        <v>153</v>
      </c>
      <c r="B161" s="300" t="s">
        <v>1083</v>
      </c>
      <c r="C161" s="335" t="s">
        <v>490</v>
      </c>
      <c r="D161" s="340" t="s">
        <v>491</v>
      </c>
      <c r="E161" s="341" t="s">
        <v>492</v>
      </c>
      <c r="F161" s="300" t="s">
        <v>1168</v>
      </c>
      <c r="G161" s="336">
        <v>400</v>
      </c>
      <c r="H161" s="348" t="s">
        <v>1166</v>
      </c>
      <c r="I161" s="337" t="s">
        <v>494</v>
      </c>
      <c r="J161" s="344" t="s">
        <v>1085</v>
      </c>
      <c r="K161" s="308" t="s">
        <v>636</v>
      </c>
      <c r="L161" s="347" t="s">
        <v>1167</v>
      </c>
    </row>
    <row r="162" spans="1:12" s="298" customFormat="1" ht="23.25" thickBot="1" x14ac:dyDescent="0.25">
      <c r="A162" s="289">
        <v>154</v>
      </c>
      <c r="B162" s="368" t="s">
        <v>1098</v>
      </c>
      <c r="C162" s="335" t="s">
        <v>1099</v>
      </c>
      <c r="D162" s="340" t="s">
        <v>1100</v>
      </c>
      <c r="E162" s="341" t="s">
        <v>1101</v>
      </c>
      <c r="F162" s="300" t="s">
        <v>1102</v>
      </c>
      <c r="G162" s="336">
        <v>400</v>
      </c>
      <c r="H162" s="348" t="s">
        <v>1166</v>
      </c>
      <c r="I162" s="337" t="s">
        <v>498</v>
      </c>
      <c r="J162" s="344" t="s">
        <v>1103</v>
      </c>
      <c r="K162" s="308" t="s">
        <v>532</v>
      </c>
      <c r="L162" s="347" t="s">
        <v>1167</v>
      </c>
    </row>
    <row r="163" spans="1:12" s="298" customFormat="1" ht="34.5" thickBot="1" x14ac:dyDescent="0.25">
      <c r="A163" s="289">
        <v>155</v>
      </c>
      <c r="B163" s="300" t="s">
        <v>1169</v>
      </c>
      <c r="C163" s="335" t="s">
        <v>1170</v>
      </c>
      <c r="D163" s="340" t="s">
        <v>1171</v>
      </c>
      <c r="E163" s="341" t="s">
        <v>1172</v>
      </c>
      <c r="F163" s="300" t="s">
        <v>1173</v>
      </c>
      <c r="G163" s="336">
        <v>990</v>
      </c>
      <c r="H163" s="348" t="s">
        <v>1174</v>
      </c>
      <c r="I163" s="337" t="s">
        <v>498</v>
      </c>
      <c r="J163" s="344" t="s">
        <v>1175</v>
      </c>
      <c r="K163" s="338" t="s">
        <v>532</v>
      </c>
      <c r="L163" s="347" t="s">
        <v>1176</v>
      </c>
    </row>
    <row r="164" spans="1:12" s="298" customFormat="1" ht="34.5" thickBot="1" x14ac:dyDescent="0.25">
      <c r="A164" s="289">
        <v>156</v>
      </c>
      <c r="B164" s="368" t="s">
        <v>1098</v>
      </c>
      <c r="C164" s="335" t="s">
        <v>1099</v>
      </c>
      <c r="D164" s="340" t="s">
        <v>1100</v>
      </c>
      <c r="E164" s="341" t="s">
        <v>1101</v>
      </c>
      <c r="F164" s="300" t="s">
        <v>1102</v>
      </c>
      <c r="G164" s="336">
        <v>3000</v>
      </c>
      <c r="H164" s="348" t="s">
        <v>1177</v>
      </c>
      <c r="I164" s="337" t="s">
        <v>498</v>
      </c>
      <c r="J164" s="344" t="s">
        <v>1103</v>
      </c>
      <c r="K164" s="308" t="s">
        <v>636</v>
      </c>
      <c r="L164" s="347">
        <v>41075</v>
      </c>
    </row>
    <row r="165" spans="1:12" s="298" customFormat="1" ht="34.5" thickBot="1" x14ac:dyDescent="0.25">
      <c r="A165" s="289">
        <v>157</v>
      </c>
      <c r="B165" s="300" t="s">
        <v>520</v>
      </c>
      <c r="C165" s="335" t="s">
        <v>490</v>
      </c>
      <c r="D165" s="340" t="s">
        <v>491</v>
      </c>
      <c r="E165" s="341" t="s">
        <v>492</v>
      </c>
      <c r="F165" s="300" t="s">
        <v>493</v>
      </c>
      <c r="G165" s="336">
        <v>400</v>
      </c>
      <c r="H165" s="348">
        <v>41074</v>
      </c>
      <c r="I165" s="337" t="s">
        <v>494</v>
      </c>
      <c r="J165" s="344">
        <v>835884506</v>
      </c>
      <c r="K165" s="308" t="s">
        <v>636</v>
      </c>
      <c r="L165" s="350">
        <v>41075</v>
      </c>
    </row>
    <row r="166" spans="1:12" s="298" customFormat="1" ht="34.5" thickBot="1" x14ac:dyDescent="0.25">
      <c r="A166" s="299">
        <v>158</v>
      </c>
      <c r="B166" s="365" t="s">
        <v>495</v>
      </c>
      <c r="C166" s="335" t="s">
        <v>496</v>
      </c>
      <c r="D166" s="340" t="s">
        <v>497</v>
      </c>
      <c r="E166" s="341"/>
      <c r="F166" s="353"/>
      <c r="G166" s="336">
        <v>350</v>
      </c>
      <c r="H166" s="348">
        <v>41087</v>
      </c>
      <c r="I166" s="337" t="s">
        <v>498</v>
      </c>
      <c r="J166" s="344" t="s">
        <v>499</v>
      </c>
      <c r="K166" s="308" t="s">
        <v>636</v>
      </c>
      <c r="L166" s="350">
        <v>41088</v>
      </c>
    </row>
    <row r="167" spans="1:12" s="298" customFormat="1" ht="34.5" thickBot="1" x14ac:dyDescent="0.25">
      <c r="A167" s="289">
        <v>159</v>
      </c>
      <c r="B167" s="365" t="s">
        <v>521</v>
      </c>
      <c r="C167" s="335" t="s">
        <v>500</v>
      </c>
      <c r="D167" s="340" t="s">
        <v>501</v>
      </c>
      <c r="E167" s="341" t="s">
        <v>502</v>
      </c>
      <c r="F167" s="353" t="s">
        <v>503</v>
      </c>
      <c r="G167" s="336">
        <v>500</v>
      </c>
      <c r="H167" s="348">
        <v>41106</v>
      </c>
      <c r="I167" s="337" t="s">
        <v>504</v>
      </c>
      <c r="J167" s="344" t="s">
        <v>505</v>
      </c>
      <c r="K167" s="308" t="s">
        <v>636</v>
      </c>
      <c r="L167" s="350">
        <v>41107</v>
      </c>
    </row>
    <row r="168" spans="1:12" s="298" customFormat="1" ht="34.5" thickBot="1" x14ac:dyDescent="0.25">
      <c r="A168" s="289">
        <v>160</v>
      </c>
      <c r="B168" s="339" t="s">
        <v>522</v>
      </c>
      <c r="C168" s="335" t="s">
        <v>506</v>
      </c>
      <c r="D168" s="345">
        <v>47001005158</v>
      </c>
      <c r="E168" s="341" t="s">
        <v>1245</v>
      </c>
      <c r="F168" s="300" t="s">
        <v>1246</v>
      </c>
      <c r="G168" s="336">
        <v>250</v>
      </c>
      <c r="H168" s="348">
        <v>41114</v>
      </c>
      <c r="I168" s="337" t="s">
        <v>498</v>
      </c>
      <c r="J168" s="344" t="s">
        <v>507</v>
      </c>
      <c r="K168" s="308" t="s">
        <v>636</v>
      </c>
      <c r="L168" s="350">
        <v>41117</v>
      </c>
    </row>
    <row r="169" spans="1:12" s="298" customFormat="1" ht="34.5" thickBot="1" x14ac:dyDescent="0.25">
      <c r="A169" s="299">
        <v>161</v>
      </c>
      <c r="B169" s="339" t="s">
        <v>508</v>
      </c>
      <c r="C169" s="300" t="s">
        <v>509</v>
      </c>
      <c r="D169" s="340" t="s">
        <v>510</v>
      </c>
      <c r="E169" s="341" t="s">
        <v>511</v>
      </c>
      <c r="F169" s="300" t="s">
        <v>512</v>
      </c>
      <c r="G169" s="342">
        <v>300</v>
      </c>
      <c r="H169" s="348">
        <v>41114</v>
      </c>
      <c r="I169" s="337" t="s">
        <v>498</v>
      </c>
      <c r="J169" s="344" t="s">
        <v>513</v>
      </c>
      <c r="K169" s="308" t="s">
        <v>636</v>
      </c>
      <c r="L169" s="350">
        <v>41117</v>
      </c>
    </row>
    <row r="170" spans="1:12" s="298" customFormat="1" ht="34.5" thickBot="1" x14ac:dyDescent="0.25">
      <c r="A170" s="289">
        <v>162</v>
      </c>
      <c r="B170" s="339" t="s">
        <v>514</v>
      </c>
      <c r="C170" s="335" t="s">
        <v>515</v>
      </c>
      <c r="D170" s="340" t="s">
        <v>516</v>
      </c>
      <c r="E170" s="341" t="s">
        <v>517</v>
      </c>
      <c r="F170" s="346" t="s">
        <v>518</v>
      </c>
      <c r="G170" s="336">
        <v>350</v>
      </c>
      <c r="H170" s="348">
        <v>41114</v>
      </c>
      <c r="I170" s="337" t="s">
        <v>498</v>
      </c>
      <c r="J170" s="344" t="s">
        <v>519</v>
      </c>
      <c r="K170" s="308" t="s">
        <v>636</v>
      </c>
      <c r="L170" s="350">
        <v>41117</v>
      </c>
    </row>
    <row r="171" spans="1:12" s="298" customFormat="1" ht="34.5" thickBot="1" x14ac:dyDescent="0.25">
      <c r="A171" s="299">
        <v>163</v>
      </c>
      <c r="B171" s="339" t="s">
        <v>522</v>
      </c>
      <c r="C171" s="335" t="s">
        <v>506</v>
      </c>
      <c r="D171" s="345">
        <v>47001005158</v>
      </c>
      <c r="E171" s="341" t="s">
        <v>1245</v>
      </c>
      <c r="F171" s="300" t="s">
        <v>1246</v>
      </c>
      <c r="G171" s="336">
        <v>200</v>
      </c>
      <c r="H171" s="348">
        <v>41114</v>
      </c>
      <c r="I171" s="337" t="s">
        <v>498</v>
      </c>
      <c r="J171" s="344" t="s">
        <v>507</v>
      </c>
      <c r="K171" s="308" t="s">
        <v>636</v>
      </c>
      <c r="L171" s="350">
        <v>41138</v>
      </c>
    </row>
    <row r="172" spans="1:12" s="298" customFormat="1" ht="23.25" thickBot="1" x14ac:dyDescent="0.25">
      <c r="A172" s="289">
        <v>164</v>
      </c>
      <c r="B172" s="339" t="s">
        <v>839</v>
      </c>
      <c r="C172" s="335" t="s">
        <v>1178</v>
      </c>
      <c r="D172" s="340" t="s">
        <v>1179</v>
      </c>
      <c r="E172" s="341"/>
      <c r="F172" s="346"/>
      <c r="G172" s="336">
        <v>490</v>
      </c>
      <c r="H172" s="348">
        <v>41136</v>
      </c>
      <c r="I172" s="337" t="s">
        <v>498</v>
      </c>
      <c r="J172" s="344" t="s">
        <v>1180</v>
      </c>
      <c r="K172" s="308" t="s">
        <v>532</v>
      </c>
      <c r="L172" s="350">
        <v>41138</v>
      </c>
    </row>
    <row r="173" spans="1:12" s="298" customFormat="1" ht="23.25" thickBot="1" x14ac:dyDescent="0.25">
      <c r="A173" s="299">
        <v>165</v>
      </c>
      <c r="B173" s="339" t="s">
        <v>584</v>
      </c>
      <c r="C173" s="335" t="s">
        <v>596</v>
      </c>
      <c r="D173" s="340" t="s">
        <v>597</v>
      </c>
      <c r="E173" s="341" t="s">
        <v>1248</v>
      </c>
      <c r="F173" s="346" t="s">
        <v>1249</v>
      </c>
      <c r="G173" s="336">
        <v>400</v>
      </c>
      <c r="H173" s="348">
        <v>41137</v>
      </c>
      <c r="I173" s="337" t="s">
        <v>498</v>
      </c>
      <c r="J173" s="344" t="s">
        <v>599</v>
      </c>
      <c r="K173" s="338" t="s">
        <v>532</v>
      </c>
      <c r="L173" s="350">
        <v>41138</v>
      </c>
    </row>
    <row r="174" spans="1:12" s="298" customFormat="1" ht="45.75" thickBot="1" x14ac:dyDescent="0.25">
      <c r="A174" s="289">
        <v>166</v>
      </c>
      <c r="B174" s="365" t="s">
        <v>522</v>
      </c>
      <c r="C174" s="335" t="s">
        <v>1007</v>
      </c>
      <c r="D174" s="340" t="s">
        <v>1008</v>
      </c>
      <c r="E174" s="341" t="s">
        <v>1009</v>
      </c>
      <c r="F174" s="353" t="s">
        <v>1010</v>
      </c>
      <c r="G174" s="336">
        <v>250</v>
      </c>
      <c r="H174" s="348">
        <v>41138</v>
      </c>
      <c r="I174" s="337" t="s">
        <v>807</v>
      </c>
      <c r="J174" s="344" t="s">
        <v>1012</v>
      </c>
      <c r="K174" s="308" t="s">
        <v>636</v>
      </c>
      <c r="L174" s="350">
        <v>41142</v>
      </c>
    </row>
    <row r="175" spans="1:12" s="298" customFormat="1" ht="34.5" thickBot="1" x14ac:dyDescent="0.25">
      <c r="A175" s="299">
        <v>167</v>
      </c>
      <c r="B175" s="339" t="s">
        <v>600</v>
      </c>
      <c r="C175" s="335" t="s">
        <v>601</v>
      </c>
      <c r="D175" s="340" t="s">
        <v>602</v>
      </c>
      <c r="E175" s="341" t="s">
        <v>603</v>
      </c>
      <c r="F175" s="346" t="s">
        <v>604</v>
      </c>
      <c r="G175" s="336">
        <v>300</v>
      </c>
      <c r="H175" s="348">
        <v>41138</v>
      </c>
      <c r="I175" s="337" t="s">
        <v>498</v>
      </c>
      <c r="J175" s="344" t="s">
        <v>606</v>
      </c>
      <c r="K175" s="308" t="s">
        <v>636</v>
      </c>
      <c r="L175" s="350">
        <v>41142</v>
      </c>
    </row>
    <row r="176" spans="1:12" s="298" customFormat="1" ht="34.5" thickBot="1" x14ac:dyDescent="0.25">
      <c r="A176" s="289">
        <v>168</v>
      </c>
      <c r="B176" s="339" t="s">
        <v>1181</v>
      </c>
      <c r="C176" s="335" t="s">
        <v>1153</v>
      </c>
      <c r="D176" s="340" t="s">
        <v>1182</v>
      </c>
      <c r="E176" s="341"/>
      <c r="F176" s="346"/>
      <c r="G176" s="336">
        <v>183</v>
      </c>
      <c r="H176" s="348">
        <v>41141</v>
      </c>
      <c r="I176" s="337" t="s">
        <v>825</v>
      </c>
      <c r="J176" s="344" t="s">
        <v>1183</v>
      </c>
      <c r="K176" s="338" t="s">
        <v>532</v>
      </c>
      <c r="L176" s="350">
        <v>41144</v>
      </c>
    </row>
    <row r="177" spans="1:12" s="298" customFormat="1" ht="34.5" thickBot="1" x14ac:dyDescent="0.25">
      <c r="A177" s="299">
        <v>169</v>
      </c>
      <c r="B177" s="365" t="s">
        <v>521</v>
      </c>
      <c r="C177" s="335" t="s">
        <v>500</v>
      </c>
      <c r="D177" s="340" t="s">
        <v>501</v>
      </c>
      <c r="E177" s="341" t="s">
        <v>502</v>
      </c>
      <c r="F177" s="353" t="s">
        <v>503</v>
      </c>
      <c r="G177" s="336">
        <v>400</v>
      </c>
      <c r="H177" s="348">
        <v>41155</v>
      </c>
      <c r="I177" s="337" t="s">
        <v>504</v>
      </c>
      <c r="J177" s="344" t="s">
        <v>505</v>
      </c>
      <c r="K177" s="308" t="s">
        <v>636</v>
      </c>
      <c r="L177" s="350">
        <v>41157</v>
      </c>
    </row>
    <row r="178" spans="1:12" s="298" customFormat="1" ht="34.5" thickBot="1" x14ac:dyDescent="0.25">
      <c r="A178" s="289">
        <v>170</v>
      </c>
      <c r="B178" s="339" t="s">
        <v>839</v>
      </c>
      <c r="C178" s="335" t="s">
        <v>1178</v>
      </c>
      <c r="D178" s="340" t="s">
        <v>1179</v>
      </c>
      <c r="E178" s="341"/>
      <c r="F178" s="346"/>
      <c r="G178" s="336">
        <v>200</v>
      </c>
      <c r="H178" s="348">
        <v>41155</v>
      </c>
      <c r="I178" s="337" t="s">
        <v>498</v>
      </c>
      <c r="J178" s="344" t="s">
        <v>1180</v>
      </c>
      <c r="K178" s="308" t="s">
        <v>636</v>
      </c>
      <c r="L178" s="350">
        <v>41157</v>
      </c>
    </row>
    <row r="179" spans="1:12" s="298" customFormat="1" ht="34.5" thickBot="1" x14ac:dyDescent="0.25">
      <c r="A179" s="299">
        <v>171</v>
      </c>
      <c r="B179" s="339" t="s">
        <v>522</v>
      </c>
      <c r="C179" s="335" t="s">
        <v>506</v>
      </c>
      <c r="D179" s="345">
        <v>47001005158</v>
      </c>
      <c r="E179" s="341" t="s">
        <v>1245</v>
      </c>
      <c r="F179" s="300" t="s">
        <v>1246</v>
      </c>
      <c r="G179" s="336">
        <v>200</v>
      </c>
      <c r="H179" s="348">
        <v>41155</v>
      </c>
      <c r="I179" s="337" t="s">
        <v>498</v>
      </c>
      <c r="J179" s="344" t="s">
        <v>507</v>
      </c>
      <c r="K179" s="308" t="s">
        <v>636</v>
      </c>
      <c r="L179" s="350">
        <v>41157</v>
      </c>
    </row>
    <row r="180" spans="1:12" s="298" customFormat="1" ht="23.25" thickBot="1" x14ac:dyDescent="0.25">
      <c r="A180" s="289">
        <v>172</v>
      </c>
      <c r="B180" s="339" t="s">
        <v>1184</v>
      </c>
      <c r="C180" s="335" t="s">
        <v>1185</v>
      </c>
      <c r="D180" s="340" t="s">
        <v>1186</v>
      </c>
      <c r="E180" s="341" t="s">
        <v>1187</v>
      </c>
      <c r="F180" s="300"/>
      <c r="G180" s="336">
        <v>900</v>
      </c>
      <c r="H180" s="348">
        <v>41158</v>
      </c>
      <c r="I180" s="337" t="s">
        <v>498</v>
      </c>
      <c r="J180" s="344" t="s">
        <v>1188</v>
      </c>
      <c r="K180" s="338" t="s">
        <v>532</v>
      </c>
      <c r="L180" s="350">
        <v>41162</v>
      </c>
    </row>
    <row r="181" spans="1:12" s="298" customFormat="1" ht="34.5" thickBot="1" x14ac:dyDescent="0.25">
      <c r="A181" s="299">
        <v>173</v>
      </c>
      <c r="B181" s="339" t="s">
        <v>654</v>
      </c>
      <c r="C181" s="335" t="s">
        <v>655</v>
      </c>
      <c r="D181" s="340" t="s">
        <v>656</v>
      </c>
      <c r="E181" s="341"/>
      <c r="F181" s="300"/>
      <c r="G181" s="336">
        <v>600</v>
      </c>
      <c r="H181" s="348">
        <v>41159</v>
      </c>
      <c r="I181" s="337" t="s">
        <v>498</v>
      </c>
      <c r="J181" s="344" t="s">
        <v>659</v>
      </c>
      <c r="K181" s="308" t="s">
        <v>636</v>
      </c>
      <c r="L181" s="350">
        <v>41162</v>
      </c>
    </row>
    <row r="182" spans="1:12" s="298" customFormat="1" ht="23.25" thickBot="1" x14ac:dyDescent="0.25">
      <c r="A182" s="289">
        <v>174</v>
      </c>
      <c r="B182" s="300" t="s">
        <v>1086</v>
      </c>
      <c r="C182" s="335" t="s">
        <v>1189</v>
      </c>
      <c r="D182" s="340" t="s">
        <v>1190</v>
      </c>
      <c r="E182" s="341" t="s">
        <v>1247</v>
      </c>
      <c r="F182" s="370" t="s">
        <v>1223</v>
      </c>
      <c r="G182" s="336">
        <v>600</v>
      </c>
      <c r="H182" s="348">
        <v>41171</v>
      </c>
      <c r="I182" s="337" t="s">
        <v>807</v>
      </c>
      <c r="J182" s="351" t="s">
        <v>1191</v>
      </c>
      <c r="K182" s="338" t="s">
        <v>532</v>
      </c>
      <c r="L182" s="350">
        <v>41172</v>
      </c>
    </row>
    <row r="183" spans="1:12" s="298" customFormat="1" ht="23.25" thickBot="1" x14ac:dyDescent="0.25">
      <c r="A183" s="289">
        <v>175</v>
      </c>
      <c r="B183" s="300" t="s">
        <v>1192</v>
      </c>
      <c r="C183" s="335" t="s">
        <v>1193</v>
      </c>
      <c r="D183" s="340" t="s">
        <v>1194</v>
      </c>
      <c r="E183" s="341"/>
      <c r="F183" s="300"/>
      <c r="G183" s="336">
        <v>1190</v>
      </c>
      <c r="H183" s="348">
        <v>41177</v>
      </c>
      <c r="I183" s="337" t="s">
        <v>498</v>
      </c>
      <c r="J183" s="344" t="s">
        <v>1195</v>
      </c>
      <c r="K183" s="338" t="s">
        <v>532</v>
      </c>
      <c r="L183" s="350">
        <v>41180</v>
      </c>
    </row>
    <row r="184" spans="1:12" s="298" customFormat="1" ht="34.5" thickBot="1" x14ac:dyDescent="0.25">
      <c r="A184" s="299">
        <v>176</v>
      </c>
      <c r="B184" s="365" t="s">
        <v>1020</v>
      </c>
      <c r="C184" s="335" t="s">
        <v>1021</v>
      </c>
      <c r="D184" s="340" t="s">
        <v>1022</v>
      </c>
      <c r="E184" s="341" t="s">
        <v>1023</v>
      </c>
      <c r="F184" s="353" t="s">
        <v>1024</v>
      </c>
      <c r="G184" s="336">
        <v>250</v>
      </c>
      <c r="H184" s="348">
        <v>41180</v>
      </c>
      <c r="I184" s="337" t="s">
        <v>498</v>
      </c>
      <c r="J184" s="344" t="s">
        <v>1026</v>
      </c>
      <c r="K184" s="308" t="s">
        <v>636</v>
      </c>
      <c r="L184" s="350">
        <v>41180</v>
      </c>
    </row>
    <row r="185" spans="1:12" s="298" customFormat="1" ht="34.5" thickBot="1" x14ac:dyDescent="0.25">
      <c r="A185" s="289">
        <v>177</v>
      </c>
      <c r="B185" s="339" t="s">
        <v>1196</v>
      </c>
      <c r="C185" s="335" t="s">
        <v>1197</v>
      </c>
      <c r="D185" s="340" t="s">
        <v>1198</v>
      </c>
      <c r="E185" s="341" t="s">
        <v>1199</v>
      </c>
      <c r="F185" s="353" t="s">
        <v>1200</v>
      </c>
      <c r="G185" s="336">
        <v>249</v>
      </c>
      <c r="H185" s="348">
        <v>41180</v>
      </c>
      <c r="I185" s="337" t="s">
        <v>498</v>
      </c>
      <c r="J185" s="344" t="s">
        <v>1201</v>
      </c>
      <c r="K185" s="308" t="s">
        <v>636</v>
      </c>
      <c r="L185" s="350">
        <v>41180</v>
      </c>
    </row>
    <row r="186" spans="1:12" s="298" customFormat="1" ht="34.5" thickBot="1" x14ac:dyDescent="0.25">
      <c r="A186" s="299">
        <v>178</v>
      </c>
      <c r="B186" s="365" t="s">
        <v>846</v>
      </c>
      <c r="C186" s="335" t="s">
        <v>847</v>
      </c>
      <c r="D186" s="340" t="s">
        <v>848</v>
      </c>
      <c r="E186" s="341" t="s">
        <v>849</v>
      </c>
      <c r="F186" s="353" t="s">
        <v>1031</v>
      </c>
      <c r="G186" s="336">
        <v>250</v>
      </c>
      <c r="H186" s="348">
        <v>41180</v>
      </c>
      <c r="I186" s="337" t="s">
        <v>498</v>
      </c>
      <c r="J186" s="344" t="s">
        <v>851</v>
      </c>
      <c r="K186" s="308" t="s">
        <v>636</v>
      </c>
      <c r="L186" s="350">
        <v>41180</v>
      </c>
    </row>
    <row r="187" spans="1:12" s="298" customFormat="1" ht="34.5" thickBot="1" x14ac:dyDescent="0.25">
      <c r="A187" s="289">
        <v>179</v>
      </c>
      <c r="B187" s="339" t="s">
        <v>584</v>
      </c>
      <c r="C187" s="335" t="s">
        <v>858</v>
      </c>
      <c r="D187" s="359" t="s">
        <v>859</v>
      </c>
      <c r="E187" s="360" t="s">
        <v>860</v>
      </c>
      <c r="F187" s="361" t="s">
        <v>861</v>
      </c>
      <c r="G187" s="336">
        <v>250</v>
      </c>
      <c r="H187" s="348">
        <v>41180</v>
      </c>
      <c r="I187" s="337" t="s">
        <v>498</v>
      </c>
      <c r="J187" s="362" t="s">
        <v>862</v>
      </c>
      <c r="K187" s="308" t="s">
        <v>636</v>
      </c>
      <c r="L187" s="350">
        <v>41180</v>
      </c>
    </row>
    <row r="188" spans="1:12" s="298" customFormat="1" ht="34.5" thickBot="1" x14ac:dyDescent="0.25">
      <c r="A188" s="299">
        <v>180</v>
      </c>
      <c r="B188" s="339" t="s">
        <v>522</v>
      </c>
      <c r="C188" s="335" t="s">
        <v>506</v>
      </c>
      <c r="D188" s="345">
        <v>47001005158</v>
      </c>
      <c r="E188" s="341" t="s">
        <v>1245</v>
      </c>
      <c r="F188" s="300" t="s">
        <v>1246</v>
      </c>
      <c r="G188" s="336">
        <v>200</v>
      </c>
      <c r="H188" s="348">
        <v>41184</v>
      </c>
      <c r="I188" s="337" t="s">
        <v>498</v>
      </c>
      <c r="J188" s="344" t="s">
        <v>507</v>
      </c>
      <c r="K188" s="308" t="s">
        <v>636</v>
      </c>
      <c r="L188" s="350">
        <v>41187</v>
      </c>
    </row>
    <row r="189" spans="1:12" s="298" customFormat="1" ht="34.5" thickBot="1" x14ac:dyDescent="0.25">
      <c r="A189" s="289">
        <v>181</v>
      </c>
      <c r="B189" s="339" t="s">
        <v>654</v>
      </c>
      <c r="C189" s="335" t="s">
        <v>655</v>
      </c>
      <c r="D189" s="340" t="s">
        <v>656</v>
      </c>
      <c r="E189" s="341"/>
      <c r="F189" s="300"/>
      <c r="G189" s="336">
        <v>1500</v>
      </c>
      <c r="H189" s="348">
        <v>41184</v>
      </c>
      <c r="I189" s="337" t="s">
        <v>498</v>
      </c>
      <c r="J189" s="344" t="s">
        <v>659</v>
      </c>
      <c r="K189" s="308" t="s">
        <v>636</v>
      </c>
      <c r="L189" s="350">
        <v>41187</v>
      </c>
    </row>
    <row r="190" spans="1:12" ht="12" thickBot="1" x14ac:dyDescent="0.25">
      <c r="A190" s="371" t="s">
        <v>125</v>
      </c>
      <c r="B190" s="372"/>
      <c r="C190" s="373"/>
      <c r="D190" s="374"/>
      <c r="E190" s="375"/>
      <c r="F190" s="376"/>
      <c r="G190" s="377">
        <f>SUM(G9:G189)</f>
        <v>86663.1</v>
      </c>
      <c r="H190" s="375"/>
      <c r="I190" s="378"/>
      <c r="J190" s="373"/>
      <c r="K190" s="376"/>
      <c r="L190" s="379"/>
    </row>
    <row r="191" spans="1:12" x14ac:dyDescent="0.2">
      <c r="A191" s="383"/>
      <c r="B191" s="383"/>
      <c r="C191" s="383"/>
      <c r="D191" s="383"/>
      <c r="E191" s="383"/>
      <c r="F191" s="383"/>
      <c r="G191" s="383"/>
      <c r="H191" s="383"/>
      <c r="I191" s="383"/>
      <c r="J191" s="383"/>
      <c r="K191" s="383"/>
      <c r="L191" s="279"/>
    </row>
    <row r="192" spans="1:12" ht="12" thickBot="1" x14ac:dyDescent="0.25">
      <c r="A192" s="383"/>
      <c r="B192" s="383"/>
      <c r="C192" s="380"/>
      <c r="D192" s="380"/>
      <c r="E192" s="279"/>
      <c r="F192" s="279"/>
      <c r="G192" s="279"/>
      <c r="H192" s="380"/>
      <c r="I192" s="380"/>
      <c r="J192" s="279"/>
      <c r="K192" s="279"/>
      <c r="L192" s="279"/>
    </row>
    <row r="193" spans="1:12" x14ac:dyDescent="0.2">
      <c r="A193" s="383"/>
      <c r="B193" s="383"/>
      <c r="C193" s="385" t="s">
        <v>297</v>
      </c>
      <c r="D193" s="385"/>
      <c r="E193" s="279"/>
      <c r="F193" s="279"/>
      <c r="G193" s="279"/>
      <c r="H193" s="386" t="s">
        <v>1263</v>
      </c>
      <c r="I193" s="386"/>
      <c r="J193" s="386"/>
      <c r="K193" s="386"/>
      <c r="L193" s="279"/>
    </row>
    <row r="194" spans="1:12" x14ac:dyDescent="0.2">
      <c r="A194" s="383"/>
      <c r="B194" s="383"/>
      <c r="C194" s="277"/>
      <c r="D194" s="279"/>
      <c r="E194" s="279"/>
      <c r="F194" s="279"/>
      <c r="G194" s="279"/>
      <c r="H194" s="383" t="s">
        <v>298</v>
      </c>
      <c r="I194" s="383"/>
      <c r="J194" s="279"/>
      <c r="K194" s="279"/>
      <c r="L194" s="279"/>
    </row>
    <row r="195" spans="1:12" x14ac:dyDescent="0.2">
      <c r="A195" s="383"/>
      <c r="B195" s="383"/>
      <c r="C195" s="277" t="s">
        <v>154</v>
      </c>
      <c r="D195" s="279"/>
      <c r="E195" s="279"/>
      <c r="F195" s="279"/>
      <c r="G195" s="279"/>
      <c r="H195" s="279"/>
      <c r="I195" s="279"/>
      <c r="J195" s="279"/>
      <c r="K195" s="279"/>
      <c r="L195" s="279"/>
    </row>
    <row r="196" spans="1:12" x14ac:dyDescent="0.2">
      <c r="A196" s="383"/>
      <c r="B196" s="383"/>
      <c r="C196" s="279"/>
      <c r="D196" s="279"/>
      <c r="E196" s="279"/>
      <c r="F196" s="279"/>
      <c r="G196" s="279"/>
      <c r="H196" s="279"/>
      <c r="I196" s="279"/>
      <c r="J196" s="279"/>
      <c r="K196" s="279"/>
      <c r="L196" s="279"/>
    </row>
  </sheetData>
  <mergeCells count="12">
    <mergeCell ref="J1:K1"/>
    <mergeCell ref="A196:B196"/>
    <mergeCell ref="A192:B192"/>
    <mergeCell ref="A193:B193"/>
    <mergeCell ref="A2:F2"/>
    <mergeCell ref="A4:D4"/>
    <mergeCell ref="A191:K191"/>
    <mergeCell ref="C193:D193"/>
    <mergeCell ref="H193:K193"/>
    <mergeCell ref="A194:B194"/>
    <mergeCell ref="H194:I194"/>
    <mergeCell ref="A195:B195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I166:I172 I188:I190 I183 I177:I181 I41:I42 I11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66:C171 C190 C188 C179 C177 C11">
      <formula1>"ფულადი შემოწირულობა, არაფულადი შემოწირულობა, საწევრო, შეღავათიანი კრედიტით მიღებული შემოწირულობა, სხვა"</formula1>
    </dataValidation>
    <dataValidation allowBlank="1" showInputMessage="1" showErrorMessage="1" error="თვე/დღე/წელი" prompt="თვე/დღე/წელი" sqref="B166:B171 B190 B188 B179 B177 B11"/>
  </dataValidations>
  <pageMargins left="0.17" right="0.13" top="0.19" bottom="0.26" header="0.15" footer="0.16"/>
  <pageSetup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I39"/>
  <sheetViews>
    <sheetView showGridLines="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5" t="s">
        <v>380</v>
      </c>
      <c r="B1" s="79"/>
      <c r="C1" s="387" t="s">
        <v>122</v>
      </c>
      <c r="D1" s="387"/>
      <c r="E1" s="97"/>
    </row>
    <row r="2" spans="1:5" s="6" customFormat="1" x14ac:dyDescent="0.3">
      <c r="A2" s="75" t="s">
        <v>374</v>
      </c>
      <c r="B2" s="79"/>
      <c r="C2" s="390" t="s">
        <v>1241</v>
      </c>
      <c r="D2" s="390"/>
      <c r="E2" s="97"/>
    </row>
    <row r="3" spans="1:5" s="6" customFormat="1" x14ac:dyDescent="0.3">
      <c r="A3" s="78" t="s">
        <v>157</v>
      </c>
      <c r="B3" s="75"/>
      <c r="C3" s="182"/>
      <c r="D3" s="182"/>
      <c r="E3" s="97"/>
    </row>
    <row r="4" spans="1:5" s="6" customFormat="1" x14ac:dyDescent="0.3">
      <c r="A4" s="78"/>
      <c r="B4" s="78"/>
      <c r="C4" s="182"/>
      <c r="D4" s="182"/>
      <c r="E4" s="97"/>
    </row>
    <row r="5" spans="1:5" x14ac:dyDescent="0.3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8"/>
    </row>
    <row r="6" spans="1:5" x14ac:dyDescent="0.3">
      <c r="A6" s="82" t="s">
        <v>480</v>
      </c>
      <c r="B6" s="82"/>
      <c r="C6" s="83"/>
      <c r="D6" s="83"/>
      <c r="E6" s="98"/>
    </row>
    <row r="7" spans="1:5" x14ac:dyDescent="0.3">
      <c r="A7" s="79"/>
      <c r="B7" s="79"/>
      <c r="C7" s="78"/>
      <c r="D7" s="78"/>
      <c r="E7" s="98"/>
    </row>
    <row r="8" spans="1:5" s="6" customFormat="1" x14ac:dyDescent="0.3">
      <c r="A8" s="181"/>
      <c r="B8" s="181"/>
      <c r="C8" s="80"/>
      <c r="D8" s="80"/>
      <c r="E8" s="97"/>
    </row>
    <row r="9" spans="1:5" s="6" customFormat="1" ht="30" x14ac:dyDescent="0.3">
      <c r="A9" s="95" t="s">
        <v>66</v>
      </c>
      <c r="B9" s="95" t="s">
        <v>379</v>
      </c>
      <c r="C9" s="81" t="s">
        <v>10</v>
      </c>
      <c r="D9" s="81" t="s">
        <v>9</v>
      </c>
      <c r="E9" s="97"/>
    </row>
    <row r="10" spans="1:5" s="9" customFormat="1" ht="18" x14ac:dyDescent="0.2">
      <c r="A10" s="108" t="s">
        <v>375</v>
      </c>
      <c r="B10" s="108"/>
      <c r="C10" s="4"/>
      <c r="D10" s="4"/>
      <c r="E10" s="100"/>
    </row>
    <row r="11" spans="1:5" s="10" customFormat="1" x14ac:dyDescent="0.2">
      <c r="A11" s="108" t="s">
        <v>376</v>
      </c>
      <c r="B11" s="108"/>
      <c r="C11" s="4"/>
      <c r="D11" s="4"/>
      <c r="E11" s="101"/>
    </row>
    <row r="12" spans="1:5" s="10" customFormat="1" x14ac:dyDescent="0.2">
      <c r="A12" s="93" t="s">
        <v>309</v>
      </c>
      <c r="B12" s="93"/>
      <c r="C12" s="4"/>
      <c r="D12" s="4"/>
      <c r="E12" s="101"/>
    </row>
    <row r="13" spans="1:5" s="10" customFormat="1" x14ac:dyDescent="0.2">
      <c r="A13" s="93" t="s">
        <v>309</v>
      </c>
      <c r="B13" s="93"/>
      <c r="C13" s="4"/>
      <c r="D13" s="4"/>
      <c r="E13" s="101"/>
    </row>
    <row r="14" spans="1:5" s="10" customFormat="1" x14ac:dyDescent="0.2">
      <c r="A14" s="93" t="s">
        <v>309</v>
      </c>
      <c r="B14" s="93"/>
      <c r="C14" s="4"/>
      <c r="D14" s="4"/>
      <c r="E14" s="101"/>
    </row>
    <row r="15" spans="1:5" s="10" customFormat="1" x14ac:dyDescent="0.2">
      <c r="A15" s="93" t="s">
        <v>309</v>
      </c>
      <c r="B15" s="93"/>
      <c r="C15" s="4"/>
      <c r="D15" s="4"/>
      <c r="E15" s="101"/>
    </row>
    <row r="16" spans="1:5" s="10" customFormat="1" x14ac:dyDescent="0.2">
      <c r="A16" s="93" t="s">
        <v>309</v>
      </c>
      <c r="B16" s="93"/>
      <c r="C16" s="4"/>
      <c r="D16" s="4"/>
      <c r="E16" s="101"/>
    </row>
    <row r="17" spans="1:5" s="10" customFormat="1" ht="17.25" customHeight="1" x14ac:dyDescent="0.2">
      <c r="A17" s="108" t="s">
        <v>377</v>
      </c>
      <c r="B17" s="93"/>
      <c r="C17" s="4"/>
      <c r="D17" s="4"/>
      <c r="E17" s="101"/>
    </row>
    <row r="18" spans="1:5" s="10" customFormat="1" ht="18" customHeight="1" x14ac:dyDescent="0.2">
      <c r="A18" s="108" t="s">
        <v>378</v>
      </c>
      <c r="B18" s="93"/>
      <c r="C18" s="4"/>
      <c r="D18" s="4"/>
      <c r="E18" s="101"/>
    </row>
    <row r="19" spans="1:5" s="10" customFormat="1" x14ac:dyDescent="0.2">
      <c r="A19" s="93" t="s">
        <v>309</v>
      </c>
      <c r="B19" s="93"/>
      <c r="C19" s="4"/>
      <c r="D19" s="4"/>
      <c r="E19" s="101"/>
    </row>
    <row r="20" spans="1:5" s="10" customFormat="1" x14ac:dyDescent="0.2">
      <c r="A20" s="93" t="s">
        <v>309</v>
      </c>
      <c r="B20" s="93"/>
      <c r="C20" s="4"/>
      <c r="D20" s="4"/>
      <c r="E20" s="101"/>
    </row>
    <row r="21" spans="1:5" s="10" customFormat="1" x14ac:dyDescent="0.2">
      <c r="A21" s="93" t="s">
        <v>309</v>
      </c>
      <c r="B21" s="93"/>
      <c r="C21" s="4"/>
      <c r="D21" s="4"/>
      <c r="E21" s="101"/>
    </row>
    <row r="22" spans="1:5" s="10" customFormat="1" x14ac:dyDescent="0.2">
      <c r="A22" s="93" t="s">
        <v>309</v>
      </c>
      <c r="B22" s="93"/>
      <c r="C22" s="4"/>
      <c r="D22" s="4"/>
      <c r="E22" s="101"/>
    </row>
    <row r="23" spans="1:5" s="10" customFormat="1" x14ac:dyDescent="0.2">
      <c r="A23" s="93" t="s">
        <v>309</v>
      </c>
      <c r="B23" s="93"/>
      <c r="C23" s="4"/>
      <c r="D23" s="4"/>
      <c r="E23" s="101"/>
    </row>
    <row r="24" spans="1:5" s="3" customFormat="1" x14ac:dyDescent="0.2">
      <c r="A24" s="94"/>
      <c r="B24" s="94"/>
      <c r="C24" s="4"/>
      <c r="D24" s="4"/>
      <c r="E24" s="102"/>
    </row>
    <row r="25" spans="1:5" x14ac:dyDescent="0.3">
      <c r="A25" s="110"/>
      <c r="B25" s="110" t="s">
        <v>381</v>
      </c>
      <c r="C25" s="91">
        <f>SUM(C10:C24)</f>
        <v>0</v>
      </c>
      <c r="D25" s="91">
        <f>SUM(D10:D24)</f>
        <v>0</v>
      </c>
      <c r="E25" s="105"/>
    </row>
    <row r="26" spans="1:5" x14ac:dyDescent="0.3">
      <c r="A26" s="48"/>
      <c r="B26" s="48"/>
    </row>
    <row r="27" spans="1:5" x14ac:dyDescent="0.3">
      <c r="A27" s="2" t="s">
        <v>403</v>
      </c>
      <c r="E27" s="5"/>
    </row>
    <row r="28" spans="1:5" x14ac:dyDescent="0.3">
      <c r="A28" s="2" t="s">
        <v>396</v>
      </c>
    </row>
    <row r="29" spans="1:5" x14ac:dyDescent="0.3">
      <c r="A29" s="237" t="s">
        <v>421</v>
      </c>
    </row>
    <row r="30" spans="1:5" x14ac:dyDescent="0.3">
      <c r="A30" s="237"/>
    </row>
    <row r="31" spans="1:5" x14ac:dyDescent="0.3">
      <c r="A31" s="237" t="s">
        <v>405</v>
      </c>
    </row>
    <row r="32" spans="1:5" s="26" customFormat="1" ht="12.75" x14ac:dyDescent="0.2"/>
    <row r="33" spans="1:9" x14ac:dyDescent="0.3">
      <c r="A33" s="70" t="s">
        <v>119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70"/>
      <c r="B36" s="70" t="s">
        <v>300</v>
      </c>
      <c r="D36" s="12"/>
      <c r="E36"/>
      <c r="F36"/>
      <c r="G36"/>
      <c r="H36"/>
      <c r="I36"/>
    </row>
    <row r="37" spans="1:9" x14ac:dyDescent="0.3">
      <c r="B37" s="2" t="s">
        <v>299</v>
      </c>
      <c r="D37" s="12"/>
      <c r="E37"/>
      <c r="F37"/>
      <c r="G37"/>
      <c r="H37"/>
      <c r="I37"/>
    </row>
    <row r="38" spans="1:9" customFormat="1" ht="12.75" x14ac:dyDescent="0.2">
      <c r="A38" s="64"/>
      <c r="B38" s="64" t="s">
        <v>154</v>
      </c>
    </row>
    <row r="39" spans="1:9" s="26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showGridLines="0" workbookViewId="0">
      <selection activeCell="C2" sqref="C2:D2"/>
    </sheetView>
  </sheetViews>
  <sheetFormatPr defaultRowHeight="15" x14ac:dyDescent="0.3"/>
  <cols>
    <col min="1" max="1" width="14.28515625" style="2" bestFit="1" customWidth="1"/>
    <col min="2" max="2" width="72" style="2" customWidth="1"/>
    <col min="3" max="4" width="13.42578125" style="2" customWidth="1"/>
    <col min="5" max="16384" width="9.140625" style="2"/>
  </cols>
  <sheetData>
    <row r="1" spans="1:5" x14ac:dyDescent="0.3">
      <c r="A1" s="75" t="s">
        <v>339</v>
      </c>
      <c r="B1" s="78"/>
      <c r="C1" s="392" t="s">
        <v>122</v>
      </c>
      <c r="D1" s="392"/>
    </row>
    <row r="2" spans="1:5" x14ac:dyDescent="0.3">
      <c r="A2" s="75" t="s">
        <v>307</v>
      </c>
      <c r="B2" s="78"/>
      <c r="C2" s="390" t="s">
        <v>1241</v>
      </c>
      <c r="D2" s="391"/>
    </row>
    <row r="3" spans="1:5" x14ac:dyDescent="0.3">
      <c r="A3" s="78" t="s">
        <v>157</v>
      </c>
      <c r="B3" s="78"/>
      <c r="C3" s="77"/>
      <c r="D3" s="77"/>
    </row>
    <row r="4" spans="1:5" x14ac:dyDescent="0.3">
      <c r="A4" s="75"/>
      <c r="B4" s="78"/>
      <c r="C4" s="77"/>
      <c r="D4" s="77"/>
    </row>
    <row r="5" spans="1:5" x14ac:dyDescent="0.3">
      <c r="A5" s="79" t="str">
        <f>'ფორმა N2'!A4</f>
        <v>ანგარიშვალდებული პირის დასახელება:</v>
      </c>
      <c r="B5" s="79"/>
      <c r="C5" s="79"/>
      <c r="D5" s="78"/>
      <c r="E5" s="5"/>
    </row>
    <row r="6" spans="1:5" x14ac:dyDescent="0.3">
      <c r="A6" s="141" t="s">
        <v>480</v>
      </c>
      <c r="B6" s="142"/>
      <c r="C6" s="142"/>
      <c r="D6" s="54"/>
      <c r="E6" s="5"/>
    </row>
    <row r="7" spans="1:5" x14ac:dyDescent="0.3">
      <c r="A7" s="79"/>
      <c r="B7" s="79"/>
      <c r="C7" s="79"/>
      <c r="D7" s="78"/>
      <c r="E7" s="5"/>
    </row>
    <row r="8" spans="1:5" s="6" customFormat="1" x14ac:dyDescent="0.3">
      <c r="A8" s="112"/>
      <c r="B8" s="112"/>
      <c r="C8" s="80"/>
      <c r="D8" s="80"/>
    </row>
    <row r="9" spans="1:5" s="6" customFormat="1" ht="30" x14ac:dyDescent="0.3">
      <c r="A9" s="123" t="s">
        <v>66</v>
      </c>
      <c r="B9" s="81" t="s">
        <v>11</v>
      </c>
      <c r="C9" s="81" t="s">
        <v>10</v>
      </c>
      <c r="D9" s="81" t="s">
        <v>9</v>
      </c>
    </row>
    <row r="10" spans="1:5" s="7" customFormat="1" x14ac:dyDescent="0.2">
      <c r="A10" s="13">
        <v>1</v>
      </c>
      <c r="B10" s="13" t="s">
        <v>120</v>
      </c>
      <c r="C10" s="84">
        <f>SUM(C11,C14,C17,C20:C22)</f>
        <v>0</v>
      </c>
      <c r="D10" s="84">
        <f>SUM(D11,D14,D17,D20:D22)</f>
        <v>0</v>
      </c>
    </row>
    <row r="11" spans="1:5" s="9" customFormat="1" ht="18" x14ac:dyDescent="0.2">
      <c r="A11" s="14">
        <v>1.1000000000000001</v>
      </c>
      <c r="B11" s="14" t="s">
        <v>70</v>
      </c>
      <c r="C11" s="84">
        <f>SUM(C12:C13)</f>
        <v>0</v>
      </c>
      <c r="D11" s="84">
        <f>SUM(D12:D13)</f>
        <v>0</v>
      </c>
    </row>
    <row r="12" spans="1:5" s="9" customFormat="1" ht="18" x14ac:dyDescent="0.2">
      <c r="A12" s="16" t="s">
        <v>30</v>
      </c>
      <c r="B12" s="16" t="s">
        <v>72</v>
      </c>
      <c r="C12" s="33"/>
      <c r="D12" s="34"/>
    </row>
    <row r="13" spans="1:5" s="9" customFormat="1" ht="18" x14ac:dyDescent="0.2">
      <c r="A13" s="16" t="s">
        <v>31</v>
      </c>
      <c r="B13" s="16" t="s">
        <v>73</v>
      </c>
      <c r="C13" s="33"/>
      <c r="D13" s="34"/>
    </row>
    <row r="14" spans="1:5" s="3" customFormat="1" x14ac:dyDescent="0.2">
      <c r="A14" s="14">
        <v>1.2</v>
      </c>
      <c r="B14" s="14" t="s">
        <v>71</v>
      </c>
      <c r="C14" s="84">
        <f>SUM(C15:C16)</f>
        <v>0</v>
      </c>
      <c r="D14" s="84">
        <f>SUM(D15:D16)</f>
        <v>0</v>
      </c>
    </row>
    <row r="15" spans="1:5" x14ac:dyDescent="0.3">
      <c r="A15" s="16" t="s">
        <v>32</v>
      </c>
      <c r="B15" s="16" t="s">
        <v>74</v>
      </c>
      <c r="C15" s="33"/>
      <c r="D15" s="34"/>
    </row>
    <row r="16" spans="1:5" x14ac:dyDescent="0.3">
      <c r="A16" s="16" t="s">
        <v>33</v>
      </c>
      <c r="B16" s="16" t="s">
        <v>75</v>
      </c>
      <c r="C16" s="33"/>
      <c r="D16" s="34"/>
    </row>
    <row r="17" spans="1:9" x14ac:dyDescent="0.3">
      <c r="A17" s="14">
        <v>1.3</v>
      </c>
      <c r="B17" s="14" t="s">
        <v>76</v>
      </c>
      <c r="C17" s="84">
        <f>SUM(C18:C19)</f>
        <v>0</v>
      </c>
      <c r="D17" s="84">
        <f>SUM(D18:D19)</f>
        <v>0</v>
      </c>
    </row>
    <row r="18" spans="1:9" x14ac:dyDescent="0.3">
      <c r="A18" s="16" t="s">
        <v>52</v>
      </c>
      <c r="B18" s="16" t="s">
        <v>77</v>
      </c>
      <c r="C18" s="33"/>
      <c r="D18" s="34"/>
    </row>
    <row r="19" spans="1:9" x14ac:dyDescent="0.3">
      <c r="A19" s="16" t="s">
        <v>53</v>
      </c>
      <c r="B19" s="16" t="s">
        <v>78</v>
      </c>
      <c r="C19" s="33"/>
      <c r="D19" s="34"/>
    </row>
    <row r="20" spans="1:9" x14ac:dyDescent="0.3">
      <c r="A20" s="14">
        <v>1.4</v>
      </c>
      <c r="B20" s="14" t="s">
        <v>79</v>
      </c>
      <c r="C20" s="33"/>
      <c r="D20" s="34"/>
    </row>
    <row r="21" spans="1:9" x14ac:dyDescent="0.3">
      <c r="A21" s="14">
        <v>1.5</v>
      </c>
      <c r="B21" s="14" t="s">
        <v>80</v>
      </c>
      <c r="C21" s="33"/>
      <c r="D21" s="34"/>
    </row>
    <row r="22" spans="1:9" x14ac:dyDescent="0.3">
      <c r="A22" s="14">
        <v>1.6</v>
      </c>
      <c r="B22" s="14" t="s">
        <v>8</v>
      </c>
      <c r="C22" s="33"/>
      <c r="D22" s="34"/>
    </row>
    <row r="25" spans="1:9" s="26" customFormat="1" ht="12.75" x14ac:dyDescent="0.2"/>
    <row r="26" spans="1:9" x14ac:dyDescent="0.3">
      <c r="A26" s="70" t="s">
        <v>119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70" t="s">
        <v>300</v>
      </c>
      <c r="D29" s="12"/>
      <c r="E29"/>
      <c r="F29"/>
      <c r="G29"/>
      <c r="H29"/>
      <c r="I29"/>
    </row>
    <row r="30" spans="1:9" x14ac:dyDescent="0.3">
      <c r="A30"/>
      <c r="B30" s="2" t="s">
        <v>299</v>
      </c>
      <c r="D30" s="12"/>
      <c r="E30"/>
      <c r="F30"/>
      <c r="G30"/>
      <c r="H30"/>
      <c r="I30"/>
    </row>
    <row r="31" spans="1:9" customFormat="1" ht="12.75" x14ac:dyDescent="0.2">
      <c r="B31" s="64" t="s">
        <v>154</v>
      </c>
    </row>
    <row r="32" spans="1:9" s="26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9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I30"/>
  <sheetViews>
    <sheetView showGridLines="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5" t="s">
        <v>387</v>
      </c>
      <c r="B1" s="79"/>
      <c r="C1" s="387" t="s">
        <v>122</v>
      </c>
      <c r="D1" s="387"/>
      <c r="E1" s="97"/>
    </row>
    <row r="2" spans="1:5" s="6" customFormat="1" x14ac:dyDescent="0.3">
      <c r="A2" s="75" t="s">
        <v>388</v>
      </c>
      <c r="B2" s="79"/>
      <c r="C2" s="390" t="s">
        <v>1241</v>
      </c>
      <c r="D2" s="390"/>
      <c r="E2" s="97"/>
    </row>
    <row r="3" spans="1:5" s="6" customFormat="1" x14ac:dyDescent="0.3">
      <c r="A3" s="78" t="s">
        <v>157</v>
      </c>
      <c r="B3" s="75"/>
      <c r="C3" s="182"/>
      <c r="D3" s="182"/>
      <c r="E3" s="97"/>
    </row>
    <row r="4" spans="1:5" s="6" customFormat="1" x14ac:dyDescent="0.3">
      <c r="A4" s="78"/>
      <c r="B4" s="78"/>
      <c r="C4" s="182"/>
      <c r="D4" s="182"/>
      <c r="E4" s="97"/>
    </row>
    <row r="5" spans="1:5" x14ac:dyDescent="0.3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8"/>
    </row>
    <row r="6" spans="1:5" x14ac:dyDescent="0.3">
      <c r="A6" s="82" t="s">
        <v>480</v>
      </c>
      <c r="B6" s="82"/>
      <c r="C6" s="83"/>
      <c r="D6" s="83"/>
      <c r="E6" s="98"/>
    </row>
    <row r="7" spans="1:5" x14ac:dyDescent="0.3">
      <c r="A7" s="79"/>
      <c r="B7" s="79"/>
      <c r="C7" s="78"/>
      <c r="D7" s="78"/>
      <c r="E7" s="98"/>
    </row>
    <row r="8" spans="1:5" s="6" customFormat="1" x14ac:dyDescent="0.3">
      <c r="A8" s="181"/>
      <c r="B8" s="181"/>
      <c r="C8" s="80"/>
      <c r="D8" s="80"/>
      <c r="E8" s="97"/>
    </row>
    <row r="9" spans="1:5" s="6" customFormat="1" ht="30" x14ac:dyDescent="0.3">
      <c r="A9" s="95" t="s">
        <v>66</v>
      </c>
      <c r="B9" s="95" t="s">
        <v>379</v>
      </c>
      <c r="C9" s="81" t="s">
        <v>10</v>
      </c>
      <c r="D9" s="81" t="s">
        <v>9</v>
      </c>
      <c r="E9" s="97"/>
    </row>
    <row r="10" spans="1:5" s="9" customFormat="1" ht="18" x14ac:dyDescent="0.2">
      <c r="A10" s="108" t="s">
        <v>331</v>
      </c>
      <c r="B10" s="108"/>
      <c r="C10" s="4"/>
      <c r="D10" s="4"/>
      <c r="E10" s="100"/>
    </row>
    <row r="11" spans="1:5" s="10" customFormat="1" x14ac:dyDescent="0.2">
      <c r="A11" s="108" t="s">
        <v>332</v>
      </c>
      <c r="B11" s="108"/>
      <c r="C11" s="4"/>
      <c r="D11" s="4"/>
      <c r="E11" s="101"/>
    </row>
    <row r="12" spans="1:5" s="10" customFormat="1" x14ac:dyDescent="0.2">
      <c r="A12" s="108" t="s">
        <v>333</v>
      </c>
      <c r="B12" s="93"/>
      <c r="C12" s="4"/>
      <c r="D12" s="4"/>
      <c r="E12" s="101"/>
    </row>
    <row r="13" spans="1:5" s="10" customFormat="1" x14ac:dyDescent="0.2">
      <c r="A13" s="93" t="s">
        <v>309</v>
      </c>
      <c r="B13" s="93"/>
      <c r="C13" s="4"/>
      <c r="D13" s="4"/>
      <c r="E13" s="101"/>
    </row>
    <row r="14" spans="1:5" s="10" customFormat="1" x14ac:dyDescent="0.2">
      <c r="A14" s="93" t="s">
        <v>309</v>
      </c>
      <c r="B14" s="93"/>
      <c r="C14" s="4"/>
      <c r="D14" s="4"/>
      <c r="E14" s="101"/>
    </row>
    <row r="15" spans="1:5" s="10" customFormat="1" x14ac:dyDescent="0.2">
      <c r="A15" s="93" t="s">
        <v>309</v>
      </c>
      <c r="B15" s="93"/>
      <c r="C15" s="4"/>
      <c r="D15" s="4"/>
      <c r="E15" s="101"/>
    </row>
    <row r="16" spans="1:5" s="10" customFormat="1" x14ac:dyDescent="0.2">
      <c r="A16" s="93" t="s">
        <v>309</v>
      </c>
      <c r="B16" s="93"/>
      <c r="C16" s="4"/>
      <c r="D16" s="4"/>
      <c r="E16" s="101"/>
    </row>
    <row r="17" spans="1:9" x14ac:dyDescent="0.3">
      <c r="A17" s="110"/>
      <c r="B17" s="110" t="s">
        <v>381</v>
      </c>
      <c r="C17" s="91">
        <f>SUM(C10:C16)</f>
        <v>0</v>
      </c>
      <c r="D17" s="91">
        <f>SUM(D10:D16)</f>
        <v>0</v>
      </c>
      <c r="E17" s="105"/>
    </row>
    <row r="18" spans="1:9" x14ac:dyDescent="0.3">
      <c r="A18" s="48"/>
      <c r="B18" s="48"/>
    </row>
    <row r="19" spans="1:9" x14ac:dyDescent="0.3">
      <c r="A19" s="2" t="s">
        <v>468</v>
      </c>
      <c r="E19" s="5"/>
    </row>
    <row r="20" spans="1:9" x14ac:dyDescent="0.3">
      <c r="A20" s="2" t="s">
        <v>470</v>
      </c>
    </row>
    <row r="21" spans="1:9" x14ac:dyDescent="0.3">
      <c r="A21" s="237"/>
    </row>
    <row r="22" spans="1:9" x14ac:dyDescent="0.3">
      <c r="A22" s="237" t="s">
        <v>469</v>
      </c>
    </row>
    <row r="23" spans="1:9" s="26" customFormat="1" ht="12.75" x14ac:dyDescent="0.2"/>
    <row r="24" spans="1:9" x14ac:dyDescent="0.3">
      <c r="A24" s="70" t="s">
        <v>119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70"/>
      <c r="B27" s="70" t="s">
        <v>300</v>
      </c>
      <c r="D27" s="12"/>
      <c r="E27"/>
      <c r="F27"/>
      <c r="G27"/>
      <c r="H27"/>
      <c r="I27"/>
    </row>
    <row r="28" spans="1:9" x14ac:dyDescent="0.3">
      <c r="B28" s="2" t="s">
        <v>299</v>
      </c>
      <c r="D28" s="12"/>
      <c r="E28"/>
      <c r="F28"/>
      <c r="G28"/>
      <c r="H28"/>
      <c r="I28"/>
    </row>
    <row r="29" spans="1:9" customFormat="1" ht="12.75" x14ac:dyDescent="0.2">
      <c r="A29" s="64"/>
      <c r="B29" s="64" t="s">
        <v>154</v>
      </c>
    </row>
    <row r="30" spans="1:9" s="26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D86"/>
  <sheetViews>
    <sheetView showGridLines="0" topLeftCell="A10" workbookViewId="0">
      <selection activeCell="C79" sqref="C79"/>
    </sheetView>
  </sheetViews>
  <sheetFormatPr defaultRowHeight="12.75" x14ac:dyDescent="0.2"/>
  <cols>
    <col min="1" max="1" width="11.140625" style="381" customWidth="1"/>
    <col min="2" max="2" width="48.85546875" style="381" customWidth="1"/>
    <col min="3" max="3" width="21.28515625" style="381" customWidth="1"/>
    <col min="4" max="4" width="17.42578125" style="381" customWidth="1"/>
    <col min="5" max="5" width="9.85546875" style="381" customWidth="1"/>
    <col min="6" max="6" width="3.28515625" style="381" customWidth="1"/>
    <col min="7" max="12" width="9.140625" style="381"/>
    <col min="13" max="13" width="1.5703125" style="381" customWidth="1"/>
    <col min="14" max="16384" width="9.140625" style="381"/>
  </cols>
  <sheetData>
    <row r="1" spans="1:4" x14ac:dyDescent="0.2">
      <c r="A1" s="381" t="s">
        <v>244</v>
      </c>
      <c r="C1" s="393" t="s">
        <v>218</v>
      </c>
      <c r="D1" s="393"/>
    </row>
    <row r="2" spans="1:4" x14ac:dyDescent="0.2">
      <c r="A2" s="381" t="s">
        <v>157</v>
      </c>
      <c r="D2" s="381" t="s">
        <v>1241</v>
      </c>
    </row>
    <row r="4" spans="1:4" x14ac:dyDescent="0.2">
      <c r="A4" s="381" t="str">
        <f>'ფორმა N2'!A4</f>
        <v>ანგარიშვალდებული პირის დასახელება:</v>
      </c>
    </row>
    <row r="5" spans="1:4" x14ac:dyDescent="0.2">
      <c r="A5" s="381" t="s">
        <v>480</v>
      </c>
    </row>
    <row r="8" spans="1:4" x14ac:dyDescent="0.2">
      <c r="A8" s="381" t="s">
        <v>127</v>
      </c>
      <c r="B8" s="381" t="s">
        <v>210</v>
      </c>
      <c r="C8" s="381" t="s">
        <v>340</v>
      </c>
      <c r="D8" s="381" t="s">
        <v>284</v>
      </c>
    </row>
    <row r="10" spans="1:4" x14ac:dyDescent="0.2">
      <c r="A10" s="381" t="s">
        <v>211</v>
      </c>
      <c r="C10" s="381">
        <f>SUM(C11,C34)</f>
        <v>43000.28</v>
      </c>
      <c r="D10" s="381">
        <f>SUM(D11,D34)</f>
        <v>75081.78</v>
      </c>
    </row>
    <row r="11" spans="1:4" x14ac:dyDescent="0.2">
      <c r="A11" s="381" t="s">
        <v>212</v>
      </c>
      <c r="C11" s="381">
        <f>SUM(C12:C32)</f>
        <v>26998.49</v>
      </c>
      <c r="D11" s="381">
        <f>SUM(D12:D32)</f>
        <v>63665.78</v>
      </c>
    </row>
    <row r="12" spans="1:4" x14ac:dyDescent="0.2">
      <c r="A12" s="381">
        <v>1110</v>
      </c>
      <c r="B12" s="381" t="s">
        <v>159</v>
      </c>
    </row>
    <row r="13" spans="1:4" x14ac:dyDescent="0.2">
      <c r="A13" s="381">
        <v>1120</v>
      </c>
      <c r="B13" s="381" t="s">
        <v>160</v>
      </c>
    </row>
    <row r="14" spans="1:4" x14ac:dyDescent="0.2">
      <c r="A14" s="381">
        <v>1211</v>
      </c>
      <c r="B14" s="381" t="s">
        <v>161</v>
      </c>
      <c r="C14" s="381">
        <v>2883.09</v>
      </c>
      <c r="D14" s="381">
        <v>160.02000000000001</v>
      </c>
    </row>
    <row r="15" spans="1:4" x14ac:dyDescent="0.2">
      <c r="A15" s="381">
        <v>1212</v>
      </c>
      <c r="B15" s="381" t="s">
        <v>162</v>
      </c>
    </row>
    <row r="16" spans="1:4" x14ac:dyDescent="0.2">
      <c r="A16" s="381">
        <v>1213</v>
      </c>
      <c r="B16" s="381" t="s">
        <v>163</v>
      </c>
    </row>
    <row r="17" spans="1:4" x14ac:dyDescent="0.2">
      <c r="A17" s="381">
        <v>1214</v>
      </c>
      <c r="B17" s="381" t="s">
        <v>164</v>
      </c>
    </row>
    <row r="18" spans="1:4" x14ac:dyDescent="0.2">
      <c r="A18" s="381">
        <v>1215</v>
      </c>
      <c r="B18" s="381" t="s">
        <v>165</v>
      </c>
    </row>
    <row r="19" spans="1:4" x14ac:dyDescent="0.2">
      <c r="A19" s="381">
        <v>1300</v>
      </c>
      <c r="B19" s="381" t="s">
        <v>166</v>
      </c>
    </row>
    <row r="20" spans="1:4" x14ac:dyDescent="0.2">
      <c r="A20" s="381">
        <v>1410</v>
      </c>
      <c r="B20" s="381" t="s">
        <v>167</v>
      </c>
    </row>
    <row r="21" spans="1:4" x14ac:dyDescent="0.2">
      <c r="A21" s="381">
        <v>1421</v>
      </c>
      <c r="B21" s="381" t="s">
        <v>168</v>
      </c>
    </row>
    <row r="22" spans="1:4" x14ac:dyDescent="0.2">
      <c r="A22" s="381">
        <v>1422</v>
      </c>
      <c r="B22" s="381" t="s">
        <v>169</v>
      </c>
    </row>
    <row r="23" spans="1:4" x14ac:dyDescent="0.2">
      <c r="A23" s="381">
        <v>1423</v>
      </c>
      <c r="B23" s="381" t="s">
        <v>170</v>
      </c>
    </row>
    <row r="24" spans="1:4" x14ac:dyDescent="0.2">
      <c r="A24" s="381">
        <v>1431</v>
      </c>
      <c r="B24" s="381" t="s">
        <v>171</v>
      </c>
    </row>
    <row r="25" spans="1:4" x14ac:dyDescent="0.2">
      <c r="A25" s="381">
        <v>1432</v>
      </c>
      <c r="B25" s="381" t="s">
        <v>172</v>
      </c>
    </row>
    <row r="26" spans="1:4" x14ac:dyDescent="0.2">
      <c r="A26" s="381">
        <v>1433</v>
      </c>
      <c r="B26" s="381" t="s">
        <v>173</v>
      </c>
    </row>
    <row r="27" spans="1:4" x14ac:dyDescent="0.2">
      <c r="A27" s="381">
        <v>1441</v>
      </c>
      <c r="B27" s="381" t="s">
        <v>174</v>
      </c>
    </row>
    <row r="28" spans="1:4" x14ac:dyDescent="0.2">
      <c r="A28" s="381">
        <v>1442</v>
      </c>
      <c r="B28" s="381" t="s">
        <v>175</v>
      </c>
    </row>
    <row r="29" spans="1:4" x14ac:dyDescent="0.2">
      <c r="A29" s="381">
        <v>1443</v>
      </c>
      <c r="B29" s="381" t="s">
        <v>176</v>
      </c>
    </row>
    <row r="30" spans="1:4" x14ac:dyDescent="0.2">
      <c r="A30" s="381">
        <v>1444</v>
      </c>
      <c r="B30" s="381" t="s">
        <v>177</v>
      </c>
    </row>
    <row r="31" spans="1:4" x14ac:dyDescent="0.2">
      <c r="A31" s="381">
        <v>1445</v>
      </c>
      <c r="B31" s="381" t="s">
        <v>178</v>
      </c>
      <c r="C31" s="381">
        <f>24815.4-700</f>
        <v>24115.4</v>
      </c>
      <c r="D31" s="381">
        <v>63505.760000000002</v>
      </c>
    </row>
    <row r="32" spans="1:4" x14ac:dyDescent="0.2">
      <c r="A32" s="381">
        <v>1446</v>
      </c>
      <c r="B32" s="381" t="s">
        <v>179</v>
      </c>
    </row>
    <row r="34" spans="1:4" x14ac:dyDescent="0.2">
      <c r="A34" s="381" t="s">
        <v>213</v>
      </c>
      <c r="C34" s="381">
        <f>SUM(C35:C42)</f>
        <v>16001.79</v>
      </c>
      <c r="D34" s="381">
        <f>SUM(D35:D42)</f>
        <v>11416</v>
      </c>
    </row>
    <row r="35" spans="1:4" x14ac:dyDescent="0.2">
      <c r="A35" s="381">
        <v>2110</v>
      </c>
      <c r="B35" s="381" t="s">
        <v>111</v>
      </c>
    </row>
    <row r="36" spans="1:4" x14ac:dyDescent="0.2">
      <c r="A36" s="381">
        <v>2120</v>
      </c>
      <c r="B36" s="381" t="s">
        <v>180</v>
      </c>
      <c r="C36" s="381">
        <v>15301.79</v>
      </c>
      <c r="D36" s="381">
        <v>10786</v>
      </c>
    </row>
    <row r="37" spans="1:4" x14ac:dyDescent="0.2">
      <c r="A37" s="381">
        <v>2130</v>
      </c>
      <c r="B37" s="381" t="s">
        <v>112</v>
      </c>
    </row>
    <row r="38" spans="1:4" x14ac:dyDescent="0.2">
      <c r="A38" s="381">
        <v>2140</v>
      </c>
      <c r="B38" s="381" t="s">
        <v>181</v>
      </c>
    </row>
    <row r="39" spans="1:4" x14ac:dyDescent="0.2">
      <c r="A39" s="381">
        <v>2150</v>
      </c>
      <c r="B39" s="381" t="s">
        <v>182</v>
      </c>
    </row>
    <row r="40" spans="1:4" x14ac:dyDescent="0.2">
      <c r="A40" s="381">
        <v>2220</v>
      </c>
      <c r="B40" s="381" t="s">
        <v>114</v>
      </c>
    </row>
    <row r="41" spans="1:4" x14ac:dyDescent="0.2">
      <c r="A41" s="381">
        <v>2300</v>
      </c>
      <c r="B41" s="381" t="s">
        <v>183</v>
      </c>
    </row>
    <row r="42" spans="1:4" ht="14.25" customHeight="1" x14ac:dyDescent="0.2">
      <c r="A42" s="381">
        <v>2400</v>
      </c>
      <c r="B42" s="381" t="s">
        <v>184</v>
      </c>
      <c r="C42" s="381">
        <v>700</v>
      </c>
      <c r="D42" s="381">
        <v>630</v>
      </c>
    </row>
    <row r="44" spans="1:4" x14ac:dyDescent="0.2">
      <c r="A44" s="381" t="s">
        <v>217</v>
      </c>
      <c r="C44" s="381">
        <f>SUM(C45,C64)</f>
        <v>43000.28</v>
      </c>
      <c r="D44" s="381">
        <f>SUM(D45,D64)</f>
        <v>75081.78</v>
      </c>
    </row>
    <row r="45" spans="1:4" x14ac:dyDescent="0.2">
      <c r="A45" s="381" t="s">
        <v>214</v>
      </c>
      <c r="C45" s="381">
        <f>SUM(C46:C61)</f>
        <v>43000.28</v>
      </c>
      <c r="D45" s="381">
        <f>SUM(D46:D61)</f>
        <v>75081.78</v>
      </c>
    </row>
    <row r="46" spans="1:4" x14ac:dyDescent="0.2">
      <c r="A46" s="381">
        <v>3100</v>
      </c>
      <c r="B46" s="381" t="s">
        <v>185</v>
      </c>
    </row>
    <row r="47" spans="1:4" x14ac:dyDescent="0.2">
      <c r="A47" s="381">
        <v>3210</v>
      </c>
      <c r="B47" s="381" t="s">
        <v>186</v>
      </c>
      <c r="C47" s="381">
        <v>43000.28</v>
      </c>
      <c r="D47" s="381">
        <v>75081.78</v>
      </c>
    </row>
    <row r="48" spans="1:4" x14ac:dyDescent="0.2">
      <c r="A48" s="381">
        <v>3221</v>
      </c>
      <c r="B48" s="381" t="s">
        <v>187</v>
      </c>
    </row>
    <row r="49" spans="1:4" x14ac:dyDescent="0.2">
      <c r="A49" s="381">
        <v>3222</v>
      </c>
      <c r="B49" s="381" t="s">
        <v>188</v>
      </c>
    </row>
    <row r="50" spans="1:4" x14ac:dyDescent="0.2">
      <c r="A50" s="381">
        <v>3223</v>
      </c>
      <c r="B50" s="381" t="s">
        <v>189</v>
      </c>
    </row>
    <row r="51" spans="1:4" x14ac:dyDescent="0.2">
      <c r="A51" s="381">
        <v>3224</v>
      </c>
      <c r="B51" s="381" t="s">
        <v>190</v>
      </c>
    </row>
    <row r="52" spans="1:4" x14ac:dyDescent="0.2">
      <c r="A52" s="381">
        <v>3231</v>
      </c>
      <c r="B52" s="381" t="s">
        <v>191</v>
      </c>
    </row>
    <row r="53" spans="1:4" x14ac:dyDescent="0.2">
      <c r="A53" s="381">
        <v>3232</v>
      </c>
      <c r="B53" s="381" t="s">
        <v>192</v>
      </c>
    </row>
    <row r="54" spans="1:4" x14ac:dyDescent="0.2">
      <c r="A54" s="381">
        <v>3234</v>
      </c>
      <c r="B54" s="381" t="s">
        <v>193</v>
      </c>
    </row>
    <row r="55" spans="1:4" x14ac:dyDescent="0.2">
      <c r="A55" s="381">
        <v>3236</v>
      </c>
      <c r="B55" s="381" t="s">
        <v>209</v>
      </c>
    </row>
    <row r="56" spans="1:4" x14ac:dyDescent="0.2">
      <c r="A56" s="381">
        <v>3237</v>
      </c>
      <c r="B56" s="381" t="s">
        <v>194</v>
      </c>
    </row>
    <row r="57" spans="1:4" x14ac:dyDescent="0.2">
      <c r="A57" s="381">
        <v>3241</v>
      </c>
      <c r="B57" s="381" t="s">
        <v>195</v>
      </c>
    </row>
    <row r="58" spans="1:4" x14ac:dyDescent="0.2">
      <c r="A58" s="381">
        <v>3242</v>
      </c>
      <c r="B58" s="381" t="s">
        <v>196</v>
      </c>
    </row>
    <row r="59" spans="1:4" x14ac:dyDescent="0.2">
      <c r="A59" s="381">
        <v>3243</v>
      </c>
      <c r="B59" s="381" t="s">
        <v>197</v>
      </c>
    </row>
    <row r="60" spans="1:4" x14ac:dyDescent="0.2">
      <c r="A60" s="381">
        <v>3245</v>
      </c>
      <c r="B60" s="381" t="s">
        <v>198</v>
      </c>
    </row>
    <row r="61" spans="1:4" x14ac:dyDescent="0.2">
      <c r="A61" s="381">
        <v>3246</v>
      </c>
      <c r="B61" s="381" t="s">
        <v>199</v>
      </c>
    </row>
    <row r="64" spans="1:4" x14ac:dyDescent="0.2">
      <c r="A64" s="381" t="s">
        <v>215</v>
      </c>
      <c r="C64" s="381">
        <f>SUM(C65:C67)</f>
        <v>0</v>
      </c>
      <c r="D64" s="381">
        <f>SUM(D65:D67)</f>
        <v>0</v>
      </c>
    </row>
    <row r="65" spans="1:2" x14ac:dyDescent="0.2">
      <c r="A65" s="381">
        <v>5100</v>
      </c>
      <c r="B65" s="381" t="s">
        <v>282</v>
      </c>
    </row>
    <row r="66" spans="1:2" x14ac:dyDescent="0.2">
      <c r="A66" s="381">
        <v>5220</v>
      </c>
      <c r="B66" s="381" t="s">
        <v>200</v>
      </c>
    </row>
    <row r="67" spans="1:2" x14ac:dyDescent="0.2">
      <c r="A67" s="381">
        <v>5230</v>
      </c>
      <c r="B67" s="381" t="s">
        <v>311</v>
      </c>
    </row>
    <row r="70" spans="1:2" x14ac:dyDescent="0.2">
      <c r="A70" s="381" t="s">
        <v>216</v>
      </c>
    </row>
    <row r="71" spans="1:2" x14ac:dyDescent="0.2">
      <c r="A71" s="381">
        <v>1</v>
      </c>
      <c r="B71" s="381" t="s">
        <v>201</v>
      </c>
    </row>
    <row r="72" spans="1:2" x14ac:dyDescent="0.2">
      <c r="A72" s="381">
        <v>2</v>
      </c>
      <c r="B72" s="381" t="s">
        <v>202</v>
      </c>
    </row>
    <row r="73" spans="1:2" x14ac:dyDescent="0.2">
      <c r="A73" s="381">
        <v>3</v>
      </c>
      <c r="B73" s="381" t="s">
        <v>203</v>
      </c>
    </row>
    <row r="74" spans="1:2" x14ac:dyDescent="0.2">
      <c r="A74" s="381">
        <v>4</v>
      </c>
      <c r="B74" s="381" t="s">
        <v>425</v>
      </c>
    </row>
    <row r="75" spans="1:2" x14ac:dyDescent="0.2">
      <c r="A75" s="381">
        <v>5</v>
      </c>
      <c r="B75" s="381" t="s">
        <v>204</v>
      </c>
    </row>
    <row r="76" spans="1:2" x14ac:dyDescent="0.2">
      <c r="A76" s="381">
        <v>6</v>
      </c>
      <c r="B76" s="381" t="s">
        <v>205</v>
      </c>
    </row>
    <row r="77" spans="1:2" x14ac:dyDescent="0.2">
      <c r="A77" s="381">
        <v>7</v>
      </c>
      <c r="B77" s="381" t="s">
        <v>206</v>
      </c>
    </row>
    <row r="78" spans="1:2" x14ac:dyDescent="0.2">
      <c r="A78" s="381">
        <v>8</v>
      </c>
      <c r="B78" s="381" t="s">
        <v>207</v>
      </c>
    </row>
    <row r="79" spans="1:2" x14ac:dyDescent="0.2">
      <c r="A79" s="381">
        <v>9</v>
      </c>
      <c r="B79" s="381" t="s">
        <v>208</v>
      </c>
    </row>
    <row r="81" spans="1:2" x14ac:dyDescent="0.2">
      <c r="A81" s="381" t="s">
        <v>119</v>
      </c>
    </row>
    <row r="84" spans="1:2" x14ac:dyDescent="0.2">
      <c r="B84" s="381" t="s">
        <v>1264</v>
      </c>
    </row>
    <row r="85" spans="1:2" x14ac:dyDescent="0.2">
      <c r="B85" s="381" t="s">
        <v>299</v>
      </c>
    </row>
    <row r="86" spans="1:2" x14ac:dyDescent="0.2">
      <c r="B86" s="381" t="s">
        <v>154</v>
      </c>
    </row>
  </sheetData>
  <mergeCells count="1">
    <mergeCell ref="C1:D1"/>
  </mergeCells>
  <printOptions verticalCentered="1" gridLines="1"/>
  <pageMargins left="0.31" right="0.25" top="0.17" bottom="0.17" header="0.17" footer="0.17"/>
  <pageSetup paperSize="7" scale="66" fitToHeight="2" orientation="portrait" r:id="rId1"/>
  <headerFooter alignWithMargins="0"/>
  <rowBreaks count="1" manualBreakCount="1">
    <brk id="42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35"/>
  <sheetViews>
    <sheetView showGridLines="0" workbookViewId="0">
      <selection activeCell="I2" sqref="I2:J2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5" t="s">
        <v>436</v>
      </c>
      <c r="B1" s="78"/>
      <c r="C1" s="78"/>
      <c r="D1" s="78"/>
      <c r="E1" s="78"/>
      <c r="F1" s="78"/>
      <c r="G1" s="78"/>
      <c r="H1" s="78"/>
      <c r="I1" s="387" t="s">
        <v>122</v>
      </c>
      <c r="J1" s="387"/>
      <c r="K1" s="122"/>
    </row>
    <row r="2" spans="1:11" x14ac:dyDescent="0.3">
      <c r="A2" s="78" t="s">
        <v>157</v>
      </c>
      <c r="B2" s="78"/>
      <c r="C2" s="78"/>
      <c r="D2" s="78"/>
      <c r="E2" s="78"/>
      <c r="F2" s="78"/>
      <c r="G2" s="78"/>
      <c r="H2" s="78"/>
      <c r="I2" s="390" t="s">
        <v>1241</v>
      </c>
      <c r="J2" s="391"/>
      <c r="K2" s="122"/>
    </row>
    <row r="3" spans="1:11" x14ac:dyDescent="0.3">
      <c r="A3" s="78"/>
      <c r="B3" s="78"/>
      <c r="C3" s="78"/>
      <c r="D3" s="78"/>
      <c r="E3" s="78"/>
      <c r="F3" s="78"/>
      <c r="G3" s="78"/>
      <c r="H3" s="78"/>
      <c r="I3" s="77"/>
      <c r="J3" s="77"/>
      <c r="K3" s="122"/>
    </row>
    <row r="4" spans="1:11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144"/>
      <c r="G4" s="78"/>
      <c r="H4" s="78"/>
      <c r="I4" s="78"/>
      <c r="J4" s="78"/>
      <c r="K4" s="122"/>
    </row>
    <row r="5" spans="1:11" x14ac:dyDescent="0.3">
      <c r="A5" s="244" t="s">
        <v>480</v>
      </c>
      <c r="B5" s="244"/>
      <c r="C5" s="244"/>
      <c r="D5" s="244"/>
      <c r="E5" s="260"/>
      <c r="F5" s="261"/>
      <c r="G5" s="260"/>
      <c r="H5" s="260"/>
      <c r="I5" s="260"/>
      <c r="J5" s="260"/>
      <c r="K5" s="122"/>
    </row>
    <row r="6" spans="1:11" x14ac:dyDescent="0.3">
      <c r="A6" s="79"/>
      <c r="B6" s="79"/>
      <c r="C6" s="78"/>
      <c r="D6" s="78"/>
      <c r="E6" s="78"/>
      <c r="F6" s="144"/>
      <c r="G6" s="78"/>
      <c r="H6" s="78"/>
      <c r="I6" s="78"/>
      <c r="J6" s="78"/>
      <c r="K6" s="122"/>
    </row>
    <row r="7" spans="1:11" x14ac:dyDescent="0.3">
      <c r="A7" s="145"/>
      <c r="B7" s="143"/>
      <c r="C7" s="143"/>
      <c r="D7" s="143"/>
      <c r="E7" s="143"/>
      <c r="F7" s="143"/>
      <c r="G7" s="143"/>
      <c r="H7" s="143"/>
      <c r="I7" s="143"/>
      <c r="J7" s="143"/>
      <c r="K7" s="122"/>
    </row>
    <row r="8" spans="1:11" s="30" customFormat="1" ht="45" x14ac:dyDescent="0.3">
      <c r="A8" s="147" t="s">
        <v>66</v>
      </c>
      <c r="B8" s="147" t="s">
        <v>124</v>
      </c>
      <c r="C8" s="148" t="s">
        <v>127</v>
      </c>
      <c r="D8" s="148" t="s">
        <v>304</v>
      </c>
      <c r="E8" s="148" t="s">
        <v>126</v>
      </c>
      <c r="F8" s="146" t="s">
        <v>283</v>
      </c>
      <c r="G8" s="146" t="s">
        <v>325</v>
      </c>
      <c r="H8" s="146" t="s">
        <v>326</v>
      </c>
      <c r="I8" s="146" t="s">
        <v>284</v>
      </c>
      <c r="J8" s="149" t="s">
        <v>128</v>
      </c>
      <c r="K8" s="122"/>
    </row>
    <row r="9" spans="1:11" s="30" customFormat="1" x14ac:dyDescent="0.3">
      <c r="A9" s="179">
        <v>1</v>
      </c>
      <c r="B9" s="179">
        <v>2</v>
      </c>
      <c r="C9" s="180">
        <v>3</v>
      </c>
      <c r="D9" s="180">
        <v>4</v>
      </c>
      <c r="E9" s="180">
        <v>5</v>
      </c>
      <c r="F9" s="180">
        <v>6</v>
      </c>
      <c r="G9" s="180">
        <v>7</v>
      </c>
      <c r="H9" s="180">
        <v>8</v>
      </c>
      <c r="I9" s="180">
        <v>9</v>
      </c>
      <c r="J9" s="180">
        <v>10</v>
      </c>
      <c r="K9" s="122"/>
    </row>
    <row r="10" spans="1:11" s="30" customFormat="1" ht="30" x14ac:dyDescent="0.3">
      <c r="A10" s="176">
        <v>1</v>
      </c>
      <c r="B10" s="59" t="s">
        <v>473</v>
      </c>
      <c r="C10" s="177" t="s">
        <v>474</v>
      </c>
      <c r="D10" s="178" t="s">
        <v>475</v>
      </c>
      <c r="E10" s="175">
        <v>39836</v>
      </c>
      <c r="F10" s="31">
        <v>2883.09</v>
      </c>
      <c r="G10" s="31">
        <v>92891.1</v>
      </c>
      <c r="H10" s="31">
        <v>95614.17</v>
      </c>
      <c r="I10" s="31">
        <f>F10+G10-H10</f>
        <v>160.02000000000407</v>
      </c>
      <c r="J10" s="31"/>
      <c r="K10" s="122"/>
    </row>
    <row r="11" spans="1:11" s="30" customFormat="1" ht="15.75" x14ac:dyDescent="0.3">
      <c r="A11" s="113">
        <v>2</v>
      </c>
      <c r="B11" s="60"/>
      <c r="C11" s="117"/>
      <c r="D11" s="114"/>
      <c r="E11" s="175"/>
      <c r="F11" s="31"/>
      <c r="G11" s="31"/>
      <c r="H11" s="31"/>
      <c r="I11" s="31"/>
      <c r="J11" s="31"/>
      <c r="K11" s="122"/>
    </row>
    <row r="12" spans="1:11" s="30" customFormat="1" ht="15.75" x14ac:dyDescent="0.3">
      <c r="A12" s="113">
        <v>3</v>
      </c>
      <c r="B12" s="60"/>
      <c r="C12" s="117"/>
      <c r="D12" s="114"/>
      <c r="E12" s="175"/>
      <c r="F12" s="31"/>
      <c r="G12" s="31"/>
      <c r="H12" s="31"/>
      <c r="I12" s="31"/>
      <c r="J12" s="31"/>
      <c r="K12" s="122"/>
    </row>
    <row r="13" spans="1:11" s="30" customFormat="1" ht="15.75" x14ac:dyDescent="0.3">
      <c r="A13" s="113">
        <v>4</v>
      </c>
      <c r="B13" s="60"/>
      <c r="C13" s="117"/>
      <c r="D13" s="114"/>
      <c r="E13" s="175"/>
      <c r="F13" s="31"/>
      <c r="G13" s="31"/>
      <c r="H13" s="31"/>
      <c r="I13" s="31"/>
      <c r="J13" s="31"/>
      <c r="K13" s="122"/>
    </row>
    <row r="14" spans="1:11" s="30" customFormat="1" ht="15.75" x14ac:dyDescent="0.3">
      <c r="A14" s="113">
        <v>5</v>
      </c>
      <c r="B14" s="60"/>
      <c r="C14" s="117"/>
      <c r="D14" s="115"/>
      <c r="E14" s="175"/>
      <c r="F14" s="58"/>
      <c r="G14" s="58"/>
      <c r="H14" s="58"/>
      <c r="I14" s="58"/>
      <c r="J14" s="58"/>
      <c r="K14" s="122"/>
    </row>
    <row r="15" spans="1:11" s="30" customFormat="1" ht="15.75" x14ac:dyDescent="0.3">
      <c r="A15" s="113">
        <v>6</v>
      </c>
      <c r="B15" s="60"/>
      <c r="C15" s="117"/>
      <c r="D15" s="115"/>
      <c r="E15" s="175"/>
      <c r="F15" s="58"/>
      <c r="G15" s="58"/>
      <c r="H15" s="58"/>
      <c r="I15" s="58"/>
      <c r="J15" s="58"/>
      <c r="K15" s="122"/>
    </row>
    <row r="16" spans="1:11" s="30" customFormat="1" ht="15.75" x14ac:dyDescent="0.3">
      <c r="A16" s="113">
        <v>7</v>
      </c>
      <c r="B16" s="60"/>
      <c r="C16" s="117"/>
      <c r="D16" s="115"/>
      <c r="E16" s="175"/>
      <c r="F16" s="58"/>
      <c r="G16" s="58"/>
      <c r="H16" s="58"/>
      <c r="I16" s="58"/>
      <c r="J16" s="58"/>
      <c r="K16" s="122"/>
    </row>
    <row r="17" spans="1:11" s="30" customFormat="1" ht="15.75" x14ac:dyDescent="0.3">
      <c r="A17" s="113">
        <v>8</v>
      </c>
      <c r="B17" s="60"/>
      <c r="C17" s="117"/>
      <c r="D17" s="115"/>
      <c r="E17" s="175"/>
      <c r="F17" s="58"/>
      <c r="G17" s="58"/>
      <c r="H17" s="58"/>
      <c r="I17" s="58"/>
      <c r="J17" s="58"/>
      <c r="K17" s="122"/>
    </row>
    <row r="18" spans="1:11" s="30" customFormat="1" ht="15.75" x14ac:dyDescent="0.3">
      <c r="A18" s="113">
        <v>9</v>
      </c>
      <c r="B18" s="60"/>
      <c r="C18" s="117"/>
      <c r="D18" s="116"/>
      <c r="E18" s="175"/>
      <c r="F18" s="32"/>
      <c r="G18" s="32"/>
      <c r="H18" s="32"/>
      <c r="I18" s="32"/>
      <c r="J18" s="32"/>
      <c r="K18" s="122"/>
    </row>
    <row r="19" spans="1:11" s="30" customFormat="1" ht="15.75" x14ac:dyDescent="0.3">
      <c r="A19" s="113">
        <v>10</v>
      </c>
      <c r="B19" s="60"/>
      <c r="C19" s="117"/>
      <c r="D19" s="116"/>
      <c r="E19" s="175"/>
      <c r="F19" s="32"/>
      <c r="G19" s="32"/>
      <c r="H19" s="32"/>
      <c r="I19" s="32"/>
      <c r="J19" s="32"/>
      <c r="K19" s="122"/>
    </row>
    <row r="20" spans="1:11" ht="15.75" x14ac:dyDescent="0.3">
      <c r="A20" s="259" t="s">
        <v>309</v>
      </c>
      <c r="B20" s="60"/>
      <c r="C20" s="117"/>
      <c r="D20" s="116"/>
      <c r="E20" s="175"/>
      <c r="F20" s="32"/>
      <c r="G20" s="32"/>
      <c r="H20" s="32"/>
      <c r="I20" s="32"/>
      <c r="J20" s="32"/>
    </row>
    <row r="21" spans="1:11" x14ac:dyDescent="0.3">
      <c r="A21" s="121"/>
      <c r="B21" s="121"/>
      <c r="C21" s="121"/>
      <c r="D21" s="121"/>
      <c r="E21" s="121"/>
      <c r="F21" s="121"/>
      <c r="G21" s="121"/>
      <c r="H21" s="121"/>
      <c r="I21" s="121"/>
      <c r="J21" s="121"/>
    </row>
    <row r="22" spans="1:11" x14ac:dyDescent="0.3">
      <c r="A22" s="121" t="s">
        <v>471</v>
      </c>
      <c r="B22" s="121"/>
      <c r="C22" s="121"/>
      <c r="D22" s="121"/>
      <c r="E22" s="121"/>
      <c r="F22" s="121"/>
      <c r="G22" s="121"/>
      <c r="H22" s="121"/>
      <c r="I22" s="121"/>
      <c r="J22" s="121"/>
    </row>
    <row r="23" spans="1:11" x14ac:dyDescent="0.3">
      <c r="A23" s="121" t="s">
        <v>460</v>
      </c>
      <c r="B23" s="121"/>
      <c r="C23" s="121"/>
      <c r="D23" s="121"/>
      <c r="E23" s="121"/>
      <c r="F23" s="121"/>
      <c r="G23" s="121"/>
      <c r="H23" s="121"/>
      <c r="I23" s="121"/>
      <c r="J23" s="121"/>
    </row>
    <row r="24" spans="1:11" x14ac:dyDescent="0.3">
      <c r="A24" s="121"/>
      <c r="B24" s="121"/>
      <c r="C24" s="121"/>
      <c r="D24" s="121"/>
      <c r="E24" s="121"/>
      <c r="F24" s="121"/>
      <c r="G24" s="121"/>
      <c r="H24" s="121"/>
      <c r="I24" s="121"/>
      <c r="J24" s="121"/>
    </row>
    <row r="25" spans="1:11" x14ac:dyDescent="0.3">
      <c r="A25" s="121"/>
      <c r="B25" s="255" t="s">
        <v>119</v>
      </c>
      <c r="C25" s="121"/>
      <c r="D25" s="121"/>
      <c r="E25" s="121"/>
      <c r="F25" s="256"/>
      <c r="G25" s="121"/>
      <c r="H25" s="121"/>
      <c r="I25" s="121"/>
      <c r="J25" s="121"/>
    </row>
    <row r="26" spans="1:11" x14ac:dyDescent="0.3">
      <c r="A26" s="121"/>
      <c r="B26" s="121"/>
      <c r="C26" s="121"/>
      <c r="D26" s="121"/>
      <c r="E26" s="121"/>
      <c r="F26" s="118"/>
      <c r="G26" s="118"/>
      <c r="H26" s="118"/>
      <c r="I26" s="118"/>
      <c r="J26" s="118"/>
    </row>
    <row r="27" spans="1:11" x14ac:dyDescent="0.3">
      <c r="A27" s="121"/>
      <c r="B27" s="121"/>
      <c r="C27" s="121"/>
      <c r="D27" s="121"/>
      <c r="E27" s="121"/>
      <c r="F27" s="121"/>
      <c r="G27" s="118"/>
      <c r="H27" s="118"/>
      <c r="I27" s="118"/>
      <c r="J27" s="118"/>
    </row>
    <row r="28" spans="1:11" x14ac:dyDescent="0.3">
      <c r="A28" s="118"/>
      <c r="B28" s="121"/>
      <c r="C28" s="257" t="s">
        <v>297</v>
      </c>
      <c r="D28" s="257"/>
      <c r="E28" s="121"/>
      <c r="F28" s="121" t="s">
        <v>302</v>
      </c>
      <c r="G28" s="118"/>
      <c r="H28" s="118"/>
      <c r="I28" s="118"/>
      <c r="J28" s="118"/>
    </row>
    <row r="29" spans="1:11" x14ac:dyDescent="0.3">
      <c r="A29" s="118"/>
      <c r="B29" s="121"/>
      <c r="C29" s="121"/>
      <c r="D29" s="121"/>
      <c r="E29" s="121"/>
      <c r="F29" s="121" t="s">
        <v>298</v>
      </c>
      <c r="G29" s="118"/>
      <c r="H29" s="118"/>
      <c r="I29" s="118"/>
      <c r="J29" s="118"/>
    </row>
    <row r="30" spans="1:11" customFormat="1" x14ac:dyDescent="0.3">
      <c r="A30" s="118"/>
      <c r="B30" s="121"/>
      <c r="C30" s="258" t="s">
        <v>154</v>
      </c>
      <c r="D30" s="258"/>
      <c r="E30" s="118"/>
      <c r="F30" s="118"/>
      <c r="G30" s="118"/>
      <c r="H30" s="118"/>
      <c r="I30" s="118"/>
      <c r="J30" s="118"/>
    </row>
    <row r="31" spans="1:11" customFormat="1" ht="12.75" x14ac:dyDescent="0.2">
      <c r="A31" s="118"/>
      <c r="B31" s="118"/>
      <c r="C31" s="118"/>
      <c r="D31" s="118"/>
      <c r="E31" s="118"/>
      <c r="F31" s="118"/>
      <c r="G31" s="118"/>
      <c r="H31" s="118"/>
      <c r="I31" s="118"/>
      <c r="J31" s="118"/>
    </row>
    <row r="32" spans="1:11" customFormat="1" ht="12.75" x14ac:dyDescent="0.2"/>
    <row r="33" customFormat="1" ht="12.75" x14ac:dyDescent="0.2"/>
    <row r="34" customFormat="1" ht="12.75" x14ac:dyDescent="0.2"/>
    <row r="35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2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20"/>
    <dataValidation allowBlank="1" showInputMessage="1" showErrorMessage="1" prompt="თვე/დღე/წელი" sqref="J10:J20"/>
  </dataValidations>
  <printOptions gridLines="1"/>
  <pageMargins left="0.19685039370078741" right="0.19685039370078741" top="0.74803149606299213" bottom="0.74803149606299213" header="0.31496062992125984" footer="0.31496062992125984"/>
  <pageSetup paperSize="9" scale="9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J53"/>
  <sheetViews>
    <sheetView workbookViewId="0">
      <selection activeCell="G2" sqref="G2"/>
    </sheetView>
  </sheetViews>
  <sheetFormatPr defaultRowHeight="15" x14ac:dyDescent="0.3"/>
  <cols>
    <col min="1" max="1" width="12" style="206" customWidth="1"/>
    <col min="2" max="2" width="11.85546875" style="206" customWidth="1"/>
    <col min="3" max="3" width="21.42578125" style="206" customWidth="1"/>
    <col min="4" max="4" width="17.85546875" style="206" customWidth="1"/>
    <col min="5" max="5" width="12.7109375" style="206" customWidth="1"/>
    <col min="6" max="6" width="41.140625" style="206" customWidth="1"/>
    <col min="7" max="7" width="12" style="206" customWidth="1"/>
    <col min="8" max="8" width="0.5703125" style="206" customWidth="1"/>
    <col min="9" max="16384" width="9.140625" style="206"/>
  </cols>
  <sheetData>
    <row r="1" spans="1:8" x14ac:dyDescent="0.3">
      <c r="A1" s="75" t="s">
        <v>428</v>
      </c>
      <c r="B1" s="78"/>
      <c r="C1" s="78"/>
      <c r="D1" s="78"/>
      <c r="E1" s="78"/>
      <c r="F1" s="78"/>
      <c r="G1" s="185" t="s">
        <v>122</v>
      </c>
      <c r="H1" s="186"/>
    </row>
    <row r="2" spans="1:8" x14ac:dyDescent="0.3">
      <c r="A2" s="78" t="s">
        <v>157</v>
      </c>
      <c r="B2" s="78"/>
      <c r="C2" s="78"/>
      <c r="D2" s="78"/>
      <c r="E2" s="78"/>
      <c r="F2" s="78"/>
      <c r="G2" s="268" t="s">
        <v>1241</v>
      </c>
      <c r="H2" s="186"/>
    </row>
    <row r="3" spans="1:8" x14ac:dyDescent="0.3">
      <c r="A3" s="78"/>
      <c r="B3" s="78"/>
      <c r="C3" s="78"/>
      <c r="D3" s="78"/>
      <c r="E3" s="78"/>
      <c r="F3" s="78"/>
      <c r="G3" s="119"/>
      <c r="H3" s="186"/>
    </row>
    <row r="4" spans="1:8" x14ac:dyDescent="0.3">
      <c r="A4" s="79" t="str">
        <f>'[1]ფორმა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8"/>
      <c r="H4" s="121"/>
    </row>
    <row r="5" spans="1:8" x14ac:dyDescent="0.3">
      <c r="A5" s="244" t="s">
        <v>480</v>
      </c>
      <c r="B5" s="244"/>
      <c r="C5" s="244"/>
      <c r="D5" s="244"/>
      <c r="E5" s="244"/>
      <c r="F5" s="244"/>
      <c r="G5" s="244"/>
      <c r="H5" s="121"/>
    </row>
    <row r="6" spans="1:8" x14ac:dyDescent="0.3">
      <c r="A6" s="79"/>
      <c r="B6" s="78"/>
      <c r="C6" s="78"/>
      <c r="D6" s="78"/>
      <c r="E6" s="78"/>
      <c r="F6" s="78"/>
      <c r="G6" s="78"/>
      <c r="H6" s="121"/>
    </row>
    <row r="7" spans="1:8" x14ac:dyDescent="0.3">
      <c r="A7" s="78"/>
      <c r="B7" s="78"/>
      <c r="C7" s="78"/>
      <c r="D7" s="78"/>
      <c r="E7" s="78"/>
      <c r="F7" s="78"/>
      <c r="G7" s="78"/>
      <c r="H7" s="122"/>
    </row>
    <row r="8" spans="1:8" ht="36" customHeight="1" x14ac:dyDescent="0.3">
      <c r="A8" s="187" t="s">
        <v>359</v>
      </c>
      <c r="B8" s="187" t="s">
        <v>158</v>
      </c>
      <c r="C8" s="188" t="s">
        <v>426</v>
      </c>
      <c r="D8" s="188" t="s">
        <v>427</v>
      </c>
      <c r="E8" s="188" t="s">
        <v>304</v>
      </c>
      <c r="F8" s="187" t="s">
        <v>366</v>
      </c>
      <c r="G8" s="188" t="s">
        <v>360</v>
      </c>
      <c r="H8" s="122"/>
    </row>
    <row r="9" spans="1:8" x14ac:dyDescent="0.3">
      <c r="A9" s="189" t="s">
        <v>361</v>
      </c>
      <c r="B9" s="190"/>
      <c r="C9" s="191"/>
      <c r="D9" s="192"/>
      <c r="E9" s="192"/>
      <c r="F9" s="192"/>
      <c r="G9" s="193"/>
      <c r="H9" s="122"/>
    </row>
    <row r="10" spans="1:8" ht="15.75" x14ac:dyDescent="0.3">
      <c r="A10" s="190">
        <v>1</v>
      </c>
      <c r="B10" s="194"/>
      <c r="C10" s="195"/>
      <c r="D10" s="196"/>
      <c r="E10" s="196"/>
      <c r="F10" s="196"/>
      <c r="G10" s="197" t="str">
        <f>IF(ISBLANK(B10),"",G9+C10-D10)</f>
        <v/>
      </c>
      <c r="H10" s="122"/>
    </row>
    <row r="11" spans="1:8" ht="15.75" x14ac:dyDescent="0.3">
      <c r="A11" s="190">
        <v>2</v>
      </c>
      <c r="B11" s="194"/>
      <c r="C11" s="195"/>
      <c r="D11" s="196"/>
      <c r="E11" s="196"/>
      <c r="F11" s="196"/>
      <c r="G11" s="197" t="str">
        <f t="shared" ref="G11:G38" si="0">IF(ISBLANK(B11),"",G10+C11-D11)</f>
        <v/>
      </c>
      <c r="H11" s="122"/>
    </row>
    <row r="12" spans="1:8" ht="15.75" x14ac:dyDescent="0.3">
      <c r="A12" s="190">
        <v>3</v>
      </c>
      <c r="B12" s="194"/>
      <c r="C12" s="195"/>
      <c r="D12" s="196"/>
      <c r="E12" s="196"/>
      <c r="F12" s="196"/>
      <c r="G12" s="197" t="str">
        <f t="shared" si="0"/>
        <v/>
      </c>
      <c r="H12" s="122"/>
    </row>
    <row r="13" spans="1:8" ht="15.75" x14ac:dyDescent="0.3">
      <c r="A13" s="190">
        <v>4</v>
      </c>
      <c r="B13" s="194"/>
      <c r="C13" s="195"/>
      <c r="D13" s="196"/>
      <c r="E13" s="196"/>
      <c r="F13" s="196"/>
      <c r="G13" s="197" t="str">
        <f t="shared" si="0"/>
        <v/>
      </c>
      <c r="H13" s="122"/>
    </row>
    <row r="14" spans="1:8" ht="15.75" x14ac:dyDescent="0.3">
      <c r="A14" s="190">
        <v>5</v>
      </c>
      <c r="B14" s="194"/>
      <c r="C14" s="195"/>
      <c r="D14" s="196"/>
      <c r="E14" s="196"/>
      <c r="F14" s="196"/>
      <c r="G14" s="197" t="str">
        <f t="shared" si="0"/>
        <v/>
      </c>
      <c r="H14" s="122"/>
    </row>
    <row r="15" spans="1:8" ht="15.75" x14ac:dyDescent="0.3">
      <c r="A15" s="190">
        <v>6</v>
      </c>
      <c r="B15" s="194"/>
      <c r="C15" s="195"/>
      <c r="D15" s="196"/>
      <c r="E15" s="196"/>
      <c r="F15" s="196"/>
      <c r="G15" s="197" t="str">
        <f t="shared" si="0"/>
        <v/>
      </c>
      <c r="H15" s="122"/>
    </row>
    <row r="16" spans="1:8" ht="15.75" x14ac:dyDescent="0.3">
      <c r="A16" s="190">
        <v>7</v>
      </c>
      <c r="B16" s="194"/>
      <c r="C16" s="195"/>
      <c r="D16" s="196"/>
      <c r="E16" s="196"/>
      <c r="F16" s="196"/>
      <c r="G16" s="197" t="str">
        <f t="shared" si="0"/>
        <v/>
      </c>
      <c r="H16" s="122"/>
    </row>
    <row r="17" spans="1:8" ht="15.75" x14ac:dyDescent="0.3">
      <c r="A17" s="190">
        <v>8</v>
      </c>
      <c r="B17" s="194"/>
      <c r="C17" s="195"/>
      <c r="D17" s="196"/>
      <c r="E17" s="196"/>
      <c r="F17" s="196"/>
      <c r="G17" s="197" t="str">
        <f t="shared" si="0"/>
        <v/>
      </c>
      <c r="H17" s="122"/>
    </row>
    <row r="18" spans="1:8" ht="15.75" x14ac:dyDescent="0.3">
      <c r="A18" s="190">
        <v>9</v>
      </c>
      <c r="B18" s="194"/>
      <c r="C18" s="195"/>
      <c r="D18" s="196"/>
      <c r="E18" s="196"/>
      <c r="F18" s="196"/>
      <c r="G18" s="197" t="str">
        <f t="shared" si="0"/>
        <v/>
      </c>
      <c r="H18" s="122"/>
    </row>
    <row r="19" spans="1:8" ht="15.75" x14ac:dyDescent="0.3">
      <c r="A19" s="190">
        <v>10</v>
      </c>
      <c r="B19" s="194"/>
      <c r="C19" s="195"/>
      <c r="D19" s="196"/>
      <c r="E19" s="196"/>
      <c r="F19" s="196"/>
      <c r="G19" s="197" t="str">
        <f t="shared" si="0"/>
        <v/>
      </c>
      <c r="H19" s="122"/>
    </row>
    <row r="20" spans="1:8" ht="15.75" x14ac:dyDescent="0.3">
      <c r="A20" s="190">
        <v>11</v>
      </c>
      <c r="B20" s="194"/>
      <c r="C20" s="195"/>
      <c r="D20" s="196"/>
      <c r="E20" s="196"/>
      <c r="F20" s="196"/>
      <c r="G20" s="197" t="str">
        <f t="shared" si="0"/>
        <v/>
      </c>
      <c r="H20" s="122"/>
    </row>
    <row r="21" spans="1:8" ht="15.75" x14ac:dyDescent="0.3">
      <c r="A21" s="190">
        <v>12</v>
      </c>
      <c r="B21" s="194"/>
      <c r="C21" s="195"/>
      <c r="D21" s="196"/>
      <c r="E21" s="196"/>
      <c r="F21" s="196"/>
      <c r="G21" s="197" t="str">
        <f t="shared" si="0"/>
        <v/>
      </c>
      <c r="H21" s="122"/>
    </row>
    <row r="22" spans="1:8" ht="15.75" x14ac:dyDescent="0.3">
      <c r="A22" s="190">
        <v>13</v>
      </c>
      <c r="B22" s="194"/>
      <c r="C22" s="195"/>
      <c r="D22" s="196"/>
      <c r="E22" s="196"/>
      <c r="F22" s="196"/>
      <c r="G22" s="197" t="str">
        <f t="shared" si="0"/>
        <v/>
      </c>
      <c r="H22" s="122"/>
    </row>
    <row r="23" spans="1:8" ht="15.75" x14ac:dyDescent="0.3">
      <c r="A23" s="190">
        <v>14</v>
      </c>
      <c r="B23" s="194"/>
      <c r="C23" s="195"/>
      <c r="D23" s="196"/>
      <c r="E23" s="196"/>
      <c r="F23" s="196"/>
      <c r="G23" s="197" t="str">
        <f t="shared" si="0"/>
        <v/>
      </c>
      <c r="H23" s="122"/>
    </row>
    <row r="24" spans="1:8" ht="15.75" x14ac:dyDescent="0.3">
      <c r="A24" s="190">
        <v>15</v>
      </c>
      <c r="B24" s="194"/>
      <c r="C24" s="195"/>
      <c r="D24" s="196"/>
      <c r="E24" s="196"/>
      <c r="F24" s="196"/>
      <c r="G24" s="197" t="str">
        <f t="shared" si="0"/>
        <v/>
      </c>
      <c r="H24" s="122"/>
    </row>
    <row r="25" spans="1:8" ht="15.75" x14ac:dyDescent="0.3">
      <c r="A25" s="190">
        <v>16</v>
      </c>
      <c r="B25" s="194"/>
      <c r="C25" s="195"/>
      <c r="D25" s="196"/>
      <c r="E25" s="196"/>
      <c r="F25" s="196"/>
      <c r="G25" s="197" t="str">
        <f t="shared" si="0"/>
        <v/>
      </c>
      <c r="H25" s="122"/>
    </row>
    <row r="26" spans="1:8" ht="15.75" x14ac:dyDescent="0.3">
      <c r="A26" s="190">
        <v>17</v>
      </c>
      <c r="B26" s="194"/>
      <c r="C26" s="195"/>
      <c r="D26" s="196"/>
      <c r="E26" s="196"/>
      <c r="F26" s="196"/>
      <c r="G26" s="197" t="str">
        <f t="shared" si="0"/>
        <v/>
      </c>
      <c r="H26" s="122"/>
    </row>
    <row r="27" spans="1:8" ht="15.75" x14ac:dyDescent="0.3">
      <c r="A27" s="190">
        <v>18</v>
      </c>
      <c r="B27" s="194"/>
      <c r="C27" s="195"/>
      <c r="D27" s="196"/>
      <c r="E27" s="196"/>
      <c r="F27" s="196"/>
      <c r="G27" s="197" t="str">
        <f t="shared" si="0"/>
        <v/>
      </c>
      <c r="H27" s="122"/>
    </row>
    <row r="28" spans="1:8" ht="15.75" x14ac:dyDescent="0.3">
      <c r="A28" s="190">
        <v>19</v>
      </c>
      <c r="B28" s="194"/>
      <c r="C28" s="195"/>
      <c r="D28" s="196"/>
      <c r="E28" s="196"/>
      <c r="F28" s="196"/>
      <c r="G28" s="197" t="str">
        <f t="shared" si="0"/>
        <v/>
      </c>
      <c r="H28" s="122"/>
    </row>
    <row r="29" spans="1:8" ht="15.75" x14ac:dyDescent="0.3">
      <c r="A29" s="190">
        <v>20</v>
      </c>
      <c r="B29" s="194"/>
      <c r="C29" s="195"/>
      <c r="D29" s="196"/>
      <c r="E29" s="196"/>
      <c r="F29" s="196"/>
      <c r="G29" s="197" t="str">
        <f t="shared" si="0"/>
        <v/>
      </c>
      <c r="H29" s="122"/>
    </row>
    <row r="30" spans="1:8" ht="15.75" x14ac:dyDescent="0.3">
      <c r="A30" s="190">
        <v>21</v>
      </c>
      <c r="B30" s="194"/>
      <c r="C30" s="198"/>
      <c r="D30" s="199"/>
      <c r="E30" s="199"/>
      <c r="F30" s="199"/>
      <c r="G30" s="197" t="str">
        <f t="shared" si="0"/>
        <v/>
      </c>
      <c r="H30" s="122"/>
    </row>
    <row r="31" spans="1:8" ht="15.75" x14ac:dyDescent="0.3">
      <c r="A31" s="190">
        <v>22</v>
      </c>
      <c r="B31" s="194"/>
      <c r="C31" s="198"/>
      <c r="D31" s="199"/>
      <c r="E31" s="199"/>
      <c r="F31" s="199"/>
      <c r="G31" s="197" t="str">
        <f t="shared" si="0"/>
        <v/>
      </c>
      <c r="H31" s="122"/>
    </row>
    <row r="32" spans="1:8" ht="15.75" x14ac:dyDescent="0.3">
      <c r="A32" s="190">
        <v>23</v>
      </c>
      <c r="B32" s="194"/>
      <c r="C32" s="198"/>
      <c r="D32" s="199"/>
      <c r="E32" s="199"/>
      <c r="F32" s="199"/>
      <c r="G32" s="197" t="str">
        <f t="shared" si="0"/>
        <v/>
      </c>
      <c r="H32" s="122"/>
    </row>
    <row r="33" spans="1:10" ht="15.75" x14ac:dyDescent="0.3">
      <c r="A33" s="190">
        <v>24</v>
      </c>
      <c r="B33" s="194"/>
      <c r="C33" s="198"/>
      <c r="D33" s="199"/>
      <c r="E33" s="199"/>
      <c r="F33" s="199"/>
      <c r="G33" s="197" t="str">
        <f t="shared" si="0"/>
        <v/>
      </c>
      <c r="H33" s="122"/>
    </row>
    <row r="34" spans="1:10" ht="15.75" x14ac:dyDescent="0.3">
      <c r="A34" s="190">
        <v>25</v>
      </c>
      <c r="B34" s="194"/>
      <c r="C34" s="198"/>
      <c r="D34" s="199"/>
      <c r="E34" s="199"/>
      <c r="F34" s="199"/>
      <c r="G34" s="197" t="str">
        <f t="shared" si="0"/>
        <v/>
      </c>
      <c r="H34" s="122"/>
    </row>
    <row r="35" spans="1:10" ht="15.75" x14ac:dyDescent="0.3">
      <c r="A35" s="190">
        <v>26</v>
      </c>
      <c r="B35" s="194"/>
      <c r="C35" s="198"/>
      <c r="D35" s="199"/>
      <c r="E35" s="199"/>
      <c r="F35" s="199"/>
      <c r="G35" s="197" t="str">
        <f t="shared" si="0"/>
        <v/>
      </c>
      <c r="H35" s="122"/>
    </row>
    <row r="36" spans="1:10" ht="15.75" x14ac:dyDescent="0.3">
      <c r="A36" s="190">
        <v>27</v>
      </c>
      <c r="B36" s="194"/>
      <c r="C36" s="198"/>
      <c r="D36" s="199"/>
      <c r="E36" s="199"/>
      <c r="F36" s="199"/>
      <c r="G36" s="197" t="str">
        <f t="shared" si="0"/>
        <v/>
      </c>
      <c r="H36" s="122"/>
    </row>
    <row r="37" spans="1:10" ht="15.75" x14ac:dyDescent="0.3">
      <c r="A37" s="190">
        <v>28</v>
      </c>
      <c r="B37" s="194"/>
      <c r="C37" s="198"/>
      <c r="D37" s="199"/>
      <c r="E37" s="199"/>
      <c r="F37" s="199"/>
      <c r="G37" s="197" t="str">
        <f t="shared" si="0"/>
        <v/>
      </c>
      <c r="H37" s="122"/>
    </row>
    <row r="38" spans="1:10" ht="15.75" x14ac:dyDescent="0.3">
      <c r="A38" s="190">
        <v>29</v>
      </c>
      <c r="B38" s="194"/>
      <c r="C38" s="198"/>
      <c r="D38" s="199"/>
      <c r="E38" s="199"/>
      <c r="F38" s="199"/>
      <c r="G38" s="197" t="str">
        <f t="shared" si="0"/>
        <v/>
      </c>
      <c r="H38" s="122"/>
    </row>
    <row r="39" spans="1:10" ht="15.75" x14ac:dyDescent="0.3">
      <c r="A39" s="190">
        <v>30</v>
      </c>
      <c r="B39" s="194"/>
      <c r="C39" s="198"/>
      <c r="D39" s="199"/>
      <c r="E39" s="199"/>
      <c r="F39" s="199"/>
      <c r="G39" s="197" t="str">
        <f>IF(ISBLANK(B39),"",#REF!+C39-D39)</f>
        <v/>
      </c>
      <c r="H39" s="122"/>
    </row>
    <row r="40" spans="1:10" x14ac:dyDescent="0.3">
      <c r="A40" s="200" t="s">
        <v>362</v>
      </c>
      <c r="B40" s="201"/>
      <c r="C40" s="202"/>
      <c r="D40" s="203"/>
      <c r="E40" s="203"/>
      <c r="F40" s="204"/>
      <c r="G40" s="205" t="str">
        <f>G39</f>
        <v/>
      </c>
      <c r="H40" s="122"/>
    </row>
    <row r="44" spans="1:10" x14ac:dyDescent="0.3">
      <c r="B44" s="208" t="s">
        <v>119</v>
      </c>
      <c r="F44" s="209"/>
    </row>
    <row r="45" spans="1:10" x14ac:dyDescent="0.3">
      <c r="F45" s="207"/>
      <c r="G45" s="207"/>
      <c r="H45" s="207"/>
      <c r="I45" s="207"/>
      <c r="J45" s="207"/>
    </row>
    <row r="46" spans="1:10" x14ac:dyDescent="0.3">
      <c r="C46" s="210"/>
      <c r="F46" s="210"/>
      <c r="G46" s="211"/>
      <c r="H46" s="207"/>
      <c r="I46" s="207"/>
      <c r="J46" s="207"/>
    </row>
    <row r="47" spans="1:10" x14ac:dyDescent="0.3">
      <c r="A47" s="207"/>
      <c r="C47" s="212" t="s">
        <v>297</v>
      </c>
      <c r="F47" s="213" t="s">
        <v>302</v>
      </c>
      <c r="G47" s="211"/>
      <c r="H47" s="207"/>
      <c r="I47" s="207"/>
      <c r="J47" s="207"/>
    </row>
    <row r="48" spans="1:10" x14ac:dyDescent="0.3">
      <c r="A48" s="207"/>
      <c r="F48" s="206" t="s">
        <v>298</v>
      </c>
      <c r="G48" s="207"/>
      <c r="H48" s="207"/>
      <c r="I48" s="207"/>
      <c r="J48" s="207"/>
    </row>
    <row r="49" spans="2:3" s="207" customFormat="1" x14ac:dyDescent="0.3">
      <c r="B49" s="206"/>
      <c r="C49" s="214" t="s">
        <v>154</v>
      </c>
    </row>
    <row r="50" spans="2:3" s="207" customFormat="1" ht="12.75" x14ac:dyDescent="0.2"/>
    <row r="51" spans="2:3" s="207" customFormat="1" ht="12.75" x14ac:dyDescent="0.2"/>
    <row r="52" spans="2:3" s="207" customFormat="1" ht="12.75" x14ac:dyDescent="0.2"/>
    <row r="53" spans="2:3" s="207" customFormat="1" ht="12.75" x14ac:dyDescent="0.2"/>
  </sheetData>
  <dataValidations disablePrompts="1" count="1"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B10:B39">
      <formula1>40543</formula1>
      <formula2>42004</formula2>
    </dataValidation>
  </dataValidations>
  <printOptions gridLines="1"/>
  <pageMargins left="0.7" right="0.7" top="0.75" bottom="0.75" header="0.3" footer="0.3"/>
  <pageSetup scale="62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K53"/>
  <sheetViews>
    <sheetView view="pageLayout" workbookViewId="0">
      <selection activeCell="B3" sqref="B3"/>
    </sheetView>
  </sheetViews>
  <sheetFormatPr defaultRowHeight="12.75" x14ac:dyDescent="0.2"/>
  <cols>
    <col min="1" max="1" width="53.5703125" style="28" customWidth="1"/>
    <col min="2" max="2" width="10.7109375" style="28" customWidth="1"/>
    <col min="3" max="3" width="12.42578125" style="28" customWidth="1"/>
    <col min="4" max="4" width="10.42578125" style="28" customWidth="1"/>
    <col min="5" max="5" width="13.140625" style="28" customWidth="1"/>
    <col min="6" max="6" width="10.42578125" style="28" customWidth="1"/>
    <col min="7" max="8" width="10.5703125" style="28" customWidth="1"/>
    <col min="9" max="9" width="9.85546875" style="28" customWidth="1"/>
    <col min="10" max="10" width="12.7109375" style="28" customWidth="1"/>
    <col min="11" max="11" width="0.7109375" style="28" customWidth="1"/>
    <col min="12" max="16384" width="9.140625" style="28"/>
  </cols>
  <sheetData>
    <row r="1" spans="1:11" s="26" customFormat="1" ht="15" x14ac:dyDescent="0.2">
      <c r="A1" s="155" t="s">
        <v>341</v>
      </c>
      <c r="B1" s="156"/>
      <c r="C1" s="156"/>
      <c r="D1" s="156"/>
      <c r="E1" s="156"/>
      <c r="F1" s="80"/>
      <c r="G1" s="80"/>
      <c r="H1" s="80"/>
      <c r="I1" s="392" t="s">
        <v>122</v>
      </c>
      <c r="J1" s="392"/>
      <c r="K1" s="162"/>
    </row>
    <row r="2" spans="1:11" s="26" customFormat="1" ht="15" x14ac:dyDescent="0.3">
      <c r="A2" s="122" t="s">
        <v>157</v>
      </c>
      <c r="B2" s="156"/>
      <c r="C2" s="156"/>
      <c r="D2" s="156"/>
      <c r="E2" s="156"/>
      <c r="F2" s="157"/>
      <c r="G2" s="158"/>
      <c r="H2" s="158"/>
      <c r="I2" s="390" t="s">
        <v>1241</v>
      </c>
      <c r="J2" s="391"/>
      <c r="K2" s="162"/>
    </row>
    <row r="3" spans="1:11" s="26" customFormat="1" ht="15" x14ac:dyDescent="0.2">
      <c r="A3" s="156"/>
      <c r="B3" s="156"/>
      <c r="C3" s="156"/>
      <c r="D3" s="156"/>
      <c r="E3" s="156"/>
      <c r="F3" s="157"/>
      <c r="G3" s="158"/>
      <c r="H3" s="158"/>
      <c r="I3" s="159"/>
      <c r="J3" s="77"/>
      <c r="K3" s="162"/>
    </row>
    <row r="4" spans="1:11" s="2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9"/>
      <c r="G4" s="79"/>
      <c r="H4" s="79"/>
      <c r="I4" s="144"/>
      <c r="J4" s="78"/>
      <c r="K4" s="122"/>
    </row>
    <row r="5" spans="1:11" s="2" customFormat="1" ht="15" x14ac:dyDescent="0.3">
      <c r="A5" s="141" t="s">
        <v>480</v>
      </c>
      <c r="B5" s="142"/>
      <c r="C5" s="142"/>
      <c r="D5" s="142"/>
      <c r="E5" s="142"/>
      <c r="F5" s="54"/>
      <c r="G5" s="54"/>
      <c r="H5" s="54"/>
      <c r="I5" s="150"/>
      <c r="J5" s="54"/>
      <c r="K5" s="122"/>
    </row>
    <row r="6" spans="1:11" s="26" customFormat="1" ht="13.5" x14ac:dyDescent="0.2">
      <c r="A6" s="160"/>
      <c r="B6" s="161"/>
      <c r="C6" s="161"/>
      <c r="D6" s="156"/>
      <c r="E6" s="156"/>
      <c r="F6" s="156"/>
      <c r="G6" s="156"/>
      <c r="H6" s="156"/>
      <c r="I6" s="156"/>
      <c r="J6" s="156"/>
      <c r="K6" s="162"/>
    </row>
    <row r="7" spans="1:11" ht="45" x14ac:dyDescent="0.2">
      <c r="A7" s="151"/>
      <c r="B7" s="394" t="s">
        <v>240</v>
      </c>
      <c r="C7" s="394"/>
      <c r="D7" s="394" t="s">
        <v>323</v>
      </c>
      <c r="E7" s="394"/>
      <c r="F7" s="394" t="s">
        <v>324</v>
      </c>
      <c r="G7" s="394"/>
      <c r="H7" s="174" t="s">
        <v>310</v>
      </c>
      <c r="I7" s="394" t="s">
        <v>243</v>
      </c>
      <c r="J7" s="394"/>
      <c r="K7" s="163"/>
    </row>
    <row r="8" spans="1:11" ht="15" x14ac:dyDescent="0.2">
      <c r="A8" s="152" t="s">
        <v>129</v>
      </c>
      <c r="B8" s="153" t="s">
        <v>242</v>
      </c>
      <c r="C8" s="154" t="s">
        <v>241</v>
      </c>
      <c r="D8" s="153" t="s">
        <v>242</v>
      </c>
      <c r="E8" s="154" t="s">
        <v>241</v>
      </c>
      <c r="F8" s="153" t="s">
        <v>242</v>
      </c>
      <c r="G8" s="154" t="s">
        <v>241</v>
      </c>
      <c r="H8" s="154" t="s">
        <v>241</v>
      </c>
      <c r="I8" s="153" t="s">
        <v>242</v>
      </c>
      <c r="J8" s="154" t="s">
        <v>241</v>
      </c>
      <c r="K8" s="163"/>
    </row>
    <row r="9" spans="1:11" ht="15" x14ac:dyDescent="0.2">
      <c r="A9" s="55" t="s">
        <v>130</v>
      </c>
      <c r="B9" s="84">
        <f>SUM(B10,B14,B17)</f>
        <v>0</v>
      </c>
      <c r="C9" s="84">
        <f>SUM(C10,C14,C17)</f>
        <v>16001.79</v>
      </c>
      <c r="D9" s="84">
        <f t="shared" ref="D9:J9" si="0">SUM(D10,D14,D17)</f>
        <v>0</v>
      </c>
      <c r="E9" s="84">
        <f>SUM(E10,E14,E17)</f>
        <v>0</v>
      </c>
      <c r="F9" s="84">
        <f t="shared" si="0"/>
        <v>0</v>
      </c>
      <c r="G9" s="84">
        <f>SUM(G10,G14,G17)</f>
        <v>0</v>
      </c>
      <c r="H9" s="84">
        <f>SUM(H10,H14,H17)</f>
        <v>4585.8500000000004</v>
      </c>
      <c r="I9" s="84">
        <f>SUM(I10,I14,I17)</f>
        <v>0</v>
      </c>
      <c r="J9" s="84">
        <f t="shared" si="0"/>
        <v>11416.15</v>
      </c>
      <c r="K9" s="163"/>
    </row>
    <row r="10" spans="1:11" ht="15" x14ac:dyDescent="0.2">
      <c r="A10" s="56" t="s">
        <v>131</v>
      </c>
      <c r="B10" s="151">
        <f>SUM(B11:B13)</f>
        <v>0</v>
      </c>
      <c r="C10" s="151">
        <f>SUM(C11:C13)</f>
        <v>0</v>
      </c>
      <c r="D10" s="151">
        <f t="shared" ref="D10:J10" si="1">SUM(D11:D13)</f>
        <v>0</v>
      </c>
      <c r="E10" s="151">
        <f>SUM(E11:E13)</f>
        <v>0</v>
      </c>
      <c r="F10" s="151">
        <f t="shared" si="1"/>
        <v>0</v>
      </c>
      <c r="G10" s="151">
        <f>SUM(G11:G13)</f>
        <v>0</v>
      </c>
      <c r="H10" s="151">
        <f>SUM(H11:H13)</f>
        <v>0</v>
      </c>
      <c r="I10" s="151">
        <f>SUM(I11:I13)</f>
        <v>0</v>
      </c>
      <c r="J10" s="151">
        <f t="shared" si="1"/>
        <v>0</v>
      </c>
      <c r="K10" s="163"/>
    </row>
    <row r="11" spans="1:11" ht="15" x14ac:dyDescent="0.2">
      <c r="A11" s="56" t="s">
        <v>132</v>
      </c>
      <c r="B11" s="29"/>
      <c r="C11" s="29"/>
      <c r="D11" s="29"/>
      <c r="E11" s="29"/>
      <c r="F11" s="29"/>
      <c r="G11" s="29"/>
      <c r="H11" s="29"/>
      <c r="I11" s="29"/>
      <c r="J11" s="29"/>
      <c r="K11" s="163"/>
    </row>
    <row r="12" spans="1:11" ht="15" x14ac:dyDescent="0.2">
      <c r="A12" s="56" t="s">
        <v>133</v>
      </c>
      <c r="B12" s="29"/>
      <c r="C12" s="29"/>
      <c r="D12" s="29"/>
      <c r="E12" s="29"/>
      <c r="F12" s="29"/>
      <c r="G12" s="29"/>
      <c r="H12" s="29"/>
      <c r="I12" s="29"/>
      <c r="J12" s="29"/>
      <c r="K12" s="163"/>
    </row>
    <row r="13" spans="1:11" ht="15" x14ac:dyDescent="0.2">
      <c r="A13" s="56" t="s">
        <v>134</v>
      </c>
      <c r="B13" s="29"/>
      <c r="C13" s="29"/>
      <c r="D13" s="29"/>
      <c r="E13" s="29"/>
      <c r="F13" s="29"/>
      <c r="G13" s="29"/>
      <c r="H13" s="29"/>
      <c r="I13" s="29"/>
      <c r="J13" s="29"/>
      <c r="K13" s="163"/>
    </row>
    <row r="14" spans="1:11" ht="15" x14ac:dyDescent="0.2">
      <c r="A14" s="56" t="s">
        <v>135</v>
      </c>
      <c r="B14" s="151">
        <f>SUM(B15:B16)</f>
        <v>0</v>
      </c>
      <c r="C14" s="151">
        <f>SUM(C15:C16)</f>
        <v>15301.79</v>
      </c>
      <c r="D14" s="151">
        <f t="shared" ref="D14:J14" si="2">SUM(D15:D16)</f>
        <v>0</v>
      </c>
      <c r="E14" s="151">
        <f>SUM(E15:E16)</f>
        <v>0</v>
      </c>
      <c r="F14" s="151">
        <f t="shared" si="2"/>
        <v>0</v>
      </c>
      <c r="G14" s="151">
        <f>SUM(G15:G16)</f>
        <v>0</v>
      </c>
      <c r="H14" s="151">
        <f>SUM(H15:H16)</f>
        <v>4515.8500000000004</v>
      </c>
      <c r="I14" s="151">
        <f>SUM(I15:I16)</f>
        <v>0</v>
      </c>
      <c r="J14" s="151">
        <f t="shared" si="2"/>
        <v>10786.15</v>
      </c>
      <c r="K14" s="163"/>
    </row>
    <row r="15" spans="1:11" ht="15" x14ac:dyDescent="0.2">
      <c r="A15" s="56" t="s">
        <v>136</v>
      </c>
      <c r="B15" s="29"/>
      <c r="C15" s="29"/>
      <c r="D15" s="29"/>
      <c r="E15" s="29"/>
      <c r="F15" s="29"/>
      <c r="G15" s="29"/>
      <c r="H15" s="29"/>
      <c r="I15" s="29"/>
      <c r="J15" s="29"/>
      <c r="K15" s="163"/>
    </row>
    <row r="16" spans="1:11" ht="15" x14ac:dyDescent="0.2">
      <c r="A16" s="56" t="s">
        <v>137</v>
      </c>
      <c r="B16" s="29"/>
      <c r="C16" s="29">
        <v>15301.79</v>
      </c>
      <c r="D16" s="29"/>
      <c r="E16" s="29"/>
      <c r="F16" s="29"/>
      <c r="G16" s="29"/>
      <c r="H16" s="29">
        <v>4515.8500000000004</v>
      </c>
      <c r="I16" s="29"/>
      <c r="J16" s="29">
        <v>10786.15</v>
      </c>
      <c r="K16" s="163"/>
    </row>
    <row r="17" spans="1:11" ht="15" x14ac:dyDescent="0.2">
      <c r="A17" s="56" t="s">
        <v>138</v>
      </c>
      <c r="B17" s="151">
        <f>SUM(B18:B19,B22,B23)</f>
        <v>0</v>
      </c>
      <c r="C17" s="151">
        <f>SUM(C18:C19,C22,C23)</f>
        <v>700</v>
      </c>
      <c r="D17" s="151">
        <f t="shared" ref="D17:J17" si="3">SUM(D18:D19,D22,D23)</f>
        <v>0</v>
      </c>
      <c r="E17" s="151">
        <f>SUM(E18:E19,E22,E23)</f>
        <v>0</v>
      </c>
      <c r="F17" s="151">
        <f t="shared" si="3"/>
        <v>0</v>
      </c>
      <c r="G17" s="151">
        <f>SUM(G18:G19,G22,G23)</f>
        <v>0</v>
      </c>
      <c r="H17" s="151">
        <f>SUM(H18:H19,H22,H23)</f>
        <v>70</v>
      </c>
      <c r="I17" s="151">
        <f>SUM(I18:I19,I22,I23)</f>
        <v>0</v>
      </c>
      <c r="J17" s="151">
        <f t="shared" si="3"/>
        <v>630</v>
      </c>
      <c r="K17" s="163"/>
    </row>
    <row r="18" spans="1:11" ht="15" x14ac:dyDescent="0.2">
      <c r="A18" s="56" t="s">
        <v>139</v>
      </c>
      <c r="B18" s="29"/>
      <c r="C18" s="29"/>
      <c r="D18" s="29"/>
      <c r="E18" s="29"/>
      <c r="F18" s="29"/>
      <c r="G18" s="29"/>
      <c r="H18" s="29"/>
      <c r="I18" s="29"/>
      <c r="J18" s="29"/>
      <c r="K18" s="163"/>
    </row>
    <row r="19" spans="1:11" ht="15" x14ac:dyDescent="0.2">
      <c r="A19" s="56" t="s">
        <v>140</v>
      </c>
      <c r="B19" s="151">
        <f>SUM(B20:B21)</f>
        <v>0</v>
      </c>
      <c r="C19" s="151">
        <v>700</v>
      </c>
      <c r="D19" s="151">
        <f t="shared" ref="D19:J19" si="4">SUM(D20:D21)</f>
        <v>0</v>
      </c>
      <c r="E19" s="151">
        <f>SUM(E20:E21)</f>
        <v>0</v>
      </c>
      <c r="F19" s="151">
        <f t="shared" si="4"/>
        <v>0</v>
      </c>
      <c r="G19" s="151">
        <f>SUM(G20:G21)</f>
        <v>0</v>
      </c>
      <c r="H19" s="151">
        <f>SUM(H20:H21)</f>
        <v>70</v>
      </c>
      <c r="I19" s="151">
        <f>SUM(I20:I21)</f>
        <v>0</v>
      </c>
      <c r="J19" s="151">
        <f t="shared" si="4"/>
        <v>630</v>
      </c>
      <c r="K19" s="163"/>
    </row>
    <row r="20" spans="1:11" ht="15" x14ac:dyDescent="0.2">
      <c r="A20" s="56" t="s">
        <v>141</v>
      </c>
      <c r="B20" s="29"/>
      <c r="C20" s="29"/>
      <c r="D20" s="29"/>
      <c r="E20" s="29"/>
      <c r="F20" s="29"/>
      <c r="G20" s="29"/>
      <c r="H20" s="29"/>
      <c r="I20" s="29"/>
      <c r="J20" s="29"/>
      <c r="K20" s="163"/>
    </row>
    <row r="21" spans="1:11" ht="15" x14ac:dyDescent="0.2">
      <c r="A21" s="56" t="s">
        <v>142</v>
      </c>
      <c r="B21" s="29"/>
      <c r="C21" s="29">
        <v>700</v>
      </c>
      <c r="D21" s="29"/>
      <c r="E21" s="29"/>
      <c r="F21" s="29"/>
      <c r="G21" s="29"/>
      <c r="H21" s="29">
        <v>70</v>
      </c>
      <c r="I21" s="29"/>
      <c r="J21" s="29">
        <v>630</v>
      </c>
      <c r="K21" s="163"/>
    </row>
    <row r="22" spans="1:11" ht="15" x14ac:dyDescent="0.2">
      <c r="A22" s="56" t="s">
        <v>143</v>
      </c>
      <c r="B22" s="29"/>
      <c r="C22" s="29"/>
      <c r="D22" s="29"/>
      <c r="E22" s="29"/>
      <c r="F22" s="29"/>
      <c r="G22" s="29"/>
      <c r="H22" s="29"/>
      <c r="I22" s="29"/>
      <c r="J22" s="29"/>
      <c r="K22" s="163"/>
    </row>
    <row r="23" spans="1:11" ht="15" x14ac:dyDescent="0.2">
      <c r="A23" s="56" t="s">
        <v>144</v>
      </c>
      <c r="B23" s="29"/>
      <c r="C23" s="29"/>
      <c r="D23" s="29"/>
      <c r="E23" s="29"/>
      <c r="F23" s="29"/>
      <c r="G23" s="29"/>
      <c r="H23" s="29"/>
      <c r="I23" s="29"/>
      <c r="J23" s="29"/>
      <c r="K23" s="163"/>
    </row>
    <row r="24" spans="1:11" ht="15" x14ac:dyDescent="0.2">
      <c r="A24" s="55" t="s">
        <v>145</v>
      </c>
      <c r="B24" s="84">
        <f>SUM(B25:B31)</f>
        <v>0</v>
      </c>
      <c r="C24" s="84">
        <f t="shared" ref="C24:J24" si="5">SUM(C25:C31)</f>
        <v>0</v>
      </c>
      <c r="D24" s="84">
        <f t="shared" si="5"/>
        <v>0</v>
      </c>
      <c r="E24" s="84">
        <f t="shared" si="5"/>
        <v>0</v>
      </c>
      <c r="F24" s="84">
        <f t="shared" si="5"/>
        <v>0</v>
      </c>
      <c r="G24" s="84">
        <f t="shared" si="5"/>
        <v>0</v>
      </c>
      <c r="H24" s="84">
        <f t="shared" si="5"/>
        <v>0</v>
      </c>
      <c r="I24" s="84">
        <f t="shared" si="5"/>
        <v>0</v>
      </c>
      <c r="J24" s="84">
        <f t="shared" si="5"/>
        <v>0</v>
      </c>
      <c r="K24" s="163"/>
    </row>
    <row r="25" spans="1:11" ht="15" x14ac:dyDescent="0.2">
      <c r="A25" s="56" t="s">
        <v>285</v>
      </c>
      <c r="B25" s="29"/>
      <c r="C25" s="29"/>
      <c r="D25" s="29"/>
      <c r="E25" s="29"/>
      <c r="F25" s="29"/>
      <c r="G25" s="29"/>
      <c r="H25" s="29"/>
      <c r="I25" s="29"/>
      <c r="J25" s="29"/>
      <c r="K25" s="163"/>
    </row>
    <row r="26" spans="1:11" ht="15" x14ac:dyDescent="0.2">
      <c r="A26" s="56" t="s">
        <v>286</v>
      </c>
      <c r="B26" s="29"/>
      <c r="C26" s="29"/>
      <c r="D26" s="29"/>
      <c r="E26" s="29"/>
      <c r="F26" s="29"/>
      <c r="G26" s="29"/>
      <c r="H26" s="29"/>
      <c r="I26" s="29"/>
      <c r="J26" s="29"/>
      <c r="K26" s="163"/>
    </row>
    <row r="27" spans="1:11" ht="15" x14ac:dyDescent="0.2">
      <c r="A27" s="56" t="s">
        <v>287</v>
      </c>
      <c r="B27" s="29"/>
      <c r="C27" s="29"/>
      <c r="D27" s="29"/>
      <c r="E27" s="29"/>
      <c r="F27" s="29"/>
      <c r="G27" s="29"/>
      <c r="H27" s="29"/>
      <c r="I27" s="29"/>
      <c r="J27" s="29"/>
      <c r="K27" s="163"/>
    </row>
    <row r="28" spans="1:11" ht="15" x14ac:dyDescent="0.2">
      <c r="A28" s="56" t="s">
        <v>288</v>
      </c>
      <c r="B28" s="29"/>
      <c r="C28" s="29"/>
      <c r="D28" s="29"/>
      <c r="E28" s="29"/>
      <c r="F28" s="29"/>
      <c r="G28" s="29"/>
      <c r="H28" s="29"/>
      <c r="I28" s="29"/>
      <c r="J28" s="29"/>
      <c r="K28" s="163"/>
    </row>
    <row r="29" spans="1:11" ht="15" x14ac:dyDescent="0.2">
      <c r="A29" s="56" t="s">
        <v>289</v>
      </c>
      <c r="B29" s="29"/>
      <c r="C29" s="29"/>
      <c r="D29" s="29"/>
      <c r="E29" s="29"/>
      <c r="F29" s="29"/>
      <c r="G29" s="29"/>
      <c r="H29" s="29"/>
      <c r="I29" s="29"/>
      <c r="J29" s="29"/>
      <c r="K29" s="163"/>
    </row>
    <row r="30" spans="1:11" ht="15" x14ac:dyDescent="0.2">
      <c r="A30" s="56" t="s">
        <v>290</v>
      </c>
      <c r="B30" s="29"/>
      <c r="C30" s="29"/>
      <c r="D30" s="29"/>
      <c r="E30" s="29"/>
      <c r="F30" s="29"/>
      <c r="G30" s="29"/>
      <c r="H30" s="29"/>
      <c r="I30" s="29"/>
      <c r="J30" s="29"/>
      <c r="K30" s="163"/>
    </row>
    <row r="31" spans="1:11" ht="15" x14ac:dyDescent="0.2">
      <c r="A31" s="56" t="s">
        <v>291</v>
      </c>
      <c r="B31" s="29"/>
      <c r="C31" s="29"/>
      <c r="D31" s="29"/>
      <c r="E31" s="29"/>
      <c r="F31" s="29"/>
      <c r="G31" s="29"/>
      <c r="H31" s="29"/>
      <c r="I31" s="29"/>
      <c r="J31" s="29"/>
      <c r="K31" s="163"/>
    </row>
    <row r="32" spans="1:11" ht="15" x14ac:dyDescent="0.2">
      <c r="A32" s="55" t="s">
        <v>146</v>
      </c>
      <c r="B32" s="84">
        <f>SUM(B33:B35)</f>
        <v>0</v>
      </c>
      <c r="C32" s="84">
        <f>SUM(C33:C35)</f>
        <v>0</v>
      </c>
      <c r="D32" s="84">
        <f t="shared" ref="D32:J32" si="6">SUM(D33:D35)</f>
        <v>0</v>
      </c>
      <c r="E32" s="84">
        <f>SUM(E33:E35)</f>
        <v>0</v>
      </c>
      <c r="F32" s="84">
        <f t="shared" si="6"/>
        <v>0</v>
      </c>
      <c r="G32" s="84">
        <f>SUM(G33:G35)</f>
        <v>0</v>
      </c>
      <c r="H32" s="84">
        <f>SUM(H33:H35)</f>
        <v>0</v>
      </c>
      <c r="I32" s="84">
        <f>SUM(I33:I35)</f>
        <v>0</v>
      </c>
      <c r="J32" s="84">
        <f t="shared" si="6"/>
        <v>0</v>
      </c>
      <c r="K32" s="163"/>
    </row>
    <row r="33" spans="1:11" ht="15" x14ac:dyDescent="0.2">
      <c r="A33" s="56" t="s">
        <v>292</v>
      </c>
      <c r="B33" s="29"/>
      <c r="C33" s="29"/>
      <c r="D33" s="29"/>
      <c r="E33" s="29"/>
      <c r="F33" s="29"/>
      <c r="G33" s="29"/>
      <c r="H33" s="29"/>
      <c r="I33" s="29"/>
      <c r="J33" s="29"/>
      <c r="K33" s="163"/>
    </row>
    <row r="34" spans="1:11" ht="15" x14ac:dyDescent="0.2">
      <c r="A34" s="56" t="s">
        <v>293</v>
      </c>
      <c r="B34" s="29"/>
      <c r="C34" s="29"/>
      <c r="D34" s="29"/>
      <c r="E34" s="29"/>
      <c r="F34" s="29"/>
      <c r="G34" s="29"/>
      <c r="H34" s="29"/>
      <c r="I34" s="29"/>
      <c r="J34" s="29"/>
      <c r="K34" s="163"/>
    </row>
    <row r="35" spans="1:11" ht="15" x14ac:dyDescent="0.2">
      <c r="A35" s="56" t="s">
        <v>294</v>
      </c>
      <c r="B35" s="29"/>
      <c r="C35" s="29"/>
      <c r="D35" s="29"/>
      <c r="E35" s="29"/>
      <c r="F35" s="29"/>
      <c r="G35" s="29"/>
      <c r="H35" s="29"/>
      <c r="I35" s="29"/>
      <c r="J35" s="29"/>
      <c r="K35" s="163"/>
    </row>
    <row r="36" spans="1:11" ht="15" x14ac:dyDescent="0.2">
      <c r="A36" s="55" t="s">
        <v>147</v>
      </c>
      <c r="B36" s="84">
        <f>SUM(B37:B39,B42)</f>
        <v>0</v>
      </c>
      <c r="C36" s="84">
        <f>SUM(C37:C39,C42)</f>
        <v>0</v>
      </c>
      <c r="D36" s="84">
        <f t="shared" ref="D36:J36" si="7">SUM(D37:D39,D42)</f>
        <v>0</v>
      </c>
      <c r="E36" s="84">
        <f>SUM(E37:E39,E42)</f>
        <v>0</v>
      </c>
      <c r="F36" s="84">
        <f t="shared" si="7"/>
        <v>0</v>
      </c>
      <c r="G36" s="84">
        <f>SUM(G37:G39,G42)</f>
        <v>0</v>
      </c>
      <c r="H36" s="84">
        <f>SUM(H37:H39,H42)</f>
        <v>0</v>
      </c>
      <c r="I36" s="84">
        <f>SUM(I37:I39,I42)</f>
        <v>0</v>
      </c>
      <c r="J36" s="84">
        <f t="shared" si="7"/>
        <v>0</v>
      </c>
      <c r="K36" s="163"/>
    </row>
    <row r="37" spans="1:11" ht="15" x14ac:dyDescent="0.2">
      <c r="A37" s="56" t="s">
        <v>148</v>
      </c>
      <c r="B37" s="29"/>
      <c r="C37" s="29"/>
      <c r="D37" s="29"/>
      <c r="E37" s="29"/>
      <c r="F37" s="29"/>
      <c r="G37" s="29"/>
      <c r="H37" s="29"/>
      <c r="I37" s="29"/>
      <c r="J37" s="29"/>
      <c r="K37" s="163"/>
    </row>
    <row r="38" spans="1:11" ht="15" x14ac:dyDescent="0.2">
      <c r="A38" s="56" t="s">
        <v>149</v>
      </c>
      <c r="B38" s="29"/>
      <c r="C38" s="29"/>
      <c r="D38" s="29"/>
      <c r="E38" s="29"/>
      <c r="F38" s="29"/>
      <c r="G38" s="29"/>
      <c r="H38" s="29"/>
      <c r="I38" s="29"/>
      <c r="J38" s="29"/>
      <c r="K38" s="163"/>
    </row>
    <row r="39" spans="1:11" ht="15" x14ac:dyDescent="0.2">
      <c r="A39" s="56" t="s">
        <v>150</v>
      </c>
      <c r="B39" s="151">
        <f>SUM(B40:B41)</f>
        <v>0</v>
      </c>
      <c r="C39" s="151">
        <f>SUM(C40:C41)</f>
        <v>0</v>
      </c>
      <c r="D39" s="151">
        <f t="shared" ref="D39:J39" si="8">SUM(D40:D41)</f>
        <v>0</v>
      </c>
      <c r="E39" s="151">
        <f>SUM(E40:E41)</f>
        <v>0</v>
      </c>
      <c r="F39" s="151">
        <f t="shared" si="8"/>
        <v>0</v>
      </c>
      <c r="G39" s="151">
        <f>SUM(G40:G41)</f>
        <v>0</v>
      </c>
      <c r="H39" s="151">
        <f>SUM(H40:H41)</f>
        <v>0</v>
      </c>
      <c r="I39" s="151">
        <f>SUM(I40:I41)</f>
        <v>0</v>
      </c>
      <c r="J39" s="151">
        <f t="shared" si="8"/>
        <v>0</v>
      </c>
      <c r="K39" s="163"/>
    </row>
    <row r="40" spans="1:11" ht="30" x14ac:dyDescent="0.2">
      <c r="A40" s="56" t="s">
        <v>151</v>
      </c>
      <c r="B40" s="29"/>
      <c r="C40" s="29"/>
      <c r="D40" s="29"/>
      <c r="E40" s="29"/>
      <c r="F40" s="29"/>
      <c r="G40" s="29"/>
      <c r="H40" s="29"/>
      <c r="I40" s="29"/>
      <c r="J40" s="29"/>
      <c r="K40" s="163"/>
    </row>
    <row r="41" spans="1:11" ht="15" x14ac:dyDescent="0.2">
      <c r="A41" s="56" t="s">
        <v>152</v>
      </c>
      <c r="B41" s="29"/>
      <c r="C41" s="29"/>
      <c r="D41" s="29"/>
      <c r="E41" s="29"/>
      <c r="F41" s="29"/>
      <c r="G41" s="29"/>
      <c r="H41" s="29"/>
      <c r="I41" s="29"/>
      <c r="J41" s="29"/>
      <c r="K41" s="163"/>
    </row>
    <row r="42" spans="1:11" ht="15" x14ac:dyDescent="0.2">
      <c r="A42" s="56" t="s">
        <v>153</v>
      </c>
      <c r="B42" s="29"/>
      <c r="C42" s="29"/>
      <c r="D42" s="29"/>
      <c r="E42" s="29"/>
      <c r="F42" s="29"/>
      <c r="G42" s="29"/>
      <c r="H42" s="29"/>
      <c r="I42" s="29"/>
      <c r="J42" s="29"/>
      <c r="K42" s="163"/>
    </row>
    <row r="43" spans="1:11" ht="15" x14ac:dyDescent="0.2">
      <c r="A43" s="27"/>
      <c r="B43" s="27"/>
      <c r="C43" s="27"/>
      <c r="D43" s="27"/>
      <c r="E43" s="27"/>
      <c r="F43" s="27"/>
      <c r="G43" s="27"/>
      <c r="H43" s="27"/>
      <c r="I43" s="27"/>
      <c r="J43" s="27"/>
    </row>
    <row r="44" spans="1:11" s="26" customFormat="1" x14ac:dyDescent="0.2"/>
    <row r="45" spans="1:11" s="26" customFormat="1" x14ac:dyDescent="0.2">
      <c r="A45" s="28"/>
    </row>
    <row r="46" spans="1:11" s="2" customFormat="1" ht="15" x14ac:dyDescent="0.3">
      <c r="A46" s="72" t="s">
        <v>119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71"/>
      <c r="F48" s="71"/>
      <c r="G48" s="74"/>
      <c r="H48" s="71"/>
      <c r="I48"/>
      <c r="J48"/>
    </row>
    <row r="49" spans="1:10" s="2" customFormat="1" ht="15" x14ac:dyDescent="0.3">
      <c r="B49" s="70" t="s">
        <v>297</v>
      </c>
      <c r="F49" s="12" t="s">
        <v>302</v>
      </c>
      <c r="G49" s="73"/>
      <c r="I49"/>
      <c r="J49"/>
    </row>
    <row r="50" spans="1:10" s="2" customFormat="1" ht="15" x14ac:dyDescent="0.3">
      <c r="F50" s="2" t="s">
        <v>298</v>
      </c>
      <c r="G50"/>
      <c r="I50"/>
      <c r="J50"/>
    </row>
    <row r="51" spans="1:10" customFormat="1" ht="15" x14ac:dyDescent="0.3">
      <c r="A51" s="2"/>
      <c r="B51" s="64" t="s">
        <v>154</v>
      </c>
      <c r="H51" s="28"/>
    </row>
    <row r="52" spans="1:10" s="2" customFormat="1" ht="15" x14ac:dyDescent="0.3">
      <c r="A52" s="11"/>
      <c r="B52" s="11"/>
      <c r="C52" s="11"/>
    </row>
    <row r="53" spans="1:10" ht="15" x14ac:dyDescent="0.2">
      <c r="A53" s="27"/>
      <c r="B53" s="27"/>
      <c r="C53" s="27"/>
      <c r="D53" s="27"/>
      <c r="E53" s="27"/>
      <c r="F53" s="27"/>
      <c r="G53" s="27"/>
      <c r="H53" s="27"/>
      <c r="I53" s="27"/>
      <c r="J53" s="27"/>
    </row>
  </sheetData>
  <mergeCells count="6">
    <mergeCell ref="B7:C7"/>
    <mergeCell ref="D7:E7"/>
    <mergeCell ref="F7:G7"/>
    <mergeCell ref="I7:J7"/>
    <mergeCell ref="I1:J1"/>
    <mergeCell ref="I2:J2"/>
  </mergeCells>
  <pageMargins left="0.196850393700787" right="0.196850393700787" top="0.74803149606299202" bottom="0.74803149606299202" header="0.31496062992126" footer="0.31496062992126"/>
  <pageSetup paperSize="9" scale="66" orientation="portrait" r:id="rId1"/>
  <rowBreaks count="1" manualBreakCount="1">
    <brk id="31" max="10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workbookViewId="0">
      <selection activeCell="H2" sqref="H2"/>
    </sheetView>
  </sheetViews>
  <sheetFormatPr defaultRowHeight="12.75" x14ac:dyDescent="0.2"/>
  <cols>
    <col min="1" max="1" width="4.7109375" style="28" customWidth="1"/>
    <col min="2" max="2" width="24.28515625" style="28" customWidth="1"/>
    <col min="3" max="3" width="25.28515625" style="28" customWidth="1"/>
    <col min="4" max="4" width="20" style="28" customWidth="1"/>
    <col min="5" max="5" width="14.140625" style="26" customWidth="1"/>
    <col min="6" max="6" width="23.7109375" style="26" customWidth="1"/>
    <col min="7" max="7" width="19" style="26" customWidth="1"/>
    <col min="8" max="8" width="28" style="26" customWidth="1"/>
    <col min="9" max="9" width="1" style="26" customWidth="1"/>
    <col min="10" max="10" width="9.85546875" style="62" customWidth="1"/>
    <col min="11" max="11" width="12.7109375" style="62" customWidth="1"/>
    <col min="12" max="12" width="9.140625" style="63"/>
    <col min="13" max="16384" width="9.140625" style="28"/>
  </cols>
  <sheetData>
    <row r="1" spans="1:12" s="26" customFormat="1" ht="15" x14ac:dyDescent="0.2">
      <c r="A1" s="155" t="s">
        <v>342</v>
      </c>
      <c r="B1" s="156"/>
      <c r="C1" s="156"/>
      <c r="D1" s="156"/>
      <c r="E1" s="156"/>
      <c r="F1" s="156"/>
      <c r="G1" s="162"/>
      <c r="H1" s="112" t="s">
        <v>218</v>
      </c>
      <c r="I1" s="162"/>
      <c r="J1" s="65"/>
      <c r="K1" s="65"/>
      <c r="L1" s="65"/>
    </row>
    <row r="2" spans="1:12" s="26" customFormat="1" ht="15" x14ac:dyDescent="0.3">
      <c r="A2" s="122" t="s">
        <v>157</v>
      </c>
      <c r="B2" s="156"/>
      <c r="C2" s="156"/>
      <c r="D2" s="156"/>
      <c r="E2" s="156"/>
      <c r="F2" s="156"/>
      <c r="G2" s="164"/>
      <c r="H2" s="268" t="s">
        <v>1241</v>
      </c>
      <c r="I2" s="164"/>
      <c r="J2" s="65"/>
      <c r="K2" s="65"/>
      <c r="L2" s="65"/>
    </row>
    <row r="3" spans="1:12" s="26" customFormat="1" ht="15" x14ac:dyDescent="0.2">
      <c r="A3" s="156"/>
      <c r="B3" s="156"/>
      <c r="C3" s="156"/>
      <c r="D3" s="156"/>
      <c r="E3" s="156"/>
      <c r="F3" s="156"/>
      <c r="G3" s="164"/>
      <c r="H3" s="159"/>
      <c r="I3" s="164"/>
      <c r="J3" s="65"/>
      <c r="K3" s="65"/>
      <c r="L3" s="65"/>
    </row>
    <row r="4" spans="1:12" s="2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156"/>
      <c r="F4" s="156"/>
      <c r="G4" s="156"/>
      <c r="H4" s="156"/>
      <c r="I4" s="162"/>
      <c r="J4" s="62"/>
      <c r="K4" s="62"/>
      <c r="L4" s="12"/>
    </row>
    <row r="5" spans="1:12" s="2" customFormat="1" ht="15" x14ac:dyDescent="0.3">
      <c r="A5" s="141" t="str">
        <f>'ფორმა N2'!A5</f>
        <v>პარტია "დემოკრატიული მოძრაობა – ერთიანი საქართველო"</v>
      </c>
      <c r="B5" s="142"/>
      <c r="C5" s="142"/>
      <c r="D5" s="142"/>
      <c r="E5" s="166"/>
      <c r="F5" s="167"/>
      <c r="G5" s="167"/>
      <c r="H5" s="167"/>
      <c r="I5" s="162"/>
      <c r="J5" s="62"/>
      <c r="K5" s="62"/>
      <c r="L5" s="12"/>
    </row>
    <row r="6" spans="1:12" s="26" customFormat="1" ht="13.5" x14ac:dyDescent="0.2">
      <c r="A6" s="160"/>
      <c r="B6" s="161"/>
      <c r="C6" s="161"/>
      <c r="D6" s="161"/>
      <c r="E6" s="156"/>
      <c r="F6" s="156"/>
      <c r="G6" s="156"/>
      <c r="H6" s="156"/>
      <c r="I6" s="162"/>
      <c r="J6" s="62"/>
      <c r="K6" s="62"/>
      <c r="L6" s="62"/>
    </row>
    <row r="7" spans="1:12" ht="30" x14ac:dyDescent="0.2">
      <c r="A7" s="152" t="s">
        <v>66</v>
      </c>
      <c r="B7" s="152" t="s">
        <v>441</v>
      </c>
      <c r="C7" s="154" t="s">
        <v>442</v>
      </c>
      <c r="D7" s="154" t="s">
        <v>254</v>
      </c>
      <c r="E7" s="154" t="s">
        <v>259</v>
      </c>
      <c r="F7" s="154" t="s">
        <v>260</v>
      </c>
      <c r="G7" s="154" t="s">
        <v>261</v>
      </c>
      <c r="H7" s="154" t="s">
        <v>262</v>
      </c>
      <c r="I7" s="162"/>
    </row>
    <row r="8" spans="1:12" ht="15" x14ac:dyDescent="0.2">
      <c r="A8" s="152">
        <v>1</v>
      </c>
      <c r="B8" s="152">
        <v>2</v>
      </c>
      <c r="C8" s="154">
        <v>3</v>
      </c>
      <c r="D8" s="152">
        <v>4</v>
      </c>
      <c r="E8" s="154">
        <v>5</v>
      </c>
      <c r="F8" s="152">
        <v>6</v>
      </c>
      <c r="G8" s="154">
        <v>7</v>
      </c>
      <c r="H8" s="154">
        <v>8</v>
      </c>
      <c r="I8" s="162"/>
    </row>
    <row r="9" spans="1:12" ht="15" x14ac:dyDescent="0.25">
      <c r="A9" s="66">
        <v>1</v>
      </c>
      <c r="B9" s="29"/>
      <c r="C9" s="29"/>
      <c r="D9" s="29"/>
      <c r="E9" s="29"/>
      <c r="F9" s="29"/>
      <c r="G9" s="175"/>
      <c r="H9" s="29"/>
      <c r="I9" s="162"/>
    </row>
    <row r="10" spans="1:12" ht="15" x14ac:dyDescent="0.25">
      <c r="A10" s="66">
        <v>2</v>
      </c>
      <c r="B10" s="29"/>
      <c r="C10" s="29"/>
      <c r="D10" s="29"/>
      <c r="E10" s="29"/>
      <c r="F10" s="29"/>
      <c r="G10" s="175"/>
      <c r="H10" s="29"/>
      <c r="I10" s="162"/>
    </row>
    <row r="11" spans="1:12" ht="15" x14ac:dyDescent="0.25">
      <c r="A11" s="66">
        <v>3</v>
      </c>
      <c r="B11" s="29"/>
      <c r="C11" s="29"/>
      <c r="D11" s="29"/>
      <c r="E11" s="29"/>
      <c r="F11" s="29"/>
      <c r="G11" s="175"/>
      <c r="H11" s="29"/>
      <c r="I11" s="162"/>
    </row>
    <row r="12" spans="1:12" ht="15" x14ac:dyDescent="0.25">
      <c r="A12" s="66">
        <v>4</v>
      </c>
      <c r="B12" s="29"/>
      <c r="C12" s="29"/>
      <c r="D12" s="29"/>
      <c r="E12" s="29"/>
      <c r="F12" s="29"/>
      <c r="G12" s="175"/>
      <c r="H12" s="29"/>
      <c r="I12" s="162"/>
    </row>
    <row r="13" spans="1:12" ht="15" x14ac:dyDescent="0.25">
      <c r="A13" s="66">
        <v>5</v>
      </c>
      <c r="B13" s="29"/>
      <c r="C13" s="29"/>
      <c r="D13" s="29"/>
      <c r="E13" s="29"/>
      <c r="F13" s="29"/>
      <c r="G13" s="175"/>
      <c r="H13" s="29"/>
      <c r="I13" s="162"/>
    </row>
    <row r="14" spans="1:12" ht="15" x14ac:dyDescent="0.25">
      <c r="A14" s="66">
        <v>6</v>
      </c>
      <c r="B14" s="29"/>
      <c r="C14" s="29"/>
      <c r="D14" s="29"/>
      <c r="E14" s="29"/>
      <c r="F14" s="29"/>
      <c r="G14" s="175"/>
      <c r="H14" s="29"/>
      <c r="I14" s="162"/>
    </row>
    <row r="15" spans="1:12" s="26" customFormat="1" ht="15" x14ac:dyDescent="0.25">
      <c r="A15" s="66">
        <v>7</v>
      </c>
      <c r="B15" s="29"/>
      <c r="C15" s="29"/>
      <c r="D15" s="29"/>
      <c r="E15" s="29"/>
      <c r="F15" s="29"/>
      <c r="G15" s="175"/>
      <c r="H15" s="29"/>
      <c r="I15" s="162"/>
      <c r="J15" s="62"/>
      <c r="K15" s="62"/>
      <c r="L15" s="62"/>
    </row>
    <row r="16" spans="1:12" s="26" customFormat="1" ht="15" x14ac:dyDescent="0.25">
      <c r="A16" s="66">
        <v>8</v>
      </c>
      <c r="B16" s="29"/>
      <c r="C16" s="29"/>
      <c r="D16" s="29"/>
      <c r="E16" s="29"/>
      <c r="F16" s="29"/>
      <c r="G16" s="175"/>
      <c r="H16" s="29"/>
      <c r="I16" s="162"/>
      <c r="J16" s="62"/>
      <c r="K16" s="62"/>
      <c r="L16" s="62"/>
    </row>
    <row r="17" spans="1:12" s="26" customFormat="1" ht="15" x14ac:dyDescent="0.25">
      <c r="A17" s="66">
        <v>9</v>
      </c>
      <c r="B17" s="29"/>
      <c r="C17" s="29"/>
      <c r="D17" s="29"/>
      <c r="E17" s="29"/>
      <c r="F17" s="29"/>
      <c r="G17" s="175"/>
      <c r="H17" s="29"/>
      <c r="I17" s="162"/>
      <c r="J17" s="62"/>
      <c r="K17" s="62"/>
      <c r="L17" s="62"/>
    </row>
    <row r="18" spans="1:12" s="26" customFormat="1" ht="15" x14ac:dyDescent="0.25">
      <c r="A18" s="66">
        <v>10</v>
      </c>
      <c r="B18" s="29"/>
      <c r="C18" s="29"/>
      <c r="D18" s="29"/>
      <c r="E18" s="29"/>
      <c r="F18" s="29"/>
      <c r="G18" s="175"/>
      <c r="H18" s="29"/>
      <c r="I18" s="162"/>
      <c r="J18" s="62"/>
      <c r="K18" s="62"/>
      <c r="L18" s="62"/>
    </row>
    <row r="19" spans="1:12" s="26" customFormat="1" ht="15" x14ac:dyDescent="0.25">
      <c r="A19" s="66">
        <v>11</v>
      </c>
      <c r="B19" s="29"/>
      <c r="C19" s="29"/>
      <c r="D19" s="29"/>
      <c r="E19" s="29"/>
      <c r="F19" s="29"/>
      <c r="G19" s="175"/>
      <c r="H19" s="29"/>
      <c r="I19" s="162"/>
      <c r="J19" s="62"/>
      <c r="K19" s="62"/>
      <c r="L19" s="62"/>
    </row>
    <row r="20" spans="1:12" s="26" customFormat="1" ht="15" x14ac:dyDescent="0.25">
      <c r="A20" s="66">
        <v>12</v>
      </c>
      <c r="B20" s="29"/>
      <c r="C20" s="29"/>
      <c r="D20" s="29"/>
      <c r="E20" s="29"/>
      <c r="F20" s="29"/>
      <c r="G20" s="175"/>
      <c r="H20" s="29"/>
      <c r="I20" s="162"/>
      <c r="J20" s="62"/>
      <c r="K20" s="62"/>
      <c r="L20" s="62"/>
    </row>
    <row r="21" spans="1:12" s="26" customFormat="1" ht="15" x14ac:dyDescent="0.25">
      <c r="A21" s="66">
        <v>13</v>
      </c>
      <c r="B21" s="29"/>
      <c r="C21" s="29"/>
      <c r="D21" s="29"/>
      <c r="E21" s="29"/>
      <c r="F21" s="29"/>
      <c r="G21" s="175"/>
      <c r="H21" s="29"/>
      <c r="I21" s="162"/>
      <c r="J21" s="62"/>
      <c r="K21" s="62"/>
      <c r="L21" s="62"/>
    </row>
    <row r="22" spans="1:12" s="26" customFormat="1" ht="15" x14ac:dyDescent="0.25">
      <c r="A22" s="66">
        <v>14</v>
      </c>
      <c r="B22" s="29"/>
      <c r="C22" s="29"/>
      <c r="D22" s="29"/>
      <c r="E22" s="29"/>
      <c r="F22" s="29"/>
      <c r="G22" s="175"/>
      <c r="H22" s="29"/>
      <c r="I22" s="162"/>
      <c r="J22" s="62"/>
      <c r="K22" s="62"/>
      <c r="L22" s="62"/>
    </row>
    <row r="23" spans="1:12" s="26" customFormat="1" ht="15" x14ac:dyDescent="0.25">
      <c r="A23" s="66">
        <v>15</v>
      </c>
      <c r="B23" s="29"/>
      <c r="C23" s="29"/>
      <c r="D23" s="29"/>
      <c r="E23" s="29"/>
      <c r="F23" s="29"/>
      <c r="G23" s="175"/>
      <c r="H23" s="29"/>
      <c r="I23" s="162"/>
      <c r="J23" s="62"/>
      <c r="K23" s="62"/>
      <c r="L23" s="62"/>
    </row>
    <row r="24" spans="1:12" s="26" customFormat="1" ht="15" x14ac:dyDescent="0.25">
      <c r="A24" s="66">
        <v>16</v>
      </c>
      <c r="B24" s="29"/>
      <c r="C24" s="29"/>
      <c r="D24" s="29"/>
      <c r="E24" s="29"/>
      <c r="F24" s="29"/>
      <c r="G24" s="175"/>
      <c r="H24" s="29"/>
      <c r="I24" s="162"/>
      <c r="J24" s="62"/>
      <c r="K24" s="62"/>
      <c r="L24" s="62"/>
    </row>
    <row r="25" spans="1:12" s="26" customFormat="1" ht="15" x14ac:dyDescent="0.25">
      <c r="A25" s="66">
        <v>17</v>
      </c>
      <c r="B25" s="29"/>
      <c r="C25" s="29"/>
      <c r="D25" s="29"/>
      <c r="E25" s="29"/>
      <c r="F25" s="29"/>
      <c r="G25" s="175"/>
      <c r="H25" s="29"/>
      <c r="I25" s="162"/>
      <c r="J25" s="62"/>
      <c r="K25" s="62"/>
      <c r="L25" s="62"/>
    </row>
    <row r="26" spans="1:12" s="26" customFormat="1" ht="15" x14ac:dyDescent="0.25">
      <c r="A26" s="66">
        <v>18</v>
      </c>
      <c r="B26" s="29"/>
      <c r="C26" s="29"/>
      <c r="D26" s="29"/>
      <c r="E26" s="29"/>
      <c r="F26" s="29"/>
      <c r="G26" s="175"/>
      <c r="H26" s="29"/>
      <c r="I26" s="162"/>
      <c r="J26" s="62"/>
      <c r="K26" s="62"/>
      <c r="L26" s="62"/>
    </row>
    <row r="27" spans="1:12" s="26" customFormat="1" ht="15" x14ac:dyDescent="0.25">
      <c r="A27" s="66" t="s">
        <v>309</v>
      </c>
      <c r="B27" s="29"/>
      <c r="C27" s="29"/>
      <c r="D27" s="29"/>
      <c r="E27" s="29"/>
      <c r="F27" s="29"/>
      <c r="G27" s="175"/>
      <c r="H27" s="29"/>
      <c r="I27" s="162"/>
      <c r="J27" s="62"/>
      <c r="K27" s="62"/>
      <c r="L27" s="62"/>
    </row>
    <row r="28" spans="1:12" s="26" customFormat="1" x14ac:dyDescent="0.2">
      <c r="J28" s="62"/>
      <c r="K28" s="62"/>
      <c r="L28" s="62"/>
    </row>
    <row r="29" spans="1:12" s="26" customFormat="1" x14ac:dyDescent="0.2"/>
    <row r="30" spans="1:12" s="26" customFormat="1" x14ac:dyDescent="0.2">
      <c r="A30" s="28"/>
    </row>
    <row r="31" spans="1:12" s="2" customFormat="1" ht="15" x14ac:dyDescent="0.3">
      <c r="B31" s="72" t="s">
        <v>119</v>
      </c>
      <c r="E31" s="5"/>
    </row>
    <row r="32" spans="1:12" s="2" customFormat="1" ht="15" x14ac:dyDescent="0.3">
      <c r="C32" s="71"/>
      <c r="E32" s="71"/>
      <c r="F32" s="74"/>
      <c r="G32"/>
      <c r="H32"/>
      <c r="I32"/>
    </row>
    <row r="33" spans="1:9" s="2" customFormat="1" ht="15" x14ac:dyDescent="0.3">
      <c r="A33"/>
      <c r="C33" s="70" t="s">
        <v>297</v>
      </c>
      <c r="E33" s="12" t="s">
        <v>302</v>
      </c>
      <c r="F33" s="73"/>
      <c r="G33"/>
      <c r="H33"/>
      <c r="I33"/>
    </row>
    <row r="34" spans="1:9" s="2" customFormat="1" ht="15" x14ac:dyDescent="0.3">
      <c r="A34"/>
      <c r="E34" s="2" t="s">
        <v>298</v>
      </c>
      <c r="F34"/>
      <c r="G34"/>
      <c r="H34"/>
      <c r="I34"/>
    </row>
    <row r="35" spans="1:9" customFormat="1" ht="15" x14ac:dyDescent="0.3">
      <c r="B35" s="2"/>
      <c r="C35" s="64" t="s">
        <v>154</v>
      </c>
    </row>
  </sheetData>
  <dataValidations disablePrompts="1"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54"/>
  <sheetViews>
    <sheetView showGridLines="0" workbookViewId="0">
      <selection activeCell="I2" sqref="I2"/>
    </sheetView>
  </sheetViews>
  <sheetFormatPr defaultRowHeight="12.75" x14ac:dyDescent="0.2"/>
  <cols>
    <col min="1" max="1" width="4.7109375" style="28" customWidth="1"/>
    <col min="2" max="2" width="23.28515625" style="28" customWidth="1"/>
    <col min="3" max="4" width="17.7109375" style="28" customWidth="1"/>
    <col min="5" max="6" width="14.140625" style="26" customWidth="1"/>
    <col min="7" max="7" width="20.42578125" style="26" customWidth="1"/>
    <col min="8" max="8" width="23.7109375" style="26" customWidth="1"/>
    <col min="9" max="9" width="21.42578125" style="26" customWidth="1"/>
    <col min="10" max="10" width="1" style="63" customWidth="1"/>
    <col min="11" max="16384" width="9.140625" style="28"/>
  </cols>
  <sheetData>
    <row r="1" spans="1:10" s="26" customFormat="1" ht="15" x14ac:dyDescent="0.2">
      <c r="A1" s="155" t="s">
        <v>343</v>
      </c>
      <c r="B1" s="156"/>
      <c r="C1" s="156"/>
      <c r="D1" s="156"/>
      <c r="E1" s="156"/>
      <c r="F1" s="156"/>
      <c r="G1" s="156"/>
      <c r="H1" s="162"/>
      <c r="I1" s="80" t="s">
        <v>218</v>
      </c>
      <c r="J1" s="169"/>
    </row>
    <row r="2" spans="1:10" s="26" customFormat="1" ht="15" x14ac:dyDescent="0.3">
      <c r="A2" s="122" t="s">
        <v>157</v>
      </c>
      <c r="B2" s="156"/>
      <c r="C2" s="156"/>
      <c r="D2" s="156"/>
      <c r="E2" s="156"/>
      <c r="F2" s="156"/>
      <c r="G2" s="156"/>
      <c r="H2" s="162"/>
      <c r="I2" s="268" t="s">
        <v>1241</v>
      </c>
      <c r="J2" s="169"/>
    </row>
    <row r="3" spans="1:10" s="26" customFormat="1" ht="15" x14ac:dyDescent="0.2">
      <c r="A3" s="156"/>
      <c r="B3" s="156"/>
      <c r="C3" s="156"/>
      <c r="D3" s="156"/>
      <c r="E3" s="156"/>
      <c r="F3" s="156"/>
      <c r="G3" s="156"/>
      <c r="H3" s="159"/>
      <c r="I3" s="159"/>
      <c r="J3" s="169"/>
    </row>
    <row r="4" spans="1:10" s="2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9"/>
      <c r="E4" s="165"/>
      <c r="F4" s="156"/>
      <c r="G4" s="156"/>
      <c r="H4" s="156"/>
      <c r="I4" s="165"/>
      <c r="J4" s="121"/>
    </row>
    <row r="5" spans="1:10" s="2" customFormat="1" ht="15" x14ac:dyDescent="0.3">
      <c r="A5" s="141" t="s">
        <v>480</v>
      </c>
      <c r="B5" s="142"/>
      <c r="C5" s="142"/>
      <c r="D5" s="142"/>
      <c r="E5" s="166"/>
      <c r="F5" s="167"/>
      <c r="G5" s="167"/>
      <c r="H5" s="167"/>
      <c r="I5" s="166"/>
      <c r="J5" s="121"/>
    </row>
    <row r="6" spans="1:10" s="26" customFormat="1" ht="13.5" x14ac:dyDescent="0.2">
      <c r="A6" s="160"/>
      <c r="B6" s="161"/>
      <c r="C6" s="161"/>
      <c r="D6" s="161"/>
      <c r="E6" s="156"/>
      <c r="F6" s="156"/>
      <c r="G6" s="156"/>
      <c r="H6" s="156"/>
      <c r="I6" s="156"/>
      <c r="J6" s="164"/>
    </row>
    <row r="7" spans="1:10" ht="30" x14ac:dyDescent="0.2">
      <c r="A7" s="168" t="s">
        <v>66</v>
      </c>
      <c r="B7" s="152" t="s">
        <v>267</v>
      </c>
      <c r="C7" s="154" t="s">
        <v>263</v>
      </c>
      <c r="D7" s="154" t="s">
        <v>264</v>
      </c>
      <c r="E7" s="154" t="s">
        <v>265</v>
      </c>
      <c r="F7" s="154" t="s">
        <v>266</v>
      </c>
      <c r="G7" s="154" t="s">
        <v>260</v>
      </c>
      <c r="H7" s="154" t="s">
        <v>261</v>
      </c>
      <c r="I7" s="154" t="s">
        <v>262</v>
      </c>
      <c r="J7" s="170"/>
    </row>
    <row r="8" spans="1:10" ht="15" x14ac:dyDescent="0.2">
      <c r="A8" s="152">
        <v>1</v>
      </c>
      <c r="B8" s="152">
        <v>2</v>
      </c>
      <c r="C8" s="154">
        <v>3</v>
      </c>
      <c r="D8" s="152">
        <v>4</v>
      </c>
      <c r="E8" s="154">
        <v>5</v>
      </c>
      <c r="F8" s="152">
        <v>6</v>
      </c>
      <c r="G8" s="154">
        <v>7</v>
      </c>
      <c r="H8" s="152">
        <v>8</v>
      </c>
      <c r="I8" s="154">
        <v>9</v>
      </c>
      <c r="J8" s="170"/>
    </row>
    <row r="9" spans="1:10" ht="15" x14ac:dyDescent="0.25">
      <c r="A9" s="66">
        <v>1</v>
      </c>
      <c r="B9" s="29"/>
      <c r="C9" s="29"/>
      <c r="D9" s="29"/>
      <c r="E9" s="29"/>
      <c r="F9" s="29"/>
      <c r="G9" s="29"/>
      <c r="H9" s="175"/>
      <c r="I9" s="29"/>
      <c r="J9" s="170"/>
    </row>
    <row r="10" spans="1:10" ht="15" x14ac:dyDescent="0.25">
      <c r="A10" s="66">
        <v>2</v>
      </c>
      <c r="B10" s="29"/>
      <c r="C10" s="29"/>
      <c r="D10" s="29"/>
      <c r="E10" s="29"/>
      <c r="F10" s="29"/>
      <c r="G10" s="29"/>
      <c r="H10" s="175"/>
      <c r="I10" s="29"/>
      <c r="J10" s="170"/>
    </row>
    <row r="11" spans="1:10" ht="15" x14ac:dyDescent="0.25">
      <c r="A11" s="66">
        <v>3</v>
      </c>
      <c r="B11" s="29"/>
      <c r="C11" s="29"/>
      <c r="D11" s="29"/>
      <c r="E11" s="29"/>
      <c r="F11" s="29"/>
      <c r="G11" s="29"/>
      <c r="H11" s="175"/>
      <c r="I11" s="29"/>
      <c r="J11" s="170"/>
    </row>
    <row r="12" spans="1:10" ht="15" x14ac:dyDescent="0.25">
      <c r="A12" s="66">
        <v>4</v>
      </c>
      <c r="B12" s="29"/>
      <c r="C12" s="29"/>
      <c r="D12" s="29"/>
      <c r="E12" s="29"/>
      <c r="F12" s="29"/>
      <c r="G12" s="29"/>
      <c r="H12" s="175"/>
      <c r="I12" s="29"/>
      <c r="J12" s="170"/>
    </row>
    <row r="13" spans="1:10" ht="15" x14ac:dyDescent="0.25">
      <c r="A13" s="66">
        <v>5</v>
      </c>
      <c r="B13" s="29"/>
      <c r="C13" s="29"/>
      <c r="D13" s="29"/>
      <c r="E13" s="29"/>
      <c r="F13" s="29"/>
      <c r="G13" s="29"/>
      <c r="H13" s="175"/>
      <c r="I13" s="29"/>
      <c r="J13" s="170"/>
    </row>
    <row r="14" spans="1:10" ht="15" x14ac:dyDescent="0.25">
      <c r="A14" s="66">
        <v>6</v>
      </c>
      <c r="B14" s="29"/>
      <c r="C14" s="29"/>
      <c r="D14" s="29"/>
      <c r="E14" s="29"/>
      <c r="F14" s="29"/>
      <c r="G14" s="29"/>
      <c r="H14" s="175"/>
      <c r="I14" s="29"/>
      <c r="J14" s="170"/>
    </row>
    <row r="15" spans="1:10" s="26" customFormat="1" ht="15" x14ac:dyDescent="0.25">
      <c r="A15" s="66">
        <v>7</v>
      </c>
      <c r="B15" s="29"/>
      <c r="C15" s="29"/>
      <c r="D15" s="29"/>
      <c r="E15" s="29"/>
      <c r="F15" s="29"/>
      <c r="G15" s="29"/>
      <c r="H15" s="175"/>
      <c r="I15" s="29"/>
      <c r="J15" s="164"/>
    </row>
    <row r="16" spans="1:10" s="26" customFormat="1" ht="15" x14ac:dyDescent="0.25">
      <c r="A16" s="66">
        <v>8</v>
      </c>
      <c r="B16" s="29"/>
      <c r="C16" s="29"/>
      <c r="D16" s="29"/>
      <c r="E16" s="29"/>
      <c r="F16" s="29"/>
      <c r="G16" s="29"/>
      <c r="H16" s="175"/>
      <c r="I16" s="29"/>
      <c r="J16" s="164"/>
    </row>
    <row r="17" spans="1:10" s="26" customFormat="1" ht="15" x14ac:dyDescent="0.25">
      <c r="A17" s="66">
        <v>9</v>
      </c>
      <c r="B17" s="29"/>
      <c r="C17" s="29"/>
      <c r="D17" s="29"/>
      <c r="E17" s="29"/>
      <c r="F17" s="29"/>
      <c r="G17" s="29"/>
      <c r="H17" s="175"/>
      <c r="I17" s="29"/>
      <c r="J17" s="164"/>
    </row>
    <row r="18" spans="1:10" s="26" customFormat="1" ht="15" x14ac:dyDescent="0.25">
      <c r="A18" s="66">
        <v>10</v>
      </c>
      <c r="B18" s="29"/>
      <c r="C18" s="29"/>
      <c r="D18" s="29"/>
      <c r="E18" s="29"/>
      <c r="F18" s="29"/>
      <c r="G18" s="29"/>
      <c r="H18" s="175"/>
      <c r="I18" s="29"/>
      <c r="J18" s="164"/>
    </row>
    <row r="19" spans="1:10" s="26" customFormat="1" ht="15" x14ac:dyDescent="0.25">
      <c r="A19" s="66">
        <v>11</v>
      </c>
      <c r="B19" s="29"/>
      <c r="C19" s="29"/>
      <c r="D19" s="29"/>
      <c r="E19" s="29"/>
      <c r="F19" s="29"/>
      <c r="G19" s="29"/>
      <c r="H19" s="175"/>
      <c r="I19" s="29"/>
      <c r="J19" s="164"/>
    </row>
    <row r="20" spans="1:10" s="26" customFormat="1" ht="15" x14ac:dyDescent="0.25">
      <c r="A20" s="66">
        <v>12</v>
      </c>
      <c r="B20" s="29"/>
      <c r="C20" s="29"/>
      <c r="D20" s="29"/>
      <c r="E20" s="29"/>
      <c r="F20" s="29"/>
      <c r="G20" s="29"/>
      <c r="H20" s="175"/>
      <c r="I20" s="29"/>
      <c r="J20" s="164"/>
    </row>
    <row r="21" spans="1:10" s="26" customFormat="1" ht="15" x14ac:dyDescent="0.25">
      <c r="A21" s="66">
        <v>13</v>
      </c>
      <c r="B21" s="29"/>
      <c r="C21" s="29"/>
      <c r="D21" s="29"/>
      <c r="E21" s="29"/>
      <c r="F21" s="29"/>
      <c r="G21" s="29"/>
      <c r="H21" s="175"/>
      <c r="I21" s="29"/>
      <c r="J21" s="164"/>
    </row>
    <row r="22" spans="1:10" s="26" customFormat="1" ht="15" x14ac:dyDescent="0.25">
      <c r="A22" s="66">
        <v>14</v>
      </c>
      <c r="B22" s="29"/>
      <c r="C22" s="29"/>
      <c r="D22" s="29"/>
      <c r="E22" s="29"/>
      <c r="F22" s="29"/>
      <c r="G22" s="29"/>
      <c r="H22" s="175"/>
      <c r="I22" s="29"/>
      <c r="J22" s="164"/>
    </row>
    <row r="23" spans="1:10" s="26" customFormat="1" ht="15" x14ac:dyDescent="0.25">
      <c r="A23" s="66">
        <v>15</v>
      </c>
      <c r="B23" s="29"/>
      <c r="C23" s="29"/>
      <c r="D23" s="29"/>
      <c r="E23" s="29"/>
      <c r="F23" s="29"/>
      <c r="G23" s="29"/>
      <c r="H23" s="175"/>
      <c r="I23" s="29"/>
      <c r="J23" s="164"/>
    </row>
    <row r="24" spans="1:10" s="26" customFormat="1" ht="15" x14ac:dyDescent="0.25">
      <c r="A24" s="66">
        <v>16</v>
      </c>
      <c r="B24" s="29"/>
      <c r="C24" s="29"/>
      <c r="D24" s="29"/>
      <c r="E24" s="29"/>
      <c r="F24" s="29"/>
      <c r="G24" s="29"/>
      <c r="H24" s="175"/>
      <c r="I24" s="29"/>
      <c r="J24" s="164"/>
    </row>
    <row r="25" spans="1:10" s="26" customFormat="1" ht="15" x14ac:dyDescent="0.25">
      <c r="A25" s="66">
        <v>17</v>
      </c>
      <c r="B25" s="29"/>
      <c r="C25" s="29"/>
      <c r="D25" s="29"/>
      <c r="E25" s="29"/>
      <c r="F25" s="29"/>
      <c r="G25" s="29"/>
      <c r="H25" s="175"/>
      <c r="I25" s="29"/>
      <c r="J25" s="164"/>
    </row>
    <row r="26" spans="1:10" s="26" customFormat="1" ht="15" x14ac:dyDescent="0.25">
      <c r="A26" s="66">
        <v>18</v>
      </c>
      <c r="B26" s="29"/>
      <c r="C26" s="29"/>
      <c r="D26" s="29"/>
      <c r="E26" s="29"/>
      <c r="F26" s="29"/>
      <c r="G26" s="29"/>
      <c r="H26" s="175"/>
      <c r="I26" s="29"/>
      <c r="J26" s="164"/>
    </row>
    <row r="27" spans="1:10" s="26" customFormat="1" ht="15" x14ac:dyDescent="0.25">
      <c r="A27" s="66" t="s">
        <v>309</v>
      </c>
      <c r="B27" s="29"/>
      <c r="C27" s="29"/>
      <c r="D27" s="29"/>
      <c r="E27" s="29"/>
      <c r="F27" s="29"/>
      <c r="G27" s="29"/>
      <c r="H27" s="175"/>
      <c r="I27" s="29"/>
      <c r="J27" s="164"/>
    </row>
    <row r="28" spans="1:10" s="26" customFormat="1" x14ac:dyDescent="0.2">
      <c r="J28" s="62"/>
    </row>
    <row r="29" spans="1:10" s="26" customFormat="1" x14ac:dyDescent="0.2"/>
    <row r="30" spans="1:10" s="26" customFormat="1" x14ac:dyDescent="0.2">
      <c r="A30" s="28"/>
    </row>
    <row r="31" spans="1:10" s="2" customFormat="1" ht="15" x14ac:dyDescent="0.3">
      <c r="B31" s="72" t="s">
        <v>119</v>
      </c>
      <c r="E31" s="5"/>
    </row>
    <row r="32" spans="1:10" s="2" customFormat="1" ht="15" x14ac:dyDescent="0.3">
      <c r="C32" s="71"/>
      <c r="E32" s="71"/>
      <c r="F32" s="74"/>
      <c r="G32" s="74"/>
      <c r="H32"/>
      <c r="I32"/>
    </row>
    <row r="33" spans="1:10" s="2" customFormat="1" ht="15" x14ac:dyDescent="0.3">
      <c r="A33"/>
      <c r="C33" s="70" t="s">
        <v>297</v>
      </c>
      <c r="E33" s="12" t="s">
        <v>302</v>
      </c>
      <c r="F33" s="73"/>
      <c r="G33"/>
      <c r="H33"/>
      <c r="I33"/>
    </row>
    <row r="34" spans="1:10" s="2" customFormat="1" ht="15" x14ac:dyDescent="0.3">
      <c r="A34"/>
      <c r="E34" s="2" t="s">
        <v>298</v>
      </c>
      <c r="F34"/>
      <c r="G34"/>
      <c r="H34"/>
      <c r="I34"/>
    </row>
    <row r="35" spans="1:10" customFormat="1" ht="15" x14ac:dyDescent="0.3">
      <c r="B35" s="2"/>
      <c r="C35" s="64" t="s">
        <v>154</v>
      </c>
    </row>
    <row r="36" spans="1:10" customFormat="1" x14ac:dyDescent="0.2"/>
    <row r="37" spans="1:10" s="26" customFormat="1" x14ac:dyDescent="0.2">
      <c r="J37" s="62"/>
    </row>
    <row r="38" spans="1:10" s="26" customFormat="1" x14ac:dyDescent="0.2">
      <c r="J38" s="62"/>
    </row>
    <row r="39" spans="1:10" s="26" customFormat="1" x14ac:dyDescent="0.2">
      <c r="J39" s="62"/>
    </row>
    <row r="40" spans="1:10" s="26" customFormat="1" x14ac:dyDescent="0.2">
      <c r="J40" s="62"/>
    </row>
    <row r="41" spans="1:10" s="26" customFormat="1" x14ac:dyDescent="0.2">
      <c r="J41" s="62"/>
    </row>
    <row r="42" spans="1:10" s="26" customFormat="1" x14ac:dyDescent="0.2">
      <c r="J42" s="62"/>
    </row>
    <row r="43" spans="1:10" s="26" customFormat="1" x14ac:dyDescent="0.2">
      <c r="J43" s="62"/>
    </row>
    <row r="44" spans="1:10" s="26" customFormat="1" x14ac:dyDescent="0.2">
      <c r="J44" s="62"/>
    </row>
    <row r="45" spans="1:10" s="26" customFormat="1" x14ac:dyDescent="0.2">
      <c r="J45" s="62"/>
    </row>
    <row r="46" spans="1:10" s="26" customFormat="1" x14ac:dyDescent="0.2">
      <c r="J46" s="62"/>
    </row>
    <row r="47" spans="1:10" s="26" customFormat="1" x14ac:dyDescent="0.2">
      <c r="J47" s="62"/>
    </row>
    <row r="48" spans="1:10" s="26" customFormat="1" x14ac:dyDescent="0.2">
      <c r="J48" s="62"/>
    </row>
    <row r="49" spans="10:10" s="26" customFormat="1" x14ac:dyDescent="0.2">
      <c r="J49" s="62"/>
    </row>
    <row r="50" spans="10:10" s="26" customFormat="1" x14ac:dyDescent="0.2">
      <c r="J50" s="62"/>
    </row>
    <row r="51" spans="10:10" s="26" customFormat="1" x14ac:dyDescent="0.2">
      <c r="J51" s="62"/>
    </row>
    <row r="52" spans="10:10" s="26" customFormat="1" x14ac:dyDescent="0.2">
      <c r="J52" s="62"/>
    </row>
    <row r="53" spans="10:10" s="26" customFormat="1" x14ac:dyDescent="0.2">
      <c r="J53" s="62"/>
    </row>
    <row r="54" spans="10:10" s="26" customFormat="1" x14ac:dyDescent="0.2">
      <c r="J54" s="62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workbookViewId="0">
      <selection activeCell="G1" sqref="G1"/>
    </sheetView>
  </sheetViews>
  <sheetFormatPr defaultRowHeight="12.75" x14ac:dyDescent="0.2"/>
  <cols>
    <col min="1" max="1" width="4.85546875" style="234" customWidth="1"/>
    <col min="2" max="2" width="37.42578125" style="234" customWidth="1"/>
    <col min="3" max="3" width="21.5703125" style="234" customWidth="1"/>
    <col min="4" max="4" width="18.28515625" style="234" customWidth="1"/>
    <col min="5" max="5" width="18.7109375" style="234" customWidth="1"/>
    <col min="6" max="6" width="22.28515625" style="234" customWidth="1"/>
    <col min="7" max="7" width="27.140625" style="234" customWidth="1"/>
    <col min="8" max="8" width="0.7109375" style="234" customWidth="1"/>
    <col min="9" max="16384" width="9.140625" style="234"/>
  </cols>
  <sheetData>
    <row r="1" spans="1:8" s="218" customFormat="1" ht="15" x14ac:dyDescent="0.2">
      <c r="A1" s="215" t="s">
        <v>372</v>
      </c>
      <c r="B1" s="216"/>
      <c r="C1" s="216"/>
      <c r="D1" s="216"/>
      <c r="E1" s="216"/>
      <c r="F1" s="80" t="s">
        <v>122</v>
      </c>
      <c r="G1" s="268" t="s">
        <v>1241</v>
      </c>
      <c r="H1" s="219"/>
    </row>
    <row r="2" spans="1:8" s="218" customFormat="1" x14ac:dyDescent="0.2">
      <c r="A2" s="219" t="s">
        <v>363</v>
      </c>
      <c r="B2" s="216"/>
      <c r="C2" s="216"/>
      <c r="D2" s="216"/>
      <c r="E2" s="217"/>
      <c r="F2" s="217"/>
      <c r="G2" s="217"/>
      <c r="H2" s="219"/>
    </row>
    <row r="3" spans="1:8" s="218" customFormat="1" x14ac:dyDescent="0.2">
      <c r="A3" s="219"/>
      <c r="B3" s="216"/>
      <c r="C3" s="216"/>
      <c r="D3" s="216"/>
      <c r="E3" s="217"/>
      <c r="F3" s="217"/>
      <c r="G3" s="217"/>
      <c r="H3" s="219"/>
    </row>
    <row r="4" spans="1:8" s="218" customFormat="1" ht="15" x14ac:dyDescent="0.3">
      <c r="A4" s="137" t="s">
        <v>303</v>
      </c>
      <c r="B4" s="216"/>
      <c r="C4" s="216"/>
      <c r="D4" s="216"/>
      <c r="E4" s="220"/>
      <c r="F4" s="220"/>
      <c r="G4" s="217"/>
      <c r="H4" s="219"/>
    </row>
    <row r="5" spans="1:8" s="218" customFormat="1" x14ac:dyDescent="0.2">
      <c r="A5" s="221" t="s">
        <v>480</v>
      </c>
      <c r="B5" s="221"/>
      <c r="C5" s="221"/>
      <c r="D5" s="221"/>
      <c r="E5" s="221"/>
      <c r="F5" s="221"/>
      <c r="G5" s="222"/>
      <c r="H5" s="219"/>
    </row>
    <row r="6" spans="1:8" s="235" customFormat="1" x14ac:dyDescent="0.2">
      <c r="A6" s="223"/>
      <c r="B6" s="223"/>
      <c r="C6" s="223"/>
      <c r="D6" s="223"/>
      <c r="E6" s="223"/>
      <c r="F6" s="223"/>
      <c r="G6" s="223"/>
      <c r="H6" s="220"/>
    </row>
    <row r="7" spans="1:8" s="218" customFormat="1" ht="63.75" x14ac:dyDescent="0.2">
      <c r="A7" s="254" t="s">
        <v>66</v>
      </c>
      <c r="B7" s="226" t="s">
        <v>367</v>
      </c>
      <c r="C7" s="226" t="s">
        <v>368</v>
      </c>
      <c r="D7" s="226" t="s">
        <v>369</v>
      </c>
      <c r="E7" s="226" t="s">
        <v>370</v>
      </c>
      <c r="F7" s="226" t="s">
        <v>371</v>
      </c>
      <c r="G7" s="226" t="s">
        <v>364</v>
      </c>
      <c r="H7" s="219"/>
    </row>
    <row r="8" spans="1:8" s="218" customFormat="1" x14ac:dyDescent="0.2">
      <c r="A8" s="224">
        <v>1</v>
      </c>
      <c r="B8" s="225">
        <v>2</v>
      </c>
      <c r="C8" s="225">
        <v>3</v>
      </c>
      <c r="D8" s="225">
        <v>4</v>
      </c>
      <c r="E8" s="226">
        <v>5</v>
      </c>
      <c r="F8" s="226">
        <v>6</v>
      </c>
      <c r="G8" s="226">
        <v>7</v>
      </c>
      <c r="H8" s="219"/>
    </row>
    <row r="9" spans="1:8" s="218" customFormat="1" x14ac:dyDescent="0.2">
      <c r="A9" s="236">
        <v>1</v>
      </c>
      <c r="B9" s="227"/>
      <c r="C9" s="227"/>
      <c r="D9" s="228"/>
      <c r="E9" s="227"/>
      <c r="F9" s="227"/>
      <c r="G9" s="227"/>
      <c r="H9" s="219"/>
    </row>
    <row r="10" spans="1:8" s="218" customFormat="1" x14ac:dyDescent="0.2">
      <c r="A10" s="236">
        <v>2</v>
      </c>
      <c r="B10" s="227"/>
      <c r="C10" s="227"/>
      <c r="D10" s="228"/>
      <c r="E10" s="227"/>
      <c r="F10" s="227"/>
      <c r="G10" s="227"/>
      <c r="H10" s="219"/>
    </row>
    <row r="11" spans="1:8" s="218" customFormat="1" x14ac:dyDescent="0.2">
      <c r="A11" s="236">
        <v>3</v>
      </c>
      <c r="B11" s="227"/>
      <c r="C11" s="227"/>
      <c r="D11" s="228"/>
      <c r="E11" s="227"/>
      <c r="F11" s="227"/>
      <c r="G11" s="227"/>
      <c r="H11" s="219"/>
    </row>
    <row r="12" spans="1:8" s="218" customFormat="1" x14ac:dyDescent="0.2">
      <c r="A12" s="236">
        <v>4</v>
      </c>
      <c r="B12" s="227"/>
      <c r="C12" s="227"/>
      <c r="D12" s="228"/>
      <c r="E12" s="227"/>
      <c r="F12" s="227"/>
      <c r="G12" s="227"/>
      <c r="H12" s="219"/>
    </row>
    <row r="13" spans="1:8" s="218" customFormat="1" x14ac:dyDescent="0.2">
      <c r="A13" s="236">
        <v>5</v>
      </c>
      <c r="B13" s="227"/>
      <c r="C13" s="227"/>
      <c r="D13" s="228"/>
      <c r="E13" s="227"/>
      <c r="F13" s="227"/>
      <c r="G13" s="227"/>
      <c r="H13" s="219"/>
    </row>
    <row r="14" spans="1:8" s="218" customFormat="1" x14ac:dyDescent="0.2">
      <c r="A14" s="236">
        <v>6</v>
      </c>
      <c r="B14" s="227"/>
      <c r="C14" s="227"/>
      <c r="D14" s="228"/>
      <c r="E14" s="227"/>
      <c r="F14" s="227"/>
      <c r="G14" s="227"/>
      <c r="H14" s="219"/>
    </row>
    <row r="15" spans="1:8" s="218" customFormat="1" x14ac:dyDescent="0.2">
      <c r="A15" s="236">
        <v>7</v>
      </c>
      <c r="B15" s="227"/>
      <c r="C15" s="227"/>
      <c r="D15" s="228"/>
      <c r="E15" s="227"/>
      <c r="F15" s="227"/>
      <c r="G15" s="227"/>
      <c r="H15" s="219"/>
    </row>
    <row r="16" spans="1:8" s="218" customFormat="1" x14ac:dyDescent="0.2">
      <c r="A16" s="236">
        <v>8</v>
      </c>
      <c r="B16" s="227"/>
      <c r="C16" s="227"/>
      <c r="D16" s="228"/>
      <c r="E16" s="227"/>
      <c r="F16" s="227"/>
      <c r="G16" s="227"/>
      <c r="H16" s="219"/>
    </row>
    <row r="17" spans="1:11" s="218" customFormat="1" x14ac:dyDescent="0.2">
      <c r="A17" s="236">
        <v>9</v>
      </c>
      <c r="B17" s="227"/>
      <c r="C17" s="227"/>
      <c r="D17" s="228"/>
      <c r="E17" s="227"/>
      <c r="F17" s="227"/>
      <c r="G17" s="227"/>
      <c r="H17" s="219"/>
    </row>
    <row r="18" spans="1:11" s="218" customFormat="1" x14ac:dyDescent="0.2">
      <c r="A18" s="236">
        <v>10</v>
      </c>
      <c r="B18" s="227"/>
      <c r="C18" s="227"/>
      <c r="D18" s="228"/>
      <c r="E18" s="227"/>
      <c r="F18" s="227"/>
      <c r="G18" s="227"/>
      <c r="H18" s="219"/>
    </row>
    <row r="19" spans="1:11" s="218" customFormat="1" x14ac:dyDescent="0.2">
      <c r="A19" s="236" t="s">
        <v>308</v>
      </c>
      <c r="B19" s="227"/>
      <c r="C19" s="227"/>
      <c r="D19" s="228"/>
      <c r="E19" s="227"/>
      <c r="F19" s="227"/>
      <c r="G19" s="227"/>
      <c r="H19" s="219"/>
    </row>
    <row r="22" spans="1:11" s="218" customFormat="1" x14ac:dyDescent="0.2"/>
    <row r="23" spans="1:11" s="218" customFormat="1" x14ac:dyDescent="0.2"/>
    <row r="24" spans="1:11" s="23" customFormat="1" ht="15" x14ac:dyDescent="0.3">
      <c r="B24" s="229" t="s">
        <v>119</v>
      </c>
      <c r="C24" s="229"/>
    </row>
    <row r="25" spans="1:11" s="23" customFormat="1" ht="15" x14ac:dyDescent="0.3">
      <c r="B25" s="229"/>
      <c r="C25" s="229"/>
    </row>
    <row r="26" spans="1:11" s="23" customFormat="1" ht="15" x14ac:dyDescent="0.3">
      <c r="C26" s="231"/>
      <c r="F26" s="231"/>
      <c r="G26" s="231"/>
      <c r="H26" s="230"/>
    </row>
    <row r="27" spans="1:11" s="23" customFormat="1" ht="15" x14ac:dyDescent="0.3">
      <c r="C27" s="232" t="s">
        <v>297</v>
      </c>
      <c r="F27" s="229" t="s">
        <v>365</v>
      </c>
      <c r="J27" s="230"/>
      <c r="K27" s="230"/>
    </row>
    <row r="28" spans="1:11" s="23" customFormat="1" ht="15" x14ac:dyDescent="0.3">
      <c r="C28" s="232"/>
      <c r="F28" s="233" t="s">
        <v>298</v>
      </c>
      <c r="J28" s="230"/>
      <c r="K28" s="230"/>
    </row>
    <row r="29" spans="1:11" s="218" customFormat="1" ht="15" x14ac:dyDescent="0.3">
      <c r="C29" s="232" t="s">
        <v>154</v>
      </c>
      <c r="J29" s="235"/>
      <c r="K29" s="235"/>
    </row>
  </sheetData>
  <dataValidations count="3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B9:C19 E9:F19">
      <formula1>11</formula1>
    </dataValidation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8"/>
  <sheetViews>
    <sheetView showGridLines="0" topLeftCell="A7" workbookViewId="0">
      <selection activeCell="A14" sqref="A14"/>
    </sheetView>
  </sheetViews>
  <sheetFormatPr defaultRowHeight="15" x14ac:dyDescent="0.3"/>
  <cols>
    <col min="1" max="1" width="14.28515625" style="2" bestFit="1" customWidth="1"/>
    <col min="2" max="2" width="77.7109375" style="2" customWidth="1"/>
    <col min="3" max="3" width="16.140625" style="2" customWidth="1"/>
    <col min="4" max="4" width="13.4257812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5" t="s">
        <v>335</v>
      </c>
      <c r="B1" s="78"/>
      <c r="C1" s="387" t="s">
        <v>122</v>
      </c>
      <c r="D1" s="387"/>
      <c r="E1" s="125"/>
    </row>
    <row r="2" spans="1:7" x14ac:dyDescent="0.3">
      <c r="A2" s="78" t="s">
        <v>157</v>
      </c>
      <c r="B2" s="78"/>
      <c r="C2" s="388" t="s">
        <v>1241</v>
      </c>
      <c r="D2" s="389"/>
      <c r="E2" s="125"/>
    </row>
    <row r="3" spans="1:7" x14ac:dyDescent="0.3">
      <c r="A3" s="75"/>
      <c r="B3" s="78"/>
      <c r="C3" s="77"/>
      <c r="D3" s="77"/>
      <c r="E3" s="125"/>
    </row>
    <row r="4" spans="1:7" x14ac:dyDescent="0.3">
      <c r="A4" s="79" t="s">
        <v>303</v>
      </c>
      <c r="B4" s="119"/>
      <c r="C4" s="120"/>
      <c r="D4" s="78"/>
      <c r="E4" s="125"/>
    </row>
    <row r="5" spans="1:7" x14ac:dyDescent="0.3">
      <c r="A5" s="129" t="s">
        <v>480</v>
      </c>
      <c r="B5" s="12"/>
      <c r="C5" s="12"/>
      <c r="E5" s="125"/>
    </row>
    <row r="6" spans="1:7" x14ac:dyDescent="0.3">
      <c r="A6" s="121"/>
      <c r="B6" s="121"/>
      <c r="C6" s="121"/>
      <c r="D6" s="122"/>
      <c r="E6" s="125"/>
    </row>
    <row r="7" spans="1:7" x14ac:dyDescent="0.3">
      <c r="A7" s="78"/>
      <c r="B7" s="78"/>
      <c r="C7" s="78"/>
      <c r="D7" s="78"/>
      <c r="E7" s="125"/>
    </row>
    <row r="8" spans="1:7" s="6" customFormat="1" ht="39" customHeight="1" x14ac:dyDescent="0.3">
      <c r="A8" s="123" t="s">
        <v>66</v>
      </c>
      <c r="B8" s="81" t="s">
        <v>268</v>
      </c>
      <c r="C8" s="81" t="s">
        <v>68</v>
      </c>
      <c r="D8" s="81" t="s">
        <v>69</v>
      </c>
      <c r="E8" s="125"/>
    </row>
    <row r="9" spans="1:7" s="7" customFormat="1" ht="16.5" customHeight="1" x14ac:dyDescent="0.3">
      <c r="A9" s="13">
        <v>1</v>
      </c>
      <c r="B9" s="13" t="s">
        <v>67</v>
      </c>
      <c r="C9" s="87">
        <f>SUM(C10,C27)</f>
        <v>87476.1</v>
      </c>
      <c r="D9" s="87">
        <f>SUM(D10,D27)</f>
        <v>92891.1</v>
      </c>
      <c r="E9" s="125"/>
    </row>
    <row r="10" spans="1:7" s="7" customFormat="1" ht="16.5" customHeight="1" x14ac:dyDescent="0.3">
      <c r="A10" s="14">
        <v>1.1000000000000001</v>
      </c>
      <c r="B10" s="14" t="s">
        <v>82</v>
      </c>
      <c r="C10" s="87">
        <f>SUM(C11,C12,C15,C18,C23,C26)</f>
        <v>87476.1</v>
      </c>
      <c r="D10" s="87">
        <f>SUM(D11,D12,D15,D18,D23,D26)</f>
        <v>92891.1</v>
      </c>
      <c r="E10" s="125"/>
    </row>
    <row r="11" spans="1:7" s="9" customFormat="1" ht="16.5" customHeight="1" x14ac:dyDescent="0.3">
      <c r="A11" s="16" t="s">
        <v>30</v>
      </c>
      <c r="B11" s="16" t="s">
        <v>81</v>
      </c>
      <c r="C11" s="8">
        <v>37600.1</v>
      </c>
      <c r="D11" s="8">
        <v>37600.1</v>
      </c>
      <c r="E11" s="125"/>
    </row>
    <row r="12" spans="1:7" s="10" customFormat="1" ht="16.5" customHeight="1" x14ac:dyDescent="0.3">
      <c r="A12" s="16" t="s">
        <v>31</v>
      </c>
      <c r="B12" s="16" t="s">
        <v>347</v>
      </c>
      <c r="C12" s="124">
        <f>SUM(C13:C14)</f>
        <v>49063</v>
      </c>
      <c r="D12" s="124">
        <f>SUM(D13:D14)</f>
        <v>49063</v>
      </c>
      <c r="E12" s="125"/>
      <c r="G12" s="69"/>
    </row>
    <row r="13" spans="1:7" s="3" customFormat="1" ht="16.5" customHeight="1" x14ac:dyDescent="0.3">
      <c r="A13" s="17" t="s">
        <v>83</v>
      </c>
      <c r="B13" s="17" t="s">
        <v>352</v>
      </c>
      <c r="C13" s="8">
        <v>49063</v>
      </c>
      <c r="D13" s="8">
        <v>49063</v>
      </c>
      <c r="E13" s="125"/>
    </row>
    <row r="14" spans="1:7" s="3" customFormat="1" ht="16.5" customHeight="1" x14ac:dyDescent="0.3">
      <c r="A14" s="17" t="s">
        <v>121</v>
      </c>
      <c r="B14" s="17" t="s">
        <v>102</v>
      </c>
      <c r="C14" s="8"/>
      <c r="D14" s="8"/>
      <c r="E14" s="125"/>
    </row>
    <row r="15" spans="1:7" s="3" customFormat="1" ht="16.5" customHeight="1" x14ac:dyDescent="0.3">
      <c r="A15" s="16" t="s">
        <v>84</v>
      </c>
      <c r="B15" s="16" t="s">
        <v>85</v>
      </c>
      <c r="C15" s="124">
        <f>SUM(C16:C17)</f>
        <v>0</v>
      </c>
      <c r="D15" s="124">
        <f>SUM(D16:D17)</f>
        <v>0</v>
      </c>
      <c r="E15" s="125"/>
    </row>
    <row r="16" spans="1:7" s="3" customFormat="1" ht="16.5" customHeight="1" x14ac:dyDescent="0.3">
      <c r="A16" s="17" t="s">
        <v>86</v>
      </c>
      <c r="B16" s="17" t="s">
        <v>88</v>
      </c>
      <c r="C16" s="8"/>
      <c r="D16" s="8"/>
      <c r="E16" s="125"/>
    </row>
    <row r="17" spans="1:5" s="3" customFormat="1" ht="30" x14ac:dyDescent="0.3">
      <c r="A17" s="17" t="s">
        <v>87</v>
      </c>
      <c r="B17" s="17" t="s">
        <v>123</v>
      </c>
      <c r="C17" s="8"/>
      <c r="D17" s="8"/>
      <c r="E17" s="125"/>
    </row>
    <row r="18" spans="1:5" s="3" customFormat="1" ht="16.5" customHeight="1" x14ac:dyDescent="0.3">
      <c r="A18" s="16" t="s">
        <v>89</v>
      </c>
      <c r="B18" s="16" t="s">
        <v>90</v>
      </c>
      <c r="C18" s="124">
        <f>SUM(C19:C22)</f>
        <v>0</v>
      </c>
      <c r="D18" s="124">
        <f>SUM(D19:D22)</f>
        <v>0</v>
      </c>
      <c r="E18" s="125"/>
    </row>
    <row r="19" spans="1:5" s="3" customFormat="1" ht="16.5" customHeight="1" x14ac:dyDescent="0.3">
      <c r="A19" s="17" t="s">
        <v>91</v>
      </c>
      <c r="B19" s="17" t="s">
        <v>92</v>
      </c>
      <c r="C19" s="8"/>
      <c r="D19" s="8"/>
      <c r="E19" s="125"/>
    </row>
    <row r="20" spans="1:5" s="3" customFormat="1" ht="30" x14ac:dyDescent="0.3">
      <c r="A20" s="17" t="s">
        <v>95</v>
      </c>
      <c r="B20" s="17" t="s">
        <v>93</v>
      </c>
      <c r="C20" s="8"/>
      <c r="D20" s="8"/>
      <c r="E20" s="125"/>
    </row>
    <row r="21" spans="1:5" s="3" customFormat="1" ht="16.5" customHeight="1" x14ac:dyDescent="0.3">
      <c r="A21" s="17" t="s">
        <v>96</v>
      </c>
      <c r="B21" s="17" t="s">
        <v>94</v>
      </c>
      <c r="C21" s="8"/>
      <c r="D21" s="8"/>
      <c r="E21" s="125"/>
    </row>
    <row r="22" spans="1:5" s="3" customFormat="1" ht="16.5" customHeight="1" x14ac:dyDescent="0.3">
      <c r="A22" s="17" t="s">
        <v>97</v>
      </c>
      <c r="B22" s="17" t="s">
        <v>98</v>
      </c>
      <c r="C22" s="8"/>
      <c r="D22" s="8"/>
      <c r="E22" s="125"/>
    </row>
    <row r="23" spans="1:5" s="3" customFormat="1" ht="16.5" customHeight="1" x14ac:dyDescent="0.3">
      <c r="A23" s="16" t="s">
        <v>99</v>
      </c>
      <c r="B23" s="16" t="s">
        <v>270</v>
      </c>
      <c r="C23" s="124">
        <f>SUM(C24:C25)</f>
        <v>0</v>
      </c>
      <c r="D23" s="124">
        <f>SUM(D24:D25)</f>
        <v>0</v>
      </c>
      <c r="E23" s="125"/>
    </row>
    <row r="24" spans="1:5" s="3" customFormat="1" ht="16.5" customHeight="1" x14ac:dyDescent="0.3">
      <c r="A24" s="17" t="s">
        <v>271</v>
      </c>
      <c r="B24" s="17" t="s">
        <v>274</v>
      </c>
      <c r="C24" s="8"/>
      <c r="D24" s="8"/>
      <c r="E24" s="125"/>
    </row>
    <row r="25" spans="1:5" s="3" customFormat="1" ht="16.5" customHeight="1" x14ac:dyDescent="0.3">
      <c r="A25" s="17" t="s">
        <v>272</v>
      </c>
      <c r="B25" s="17" t="s">
        <v>275</v>
      </c>
      <c r="C25" s="8"/>
      <c r="D25" s="8"/>
      <c r="E25" s="125"/>
    </row>
    <row r="26" spans="1:5" s="3" customFormat="1" ht="16.5" customHeight="1" x14ac:dyDescent="0.3">
      <c r="A26" s="16" t="s">
        <v>273</v>
      </c>
      <c r="B26" s="16" t="s">
        <v>385</v>
      </c>
      <c r="C26" s="8">
        <v>813</v>
      </c>
      <c r="D26" s="8">
        <f>4515+813+900</f>
        <v>6228</v>
      </c>
      <c r="E26" s="125"/>
    </row>
    <row r="27" spans="1:5" ht="16.5" customHeight="1" x14ac:dyDescent="0.3">
      <c r="A27" s="14">
        <v>1.2</v>
      </c>
      <c r="B27" s="14" t="s">
        <v>101</v>
      </c>
      <c r="C27" s="87">
        <f>SUM(C28,C37)</f>
        <v>0</v>
      </c>
      <c r="D27" s="87">
        <f>SUM(D28,D37)</f>
        <v>0</v>
      </c>
      <c r="E27" s="125"/>
    </row>
    <row r="28" spans="1:5" ht="16.5" customHeight="1" x14ac:dyDescent="0.3">
      <c r="A28" s="16" t="s">
        <v>32</v>
      </c>
      <c r="B28" s="18" t="s">
        <v>347</v>
      </c>
      <c r="C28" s="124">
        <f>SUM(C29,C33)</f>
        <v>0</v>
      </c>
      <c r="D28" s="124">
        <f>SUM(D29,D33)</f>
        <v>0</v>
      </c>
      <c r="E28" s="125"/>
    </row>
    <row r="29" spans="1:5" ht="16.5" customHeight="1" x14ac:dyDescent="0.3">
      <c r="A29" s="17" t="s">
        <v>104</v>
      </c>
      <c r="B29" s="17" t="s">
        <v>352</v>
      </c>
      <c r="C29" s="124">
        <f>SUM(C30:C32)</f>
        <v>0</v>
      </c>
      <c r="D29" s="124">
        <f>SUM(D30:D32)</f>
        <v>0</v>
      </c>
      <c r="E29" s="125"/>
    </row>
    <row r="30" spans="1:5" ht="16.5" customHeight="1" x14ac:dyDescent="0.3">
      <c r="A30" s="19" t="s">
        <v>105</v>
      </c>
      <c r="B30" s="19" t="s">
        <v>348</v>
      </c>
      <c r="C30" s="8"/>
      <c r="D30" s="8"/>
      <c r="E30" s="125"/>
    </row>
    <row r="31" spans="1:5" ht="16.5" customHeight="1" x14ac:dyDescent="0.3">
      <c r="A31" s="19" t="s">
        <v>106</v>
      </c>
      <c r="B31" s="19" t="s">
        <v>353</v>
      </c>
      <c r="C31" s="8"/>
      <c r="D31" s="8"/>
      <c r="E31" s="125"/>
    </row>
    <row r="32" spans="1:5" ht="16.5" customHeight="1" x14ac:dyDescent="0.3">
      <c r="A32" s="19" t="s">
        <v>155</v>
      </c>
      <c r="B32" s="19" t="s">
        <v>349</v>
      </c>
      <c r="C32" s="8"/>
      <c r="D32" s="8"/>
      <c r="E32" s="125"/>
    </row>
    <row r="33" spans="1:9" ht="16.5" customHeight="1" x14ac:dyDescent="0.3">
      <c r="A33" s="17" t="s">
        <v>107</v>
      </c>
      <c r="B33" s="17" t="s">
        <v>354</v>
      </c>
      <c r="C33" s="124">
        <f>SUM(C34:C36)</f>
        <v>0</v>
      </c>
      <c r="D33" s="124">
        <f>SUM(D34:D36)</f>
        <v>0</v>
      </c>
      <c r="E33" s="125"/>
    </row>
    <row r="34" spans="1:9" ht="16.5" customHeight="1" x14ac:dyDescent="0.3">
      <c r="A34" s="19" t="s">
        <v>108</v>
      </c>
      <c r="B34" s="19" t="s">
        <v>350</v>
      </c>
      <c r="C34" s="8"/>
      <c r="D34" s="8"/>
      <c r="E34" s="125"/>
    </row>
    <row r="35" spans="1:9" ht="16.5" customHeight="1" x14ac:dyDescent="0.3">
      <c r="A35" s="19" t="s">
        <v>109</v>
      </c>
      <c r="B35" s="19" t="s">
        <v>355</v>
      </c>
      <c r="C35" s="8"/>
      <c r="D35" s="8"/>
      <c r="E35" s="125"/>
    </row>
    <row r="36" spans="1:9" ht="16.5" customHeight="1" x14ac:dyDescent="0.3">
      <c r="A36" s="19" t="s">
        <v>156</v>
      </c>
      <c r="B36" s="19" t="s">
        <v>351</v>
      </c>
      <c r="C36" s="8"/>
      <c r="D36" s="8"/>
      <c r="E36" s="125"/>
    </row>
    <row r="37" spans="1:9" ht="16.5" customHeight="1" x14ac:dyDescent="0.3">
      <c r="A37" s="16" t="s">
        <v>33</v>
      </c>
      <c r="B37" s="18" t="s">
        <v>386</v>
      </c>
      <c r="C37" s="8"/>
      <c r="D37" s="8"/>
      <c r="E37" s="125"/>
    </row>
    <row r="38" spans="1:9" x14ac:dyDescent="0.3">
      <c r="D38" s="30"/>
      <c r="E38" s="126"/>
      <c r="F38" s="30"/>
    </row>
    <row r="39" spans="1:9" x14ac:dyDescent="0.3">
      <c r="A39" s="1" t="s">
        <v>344</v>
      </c>
      <c r="D39" s="30"/>
      <c r="E39" s="126"/>
      <c r="F39" s="30"/>
    </row>
    <row r="40" spans="1:9" x14ac:dyDescent="0.3">
      <c r="D40" s="30"/>
      <c r="E40" s="126"/>
      <c r="F40" s="30"/>
    </row>
    <row r="41" spans="1:9" x14ac:dyDescent="0.3">
      <c r="D41" s="30"/>
      <c r="E41" s="126"/>
      <c r="F41" s="30"/>
    </row>
    <row r="42" spans="1:9" x14ac:dyDescent="0.3">
      <c r="A42" s="70" t="s">
        <v>119</v>
      </c>
      <c r="D42" s="30"/>
      <c r="E42" s="126"/>
      <c r="F42" s="30"/>
    </row>
    <row r="43" spans="1:9" x14ac:dyDescent="0.3">
      <c r="D43" s="30"/>
      <c r="E43" s="127"/>
      <c r="F43" s="127"/>
      <c r="G43"/>
      <c r="H43"/>
      <c r="I43"/>
    </row>
    <row r="44" spans="1:9" x14ac:dyDescent="0.3">
      <c r="D44" s="128"/>
      <c r="E44" s="127"/>
      <c r="F44" s="127"/>
      <c r="G44"/>
      <c r="H44"/>
      <c r="I44"/>
    </row>
    <row r="45" spans="1:9" x14ac:dyDescent="0.3">
      <c r="A45"/>
      <c r="B45" s="70" t="s">
        <v>300</v>
      </c>
      <c r="D45" s="128"/>
      <c r="E45" s="127"/>
      <c r="F45" s="127"/>
      <c r="G45"/>
      <c r="H45"/>
      <c r="I45"/>
    </row>
    <row r="46" spans="1:9" x14ac:dyDescent="0.3">
      <c r="A46"/>
      <c r="B46" s="2" t="s">
        <v>299</v>
      </c>
      <c r="D46" s="128"/>
      <c r="E46" s="127"/>
      <c r="F46" s="127"/>
      <c r="G46"/>
      <c r="H46"/>
      <c r="I46"/>
    </row>
    <row r="47" spans="1:9" customFormat="1" ht="12.75" x14ac:dyDescent="0.2">
      <c r="B47" s="64" t="s">
        <v>154</v>
      </c>
      <c r="D47" s="127"/>
      <c r="E47" s="127"/>
      <c r="F47" s="127"/>
    </row>
    <row r="48" spans="1:9" x14ac:dyDescent="0.3">
      <c r="D48" s="30"/>
      <c r="E48" s="126"/>
      <c r="F48" s="30"/>
    </row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workbookViewId="0">
      <selection activeCell="K2" sqref="K2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19.5703125" customWidth="1"/>
    <col min="11" max="11" width="23.28515625" customWidth="1"/>
  </cols>
  <sheetData>
    <row r="1" spans="1:11" ht="15" x14ac:dyDescent="0.2">
      <c r="A1" s="155" t="s">
        <v>408</v>
      </c>
      <c r="B1" s="156"/>
      <c r="C1" s="156"/>
      <c r="D1" s="156"/>
      <c r="E1" s="155" t="s">
        <v>1203</v>
      </c>
      <c r="F1" s="156"/>
      <c r="G1" s="156"/>
      <c r="H1" s="156"/>
      <c r="I1" s="156"/>
      <c r="J1" s="156"/>
      <c r="K1" s="80" t="s">
        <v>122</v>
      </c>
    </row>
    <row r="2" spans="1:11" ht="15" x14ac:dyDescent="0.3">
      <c r="A2" s="122" t="s">
        <v>157</v>
      </c>
      <c r="B2" s="156"/>
      <c r="C2" s="156"/>
      <c r="D2" s="156"/>
      <c r="E2" s="122" t="s">
        <v>157</v>
      </c>
      <c r="F2" s="156"/>
      <c r="G2" s="156"/>
      <c r="H2" s="156"/>
      <c r="I2" s="156"/>
      <c r="J2" s="156"/>
      <c r="K2" s="268" t="s">
        <v>1241</v>
      </c>
    </row>
    <row r="3" spans="1:11" ht="15" x14ac:dyDescent="0.2">
      <c r="A3" s="156"/>
      <c r="B3" s="156"/>
      <c r="C3" s="156"/>
      <c r="D3" s="156"/>
      <c r="E3" s="156"/>
      <c r="F3" s="156"/>
      <c r="G3" s="156"/>
      <c r="H3" s="156"/>
      <c r="I3" s="156"/>
      <c r="J3" s="156"/>
      <c r="K3" s="159"/>
    </row>
    <row r="4" spans="1:1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9"/>
      <c r="E4" s="137" t="s">
        <v>303</v>
      </c>
      <c r="F4" s="216"/>
      <c r="G4" s="78"/>
      <c r="H4" s="79"/>
      <c r="I4" s="165"/>
      <c r="J4" s="156"/>
      <c r="K4" s="165"/>
    </row>
    <row r="5" spans="1:11" s="207" customFormat="1" ht="15" x14ac:dyDescent="0.3">
      <c r="A5" s="244" t="s">
        <v>480</v>
      </c>
      <c r="B5" s="82"/>
      <c r="C5" s="82"/>
      <c r="D5" s="82"/>
      <c r="E5" s="244" t="s">
        <v>480</v>
      </c>
      <c r="F5" s="82"/>
      <c r="G5" s="82"/>
      <c r="H5" s="82"/>
      <c r="I5" s="245"/>
      <c r="J5" s="246"/>
      <c r="K5" s="245"/>
    </row>
    <row r="6" spans="1:11" ht="13.5" x14ac:dyDescent="0.2">
      <c r="A6" s="160"/>
      <c r="B6" s="161"/>
      <c r="C6" s="161"/>
      <c r="D6" s="161"/>
      <c r="E6" s="160"/>
      <c r="F6" s="161"/>
      <c r="G6" s="161"/>
      <c r="H6" s="161"/>
      <c r="I6" s="156"/>
      <c r="J6" s="156"/>
      <c r="K6" s="156"/>
    </row>
    <row r="7" spans="1:11" ht="60" x14ac:dyDescent="0.2">
      <c r="A7" s="168" t="s">
        <v>66</v>
      </c>
      <c r="B7" s="154" t="s">
        <v>443</v>
      </c>
      <c r="C7" s="154" t="s">
        <v>444</v>
      </c>
      <c r="D7" s="154" t="s">
        <v>446</v>
      </c>
      <c r="E7" s="154" t="s">
        <v>445</v>
      </c>
      <c r="F7" s="154" t="s">
        <v>455</v>
      </c>
      <c r="G7" s="154" t="s">
        <v>456</v>
      </c>
      <c r="H7" s="154" t="s">
        <v>450</v>
      </c>
      <c r="I7" s="154" t="s">
        <v>451</v>
      </c>
      <c r="J7" s="154" t="s">
        <v>465</v>
      </c>
      <c r="K7" s="154" t="s">
        <v>452</v>
      </c>
    </row>
    <row r="8" spans="1:11" ht="15" x14ac:dyDescent="0.2">
      <c r="A8" s="152">
        <v>1</v>
      </c>
      <c r="B8" s="152">
        <v>2</v>
      </c>
      <c r="C8" s="154">
        <v>3</v>
      </c>
      <c r="D8" s="152">
        <v>4</v>
      </c>
      <c r="E8" s="154">
        <v>5</v>
      </c>
      <c r="F8" s="152">
        <v>6</v>
      </c>
      <c r="G8" s="154">
        <v>7</v>
      </c>
      <c r="H8" s="152">
        <v>8</v>
      </c>
      <c r="I8" s="154">
        <v>9</v>
      </c>
      <c r="J8" s="152">
        <v>10</v>
      </c>
      <c r="K8" s="154">
        <v>11</v>
      </c>
    </row>
    <row r="9" spans="1:11" ht="15" x14ac:dyDescent="0.2">
      <c r="A9" s="66">
        <v>1</v>
      </c>
      <c r="B9" s="29" t="s">
        <v>476</v>
      </c>
      <c r="C9" s="29" t="s">
        <v>477</v>
      </c>
      <c r="D9" s="29" t="s">
        <v>478</v>
      </c>
      <c r="E9" s="29">
        <v>318</v>
      </c>
      <c r="F9" s="29">
        <v>4961</v>
      </c>
      <c r="G9" s="29">
        <v>65002001337</v>
      </c>
      <c r="H9" s="242" t="s">
        <v>479</v>
      </c>
      <c r="I9" s="242" t="s">
        <v>901</v>
      </c>
      <c r="J9" s="242"/>
      <c r="K9" s="29"/>
    </row>
    <row r="10" spans="1:11" ht="15" x14ac:dyDescent="0.2">
      <c r="A10" s="66">
        <v>2</v>
      </c>
      <c r="B10" s="29" t="s">
        <v>1204</v>
      </c>
      <c r="C10" s="29" t="s">
        <v>477</v>
      </c>
      <c r="D10" s="29" t="s">
        <v>1233</v>
      </c>
      <c r="E10" s="29">
        <v>200</v>
      </c>
      <c r="F10" s="29">
        <v>3093.5</v>
      </c>
      <c r="G10" s="29">
        <v>1017025481</v>
      </c>
      <c r="H10" s="242" t="s">
        <v>1205</v>
      </c>
      <c r="I10" s="242" t="s">
        <v>1206</v>
      </c>
      <c r="J10" s="242"/>
      <c r="K10" s="29"/>
    </row>
    <row r="11" spans="1:11" ht="15" x14ac:dyDescent="0.2">
      <c r="A11" s="66">
        <v>3</v>
      </c>
      <c r="B11" s="29"/>
      <c r="C11" s="29"/>
      <c r="D11" s="29"/>
      <c r="E11" s="29"/>
      <c r="F11" s="29"/>
      <c r="G11" s="29"/>
      <c r="H11" s="242"/>
      <c r="I11" s="242"/>
      <c r="J11" s="242"/>
      <c r="K11" s="29"/>
    </row>
    <row r="12" spans="1:11" ht="15" x14ac:dyDescent="0.2">
      <c r="A12" s="66">
        <v>4</v>
      </c>
      <c r="B12" s="29"/>
      <c r="C12" s="29"/>
      <c r="D12" s="29"/>
      <c r="E12" s="29"/>
      <c r="F12" s="29"/>
      <c r="G12" s="29"/>
      <c r="H12" s="242"/>
      <c r="I12" s="242"/>
      <c r="J12" s="242"/>
      <c r="K12" s="29"/>
    </row>
    <row r="13" spans="1:11" ht="15" x14ac:dyDescent="0.2">
      <c r="A13" s="66">
        <v>5</v>
      </c>
      <c r="B13" s="29"/>
      <c r="C13" s="29"/>
      <c r="D13" s="29"/>
      <c r="E13" s="29"/>
      <c r="F13" s="29"/>
      <c r="G13" s="29"/>
      <c r="H13" s="242"/>
      <c r="I13" s="242"/>
      <c r="J13" s="242"/>
      <c r="K13" s="29"/>
    </row>
    <row r="14" spans="1:11" ht="15" x14ac:dyDescent="0.2">
      <c r="A14" s="66">
        <v>6</v>
      </c>
      <c r="B14" s="29"/>
      <c r="C14" s="29"/>
      <c r="D14" s="29"/>
      <c r="E14" s="29"/>
      <c r="F14" s="29"/>
      <c r="G14" s="29"/>
      <c r="H14" s="242"/>
      <c r="I14" s="242"/>
      <c r="J14" s="242"/>
      <c r="K14" s="29"/>
    </row>
    <row r="15" spans="1:11" ht="15" x14ac:dyDescent="0.2">
      <c r="A15" s="66">
        <v>7</v>
      </c>
      <c r="B15" s="29"/>
      <c r="C15" s="29"/>
      <c r="D15" s="29"/>
      <c r="E15" s="29"/>
      <c r="F15" s="29"/>
      <c r="G15" s="29"/>
      <c r="H15" s="242"/>
      <c r="I15" s="242"/>
      <c r="J15" s="242"/>
      <c r="K15" s="29"/>
    </row>
    <row r="16" spans="1:11" ht="15" x14ac:dyDescent="0.2">
      <c r="A16" s="66">
        <v>8</v>
      </c>
      <c r="B16" s="29"/>
      <c r="C16" s="29"/>
      <c r="D16" s="29"/>
      <c r="E16" s="29"/>
      <c r="F16" s="29"/>
      <c r="G16" s="29"/>
      <c r="H16" s="242"/>
      <c r="I16" s="242"/>
      <c r="J16" s="242"/>
      <c r="K16" s="29"/>
    </row>
    <row r="17" spans="1:11" ht="15" x14ac:dyDescent="0.2">
      <c r="A17" s="66">
        <v>9</v>
      </c>
      <c r="B17" s="29"/>
      <c r="C17" s="29"/>
      <c r="D17" s="29"/>
      <c r="E17" s="29"/>
      <c r="F17" s="29"/>
      <c r="G17" s="29"/>
      <c r="H17" s="242"/>
      <c r="I17" s="242"/>
      <c r="J17" s="242"/>
      <c r="K17" s="29"/>
    </row>
    <row r="18" spans="1:11" ht="15" x14ac:dyDescent="0.2">
      <c r="A18" s="66">
        <v>10</v>
      </c>
      <c r="B18" s="29"/>
      <c r="C18" s="29"/>
      <c r="D18" s="29"/>
      <c r="E18" s="29"/>
      <c r="F18" s="29"/>
      <c r="G18" s="29"/>
      <c r="H18" s="242"/>
      <c r="I18" s="242"/>
      <c r="J18" s="242"/>
      <c r="K18" s="29"/>
    </row>
    <row r="19" spans="1:11" ht="15" x14ac:dyDescent="0.2">
      <c r="A19" s="66">
        <v>11</v>
      </c>
      <c r="B19" s="29"/>
      <c r="C19" s="29"/>
      <c r="D19" s="29"/>
      <c r="E19" s="29"/>
      <c r="F19" s="29"/>
      <c r="G19" s="29"/>
      <c r="H19" s="242"/>
      <c r="I19" s="242"/>
      <c r="J19" s="242"/>
      <c r="K19" s="29"/>
    </row>
    <row r="20" spans="1:11" ht="15" x14ac:dyDescent="0.2">
      <c r="A20" s="66">
        <v>12</v>
      </c>
      <c r="B20" s="29"/>
      <c r="C20" s="29"/>
      <c r="D20" s="29"/>
      <c r="E20" s="29"/>
      <c r="F20" s="29"/>
      <c r="G20" s="29"/>
      <c r="H20" s="242"/>
      <c r="I20" s="242"/>
      <c r="J20" s="242"/>
      <c r="K20" s="29"/>
    </row>
    <row r="21" spans="1:11" ht="15" x14ac:dyDescent="0.2">
      <c r="A21" s="66">
        <v>13</v>
      </c>
      <c r="B21" s="29"/>
      <c r="C21" s="29"/>
      <c r="D21" s="29"/>
      <c r="E21" s="29"/>
      <c r="F21" s="29"/>
      <c r="G21" s="29"/>
      <c r="H21" s="242"/>
      <c r="I21" s="242"/>
      <c r="J21" s="242"/>
      <c r="K21" s="29"/>
    </row>
    <row r="22" spans="1:11" ht="15" x14ac:dyDescent="0.2">
      <c r="A22" s="66">
        <v>14</v>
      </c>
      <c r="B22" s="29"/>
      <c r="C22" s="29"/>
      <c r="D22" s="29"/>
      <c r="E22" s="29"/>
      <c r="F22" s="29"/>
      <c r="G22" s="29"/>
      <c r="H22" s="242"/>
      <c r="I22" s="242"/>
      <c r="J22" s="242"/>
      <c r="K22" s="29"/>
    </row>
    <row r="23" spans="1:11" ht="15" x14ac:dyDescent="0.2">
      <c r="A23" s="66">
        <v>15</v>
      </c>
      <c r="B23" s="29"/>
      <c r="C23" s="29"/>
      <c r="D23" s="29"/>
      <c r="E23" s="29"/>
      <c r="F23" s="29"/>
      <c r="G23" s="29"/>
      <c r="H23" s="242"/>
      <c r="I23" s="242"/>
      <c r="J23" s="242"/>
      <c r="K23" s="29"/>
    </row>
    <row r="24" spans="1:11" ht="15" x14ac:dyDescent="0.2">
      <c r="A24" s="66">
        <v>16</v>
      </c>
      <c r="B24" s="29"/>
      <c r="C24" s="29"/>
      <c r="D24" s="29"/>
      <c r="E24" s="29"/>
      <c r="F24" s="29"/>
      <c r="G24" s="29"/>
      <c r="H24" s="242"/>
      <c r="I24" s="242"/>
      <c r="J24" s="242"/>
      <c r="K24" s="29"/>
    </row>
    <row r="25" spans="1:11" ht="15" x14ac:dyDescent="0.2">
      <c r="A25" s="66">
        <v>17</v>
      </c>
      <c r="B25" s="29"/>
      <c r="C25" s="29"/>
      <c r="D25" s="29"/>
      <c r="E25" s="29"/>
      <c r="F25" s="29"/>
      <c r="G25" s="29"/>
      <c r="H25" s="242"/>
      <c r="I25" s="242"/>
      <c r="J25" s="242"/>
      <c r="K25" s="29"/>
    </row>
    <row r="26" spans="1:11" ht="15" x14ac:dyDescent="0.2">
      <c r="A26" s="66">
        <v>18</v>
      </c>
      <c r="B26" s="29"/>
      <c r="C26" s="29"/>
      <c r="D26" s="29"/>
      <c r="E26" s="29"/>
      <c r="F26" s="29"/>
      <c r="G26" s="29"/>
      <c r="H26" s="242"/>
      <c r="I26" s="242"/>
      <c r="J26" s="242"/>
      <c r="K26" s="29"/>
    </row>
    <row r="27" spans="1:11" ht="15" x14ac:dyDescent="0.2">
      <c r="A27" s="66" t="s">
        <v>309</v>
      </c>
      <c r="B27" s="29"/>
      <c r="C27" s="29"/>
      <c r="D27" s="29"/>
      <c r="E27" s="29"/>
      <c r="F27" s="29"/>
      <c r="G27" s="29"/>
      <c r="H27" s="242"/>
      <c r="I27" s="242"/>
      <c r="J27" s="242"/>
      <c r="K27" s="29"/>
    </row>
    <row r="28" spans="1:11" x14ac:dyDescent="0.2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</row>
    <row r="29" spans="1:11" x14ac:dyDescent="0.2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</row>
    <row r="30" spans="1:11" x14ac:dyDescent="0.2">
      <c r="A30" s="28"/>
      <c r="B30" s="26"/>
      <c r="C30" s="26"/>
      <c r="D30" s="26"/>
      <c r="E30" s="26"/>
      <c r="F30" s="26"/>
      <c r="G30" s="26"/>
      <c r="H30" s="26"/>
      <c r="I30" s="26"/>
      <c r="J30" s="26"/>
      <c r="K30" s="26"/>
    </row>
    <row r="31" spans="1:11" ht="15" x14ac:dyDescent="0.3">
      <c r="A31" s="2"/>
      <c r="B31" s="72" t="s">
        <v>119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395"/>
      <c r="D32" s="395"/>
      <c r="F32" s="71"/>
      <c r="G32" s="74"/>
    </row>
    <row r="33" spans="2:6" ht="15" x14ac:dyDescent="0.3">
      <c r="B33" s="2"/>
      <c r="C33" s="70" t="s">
        <v>297</v>
      </c>
      <c r="D33" s="2"/>
      <c r="F33" s="12" t="s">
        <v>302</v>
      </c>
    </row>
    <row r="34" spans="2:6" ht="15" x14ac:dyDescent="0.3">
      <c r="B34" s="2"/>
      <c r="C34" s="2"/>
      <c r="D34" s="2"/>
      <c r="F34" s="2" t="s">
        <v>298</v>
      </c>
    </row>
    <row r="35" spans="2:6" ht="15" x14ac:dyDescent="0.3">
      <c r="B35" s="2"/>
      <c r="C35" s="64" t="s">
        <v>154</v>
      </c>
    </row>
  </sheetData>
  <mergeCells count="1">
    <mergeCell ref="C32:D32"/>
  </mergeCells>
  <pageMargins left="0.7" right="0.7" top="0.75" bottom="0.75" header="0.3" footer="0.3"/>
  <pageSetup scale="58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workbookViewId="0">
      <selection activeCell="K2" sqref="K2"/>
    </sheetView>
  </sheetViews>
  <sheetFormatPr defaultRowHeight="12.75" x14ac:dyDescent="0.2"/>
  <cols>
    <col min="1" max="1" width="11.7109375" style="207" customWidth="1"/>
    <col min="2" max="2" width="21.5703125" style="207" customWidth="1"/>
    <col min="3" max="3" width="19.140625" style="207" customWidth="1"/>
    <col min="4" max="4" width="15.140625" style="207" customWidth="1"/>
    <col min="5" max="5" width="20.85546875" style="207" customWidth="1"/>
    <col min="6" max="6" width="23.85546875" style="207" customWidth="1"/>
    <col min="7" max="7" width="19" style="207" customWidth="1"/>
    <col min="8" max="8" width="21.140625" style="207" customWidth="1"/>
    <col min="9" max="9" width="17" style="207" customWidth="1"/>
    <col min="10" max="10" width="19" style="207" customWidth="1"/>
    <col min="11" max="11" width="22.140625" style="207" customWidth="1"/>
    <col min="12" max="16384" width="9.140625" style="207"/>
  </cols>
  <sheetData>
    <row r="1" spans="1:11" customFormat="1" ht="15" x14ac:dyDescent="0.2">
      <c r="A1" s="155" t="s">
        <v>464</v>
      </c>
      <c r="B1" s="156"/>
      <c r="C1" s="156"/>
      <c r="D1" s="156"/>
      <c r="E1" s="156"/>
      <c r="F1" s="156"/>
      <c r="G1" s="156"/>
      <c r="H1" s="156"/>
      <c r="I1" s="156"/>
      <c r="J1" s="162"/>
      <c r="K1" s="80" t="s">
        <v>122</v>
      </c>
    </row>
    <row r="2" spans="1:11" customFormat="1" ht="15" x14ac:dyDescent="0.3">
      <c r="A2" s="122" t="s">
        <v>157</v>
      </c>
      <c r="B2" s="156"/>
      <c r="C2" s="156"/>
      <c r="D2" s="156"/>
      <c r="E2" s="156"/>
      <c r="F2" s="156"/>
      <c r="G2" s="156"/>
      <c r="H2" s="156"/>
      <c r="I2" s="156"/>
      <c r="J2" s="162"/>
      <c r="K2" s="268" t="s">
        <v>1241</v>
      </c>
    </row>
    <row r="3" spans="1:11" customFormat="1" ht="15" x14ac:dyDescent="0.2">
      <c r="A3" s="156"/>
      <c r="B3" s="156"/>
      <c r="C3" s="156"/>
      <c r="D3" s="156"/>
      <c r="E3" s="156"/>
      <c r="F3" s="156"/>
      <c r="G3" s="156"/>
      <c r="H3" s="156"/>
      <c r="I3" s="156"/>
      <c r="J3" s="159"/>
      <c r="K3" s="159"/>
    </row>
    <row r="4" spans="1:11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9"/>
      <c r="E4" s="165"/>
      <c r="F4" s="156"/>
      <c r="G4" s="156"/>
      <c r="H4" s="156"/>
      <c r="I4" s="156"/>
      <c r="J4" s="156"/>
      <c r="K4" s="165"/>
    </row>
    <row r="5" spans="1:11" ht="15" x14ac:dyDescent="0.3">
      <c r="A5" s="244" t="s">
        <v>480</v>
      </c>
      <c r="B5" s="82"/>
      <c r="C5" s="82"/>
      <c r="D5" s="82"/>
      <c r="E5" s="245"/>
      <c r="F5" s="246"/>
      <c r="G5" s="246"/>
      <c r="H5" s="246"/>
      <c r="I5" s="246"/>
      <c r="J5" s="246"/>
      <c r="K5" s="245"/>
    </row>
    <row r="6" spans="1:11" customFormat="1" ht="13.5" x14ac:dyDescent="0.2">
      <c r="A6" s="160"/>
      <c r="B6" s="161"/>
      <c r="C6" s="161"/>
      <c r="D6" s="161"/>
      <c r="E6" s="156"/>
      <c r="F6" s="156"/>
      <c r="G6" s="156"/>
      <c r="H6" s="156"/>
      <c r="I6" s="156"/>
      <c r="J6" s="156"/>
      <c r="K6" s="156"/>
    </row>
    <row r="7" spans="1:11" customFormat="1" ht="60" x14ac:dyDescent="0.2">
      <c r="A7" s="168" t="s">
        <v>66</v>
      </c>
      <c r="B7" s="154" t="s">
        <v>263</v>
      </c>
      <c r="C7" s="154" t="s">
        <v>264</v>
      </c>
      <c r="D7" s="154" t="s">
        <v>407</v>
      </c>
      <c r="E7" s="154" t="s">
        <v>266</v>
      </c>
      <c r="F7" s="154" t="s">
        <v>454</v>
      </c>
      <c r="G7" s="154" t="s">
        <v>456</v>
      </c>
      <c r="H7" s="154" t="s">
        <v>450</v>
      </c>
      <c r="I7" s="154" t="s">
        <v>451</v>
      </c>
      <c r="J7" s="154" t="s">
        <v>465</v>
      </c>
      <c r="K7" s="154" t="s">
        <v>452</v>
      </c>
    </row>
    <row r="8" spans="1:11" customFormat="1" ht="15" x14ac:dyDescent="0.2">
      <c r="A8" s="152">
        <v>1</v>
      </c>
      <c r="B8" s="152">
        <v>2</v>
      </c>
      <c r="C8" s="154">
        <v>3</v>
      </c>
      <c r="D8" s="152">
        <v>4</v>
      </c>
      <c r="E8" s="154">
        <v>5</v>
      </c>
      <c r="F8" s="152">
        <v>6</v>
      </c>
      <c r="G8" s="154">
        <v>7</v>
      </c>
      <c r="H8" s="152">
        <v>8</v>
      </c>
      <c r="I8" s="152">
        <v>9</v>
      </c>
      <c r="J8" s="152">
        <v>10</v>
      </c>
      <c r="K8" s="154">
        <v>11</v>
      </c>
    </row>
    <row r="9" spans="1:11" customFormat="1" ht="15" x14ac:dyDescent="0.25">
      <c r="A9" s="66">
        <v>1</v>
      </c>
      <c r="B9" s="29"/>
      <c r="C9" s="29"/>
      <c r="D9" s="29"/>
      <c r="E9" s="29"/>
      <c r="F9" s="29"/>
      <c r="G9" s="29"/>
      <c r="H9" s="242"/>
      <c r="I9" s="242"/>
      <c r="J9" s="175"/>
      <c r="K9" s="29"/>
    </row>
    <row r="10" spans="1:11" customFormat="1" ht="15" x14ac:dyDescent="0.25">
      <c r="A10" s="66">
        <v>2</v>
      </c>
      <c r="B10" s="29"/>
      <c r="C10" s="29"/>
      <c r="D10" s="29"/>
      <c r="E10" s="29"/>
      <c r="F10" s="29"/>
      <c r="G10" s="29"/>
      <c r="H10" s="242"/>
      <c r="I10" s="242"/>
      <c r="J10" s="175"/>
      <c r="K10" s="29"/>
    </row>
    <row r="11" spans="1:11" customFormat="1" ht="15" x14ac:dyDescent="0.25">
      <c r="A11" s="66">
        <v>3</v>
      </c>
      <c r="B11" s="29"/>
      <c r="C11" s="29"/>
      <c r="D11" s="29"/>
      <c r="E11" s="29"/>
      <c r="F11" s="29"/>
      <c r="G11" s="29"/>
      <c r="H11" s="242"/>
      <c r="I11" s="242"/>
      <c r="J11" s="175"/>
      <c r="K11" s="29"/>
    </row>
    <row r="12" spans="1:11" customFormat="1" ht="15" x14ac:dyDescent="0.25">
      <c r="A12" s="66">
        <v>4</v>
      </c>
      <c r="B12" s="29"/>
      <c r="C12" s="29"/>
      <c r="D12" s="29"/>
      <c r="E12" s="29"/>
      <c r="F12" s="29"/>
      <c r="G12" s="29"/>
      <c r="H12" s="242"/>
      <c r="I12" s="242"/>
      <c r="J12" s="175"/>
      <c r="K12" s="29"/>
    </row>
    <row r="13" spans="1:11" customFormat="1" ht="15" x14ac:dyDescent="0.25">
      <c r="A13" s="66">
        <v>5</v>
      </c>
      <c r="B13" s="29"/>
      <c r="C13" s="29"/>
      <c r="D13" s="29"/>
      <c r="E13" s="29"/>
      <c r="F13" s="29"/>
      <c r="G13" s="29"/>
      <c r="H13" s="242"/>
      <c r="I13" s="242"/>
      <c r="J13" s="175"/>
      <c r="K13" s="29"/>
    </row>
    <row r="14" spans="1:11" customFormat="1" ht="15" x14ac:dyDescent="0.25">
      <c r="A14" s="66">
        <v>6</v>
      </c>
      <c r="B14" s="29"/>
      <c r="C14" s="29"/>
      <c r="D14" s="29"/>
      <c r="E14" s="29"/>
      <c r="F14" s="29"/>
      <c r="G14" s="29"/>
      <c r="H14" s="242"/>
      <c r="I14" s="242"/>
      <c r="J14" s="175"/>
      <c r="K14" s="29"/>
    </row>
    <row r="15" spans="1:11" customFormat="1" ht="15" x14ac:dyDescent="0.25">
      <c r="A15" s="66">
        <v>7</v>
      </c>
      <c r="B15" s="29"/>
      <c r="C15" s="29"/>
      <c r="D15" s="29"/>
      <c r="E15" s="29"/>
      <c r="F15" s="29"/>
      <c r="G15" s="29"/>
      <c r="H15" s="242"/>
      <c r="I15" s="242"/>
      <c r="J15" s="175"/>
      <c r="K15" s="29"/>
    </row>
    <row r="16" spans="1:11" customFormat="1" ht="15" x14ac:dyDescent="0.25">
      <c r="A16" s="66">
        <v>8</v>
      </c>
      <c r="B16" s="29"/>
      <c r="C16" s="29"/>
      <c r="D16" s="29"/>
      <c r="E16" s="29"/>
      <c r="F16" s="29"/>
      <c r="G16" s="29"/>
      <c r="H16" s="242"/>
      <c r="I16" s="242"/>
      <c r="J16" s="175"/>
      <c r="K16" s="29"/>
    </row>
    <row r="17" spans="1:11" customFormat="1" ht="15" x14ac:dyDescent="0.25">
      <c r="A17" s="66">
        <v>9</v>
      </c>
      <c r="B17" s="29"/>
      <c r="C17" s="29"/>
      <c r="D17" s="29"/>
      <c r="E17" s="29"/>
      <c r="F17" s="29"/>
      <c r="G17" s="29"/>
      <c r="H17" s="242"/>
      <c r="I17" s="242"/>
      <c r="J17" s="175"/>
      <c r="K17" s="29"/>
    </row>
    <row r="18" spans="1:11" customFormat="1" ht="15" x14ac:dyDescent="0.25">
      <c r="A18" s="66">
        <v>10</v>
      </c>
      <c r="B18" s="29"/>
      <c r="C18" s="29"/>
      <c r="D18" s="29"/>
      <c r="E18" s="29"/>
      <c r="F18" s="29"/>
      <c r="G18" s="29"/>
      <c r="H18" s="242"/>
      <c r="I18" s="242"/>
      <c r="J18" s="175"/>
      <c r="K18" s="29"/>
    </row>
    <row r="19" spans="1:11" customFormat="1" ht="15" x14ac:dyDescent="0.25">
      <c r="A19" s="66">
        <v>11</v>
      </c>
      <c r="B19" s="29"/>
      <c r="C19" s="29"/>
      <c r="D19" s="29"/>
      <c r="E19" s="29"/>
      <c r="F19" s="29"/>
      <c r="G19" s="29"/>
      <c r="H19" s="242"/>
      <c r="I19" s="242"/>
      <c r="J19" s="175"/>
      <c r="K19" s="29"/>
    </row>
    <row r="20" spans="1:11" customFormat="1" ht="15" x14ac:dyDescent="0.25">
      <c r="A20" s="66">
        <v>12</v>
      </c>
      <c r="B20" s="29"/>
      <c r="C20" s="29"/>
      <c r="D20" s="29"/>
      <c r="E20" s="29"/>
      <c r="F20" s="29"/>
      <c r="G20" s="29"/>
      <c r="H20" s="242"/>
      <c r="I20" s="242"/>
      <c r="J20" s="175"/>
      <c r="K20" s="29"/>
    </row>
    <row r="21" spans="1:11" customFormat="1" ht="15" x14ac:dyDescent="0.25">
      <c r="A21" s="66">
        <v>13</v>
      </c>
      <c r="B21" s="29"/>
      <c r="C21" s="29"/>
      <c r="D21" s="29"/>
      <c r="E21" s="29"/>
      <c r="F21" s="29"/>
      <c r="G21" s="29"/>
      <c r="H21" s="242"/>
      <c r="I21" s="242"/>
      <c r="J21" s="175"/>
      <c r="K21" s="29"/>
    </row>
    <row r="22" spans="1:11" customFormat="1" ht="15" x14ac:dyDescent="0.25">
      <c r="A22" s="66">
        <v>14</v>
      </c>
      <c r="B22" s="29"/>
      <c r="C22" s="29"/>
      <c r="D22" s="29"/>
      <c r="E22" s="29"/>
      <c r="F22" s="29"/>
      <c r="G22" s="29"/>
      <c r="H22" s="242"/>
      <c r="I22" s="242"/>
      <c r="J22" s="175"/>
      <c r="K22" s="29"/>
    </row>
    <row r="23" spans="1:11" customFormat="1" ht="15" x14ac:dyDescent="0.25">
      <c r="A23" s="66">
        <v>15</v>
      </c>
      <c r="B23" s="29"/>
      <c r="C23" s="29"/>
      <c r="D23" s="29"/>
      <c r="E23" s="29"/>
      <c r="F23" s="29"/>
      <c r="G23" s="29"/>
      <c r="H23" s="242"/>
      <c r="I23" s="242"/>
      <c r="J23" s="175"/>
      <c r="K23" s="29"/>
    </row>
    <row r="24" spans="1:11" customFormat="1" ht="15" x14ac:dyDescent="0.25">
      <c r="A24" s="66">
        <v>16</v>
      </c>
      <c r="B24" s="29"/>
      <c r="C24" s="29"/>
      <c r="D24" s="29"/>
      <c r="E24" s="29"/>
      <c r="F24" s="29"/>
      <c r="G24" s="29"/>
      <c r="H24" s="242"/>
      <c r="I24" s="242"/>
      <c r="J24" s="175"/>
      <c r="K24" s="29"/>
    </row>
    <row r="25" spans="1:11" customFormat="1" ht="15" x14ac:dyDescent="0.25">
      <c r="A25" s="66">
        <v>17</v>
      </c>
      <c r="B25" s="29"/>
      <c r="C25" s="29"/>
      <c r="D25" s="29"/>
      <c r="E25" s="29"/>
      <c r="F25" s="29"/>
      <c r="G25" s="29"/>
      <c r="H25" s="242"/>
      <c r="I25" s="242"/>
      <c r="J25" s="175"/>
      <c r="K25" s="29"/>
    </row>
    <row r="26" spans="1:11" customFormat="1" ht="15" x14ac:dyDescent="0.25">
      <c r="A26" s="66">
        <v>18</v>
      </c>
      <c r="B26" s="29"/>
      <c r="C26" s="29"/>
      <c r="D26" s="29"/>
      <c r="E26" s="29"/>
      <c r="F26" s="29"/>
      <c r="G26" s="29"/>
      <c r="H26" s="242"/>
      <c r="I26" s="242"/>
      <c r="J26" s="175"/>
      <c r="K26" s="29"/>
    </row>
    <row r="27" spans="1:11" customFormat="1" ht="15" x14ac:dyDescent="0.25">
      <c r="A27" s="66" t="s">
        <v>309</v>
      </c>
      <c r="B27" s="29"/>
      <c r="C27" s="29"/>
      <c r="D27" s="29"/>
      <c r="E27" s="29"/>
      <c r="F27" s="29"/>
      <c r="G27" s="29"/>
      <c r="H27" s="242"/>
      <c r="I27" s="242"/>
      <c r="J27" s="175"/>
      <c r="K27" s="29"/>
    </row>
    <row r="28" spans="1:11" x14ac:dyDescent="0.2">
      <c r="A28" s="247"/>
      <c r="B28" s="247"/>
      <c r="C28" s="247"/>
      <c r="D28" s="247"/>
      <c r="E28" s="247"/>
      <c r="F28" s="247"/>
      <c r="G28" s="247"/>
      <c r="H28" s="247"/>
      <c r="I28" s="247"/>
      <c r="J28" s="247"/>
      <c r="K28" s="247"/>
    </row>
    <row r="29" spans="1:11" x14ac:dyDescent="0.2">
      <c r="A29" s="247"/>
      <c r="B29" s="247"/>
      <c r="C29" s="247"/>
      <c r="D29" s="247"/>
      <c r="E29" s="247"/>
      <c r="F29" s="247"/>
      <c r="G29" s="247"/>
      <c r="H29" s="247"/>
      <c r="I29" s="247"/>
      <c r="J29" s="247"/>
      <c r="K29" s="247"/>
    </row>
    <row r="30" spans="1:11" x14ac:dyDescent="0.2">
      <c r="A30" s="248"/>
      <c r="B30" s="247"/>
      <c r="C30" s="247"/>
      <c r="D30" s="247"/>
      <c r="E30" s="247"/>
      <c r="F30" s="247"/>
      <c r="G30" s="247"/>
      <c r="H30" s="247"/>
      <c r="I30" s="247"/>
      <c r="J30" s="247"/>
      <c r="K30" s="247"/>
    </row>
    <row r="31" spans="1:11" ht="15" x14ac:dyDescent="0.3">
      <c r="A31" s="206"/>
      <c r="B31" s="208" t="s">
        <v>119</v>
      </c>
      <c r="C31" s="206"/>
      <c r="D31" s="206"/>
      <c r="E31" s="209"/>
      <c r="F31" s="206"/>
      <c r="G31" s="206"/>
      <c r="H31" s="206"/>
      <c r="I31" s="206"/>
      <c r="J31" s="206"/>
      <c r="K31" s="206"/>
    </row>
    <row r="32" spans="1:11" ht="15" x14ac:dyDescent="0.3">
      <c r="A32" s="206"/>
      <c r="B32" s="206"/>
      <c r="C32" s="210"/>
      <c r="D32" s="206"/>
      <c r="F32" s="210"/>
      <c r="G32" s="253"/>
    </row>
    <row r="33" spans="2:6" ht="15" x14ac:dyDescent="0.3">
      <c r="B33" s="206"/>
      <c r="C33" s="212" t="s">
        <v>297</v>
      </c>
      <c r="D33" s="206"/>
      <c r="F33" s="213" t="s">
        <v>302</v>
      </c>
    </row>
    <row r="34" spans="2:6" ht="15" x14ac:dyDescent="0.3">
      <c r="B34" s="206"/>
      <c r="C34" s="206"/>
      <c r="D34" s="206"/>
      <c r="F34" s="206" t="s">
        <v>298</v>
      </c>
    </row>
    <row r="35" spans="2:6" ht="15" x14ac:dyDescent="0.3">
      <c r="B35" s="206"/>
      <c r="C35" s="214" t="s">
        <v>154</v>
      </c>
    </row>
  </sheetData>
  <dataValidations count="1">
    <dataValidation allowBlank="1" showInputMessage="1" showErrorMessage="1" error="თვე/დღე/წელი" prompt="თვე/დღე/წელი" sqref="J9:J27"/>
  </dataValidations>
  <pageMargins left="0.7" right="0.7" top="0.75" bottom="0.75" header="0.3" footer="0.3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workbookViewId="0">
      <selection activeCell="I2" sqref="I2"/>
    </sheetView>
  </sheetViews>
  <sheetFormatPr defaultRowHeight="12.75" x14ac:dyDescent="0.2"/>
  <cols>
    <col min="1" max="1" width="11.7109375" style="207" customWidth="1"/>
    <col min="2" max="2" width="21.5703125" style="207" customWidth="1"/>
    <col min="3" max="3" width="19.140625" style="207" customWidth="1"/>
    <col min="4" max="4" width="23.7109375" style="207" customWidth="1"/>
    <col min="5" max="6" width="16.5703125" style="207" bestFit="1" customWidth="1"/>
    <col min="7" max="7" width="17" style="207" customWidth="1"/>
    <col min="8" max="8" width="19" style="207" customWidth="1"/>
    <col min="9" max="9" width="23" style="207" customWidth="1"/>
    <col min="10" max="16384" width="9.140625" style="207"/>
  </cols>
  <sheetData>
    <row r="1" spans="1:9" customFormat="1" ht="15" x14ac:dyDescent="0.2">
      <c r="A1" s="155" t="s">
        <v>447</v>
      </c>
      <c r="B1" s="156"/>
      <c r="C1" s="156"/>
      <c r="D1" s="156"/>
      <c r="E1" s="156"/>
      <c r="F1" s="156"/>
      <c r="G1" s="156"/>
      <c r="H1" s="162"/>
      <c r="I1" s="80" t="s">
        <v>122</v>
      </c>
    </row>
    <row r="2" spans="1:9" customFormat="1" ht="15" x14ac:dyDescent="0.3">
      <c r="A2" s="122" t="s">
        <v>157</v>
      </c>
      <c r="B2" s="156"/>
      <c r="C2" s="156"/>
      <c r="D2" s="156"/>
      <c r="E2" s="156"/>
      <c r="F2" s="156"/>
      <c r="G2" s="156"/>
      <c r="H2" s="162"/>
      <c r="I2" s="268" t="s">
        <v>1241</v>
      </c>
    </row>
    <row r="3" spans="1:9" customFormat="1" ht="15" x14ac:dyDescent="0.2">
      <c r="A3" s="156"/>
      <c r="B3" s="156"/>
      <c r="C3" s="156"/>
      <c r="D3" s="156"/>
      <c r="E3" s="156"/>
      <c r="F3" s="156"/>
      <c r="G3" s="156"/>
      <c r="H3" s="159"/>
      <c r="I3" s="159"/>
    </row>
    <row r="4" spans="1:9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156"/>
      <c r="E4" s="156"/>
      <c r="F4" s="156"/>
      <c r="G4" s="156"/>
      <c r="H4" s="156"/>
      <c r="I4" s="165"/>
    </row>
    <row r="5" spans="1:9" ht="15" x14ac:dyDescent="0.3">
      <c r="A5" s="244" t="s">
        <v>480</v>
      </c>
      <c r="B5" s="82"/>
      <c r="C5" s="82"/>
      <c r="D5" s="246"/>
      <c r="E5" s="246"/>
      <c r="F5" s="246"/>
      <c r="G5" s="246"/>
      <c r="H5" s="246"/>
      <c r="I5" s="245"/>
    </row>
    <row r="6" spans="1:9" customFormat="1" ht="13.5" x14ac:dyDescent="0.2">
      <c r="A6" s="160"/>
      <c r="B6" s="161"/>
      <c r="C6" s="161"/>
      <c r="D6" s="156"/>
      <c r="E6" s="156"/>
      <c r="F6" s="156"/>
      <c r="G6" s="156"/>
      <c r="H6" s="156"/>
      <c r="I6" s="156"/>
    </row>
    <row r="7" spans="1:9" customFormat="1" ht="60" x14ac:dyDescent="0.2">
      <c r="A7" s="168" t="s">
        <v>66</v>
      </c>
      <c r="B7" s="154" t="s">
        <v>448</v>
      </c>
      <c r="C7" s="154" t="s">
        <v>449</v>
      </c>
      <c r="D7" s="154" t="s">
        <v>454</v>
      </c>
      <c r="E7" s="154" t="s">
        <v>456</v>
      </c>
      <c r="F7" s="154" t="s">
        <v>450</v>
      </c>
      <c r="G7" s="154" t="s">
        <v>451</v>
      </c>
      <c r="H7" s="154" t="s">
        <v>465</v>
      </c>
      <c r="I7" s="154" t="s">
        <v>452</v>
      </c>
    </row>
    <row r="8" spans="1:9" customFormat="1" ht="15" x14ac:dyDescent="0.2">
      <c r="A8" s="152">
        <v>1</v>
      </c>
      <c r="B8" s="152">
        <v>2</v>
      </c>
      <c r="C8" s="154">
        <v>3</v>
      </c>
      <c r="D8" s="152">
        <v>6</v>
      </c>
      <c r="E8" s="154">
        <v>7</v>
      </c>
      <c r="F8" s="152">
        <v>8</v>
      </c>
      <c r="G8" s="152">
        <v>9</v>
      </c>
      <c r="H8" s="152">
        <v>10</v>
      </c>
      <c r="I8" s="154">
        <v>11</v>
      </c>
    </row>
    <row r="9" spans="1:9" customFormat="1" ht="15" x14ac:dyDescent="0.2">
      <c r="A9" s="66">
        <v>1</v>
      </c>
      <c r="B9" s="29"/>
      <c r="C9" s="29"/>
      <c r="D9" s="29"/>
      <c r="E9" s="29"/>
      <c r="F9" s="242"/>
      <c r="G9" s="242"/>
      <c r="H9" s="242"/>
      <c r="I9" s="29"/>
    </row>
    <row r="10" spans="1:9" customFormat="1" ht="15" x14ac:dyDescent="0.2">
      <c r="A10" s="66">
        <v>2</v>
      </c>
      <c r="B10" s="29"/>
      <c r="C10" s="29"/>
      <c r="D10" s="29"/>
      <c r="E10" s="29"/>
      <c r="F10" s="242"/>
      <c r="G10" s="242"/>
      <c r="H10" s="242"/>
      <c r="I10" s="29"/>
    </row>
    <row r="11" spans="1:9" customFormat="1" ht="15" x14ac:dyDescent="0.2">
      <c r="A11" s="66">
        <v>3</v>
      </c>
      <c r="B11" s="29"/>
      <c r="C11" s="29"/>
      <c r="D11" s="29"/>
      <c r="E11" s="29"/>
      <c r="F11" s="242"/>
      <c r="G11" s="242"/>
      <c r="H11" s="242"/>
      <c r="I11" s="29"/>
    </row>
    <row r="12" spans="1:9" customFormat="1" ht="15" x14ac:dyDescent="0.2">
      <c r="A12" s="66">
        <v>4</v>
      </c>
      <c r="B12" s="29"/>
      <c r="C12" s="29"/>
      <c r="D12" s="29"/>
      <c r="E12" s="29"/>
      <c r="F12" s="242"/>
      <c r="G12" s="242"/>
      <c r="H12" s="242"/>
      <c r="I12" s="29"/>
    </row>
    <row r="13" spans="1:9" customFormat="1" ht="15" x14ac:dyDescent="0.2">
      <c r="A13" s="66">
        <v>5</v>
      </c>
      <c r="B13" s="29"/>
      <c r="C13" s="29"/>
      <c r="D13" s="29"/>
      <c r="E13" s="29"/>
      <c r="F13" s="242"/>
      <c r="G13" s="242"/>
      <c r="H13" s="242"/>
      <c r="I13" s="29"/>
    </row>
    <row r="14" spans="1:9" customFormat="1" ht="15" x14ac:dyDescent="0.2">
      <c r="A14" s="66">
        <v>6</v>
      </c>
      <c r="B14" s="29"/>
      <c r="C14" s="29"/>
      <c r="D14" s="29"/>
      <c r="E14" s="29"/>
      <c r="F14" s="242"/>
      <c r="G14" s="242"/>
      <c r="H14" s="242"/>
      <c r="I14" s="29"/>
    </row>
    <row r="15" spans="1:9" customFormat="1" ht="15" x14ac:dyDescent="0.2">
      <c r="A15" s="66">
        <v>7</v>
      </c>
      <c r="B15" s="29"/>
      <c r="C15" s="29"/>
      <c r="D15" s="29"/>
      <c r="E15" s="29"/>
      <c r="F15" s="242"/>
      <c r="G15" s="242"/>
      <c r="H15" s="242"/>
      <c r="I15" s="29"/>
    </row>
    <row r="16" spans="1:9" customFormat="1" ht="15" x14ac:dyDescent="0.2">
      <c r="A16" s="66">
        <v>8</v>
      </c>
      <c r="B16" s="29"/>
      <c r="C16" s="29"/>
      <c r="D16" s="29"/>
      <c r="E16" s="29"/>
      <c r="F16" s="242"/>
      <c r="G16" s="242"/>
      <c r="H16" s="242"/>
      <c r="I16" s="29"/>
    </row>
    <row r="17" spans="1:9" customFormat="1" ht="15" x14ac:dyDescent="0.2">
      <c r="A17" s="66">
        <v>9</v>
      </c>
      <c r="B17" s="29"/>
      <c r="C17" s="29"/>
      <c r="D17" s="29"/>
      <c r="E17" s="29"/>
      <c r="F17" s="242"/>
      <c r="G17" s="242"/>
      <c r="H17" s="242"/>
      <c r="I17" s="29"/>
    </row>
    <row r="18" spans="1:9" customFormat="1" ht="15" x14ac:dyDescent="0.2">
      <c r="A18" s="66">
        <v>10</v>
      </c>
      <c r="B18" s="29"/>
      <c r="C18" s="29"/>
      <c r="D18" s="29"/>
      <c r="E18" s="29"/>
      <c r="F18" s="242"/>
      <c r="G18" s="242"/>
      <c r="H18" s="242"/>
      <c r="I18" s="29"/>
    </row>
    <row r="19" spans="1:9" customFormat="1" ht="15" x14ac:dyDescent="0.2">
      <c r="A19" s="66">
        <v>11</v>
      </c>
      <c r="B19" s="29"/>
      <c r="C19" s="29"/>
      <c r="D19" s="29"/>
      <c r="E19" s="29"/>
      <c r="F19" s="242"/>
      <c r="G19" s="242"/>
      <c r="H19" s="242"/>
      <c r="I19" s="29"/>
    </row>
    <row r="20" spans="1:9" customFormat="1" ht="15" x14ac:dyDescent="0.2">
      <c r="A20" s="66">
        <v>12</v>
      </c>
      <c r="B20" s="29"/>
      <c r="C20" s="29"/>
      <c r="D20" s="29"/>
      <c r="E20" s="29"/>
      <c r="F20" s="242"/>
      <c r="G20" s="242"/>
      <c r="H20" s="242"/>
      <c r="I20" s="29"/>
    </row>
    <row r="21" spans="1:9" customFormat="1" ht="15" x14ac:dyDescent="0.2">
      <c r="A21" s="66">
        <v>13</v>
      </c>
      <c r="B21" s="29"/>
      <c r="C21" s="29"/>
      <c r="D21" s="29"/>
      <c r="E21" s="29"/>
      <c r="F21" s="242"/>
      <c r="G21" s="242"/>
      <c r="H21" s="242"/>
      <c r="I21" s="29"/>
    </row>
    <row r="22" spans="1:9" customFormat="1" ht="15" x14ac:dyDescent="0.2">
      <c r="A22" s="66">
        <v>14</v>
      </c>
      <c r="B22" s="29"/>
      <c r="C22" s="29"/>
      <c r="D22" s="29"/>
      <c r="E22" s="29"/>
      <c r="F22" s="242"/>
      <c r="G22" s="242"/>
      <c r="H22" s="242"/>
      <c r="I22" s="29"/>
    </row>
    <row r="23" spans="1:9" customFormat="1" ht="15" x14ac:dyDescent="0.2">
      <c r="A23" s="66">
        <v>15</v>
      </c>
      <c r="B23" s="29"/>
      <c r="C23" s="29"/>
      <c r="D23" s="29"/>
      <c r="E23" s="29"/>
      <c r="F23" s="242"/>
      <c r="G23" s="242"/>
      <c r="H23" s="242"/>
      <c r="I23" s="29"/>
    </row>
    <row r="24" spans="1:9" customFormat="1" ht="15" x14ac:dyDescent="0.2">
      <c r="A24" s="66">
        <v>16</v>
      </c>
      <c r="B24" s="29"/>
      <c r="C24" s="29"/>
      <c r="D24" s="29"/>
      <c r="E24" s="29"/>
      <c r="F24" s="242"/>
      <c r="G24" s="242"/>
      <c r="H24" s="242"/>
      <c r="I24" s="29"/>
    </row>
    <row r="25" spans="1:9" customFormat="1" ht="15" x14ac:dyDescent="0.2">
      <c r="A25" s="66">
        <v>17</v>
      </c>
      <c r="B25" s="29"/>
      <c r="C25" s="29"/>
      <c r="D25" s="29"/>
      <c r="E25" s="29"/>
      <c r="F25" s="242"/>
      <c r="G25" s="242"/>
      <c r="H25" s="242"/>
      <c r="I25" s="29"/>
    </row>
    <row r="26" spans="1:9" customFormat="1" ht="15" x14ac:dyDescent="0.2">
      <c r="A26" s="66">
        <v>18</v>
      </c>
      <c r="B26" s="29"/>
      <c r="C26" s="29"/>
      <c r="D26" s="29"/>
      <c r="E26" s="29"/>
      <c r="F26" s="242"/>
      <c r="G26" s="242"/>
      <c r="H26" s="242"/>
      <c r="I26" s="29"/>
    </row>
    <row r="27" spans="1:9" customFormat="1" ht="15" x14ac:dyDescent="0.2">
      <c r="A27" s="66" t="s">
        <v>309</v>
      </c>
      <c r="B27" s="29"/>
      <c r="C27" s="29"/>
      <c r="D27" s="29"/>
      <c r="E27" s="29"/>
      <c r="F27" s="242"/>
      <c r="G27" s="242"/>
      <c r="H27" s="242"/>
      <c r="I27" s="29"/>
    </row>
    <row r="28" spans="1:9" x14ac:dyDescent="0.2">
      <c r="A28" s="247"/>
      <c r="B28" s="247"/>
      <c r="C28" s="247"/>
      <c r="D28" s="247"/>
      <c r="E28" s="247"/>
      <c r="F28" s="247"/>
      <c r="G28" s="247"/>
      <c r="H28" s="247"/>
      <c r="I28" s="247"/>
    </row>
    <row r="29" spans="1:9" x14ac:dyDescent="0.2">
      <c r="A29" s="247"/>
      <c r="B29" s="247"/>
      <c r="C29" s="247"/>
      <c r="D29" s="247"/>
      <c r="E29" s="247"/>
      <c r="F29" s="247"/>
      <c r="G29" s="247"/>
      <c r="H29" s="247"/>
      <c r="I29" s="247"/>
    </row>
    <row r="30" spans="1:9" x14ac:dyDescent="0.2">
      <c r="A30" s="248"/>
      <c r="B30" s="247"/>
      <c r="C30" s="247"/>
      <c r="D30" s="247"/>
      <c r="E30" s="247"/>
      <c r="F30" s="247"/>
      <c r="G30" s="247"/>
      <c r="H30" s="247"/>
      <c r="I30" s="247"/>
    </row>
    <row r="31" spans="1:9" ht="15" x14ac:dyDescent="0.3">
      <c r="A31" s="206"/>
      <c r="B31" s="208" t="s">
        <v>119</v>
      </c>
      <c r="C31" s="206"/>
      <c r="D31" s="206"/>
      <c r="E31" s="209"/>
      <c r="F31" s="206"/>
      <c r="G31" s="206"/>
      <c r="H31" s="206"/>
      <c r="I31" s="206"/>
    </row>
    <row r="32" spans="1:9" ht="15" x14ac:dyDescent="0.3">
      <c r="A32" s="206"/>
      <c r="B32" s="206"/>
      <c r="C32" s="210"/>
      <c r="D32" s="206"/>
      <c r="F32" s="210"/>
      <c r="G32" s="253"/>
    </row>
    <row r="33" spans="2:6" ht="15" x14ac:dyDescent="0.3">
      <c r="B33" s="206"/>
      <c r="C33" s="212" t="s">
        <v>297</v>
      </c>
      <c r="D33" s="206"/>
      <c r="F33" s="213" t="s">
        <v>302</v>
      </c>
    </row>
    <row r="34" spans="2:6" ht="15" x14ac:dyDescent="0.3">
      <c r="B34" s="206"/>
      <c r="C34" s="206"/>
      <c r="D34" s="206"/>
      <c r="F34" s="206" t="s">
        <v>298</v>
      </c>
    </row>
    <row r="35" spans="2:6" ht="15" x14ac:dyDescent="0.3">
      <c r="B35" s="206"/>
      <c r="C35" s="214" t="s">
        <v>154</v>
      </c>
    </row>
  </sheetData>
  <pageMargins left="0.7" right="0.7" top="0.75" bottom="0.75" header="0.3" footer="0.3"/>
  <pageSetup scale="74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K31"/>
  <sheetViews>
    <sheetView topLeftCell="B1" workbookViewId="0">
      <selection activeCell="E20" sqref="E20"/>
    </sheetView>
  </sheetViews>
  <sheetFormatPr defaultRowHeight="15" x14ac:dyDescent="0.3"/>
  <cols>
    <col min="1" max="1" width="10" style="206" customWidth="1"/>
    <col min="2" max="2" width="17.85546875" style="206" customWidth="1"/>
    <col min="3" max="3" width="24.5703125" style="206" customWidth="1"/>
    <col min="4" max="4" width="29" style="206" customWidth="1"/>
    <col min="5" max="5" width="22.5703125" style="206" customWidth="1"/>
    <col min="6" max="6" width="18.140625" style="206" customWidth="1"/>
    <col min="7" max="7" width="26.42578125" style="206" customWidth="1"/>
    <col min="8" max="8" width="25.42578125" style="206" customWidth="1"/>
    <col min="9" max="9" width="0.5703125" style="206" customWidth="1"/>
    <col min="10" max="16384" width="9.140625" style="206"/>
  </cols>
  <sheetData>
    <row r="1" spans="1:9" x14ac:dyDescent="0.3">
      <c r="A1" s="75" t="s">
        <v>472</v>
      </c>
      <c r="B1" s="78"/>
      <c r="C1" s="78"/>
      <c r="D1" s="78"/>
      <c r="E1" s="78"/>
      <c r="F1" s="78"/>
      <c r="G1" s="78"/>
      <c r="H1" s="185" t="s">
        <v>218</v>
      </c>
      <c r="I1" s="186"/>
    </row>
    <row r="2" spans="1:9" x14ac:dyDescent="0.3">
      <c r="A2" s="78" t="s">
        <v>157</v>
      </c>
      <c r="B2" s="78"/>
      <c r="C2" s="78"/>
      <c r="D2" s="78"/>
      <c r="E2" s="78"/>
      <c r="F2" s="78"/>
      <c r="G2" s="78"/>
      <c r="H2" s="268" t="s">
        <v>1241</v>
      </c>
      <c r="I2" s="186"/>
    </row>
    <row r="3" spans="1:9" x14ac:dyDescent="0.3">
      <c r="A3" s="78"/>
      <c r="B3" s="78"/>
      <c r="C3" s="78"/>
      <c r="D3" s="78"/>
      <c r="E3" s="78"/>
      <c r="F3" s="78"/>
      <c r="G3" s="78"/>
      <c r="H3" s="119"/>
      <c r="I3" s="186"/>
    </row>
    <row r="4" spans="1:9" x14ac:dyDescent="0.3">
      <c r="A4" s="79" t="str">
        <f>'[1]ფორმა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8"/>
      <c r="H4" s="78"/>
      <c r="I4" s="121"/>
    </row>
    <row r="5" spans="1:9" x14ac:dyDescent="0.3">
      <c r="A5" s="244" t="s">
        <v>480</v>
      </c>
      <c r="B5" s="244"/>
      <c r="C5" s="244"/>
      <c r="D5" s="244"/>
      <c r="E5" s="244"/>
      <c r="F5" s="244"/>
      <c r="G5" s="244"/>
      <c r="H5" s="244"/>
      <c r="I5" s="213"/>
    </row>
    <row r="6" spans="1:9" x14ac:dyDescent="0.3">
      <c r="A6" s="79"/>
      <c r="B6" s="78"/>
      <c r="C6" s="78"/>
      <c r="D6" s="78"/>
      <c r="E6" s="78"/>
      <c r="F6" s="78"/>
      <c r="G6" s="78"/>
      <c r="H6" s="78"/>
      <c r="I6" s="121"/>
    </row>
    <row r="7" spans="1:9" x14ac:dyDescent="0.3">
      <c r="A7" s="78"/>
      <c r="B7" s="78"/>
      <c r="C7" s="78"/>
      <c r="D7" s="78"/>
      <c r="E7" s="78"/>
      <c r="F7" s="78"/>
      <c r="G7" s="78"/>
      <c r="H7" s="78"/>
      <c r="I7" s="122"/>
    </row>
    <row r="8" spans="1:9" ht="45" x14ac:dyDescent="0.3">
      <c r="A8" s="187" t="s">
        <v>66</v>
      </c>
      <c r="B8" s="187" t="s">
        <v>437</v>
      </c>
      <c r="C8" s="188" t="s">
        <v>438</v>
      </c>
      <c r="D8" s="188" t="s">
        <v>439</v>
      </c>
      <c r="E8" s="188" t="s">
        <v>440</v>
      </c>
      <c r="F8" s="188" t="s">
        <v>461</v>
      </c>
      <c r="G8" s="188" t="s">
        <v>462</v>
      </c>
      <c r="H8" s="188" t="s">
        <v>463</v>
      </c>
      <c r="I8" s="122"/>
    </row>
    <row r="9" spans="1:9" ht="15.75" x14ac:dyDescent="0.3">
      <c r="A9" s="190">
        <v>1</v>
      </c>
      <c r="B9" s="194">
        <v>40909</v>
      </c>
      <c r="C9" s="196" t="s">
        <v>482</v>
      </c>
      <c r="D9" s="262">
        <v>65002001337</v>
      </c>
      <c r="E9" s="195" t="s">
        <v>481</v>
      </c>
      <c r="F9" s="195">
        <v>4962</v>
      </c>
      <c r="G9" s="195">
        <v>4962</v>
      </c>
      <c r="H9" s="195">
        <v>71258.8</v>
      </c>
      <c r="I9" s="122"/>
    </row>
    <row r="10" spans="1:9" ht="30" x14ac:dyDescent="0.3">
      <c r="A10" s="190">
        <v>3</v>
      </c>
      <c r="B10" s="194">
        <v>40909</v>
      </c>
      <c r="C10" s="196" t="s">
        <v>1208</v>
      </c>
      <c r="D10" s="263">
        <v>211380833</v>
      </c>
      <c r="E10" s="195" t="s">
        <v>523</v>
      </c>
      <c r="F10" s="195">
        <v>500</v>
      </c>
      <c r="G10" s="195">
        <v>500</v>
      </c>
      <c r="H10" s="195">
        <v>500</v>
      </c>
      <c r="I10" s="122"/>
    </row>
    <row r="11" spans="1:9" ht="30" x14ac:dyDescent="0.3">
      <c r="A11" s="190">
        <v>5</v>
      </c>
      <c r="B11" s="194">
        <v>40909</v>
      </c>
      <c r="C11" s="196" t="s">
        <v>524</v>
      </c>
      <c r="D11" s="263">
        <v>202943182</v>
      </c>
      <c r="E11" s="195" t="s">
        <v>1207</v>
      </c>
      <c r="F11" s="195"/>
      <c r="G11" s="195">
        <v>260.95</v>
      </c>
      <c r="H11" s="195">
        <v>260.95</v>
      </c>
      <c r="I11" s="122"/>
    </row>
    <row r="12" spans="1:9" ht="30" x14ac:dyDescent="0.3">
      <c r="A12" s="190">
        <v>8</v>
      </c>
      <c r="B12" s="194">
        <v>40909</v>
      </c>
      <c r="C12" s="196" t="s">
        <v>1234</v>
      </c>
      <c r="D12" s="269">
        <v>205075014</v>
      </c>
      <c r="E12" s="195" t="s">
        <v>1235</v>
      </c>
      <c r="F12" s="195"/>
      <c r="G12" s="195">
        <v>362.03</v>
      </c>
      <c r="H12" s="195">
        <v>362.03</v>
      </c>
      <c r="I12" s="122"/>
    </row>
    <row r="13" spans="1:9" ht="15.75" x14ac:dyDescent="0.3">
      <c r="A13" s="113">
        <v>9</v>
      </c>
      <c r="B13" s="194">
        <v>40909</v>
      </c>
      <c r="C13" s="114" t="s">
        <v>1236</v>
      </c>
      <c r="D13" s="269">
        <v>205222515</v>
      </c>
      <c r="E13" s="195" t="s">
        <v>1237</v>
      </c>
      <c r="F13" s="195">
        <v>900</v>
      </c>
      <c r="G13" s="195">
        <v>900</v>
      </c>
      <c r="H13" s="195">
        <v>1800</v>
      </c>
      <c r="I13" s="122"/>
    </row>
    <row r="14" spans="1:9" ht="15.75" x14ac:dyDescent="0.3">
      <c r="A14" s="190">
        <v>10</v>
      </c>
      <c r="B14" s="194">
        <v>40940</v>
      </c>
      <c r="C14" s="196" t="s">
        <v>1238</v>
      </c>
      <c r="D14" s="269">
        <v>202353185</v>
      </c>
      <c r="E14" s="195" t="s">
        <v>1239</v>
      </c>
      <c r="F14" s="195">
        <v>600</v>
      </c>
      <c r="G14" s="195">
        <v>600</v>
      </c>
      <c r="H14" s="195">
        <v>600</v>
      </c>
      <c r="I14" s="122"/>
    </row>
    <row r="15" spans="1:9" ht="30" x14ac:dyDescent="0.3">
      <c r="A15" s="190">
        <v>11</v>
      </c>
      <c r="B15" s="194">
        <v>40910</v>
      </c>
      <c r="C15" s="196" t="s">
        <v>1240</v>
      </c>
      <c r="D15" s="269">
        <v>239867989</v>
      </c>
      <c r="E15" s="195" t="s">
        <v>1235</v>
      </c>
      <c r="F15" s="195">
        <v>300</v>
      </c>
      <c r="G15" s="195">
        <v>300</v>
      </c>
      <c r="H15" s="195">
        <v>300</v>
      </c>
      <c r="I15" s="122"/>
    </row>
    <row r="16" spans="1:9" ht="15.75" x14ac:dyDescent="0.3">
      <c r="A16" s="190">
        <v>12</v>
      </c>
      <c r="B16" s="194"/>
      <c r="C16" s="196"/>
      <c r="D16" s="196"/>
      <c r="E16" s="195"/>
      <c r="F16" s="195"/>
      <c r="G16" s="195"/>
      <c r="H16" s="195"/>
      <c r="I16" s="122"/>
    </row>
    <row r="17" spans="1:11" ht="15.75" x14ac:dyDescent="0.3">
      <c r="A17" s="190">
        <v>13</v>
      </c>
      <c r="B17" s="194"/>
      <c r="C17" s="196"/>
      <c r="D17" s="196"/>
      <c r="E17" s="195"/>
      <c r="F17" s="195"/>
      <c r="G17" s="195"/>
      <c r="H17" s="195"/>
      <c r="I17" s="122"/>
    </row>
    <row r="18" spans="1:11" ht="15.75" x14ac:dyDescent="0.3">
      <c r="A18" s="190" t="s">
        <v>309</v>
      </c>
      <c r="B18" s="194"/>
      <c r="C18" s="199"/>
      <c r="D18" s="199"/>
      <c r="E18" s="198"/>
      <c r="F18" s="198"/>
      <c r="G18" s="198"/>
      <c r="H18" s="195"/>
      <c r="I18" s="122"/>
    </row>
    <row r="22" spans="1:11" x14ac:dyDescent="0.3">
      <c r="B22" s="208" t="s">
        <v>119</v>
      </c>
      <c r="F22" s="209"/>
    </row>
    <row r="23" spans="1:11" x14ac:dyDescent="0.3">
      <c r="F23" s="207"/>
      <c r="H23" s="207"/>
      <c r="I23" s="207"/>
      <c r="J23" s="207"/>
      <c r="K23" s="207"/>
    </row>
    <row r="24" spans="1:11" x14ac:dyDescent="0.3">
      <c r="C24" s="210"/>
      <c r="F24" s="210"/>
      <c r="G24" s="210"/>
      <c r="H24" s="211"/>
      <c r="I24" s="207"/>
      <c r="J24" s="207"/>
      <c r="K24" s="207"/>
    </row>
    <row r="25" spans="1:11" x14ac:dyDescent="0.3">
      <c r="A25" s="207"/>
      <c r="C25" s="212" t="s">
        <v>297</v>
      </c>
      <c r="F25" s="213" t="s">
        <v>302</v>
      </c>
      <c r="G25" s="212"/>
      <c r="H25" s="211"/>
      <c r="I25" s="207"/>
      <c r="J25" s="207"/>
      <c r="K25" s="207"/>
    </row>
    <row r="26" spans="1:11" x14ac:dyDescent="0.3">
      <c r="A26" s="207"/>
      <c r="F26" s="206" t="s">
        <v>298</v>
      </c>
      <c r="H26" s="207"/>
      <c r="I26" s="207"/>
      <c r="J26" s="207"/>
      <c r="K26" s="207"/>
    </row>
    <row r="27" spans="1:11" s="207" customFormat="1" x14ac:dyDescent="0.3">
      <c r="B27" s="206"/>
      <c r="C27" s="214" t="s">
        <v>154</v>
      </c>
      <c r="G27" s="214"/>
    </row>
    <row r="28" spans="1:11" s="207" customFormat="1" ht="12.75" x14ac:dyDescent="0.2"/>
    <row r="29" spans="1:11" s="207" customFormat="1" ht="12.75" x14ac:dyDescent="0.2"/>
    <row r="30" spans="1:11" s="207" customFormat="1" ht="12.75" x14ac:dyDescent="0.2"/>
    <row r="31" spans="1:11" s="207" customFormat="1" ht="12.75" x14ac:dyDescent="0.2"/>
  </sheetData>
  <dataValidations count="1"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B9:B18">
      <formula1>40543</formula1>
      <formula2>42004</formula2>
    </dataValidation>
  </dataValidations>
  <printOptions gridLines="1"/>
  <pageMargins left="0.7" right="0.7" top="0.75" bottom="0.75" header="0.3" footer="0.3"/>
  <pageSetup scale="64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239</v>
      </c>
      <c r="C1" t="s">
        <v>219</v>
      </c>
      <c r="E1" t="s">
        <v>248</v>
      </c>
      <c r="G1" t="s">
        <v>255</v>
      </c>
    </row>
    <row r="2" spans="1:7" ht="15" x14ac:dyDescent="0.2">
      <c r="A2" s="57">
        <v>40907</v>
      </c>
      <c r="C2" t="s">
        <v>220</v>
      </c>
      <c r="E2" t="s">
        <v>250</v>
      </c>
      <c r="G2" s="61" t="s">
        <v>256</v>
      </c>
    </row>
    <row r="3" spans="1:7" ht="15" x14ac:dyDescent="0.2">
      <c r="A3" s="57">
        <v>40908</v>
      </c>
      <c r="C3" t="s">
        <v>221</v>
      </c>
      <c r="E3" t="s">
        <v>251</v>
      </c>
      <c r="G3" s="61" t="s">
        <v>257</v>
      </c>
    </row>
    <row r="4" spans="1:7" ht="15" x14ac:dyDescent="0.2">
      <c r="A4" s="57">
        <v>40909</v>
      </c>
      <c r="C4" t="s">
        <v>222</v>
      </c>
      <c r="E4" t="s">
        <v>252</v>
      </c>
      <c r="G4" s="61" t="s">
        <v>258</v>
      </c>
    </row>
    <row r="5" spans="1:7" x14ac:dyDescent="0.2">
      <c r="A5" s="57">
        <v>40910</v>
      </c>
      <c r="C5" t="s">
        <v>223</v>
      </c>
      <c r="E5" t="s">
        <v>253</v>
      </c>
    </row>
    <row r="6" spans="1:7" x14ac:dyDescent="0.2">
      <c r="A6" s="57">
        <v>40911</v>
      </c>
      <c r="C6" t="s">
        <v>224</v>
      </c>
    </row>
    <row r="7" spans="1:7" x14ac:dyDescent="0.2">
      <c r="A7" s="57">
        <v>40912</v>
      </c>
      <c r="C7" t="s">
        <v>225</v>
      </c>
    </row>
    <row r="8" spans="1:7" x14ac:dyDescent="0.2">
      <c r="A8" s="57">
        <v>40913</v>
      </c>
      <c r="C8" t="s">
        <v>226</v>
      </c>
    </row>
    <row r="9" spans="1:7" x14ac:dyDescent="0.2">
      <c r="A9" s="57">
        <v>40914</v>
      </c>
      <c r="C9" t="s">
        <v>227</v>
      </c>
    </row>
    <row r="10" spans="1:7" x14ac:dyDescent="0.2">
      <c r="A10" s="57">
        <v>40915</v>
      </c>
      <c r="C10" t="s">
        <v>228</v>
      </c>
    </row>
    <row r="11" spans="1:7" x14ac:dyDescent="0.2">
      <c r="A11" s="57">
        <v>40916</v>
      </c>
      <c r="C11" t="s">
        <v>229</v>
      </c>
    </row>
    <row r="12" spans="1:7" x14ac:dyDescent="0.2">
      <c r="A12" s="57">
        <v>40917</v>
      </c>
      <c r="C12" t="s">
        <v>230</v>
      </c>
    </row>
    <row r="13" spans="1:7" x14ac:dyDescent="0.2">
      <c r="A13" s="57">
        <v>40918</v>
      </c>
      <c r="C13" t="s">
        <v>231</v>
      </c>
    </row>
    <row r="14" spans="1:7" x14ac:dyDescent="0.2">
      <c r="A14" s="57">
        <v>40919</v>
      </c>
      <c r="C14" t="s">
        <v>232</v>
      </c>
    </row>
    <row r="15" spans="1:7" x14ac:dyDescent="0.2">
      <c r="A15" s="57">
        <v>40920</v>
      </c>
      <c r="C15" t="s">
        <v>233</v>
      </c>
    </row>
    <row r="16" spans="1:7" x14ac:dyDescent="0.2">
      <c r="A16" s="57">
        <v>40921</v>
      </c>
      <c r="C16" t="s">
        <v>234</v>
      </c>
    </row>
    <row r="17" spans="1:3" x14ac:dyDescent="0.2">
      <c r="A17" s="57">
        <v>40922</v>
      </c>
      <c r="C17" t="s">
        <v>235</v>
      </c>
    </row>
    <row r="18" spans="1:3" x14ac:dyDescent="0.2">
      <c r="A18" s="57">
        <v>40923</v>
      </c>
      <c r="C18" t="s">
        <v>236</v>
      </c>
    </row>
    <row r="19" spans="1:3" x14ac:dyDescent="0.2">
      <c r="A19" s="57">
        <v>40924</v>
      </c>
      <c r="C19" t="s">
        <v>237</v>
      </c>
    </row>
    <row r="20" spans="1:3" x14ac:dyDescent="0.2">
      <c r="A20" s="57">
        <v>40925</v>
      </c>
      <c r="C20" t="s">
        <v>238</v>
      </c>
    </row>
    <row r="21" spans="1:3" x14ac:dyDescent="0.2">
      <c r="A21" s="57">
        <v>40926</v>
      </c>
    </row>
    <row r="22" spans="1:3" x14ac:dyDescent="0.2">
      <c r="A22" s="57">
        <v>40927</v>
      </c>
    </row>
    <row r="23" spans="1:3" x14ac:dyDescent="0.2">
      <c r="A23" s="57">
        <v>40928</v>
      </c>
    </row>
    <row r="24" spans="1:3" x14ac:dyDescent="0.2">
      <c r="A24" s="57">
        <v>40929</v>
      </c>
    </row>
    <row r="25" spans="1:3" x14ac:dyDescent="0.2">
      <c r="A25" s="57">
        <v>40930</v>
      </c>
    </row>
    <row r="26" spans="1:3" x14ac:dyDescent="0.2">
      <c r="A26" s="57">
        <v>40931</v>
      </c>
    </row>
    <row r="27" spans="1:3" x14ac:dyDescent="0.2">
      <c r="A27" s="57">
        <v>40932</v>
      </c>
    </row>
    <row r="28" spans="1:3" x14ac:dyDescent="0.2">
      <c r="A28" s="57">
        <v>40933</v>
      </c>
    </row>
    <row r="29" spans="1:3" x14ac:dyDescent="0.2">
      <c r="A29" s="57">
        <v>40934</v>
      </c>
    </row>
    <row r="30" spans="1:3" x14ac:dyDescent="0.2">
      <c r="A30" s="57">
        <v>40935</v>
      </c>
    </row>
    <row r="31" spans="1:3" x14ac:dyDescent="0.2">
      <c r="A31" s="57">
        <v>40936</v>
      </c>
    </row>
    <row r="32" spans="1:3" x14ac:dyDescent="0.2">
      <c r="A32" s="57">
        <v>40937</v>
      </c>
    </row>
    <row r="33" spans="1:1" x14ac:dyDescent="0.2">
      <c r="A33" s="57">
        <v>40938</v>
      </c>
    </row>
    <row r="34" spans="1:1" x14ac:dyDescent="0.2">
      <c r="A34" s="57">
        <v>40939</v>
      </c>
    </row>
    <row r="35" spans="1:1" x14ac:dyDescent="0.2">
      <c r="A35" s="57">
        <v>40941</v>
      </c>
    </row>
    <row r="36" spans="1:1" x14ac:dyDescent="0.2">
      <c r="A36" s="57">
        <v>40942</v>
      </c>
    </row>
    <row r="37" spans="1:1" x14ac:dyDescent="0.2">
      <c r="A37" s="57">
        <v>40943</v>
      </c>
    </row>
    <row r="38" spans="1:1" x14ac:dyDescent="0.2">
      <c r="A38" s="57">
        <v>40944</v>
      </c>
    </row>
    <row r="39" spans="1:1" x14ac:dyDescent="0.2">
      <c r="A39" s="57">
        <v>40945</v>
      </c>
    </row>
    <row r="40" spans="1:1" x14ac:dyDescent="0.2">
      <c r="A40" s="57">
        <v>40946</v>
      </c>
    </row>
    <row r="41" spans="1:1" x14ac:dyDescent="0.2">
      <c r="A41" s="57">
        <v>40947</v>
      </c>
    </row>
    <row r="42" spans="1:1" x14ac:dyDescent="0.2">
      <c r="A42" s="57">
        <v>40948</v>
      </c>
    </row>
    <row r="43" spans="1:1" x14ac:dyDescent="0.2">
      <c r="A43" s="57">
        <v>40949</v>
      </c>
    </row>
    <row r="44" spans="1:1" x14ac:dyDescent="0.2">
      <c r="A44" s="57">
        <v>40950</v>
      </c>
    </row>
    <row r="45" spans="1:1" x14ac:dyDescent="0.2">
      <c r="A45" s="57">
        <v>40951</v>
      </c>
    </row>
    <row r="46" spans="1:1" x14ac:dyDescent="0.2">
      <c r="A46" s="57">
        <v>40952</v>
      </c>
    </row>
    <row r="47" spans="1:1" x14ac:dyDescent="0.2">
      <c r="A47" s="57">
        <v>40953</v>
      </c>
    </row>
    <row r="48" spans="1:1" x14ac:dyDescent="0.2">
      <c r="A48" s="57">
        <v>40954</v>
      </c>
    </row>
    <row r="49" spans="1:1" x14ac:dyDescent="0.2">
      <c r="A49" s="57">
        <v>40955</v>
      </c>
    </row>
    <row r="50" spans="1:1" x14ac:dyDescent="0.2">
      <c r="A50" s="57">
        <v>40956</v>
      </c>
    </row>
    <row r="51" spans="1:1" x14ac:dyDescent="0.2">
      <c r="A51" s="57">
        <v>40957</v>
      </c>
    </row>
    <row r="52" spans="1:1" x14ac:dyDescent="0.2">
      <c r="A52" s="57">
        <v>40958</v>
      </c>
    </row>
    <row r="53" spans="1:1" x14ac:dyDescent="0.2">
      <c r="A53" s="57">
        <v>40959</v>
      </c>
    </row>
    <row r="54" spans="1:1" x14ac:dyDescent="0.2">
      <c r="A54" s="57">
        <v>40960</v>
      </c>
    </row>
    <row r="55" spans="1:1" x14ac:dyDescent="0.2">
      <c r="A55" s="57">
        <v>40961</v>
      </c>
    </row>
    <row r="56" spans="1:1" x14ac:dyDescent="0.2">
      <c r="A56" s="57">
        <v>40962</v>
      </c>
    </row>
    <row r="57" spans="1:1" x14ac:dyDescent="0.2">
      <c r="A57" s="57">
        <v>40963</v>
      </c>
    </row>
    <row r="58" spans="1:1" x14ac:dyDescent="0.2">
      <c r="A58" s="57">
        <v>40964</v>
      </c>
    </row>
    <row r="59" spans="1:1" x14ac:dyDescent="0.2">
      <c r="A59" s="57">
        <v>40965</v>
      </c>
    </row>
    <row r="60" spans="1:1" x14ac:dyDescent="0.2">
      <c r="A60" s="57">
        <v>40966</v>
      </c>
    </row>
    <row r="61" spans="1:1" x14ac:dyDescent="0.2">
      <c r="A61" s="57">
        <v>40967</v>
      </c>
    </row>
    <row r="62" spans="1:1" x14ac:dyDescent="0.2">
      <c r="A62" s="57">
        <v>40968</v>
      </c>
    </row>
    <row r="63" spans="1:1" x14ac:dyDescent="0.2">
      <c r="A63" s="57">
        <v>40969</v>
      </c>
    </row>
    <row r="64" spans="1:1" x14ac:dyDescent="0.2">
      <c r="A64" s="57">
        <v>40970</v>
      </c>
    </row>
    <row r="65" spans="1:1" x14ac:dyDescent="0.2">
      <c r="A65" s="57">
        <v>40971</v>
      </c>
    </row>
    <row r="66" spans="1:1" x14ac:dyDescent="0.2">
      <c r="A66" s="57">
        <v>40972</v>
      </c>
    </row>
    <row r="67" spans="1:1" x14ac:dyDescent="0.2">
      <c r="A67" s="57">
        <v>40973</v>
      </c>
    </row>
    <row r="68" spans="1:1" x14ac:dyDescent="0.2">
      <c r="A68" s="57">
        <v>40974</v>
      </c>
    </row>
    <row r="69" spans="1:1" x14ac:dyDescent="0.2">
      <c r="A69" s="57">
        <v>40975</v>
      </c>
    </row>
    <row r="70" spans="1:1" x14ac:dyDescent="0.2">
      <c r="A70" s="57">
        <v>40976</v>
      </c>
    </row>
    <row r="71" spans="1:1" x14ac:dyDescent="0.2">
      <c r="A71" s="57">
        <v>40977</v>
      </c>
    </row>
    <row r="72" spans="1:1" x14ac:dyDescent="0.2">
      <c r="A72" s="57">
        <v>40978</v>
      </c>
    </row>
    <row r="73" spans="1:1" x14ac:dyDescent="0.2">
      <c r="A73" s="57">
        <v>40979</v>
      </c>
    </row>
    <row r="74" spans="1:1" x14ac:dyDescent="0.2">
      <c r="A74" s="57">
        <v>40980</v>
      </c>
    </row>
    <row r="75" spans="1:1" x14ac:dyDescent="0.2">
      <c r="A75" s="57">
        <v>40981</v>
      </c>
    </row>
    <row r="76" spans="1:1" x14ac:dyDescent="0.2">
      <c r="A76" s="57">
        <v>40982</v>
      </c>
    </row>
    <row r="77" spans="1:1" x14ac:dyDescent="0.2">
      <c r="A77" s="57">
        <v>40983</v>
      </c>
    </row>
    <row r="78" spans="1:1" x14ac:dyDescent="0.2">
      <c r="A78" s="57">
        <v>40984</v>
      </c>
    </row>
    <row r="79" spans="1:1" x14ac:dyDescent="0.2">
      <c r="A79" s="57">
        <v>40985</v>
      </c>
    </row>
    <row r="80" spans="1:1" x14ac:dyDescent="0.2">
      <c r="A80" s="57">
        <v>40986</v>
      </c>
    </row>
    <row r="81" spans="1:1" x14ac:dyDescent="0.2">
      <c r="A81" s="57">
        <v>40987</v>
      </c>
    </row>
    <row r="82" spans="1:1" x14ac:dyDescent="0.2">
      <c r="A82" s="57">
        <v>40988</v>
      </c>
    </row>
    <row r="83" spans="1:1" x14ac:dyDescent="0.2">
      <c r="A83" s="57">
        <v>40989</v>
      </c>
    </row>
    <row r="84" spans="1:1" x14ac:dyDescent="0.2">
      <c r="A84" s="57">
        <v>40990</v>
      </c>
    </row>
    <row r="85" spans="1:1" x14ac:dyDescent="0.2">
      <c r="A85" s="57">
        <v>40991</v>
      </c>
    </row>
    <row r="86" spans="1:1" x14ac:dyDescent="0.2">
      <c r="A86" s="57">
        <v>40992</v>
      </c>
    </row>
    <row r="87" spans="1:1" x14ac:dyDescent="0.2">
      <c r="A87" s="57">
        <v>40993</v>
      </c>
    </row>
    <row r="88" spans="1:1" x14ac:dyDescent="0.2">
      <c r="A88" s="57">
        <v>40994</v>
      </c>
    </row>
    <row r="89" spans="1:1" x14ac:dyDescent="0.2">
      <c r="A89" s="57">
        <v>40995</v>
      </c>
    </row>
    <row r="90" spans="1:1" x14ac:dyDescent="0.2">
      <c r="A90" s="57">
        <v>40996</v>
      </c>
    </row>
    <row r="91" spans="1:1" x14ac:dyDescent="0.2">
      <c r="A91" s="57">
        <v>40997</v>
      </c>
    </row>
    <row r="92" spans="1:1" x14ac:dyDescent="0.2">
      <c r="A92" s="57">
        <v>40998</v>
      </c>
    </row>
    <row r="93" spans="1:1" x14ac:dyDescent="0.2">
      <c r="A93" s="57">
        <v>40999</v>
      </c>
    </row>
    <row r="94" spans="1:1" x14ac:dyDescent="0.2">
      <c r="A94" s="57">
        <v>41000</v>
      </c>
    </row>
    <row r="95" spans="1:1" x14ac:dyDescent="0.2">
      <c r="A95" s="57">
        <v>41001</v>
      </c>
    </row>
    <row r="96" spans="1:1" x14ac:dyDescent="0.2">
      <c r="A96" s="57">
        <v>41002</v>
      </c>
    </row>
    <row r="97" spans="1:1" x14ac:dyDescent="0.2">
      <c r="A97" s="57">
        <v>41003</v>
      </c>
    </row>
    <row r="98" spans="1:1" x14ac:dyDescent="0.2">
      <c r="A98" s="57">
        <v>41004</v>
      </c>
    </row>
    <row r="99" spans="1:1" x14ac:dyDescent="0.2">
      <c r="A99" s="57">
        <v>41005</v>
      </c>
    </row>
    <row r="100" spans="1:1" x14ac:dyDescent="0.2">
      <c r="A100" s="57">
        <v>41006</v>
      </c>
    </row>
    <row r="101" spans="1:1" x14ac:dyDescent="0.2">
      <c r="A101" s="57">
        <v>41007</v>
      </c>
    </row>
    <row r="102" spans="1:1" x14ac:dyDescent="0.2">
      <c r="A102" s="57">
        <v>41008</v>
      </c>
    </row>
    <row r="103" spans="1:1" x14ac:dyDescent="0.2">
      <c r="A103" s="57">
        <v>41009</v>
      </c>
    </row>
    <row r="104" spans="1:1" x14ac:dyDescent="0.2">
      <c r="A104" s="57">
        <v>41010</v>
      </c>
    </row>
    <row r="105" spans="1:1" x14ac:dyDescent="0.2">
      <c r="A105" s="57">
        <v>41011</v>
      </c>
    </row>
    <row r="106" spans="1:1" x14ac:dyDescent="0.2">
      <c r="A106" s="57">
        <v>41012</v>
      </c>
    </row>
    <row r="107" spans="1:1" x14ac:dyDescent="0.2">
      <c r="A107" s="57">
        <v>41013</v>
      </c>
    </row>
    <row r="108" spans="1:1" x14ac:dyDescent="0.2">
      <c r="A108" s="57">
        <v>41014</v>
      </c>
    </row>
    <row r="109" spans="1:1" x14ac:dyDescent="0.2">
      <c r="A109" s="57">
        <v>41015</v>
      </c>
    </row>
    <row r="110" spans="1:1" x14ac:dyDescent="0.2">
      <c r="A110" s="57">
        <v>41016</v>
      </c>
    </row>
    <row r="111" spans="1:1" x14ac:dyDescent="0.2">
      <c r="A111" s="57">
        <v>41017</v>
      </c>
    </row>
    <row r="112" spans="1:1" x14ac:dyDescent="0.2">
      <c r="A112" s="57">
        <v>41018</v>
      </c>
    </row>
    <row r="113" spans="1:1" x14ac:dyDescent="0.2">
      <c r="A113" s="57">
        <v>41019</v>
      </c>
    </row>
    <row r="114" spans="1:1" x14ac:dyDescent="0.2">
      <c r="A114" s="57">
        <v>41020</v>
      </c>
    </row>
    <row r="115" spans="1:1" x14ac:dyDescent="0.2">
      <c r="A115" s="57">
        <v>41021</v>
      </c>
    </row>
    <row r="116" spans="1:1" x14ac:dyDescent="0.2">
      <c r="A116" s="57">
        <v>41022</v>
      </c>
    </row>
    <row r="117" spans="1:1" x14ac:dyDescent="0.2">
      <c r="A117" s="57">
        <v>41023</v>
      </c>
    </row>
    <row r="118" spans="1:1" x14ac:dyDescent="0.2">
      <c r="A118" s="57">
        <v>41024</v>
      </c>
    </row>
    <row r="119" spans="1:1" x14ac:dyDescent="0.2">
      <c r="A119" s="57">
        <v>41025</v>
      </c>
    </row>
    <row r="120" spans="1:1" x14ac:dyDescent="0.2">
      <c r="A120" s="57">
        <v>41026</v>
      </c>
    </row>
    <row r="121" spans="1:1" x14ac:dyDescent="0.2">
      <c r="A121" s="57">
        <v>41027</v>
      </c>
    </row>
    <row r="122" spans="1:1" x14ac:dyDescent="0.2">
      <c r="A122" s="57">
        <v>41028</v>
      </c>
    </row>
    <row r="123" spans="1:1" x14ac:dyDescent="0.2">
      <c r="A123" s="57">
        <v>41029</v>
      </c>
    </row>
    <row r="124" spans="1:1" x14ac:dyDescent="0.2">
      <c r="A124" s="57">
        <v>41030</v>
      </c>
    </row>
    <row r="125" spans="1:1" x14ac:dyDescent="0.2">
      <c r="A125" s="57">
        <v>41031</v>
      </c>
    </row>
    <row r="126" spans="1:1" x14ac:dyDescent="0.2">
      <c r="A126" s="57">
        <v>41032</v>
      </c>
    </row>
    <row r="127" spans="1:1" x14ac:dyDescent="0.2">
      <c r="A127" s="57">
        <v>41033</v>
      </c>
    </row>
    <row r="128" spans="1:1" x14ac:dyDescent="0.2">
      <c r="A128" s="57">
        <v>41034</v>
      </c>
    </row>
    <row r="129" spans="1:1" x14ac:dyDescent="0.2">
      <c r="A129" s="57">
        <v>41035</v>
      </c>
    </row>
    <row r="130" spans="1:1" x14ac:dyDescent="0.2">
      <c r="A130" s="57">
        <v>41036</v>
      </c>
    </row>
    <row r="131" spans="1:1" x14ac:dyDescent="0.2">
      <c r="A131" s="57">
        <v>41037</v>
      </c>
    </row>
    <row r="132" spans="1:1" x14ac:dyDescent="0.2">
      <c r="A132" s="57">
        <v>41038</v>
      </c>
    </row>
    <row r="133" spans="1:1" x14ac:dyDescent="0.2">
      <c r="A133" s="57">
        <v>41039</v>
      </c>
    </row>
    <row r="134" spans="1:1" x14ac:dyDescent="0.2">
      <c r="A134" s="57">
        <v>41040</v>
      </c>
    </row>
    <row r="135" spans="1:1" x14ac:dyDescent="0.2">
      <c r="A135" s="57">
        <v>41041</v>
      </c>
    </row>
    <row r="136" spans="1:1" x14ac:dyDescent="0.2">
      <c r="A136" s="57">
        <v>41042</v>
      </c>
    </row>
    <row r="137" spans="1:1" x14ac:dyDescent="0.2">
      <c r="A137" s="57">
        <v>41043</v>
      </c>
    </row>
    <row r="138" spans="1:1" x14ac:dyDescent="0.2">
      <c r="A138" s="57">
        <v>41044</v>
      </c>
    </row>
    <row r="139" spans="1:1" x14ac:dyDescent="0.2">
      <c r="A139" s="57">
        <v>41045</v>
      </c>
    </row>
    <row r="140" spans="1:1" x14ac:dyDescent="0.2">
      <c r="A140" s="57">
        <v>41046</v>
      </c>
    </row>
    <row r="141" spans="1:1" x14ac:dyDescent="0.2">
      <c r="A141" s="57">
        <v>41047</v>
      </c>
    </row>
    <row r="142" spans="1:1" x14ac:dyDescent="0.2">
      <c r="A142" s="57">
        <v>41048</v>
      </c>
    </row>
    <row r="143" spans="1:1" x14ac:dyDescent="0.2">
      <c r="A143" s="57">
        <v>41049</v>
      </c>
    </row>
    <row r="144" spans="1:1" x14ac:dyDescent="0.2">
      <c r="A144" s="57">
        <v>41050</v>
      </c>
    </row>
    <row r="145" spans="1:1" x14ac:dyDescent="0.2">
      <c r="A145" s="57">
        <v>41051</v>
      </c>
    </row>
    <row r="146" spans="1:1" x14ac:dyDescent="0.2">
      <c r="A146" s="57">
        <v>41052</v>
      </c>
    </row>
    <row r="147" spans="1:1" x14ac:dyDescent="0.2">
      <c r="A147" s="57">
        <v>41053</v>
      </c>
    </row>
    <row r="148" spans="1:1" x14ac:dyDescent="0.2">
      <c r="A148" s="57">
        <v>41054</v>
      </c>
    </row>
    <row r="149" spans="1:1" x14ac:dyDescent="0.2">
      <c r="A149" s="57">
        <v>41055</v>
      </c>
    </row>
    <row r="150" spans="1:1" x14ac:dyDescent="0.2">
      <c r="A150" s="57">
        <v>41056</v>
      </c>
    </row>
    <row r="151" spans="1:1" x14ac:dyDescent="0.2">
      <c r="A151" s="57">
        <v>41057</v>
      </c>
    </row>
    <row r="152" spans="1:1" x14ac:dyDescent="0.2">
      <c r="A152" s="57">
        <v>41058</v>
      </c>
    </row>
    <row r="153" spans="1:1" x14ac:dyDescent="0.2">
      <c r="A153" s="57">
        <v>41059</v>
      </c>
    </row>
    <row r="154" spans="1:1" x14ac:dyDescent="0.2">
      <c r="A154" s="57">
        <v>41060</v>
      </c>
    </row>
    <row r="155" spans="1:1" x14ac:dyDescent="0.2">
      <c r="A155" s="57">
        <v>41061</v>
      </c>
    </row>
    <row r="156" spans="1:1" x14ac:dyDescent="0.2">
      <c r="A156" s="57">
        <v>41062</v>
      </c>
    </row>
    <row r="157" spans="1:1" x14ac:dyDescent="0.2">
      <c r="A157" s="57">
        <v>41063</v>
      </c>
    </row>
    <row r="158" spans="1:1" x14ac:dyDescent="0.2">
      <c r="A158" s="57">
        <v>41064</v>
      </c>
    </row>
    <row r="159" spans="1:1" x14ac:dyDescent="0.2">
      <c r="A159" s="57">
        <v>41065</v>
      </c>
    </row>
    <row r="160" spans="1:1" x14ac:dyDescent="0.2">
      <c r="A160" s="57">
        <v>41066</v>
      </c>
    </row>
    <row r="161" spans="1:1" x14ac:dyDescent="0.2">
      <c r="A161" s="57">
        <v>41067</v>
      </c>
    </row>
    <row r="162" spans="1:1" x14ac:dyDescent="0.2">
      <c r="A162" s="57">
        <v>41068</v>
      </c>
    </row>
    <row r="163" spans="1:1" x14ac:dyDescent="0.2">
      <c r="A163" s="57">
        <v>41069</v>
      </c>
    </row>
    <row r="164" spans="1:1" x14ac:dyDescent="0.2">
      <c r="A164" s="57">
        <v>41070</v>
      </c>
    </row>
    <row r="165" spans="1:1" x14ac:dyDescent="0.2">
      <c r="A165" s="57">
        <v>41071</v>
      </c>
    </row>
    <row r="166" spans="1:1" x14ac:dyDescent="0.2">
      <c r="A166" s="57">
        <v>41072</v>
      </c>
    </row>
    <row r="167" spans="1:1" x14ac:dyDescent="0.2">
      <c r="A167" s="57">
        <v>41073</v>
      </c>
    </row>
    <row r="168" spans="1:1" x14ac:dyDescent="0.2">
      <c r="A168" s="57">
        <v>41074</v>
      </c>
    </row>
    <row r="169" spans="1:1" x14ac:dyDescent="0.2">
      <c r="A169" s="57">
        <v>41075</v>
      </c>
    </row>
    <row r="170" spans="1:1" x14ac:dyDescent="0.2">
      <c r="A170" s="57">
        <v>41076</v>
      </c>
    </row>
    <row r="171" spans="1:1" x14ac:dyDescent="0.2">
      <c r="A171" s="57">
        <v>41077</v>
      </c>
    </row>
    <row r="172" spans="1:1" x14ac:dyDescent="0.2">
      <c r="A172" s="57">
        <v>41078</v>
      </c>
    </row>
    <row r="173" spans="1:1" x14ac:dyDescent="0.2">
      <c r="A173" s="57">
        <v>41079</v>
      </c>
    </row>
    <row r="174" spans="1:1" x14ac:dyDescent="0.2">
      <c r="A174" s="57">
        <v>41080</v>
      </c>
    </row>
    <row r="175" spans="1:1" x14ac:dyDescent="0.2">
      <c r="A175" s="57">
        <v>41081</v>
      </c>
    </row>
    <row r="176" spans="1:1" x14ac:dyDescent="0.2">
      <c r="A176" s="57">
        <v>41082</v>
      </c>
    </row>
    <row r="177" spans="1:1" x14ac:dyDescent="0.2">
      <c r="A177" s="57">
        <v>41083</v>
      </c>
    </row>
    <row r="178" spans="1:1" x14ac:dyDescent="0.2">
      <c r="A178" s="57">
        <v>41084</v>
      </c>
    </row>
    <row r="179" spans="1:1" x14ac:dyDescent="0.2">
      <c r="A179" s="57">
        <v>41085</v>
      </c>
    </row>
    <row r="180" spans="1:1" x14ac:dyDescent="0.2">
      <c r="A180" s="57">
        <v>41086</v>
      </c>
    </row>
    <row r="181" spans="1:1" x14ac:dyDescent="0.2">
      <c r="A181" s="57">
        <v>41087</v>
      </c>
    </row>
    <row r="182" spans="1:1" x14ac:dyDescent="0.2">
      <c r="A182" s="57">
        <v>41088</v>
      </c>
    </row>
    <row r="183" spans="1:1" x14ac:dyDescent="0.2">
      <c r="A183" s="57">
        <v>41089</v>
      </c>
    </row>
    <row r="184" spans="1:1" x14ac:dyDescent="0.2">
      <c r="A184" s="57">
        <v>41090</v>
      </c>
    </row>
    <row r="185" spans="1:1" x14ac:dyDescent="0.2">
      <c r="A185" s="57">
        <v>41091</v>
      </c>
    </row>
    <row r="186" spans="1:1" x14ac:dyDescent="0.2">
      <c r="A186" s="57">
        <v>41092</v>
      </c>
    </row>
    <row r="187" spans="1:1" x14ac:dyDescent="0.2">
      <c r="A187" s="57">
        <v>41093</v>
      </c>
    </row>
    <row r="188" spans="1:1" x14ac:dyDescent="0.2">
      <c r="A188" s="57">
        <v>41094</v>
      </c>
    </row>
    <row r="189" spans="1:1" x14ac:dyDescent="0.2">
      <c r="A189" s="57">
        <v>41095</v>
      </c>
    </row>
    <row r="190" spans="1:1" x14ac:dyDescent="0.2">
      <c r="A190" s="57">
        <v>41096</v>
      </c>
    </row>
    <row r="191" spans="1:1" x14ac:dyDescent="0.2">
      <c r="A191" s="57">
        <v>41097</v>
      </c>
    </row>
    <row r="192" spans="1:1" x14ac:dyDescent="0.2">
      <c r="A192" s="57">
        <v>41098</v>
      </c>
    </row>
    <row r="193" spans="1:1" x14ac:dyDescent="0.2">
      <c r="A193" s="57">
        <v>41099</v>
      </c>
    </row>
    <row r="194" spans="1:1" x14ac:dyDescent="0.2">
      <c r="A194" s="57">
        <v>41100</v>
      </c>
    </row>
    <row r="195" spans="1:1" x14ac:dyDescent="0.2">
      <c r="A195" s="57">
        <v>41101</v>
      </c>
    </row>
    <row r="196" spans="1:1" x14ac:dyDescent="0.2">
      <c r="A196" s="57">
        <v>41102</v>
      </c>
    </row>
    <row r="197" spans="1:1" x14ac:dyDescent="0.2">
      <c r="A197" s="57">
        <v>41103</v>
      </c>
    </row>
    <row r="198" spans="1:1" x14ac:dyDescent="0.2">
      <c r="A198" s="57">
        <v>41104</v>
      </c>
    </row>
    <row r="199" spans="1:1" x14ac:dyDescent="0.2">
      <c r="A199" s="57">
        <v>41105</v>
      </c>
    </row>
    <row r="200" spans="1:1" x14ac:dyDescent="0.2">
      <c r="A200" s="57">
        <v>41106</v>
      </c>
    </row>
    <row r="201" spans="1:1" x14ac:dyDescent="0.2">
      <c r="A201" s="57">
        <v>41107</v>
      </c>
    </row>
    <row r="202" spans="1:1" x14ac:dyDescent="0.2">
      <c r="A202" s="57">
        <v>41108</v>
      </c>
    </row>
    <row r="203" spans="1:1" x14ac:dyDescent="0.2">
      <c r="A203" s="57">
        <v>41109</v>
      </c>
    </row>
    <row r="204" spans="1:1" x14ac:dyDescent="0.2">
      <c r="A204" s="57">
        <v>41110</v>
      </c>
    </row>
    <row r="205" spans="1:1" x14ac:dyDescent="0.2">
      <c r="A205" s="57">
        <v>41111</v>
      </c>
    </row>
    <row r="206" spans="1:1" x14ac:dyDescent="0.2">
      <c r="A206" s="57">
        <v>41112</v>
      </c>
    </row>
    <row r="207" spans="1:1" x14ac:dyDescent="0.2">
      <c r="A207" s="57">
        <v>41113</v>
      </c>
    </row>
    <row r="208" spans="1:1" x14ac:dyDescent="0.2">
      <c r="A208" s="57">
        <v>41114</v>
      </c>
    </row>
    <row r="209" spans="1:1" x14ac:dyDescent="0.2">
      <c r="A209" s="57">
        <v>41115</v>
      </c>
    </row>
    <row r="210" spans="1:1" x14ac:dyDescent="0.2">
      <c r="A210" s="57">
        <v>41116</v>
      </c>
    </row>
    <row r="211" spans="1:1" x14ac:dyDescent="0.2">
      <c r="A211" s="57">
        <v>41117</v>
      </c>
    </row>
    <row r="212" spans="1:1" x14ac:dyDescent="0.2">
      <c r="A212" s="57">
        <v>41118</v>
      </c>
    </row>
    <row r="213" spans="1:1" x14ac:dyDescent="0.2">
      <c r="A213" s="57">
        <v>41119</v>
      </c>
    </row>
    <row r="214" spans="1:1" x14ac:dyDescent="0.2">
      <c r="A214" s="57">
        <v>41120</v>
      </c>
    </row>
    <row r="215" spans="1:1" x14ac:dyDescent="0.2">
      <c r="A215" s="57">
        <v>41121</v>
      </c>
    </row>
    <row r="216" spans="1:1" x14ac:dyDescent="0.2">
      <c r="A216" s="57">
        <v>41122</v>
      </c>
    </row>
    <row r="217" spans="1:1" x14ac:dyDescent="0.2">
      <c r="A217" s="57">
        <v>41123</v>
      </c>
    </row>
    <row r="218" spans="1:1" x14ac:dyDescent="0.2">
      <c r="A218" s="57">
        <v>41124</v>
      </c>
    </row>
    <row r="219" spans="1:1" x14ac:dyDescent="0.2">
      <c r="A219" s="57">
        <v>41125</v>
      </c>
    </row>
    <row r="220" spans="1:1" x14ac:dyDescent="0.2">
      <c r="A220" s="57">
        <v>41126</v>
      </c>
    </row>
    <row r="221" spans="1:1" x14ac:dyDescent="0.2">
      <c r="A221" s="57">
        <v>41127</v>
      </c>
    </row>
    <row r="222" spans="1:1" x14ac:dyDescent="0.2">
      <c r="A222" s="57">
        <v>41128</v>
      </c>
    </row>
    <row r="223" spans="1:1" x14ac:dyDescent="0.2">
      <c r="A223" s="57">
        <v>41129</v>
      </c>
    </row>
    <row r="224" spans="1:1" x14ac:dyDescent="0.2">
      <c r="A224" s="57">
        <v>41130</v>
      </c>
    </row>
    <row r="225" spans="1:1" x14ac:dyDescent="0.2">
      <c r="A225" s="57">
        <v>41131</v>
      </c>
    </row>
    <row r="226" spans="1:1" x14ac:dyDescent="0.2">
      <c r="A226" s="57">
        <v>41132</v>
      </c>
    </row>
    <row r="227" spans="1:1" x14ac:dyDescent="0.2">
      <c r="A227" s="57">
        <v>41133</v>
      </c>
    </row>
    <row r="228" spans="1:1" x14ac:dyDescent="0.2">
      <c r="A228" s="57">
        <v>41134</v>
      </c>
    </row>
    <row r="229" spans="1:1" x14ac:dyDescent="0.2">
      <c r="A229" s="57">
        <v>41135</v>
      </c>
    </row>
    <row r="230" spans="1:1" x14ac:dyDescent="0.2">
      <c r="A230" s="57">
        <v>41136</v>
      </c>
    </row>
    <row r="231" spans="1:1" x14ac:dyDescent="0.2">
      <c r="A231" s="57">
        <v>41137</v>
      </c>
    </row>
    <row r="232" spans="1:1" x14ac:dyDescent="0.2">
      <c r="A232" s="57">
        <v>41138</v>
      </c>
    </row>
    <row r="233" spans="1:1" x14ac:dyDescent="0.2">
      <c r="A233" s="57">
        <v>41139</v>
      </c>
    </row>
    <row r="234" spans="1:1" x14ac:dyDescent="0.2">
      <c r="A234" s="57">
        <v>41140</v>
      </c>
    </row>
    <row r="235" spans="1:1" x14ac:dyDescent="0.2">
      <c r="A235" s="57">
        <v>41141</v>
      </c>
    </row>
    <row r="236" spans="1:1" x14ac:dyDescent="0.2">
      <c r="A236" s="57">
        <v>41142</v>
      </c>
    </row>
    <row r="237" spans="1:1" x14ac:dyDescent="0.2">
      <c r="A237" s="57">
        <v>41143</v>
      </c>
    </row>
    <row r="238" spans="1:1" x14ac:dyDescent="0.2">
      <c r="A238" s="57">
        <v>41144</v>
      </c>
    </row>
    <row r="239" spans="1:1" x14ac:dyDescent="0.2">
      <c r="A239" s="57">
        <v>41145</v>
      </c>
    </row>
    <row r="240" spans="1:1" x14ac:dyDescent="0.2">
      <c r="A240" s="57">
        <v>41146</v>
      </c>
    </row>
    <row r="241" spans="1:1" x14ac:dyDescent="0.2">
      <c r="A241" s="57">
        <v>41147</v>
      </c>
    </row>
    <row r="242" spans="1:1" x14ac:dyDescent="0.2">
      <c r="A242" s="57">
        <v>41148</v>
      </c>
    </row>
    <row r="243" spans="1:1" x14ac:dyDescent="0.2">
      <c r="A243" s="57">
        <v>41149</v>
      </c>
    </row>
    <row r="244" spans="1:1" x14ac:dyDescent="0.2">
      <c r="A244" s="57">
        <v>41150</v>
      </c>
    </row>
    <row r="245" spans="1:1" x14ac:dyDescent="0.2">
      <c r="A245" s="57">
        <v>41151</v>
      </c>
    </row>
    <row r="246" spans="1:1" x14ac:dyDescent="0.2">
      <c r="A246" s="57">
        <v>41152</v>
      </c>
    </row>
    <row r="247" spans="1:1" x14ac:dyDescent="0.2">
      <c r="A247" s="57">
        <v>41153</v>
      </c>
    </row>
    <row r="248" spans="1:1" x14ac:dyDescent="0.2">
      <c r="A248" s="57">
        <v>41154</v>
      </c>
    </row>
    <row r="249" spans="1:1" x14ac:dyDescent="0.2">
      <c r="A249" s="57">
        <v>41155</v>
      </c>
    </row>
    <row r="250" spans="1:1" x14ac:dyDescent="0.2">
      <c r="A250" s="57">
        <v>41156</v>
      </c>
    </row>
    <row r="251" spans="1:1" x14ac:dyDescent="0.2">
      <c r="A251" s="57">
        <v>41157</v>
      </c>
    </row>
    <row r="252" spans="1:1" x14ac:dyDescent="0.2">
      <c r="A252" s="57">
        <v>41158</v>
      </c>
    </row>
    <row r="253" spans="1:1" x14ac:dyDescent="0.2">
      <c r="A253" s="57">
        <v>41159</v>
      </c>
    </row>
    <row r="254" spans="1:1" x14ac:dyDescent="0.2">
      <c r="A254" s="57">
        <v>41160</v>
      </c>
    </row>
    <row r="255" spans="1:1" x14ac:dyDescent="0.2">
      <c r="A255" s="57">
        <v>41161</v>
      </c>
    </row>
    <row r="256" spans="1:1" x14ac:dyDescent="0.2">
      <c r="A256" s="57">
        <v>41162</v>
      </c>
    </row>
    <row r="257" spans="1:1" x14ac:dyDescent="0.2">
      <c r="A257" s="57">
        <v>41163</v>
      </c>
    </row>
    <row r="258" spans="1:1" x14ac:dyDescent="0.2">
      <c r="A258" s="57">
        <v>41164</v>
      </c>
    </row>
    <row r="259" spans="1:1" x14ac:dyDescent="0.2">
      <c r="A259" s="57">
        <v>41165</v>
      </c>
    </row>
    <row r="260" spans="1:1" x14ac:dyDescent="0.2">
      <c r="A260" s="57">
        <v>41166</v>
      </c>
    </row>
    <row r="261" spans="1:1" x14ac:dyDescent="0.2">
      <c r="A261" s="57">
        <v>41167</v>
      </c>
    </row>
    <row r="262" spans="1:1" x14ac:dyDescent="0.2">
      <c r="A262" s="57">
        <v>41168</v>
      </c>
    </row>
    <row r="263" spans="1:1" x14ac:dyDescent="0.2">
      <c r="A263" s="57">
        <v>41169</v>
      </c>
    </row>
    <row r="264" spans="1:1" x14ac:dyDescent="0.2">
      <c r="A264" s="57">
        <v>41170</v>
      </c>
    </row>
    <row r="265" spans="1:1" x14ac:dyDescent="0.2">
      <c r="A265" s="57">
        <v>41171</v>
      </c>
    </row>
    <row r="266" spans="1:1" x14ac:dyDescent="0.2">
      <c r="A266" s="57">
        <v>41172</v>
      </c>
    </row>
    <row r="267" spans="1:1" x14ac:dyDescent="0.2">
      <c r="A267" s="57">
        <v>41173</v>
      </c>
    </row>
    <row r="268" spans="1:1" x14ac:dyDescent="0.2">
      <c r="A268" s="57">
        <v>41174</v>
      </c>
    </row>
    <row r="269" spans="1:1" x14ac:dyDescent="0.2">
      <c r="A269" s="57">
        <v>41175</v>
      </c>
    </row>
    <row r="270" spans="1:1" x14ac:dyDescent="0.2">
      <c r="A270" s="57">
        <v>41176</v>
      </c>
    </row>
    <row r="271" spans="1:1" x14ac:dyDescent="0.2">
      <c r="A271" s="57">
        <v>41177</v>
      </c>
    </row>
    <row r="272" spans="1:1" x14ac:dyDescent="0.2">
      <c r="A272" s="57">
        <v>41178</v>
      </c>
    </row>
    <row r="273" spans="1:1" x14ac:dyDescent="0.2">
      <c r="A273" s="57">
        <v>41179</v>
      </c>
    </row>
    <row r="274" spans="1:1" x14ac:dyDescent="0.2">
      <c r="A274" s="57">
        <v>41180</v>
      </c>
    </row>
    <row r="275" spans="1:1" x14ac:dyDescent="0.2">
      <c r="A275" s="57">
        <v>41181</v>
      </c>
    </row>
    <row r="276" spans="1:1" x14ac:dyDescent="0.2">
      <c r="A276" s="57">
        <v>41182</v>
      </c>
    </row>
    <row r="277" spans="1:1" x14ac:dyDescent="0.2">
      <c r="A277" s="57">
        <v>41183</v>
      </c>
    </row>
    <row r="278" spans="1:1" x14ac:dyDescent="0.2">
      <c r="A278" s="57">
        <v>41184</v>
      </c>
    </row>
    <row r="279" spans="1:1" x14ac:dyDescent="0.2">
      <c r="A279" s="57">
        <v>41185</v>
      </c>
    </row>
    <row r="280" spans="1:1" x14ac:dyDescent="0.2">
      <c r="A280" s="57">
        <v>41186</v>
      </c>
    </row>
    <row r="281" spans="1:1" x14ac:dyDescent="0.2">
      <c r="A281" s="57">
        <v>41187</v>
      </c>
    </row>
    <row r="282" spans="1:1" x14ac:dyDescent="0.2">
      <c r="A282" s="57">
        <v>41188</v>
      </c>
    </row>
    <row r="283" spans="1:1" x14ac:dyDescent="0.2">
      <c r="A283" s="57">
        <v>41189</v>
      </c>
    </row>
    <row r="284" spans="1:1" x14ac:dyDescent="0.2">
      <c r="A284" s="57">
        <v>41190</v>
      </c>
    </row>
    <row r="285" spans="1:1" x14ac:dyDescent="0.2">
      <c r="A285" s="57">
        <v>41191</v>
      </c>
    </row>
    <row r="286" spans="1:1" x14ac:dyDescent="0.2">
      <c r="A286" s="57">
        <v>41192</v>
      </c>
    </row>
    <row r="287" spans="1:1" x14ac:dyDescent="0.2">
      <c r="A287" s="57">
        <v>41193</v>
      </c>
    </row>
    <row r="288" spans="1:1" x14ac:dyDescent="0.2">
      <c r="A288" s="57">
        <v>41194</v>
      </c>
    </row>
    <row r="289" spans="1:1" x14ac:dyDescent="0.2">
      <c r="A289" s="57">
        <v>41195</v>
      </c>
    </row>
    <row r="290" spans="1:1" x14ac:dyDescent="0.2">
      <c r="A290" s="57">
        <v>41196</v>
      </c>
    </row>
    <row r="291" spans="1:1" x14ac:dyDescent="0.2">
      <c r="A291" s="57">
        <v>41197</v>
      </c>
    </row>
    <row r="292" spans="1:1" x14ac:dyDescent="0.2">
      <c r="A292" s="57">
        <v>41198</v>
      </c>
    </row>
    <row r="293" spans="1:1" x14ac:dyDescent="0.2">
      <c r="A293" s="57">
        <v>41199</v>
      </c>
    </row>
    <row r="294" spans="1:1" x14ac:dyDescent="0.2">
      <c r="A294" s="57">
        <v>41200</v>
      </c>
    </row>
    <row r="295" spans="1:1" x14ac:dyDescent="0.2">
      <c r="A295" s="57">
        <v>41201</v>
      </c>
    </row>
    <row r="296" spans="1:1" x14ac:dyDescent="0.2">
      <c r="A296" s="57">
        <v>41202</v>
      </c>
    </row>
    <row r="297" spans="1:1" x14ac:dyDescent="0.2">
      <c r="A297" s="57">
        <v>41203</v>
      </c>
    </row>
    <row r="298" spans="1:1" x14ac:dyDescent="0.2">
      <c r="A298" s="57">
        <v>41204</v>
      </c>
    </row>
    <row r="299" spans="1:1" x14ac:dyDescent="0.2">
      <c r="A299" s="57">
        <v>41205</v>
      </c>
    </row>
    <row r="300" spans="1:1" x14ac:dyDescent="0.2">
      <c r="A300" s="57">
        <v>41206</v>
      </c>
    </row>
    <row r="301" spans="1:1" x14ac:dyDescent="0.2">
      <c r="A301" s="57">
        <v>41207</v>
      </c>
    </row>
    <row r="302" spans="1:1" x14ac:dyDescent="0.2">
      <c r="A302" s="57">
        <v>41208</v>
      </c>
    </row>
    <row r="303" spans="1:1" x14ac:dyDescent="0.2">
      <c r="A303" s="57">
        <v>41209</v>
      </c>
    </row>
    <row r="304" spans="1:1" x14ac:dyDescent="0.2">
      <c r="A304" s="57">
        <v>41210</v>
      </c>
    </row>
    <row r="305" spans="1:1" x14ac:dyDescent="0.2">
      <c r="A305" s="57">
        <v>41211</v>
      </c>
    </row>
    <row r="306" spans="1:1" x14ac:dyDescent="0.2">
      <c r="A306" s="57">
        <v>41212</v>
      </c>
    </row>
    <row r="307" spans="1:1" x14ac:dyDescent="0.2">
      <c r="A307" s="57">
        <v>41213</v>
      </c>
    </row>
    <row r="308" spans="1:1" x14ac:dyDescent="0.2">
      <c r="A308" s="57">
        <v>41214</v>
      </c>
    </row>
    <row r="309" spans="1:1" x14ac:dyDescent="0.2">
      <c r="A309" s="57">
        <v>41215</v>
      </c>
    </row>
    <row r="310" spans="1:1" x14ac:dyDescent="0.2">
      <c r="A310" s="57">
        <v>41216</v>
      </c>
    </row>
    <row r="311" spans="1:1" x14ac:dyDescent="0.2">
      <c r="A311" s="57">
        <v>41217</v>
      </c>
    </row>
    <row r="312" spans="1:1" x14ac:dyDescent="0.2">
      <c r="A312" s="57">
        <v>41218</v>
      </c>
    </row>
    <row r="313" spans="1:1" x14ac:dyDescent="0.2">
      <c r="A313" s="57">
        <v>41219</v>
      </c>
    </row>
    <row r="314" spans="1:1" x14ac:dyDescent="0.2">
      <c r="A314" s="57">
        <v>41220</v>
      </c>
    </row>
    <row r="315" spans="1:1" x14ac:dyDescent="0.2">
      <c r="A315" s="57">
        <v>41221</v>
      </c>
    </row>
    <row r="316" spans="1:1" x14ac:dyDescent="0.2">
      <c r="A316" s="57">
        <v>41222</v>
      </c>
    </row>
    <row r="317" spans="1:1" x14ac:dyDescent="0.2">
      <c r="A317" s="57">
        <v>41223</v>
      </c>
    </row>
    <row r="318" spans="1:1" x14ac:dyDescent="0.2">
      <c r="A318" s="57">
        <v>41224</v>
      </c>
    </row>
    <row r="319" spans="1:1" x14ac:dyDescent="0.2">
      <c r="A319" s="57">
        <v>41225</v>
      </c>
    </row>
    <row r="320" spans="1:1" x14ac:dyDescent="0.2">
      <c r="A320" s="57">
        <v>41226</v>
      </c>
    </row>
    <row r="321" spans="1:1" x14ac:dyDescent="0.2">
      <c r="A321" s="57">
        <v>41227</v>
      </c>
    </row>
    <row r="322" spans="1:1" x14ac:dyDescent="0.2">
      <c r="A322" s="57">
        <v>41228</v>
      </c>
    </row>
    <row r="323" spans="1:1" x14ac:dyDescent="0.2">
      <c r="A323" s="57">
        <v>41229</v>
      </c>
    </row>
    <row r="324" spans="1:1" x14ac:dyDescent="0.2">
      <c r="A324" s="57">
        <v>41230</v>
      </c>
    </row>
    <row r="325" spans="1:1" x14ac:dyDescent="0.2">
      <c r="A325" s="57">
        <v>41231</v>
      </c>
    </row>
    <row r="326" spans="1:1" x14ac:dyDescent="0.2">
      <c r="A326" s="57">
        <v>41232</v>
      </c>
    </row>
    <row r="327" spans="1:1" x14ac:dyDescent="0.2">
      <c r="A327" s="57">
        <v>41233</v>
      </c>
    </row>
    <row r="328" spans="1:1" x14ac:dyDescent="0.2">
      <c r="A328" s="57">
        <v>41234</v>
      </c>
    </row>
    <row r="329" spans="1:1" x14ac:dyDescent="0.2">
      <c r="A329" s="57">
        <v>41235</v>
      </c>
    </row>
    <row r="330" spans="1:1" x14ac:dyDescent="0.2">
      <c r="A330" s="57">
        <v>41236</v>
      </c>
    </row>
    <row r="331" spans="1:1" x14ac:dyDescent="0.2">
      <c r="A331" s="57">
        <v>41237</v>
      </c>
    </row>
    <row r="332" spans="1:1" x14ac:dyDescent="0.2">
      <c r="A332" s="57">
        <v>41238</v>
      </c>
    </row>
    <row r="333" spans="1:1" x14ac:dyDescent="0.2">
      <c r="A333" s="57">
        <v>41239</v>
      </c>
    </row>
    <row r="334" spans="1:1" x14ac:dyDescent="0.2">
      <c r="A334" s="57">
        <v>41240</v>
      </c>
    </row>
    <row r="335" spans="1:1" x14ac:dyDescent="0.2">
      <c r="A335" s="57">
        <v>41241</v>
      </c>
    </row>
    <row r="336" spans="1:1" x14ac:dyDescent="0.2">
      <c r="A336" s="57">
        <v>41242</v>
      </c>
    </row>
    <row r="337" spans="1:1" x14ac:dyDescent="0.2">
      <c r="A337" s="57">
        <v>41243</v>
      </c>
    </row>
    <row r="338" spans="1:1" x14ac:dyDescent="0.2">
      <c r="A338" s="57">
        <v>41244</v>
      </c>
    </row>
    <row r="339" spans="1:1" x14ac:dyDescent="0.2">
      <c r="A339" s="57">
        <v>41245</v>
      </c>
    </row>
    <row r="340" spans="1:1" x14ac:dyDescent="0.2">
      <c r="A340" s="57">
        <v>41246</v>
      </c>
    </row>
    <row r="341" spans="1:1" x14ac:dyDescent="0.2">
      <c r="A341" s="57">
        <v>41247</v>
      </c>
    </row>
    <row r="342" spans="1:1" x14ac:dyDescent="0.2">
      <c r="A342" s="57">
        <v>41248</v>
      </c>
    </row>
    <row r="343" spans="1:1" x14ac:dyDescent="0.2">
      <c r="A343" s="57">
        <v>41249</v>
      </c>
    </row>
    <row r="344" spans="1:1" x14ac:dyDescent="0.2">
      <c r="A344" s="57">
        <v>41250</v>
      </c>
    </row>
    <row r="345" spans="1:1" x14ac:dyDescent="0.2">
      <c r="A345" s="57">
        <v>41251</v>
      </c>
    </row>
    <row r="346" spans="1:1" x14ac:dyDescent="0.2">
      <c r="A346" s="57">
        <v>41252</v>
      </c>
    </row>
    <row r="347" spans="1:1" x14ac:dyDescent="0.2">
      <c r="A347" s="57">
        <v>41253</v>
      </c>
    </row>
    <row r="348" spans="1:1" x14ac:dyDescent="0.2">
      <c r="A348" s="57">
        <v>41254</v>
      </c>
    </row>
    <row r="349" spans="1:1" x14ac:dyDescent="0.2">
      <c r="A349" s="57">
        <v>41255</v>
      </c>
    </row>
    <row r="350" spans="1:1" x14ac:dyDescent="0.2">
      <c r="A350" s="57">
        <v>41256</v>
      </c>
    </row>
    <row r="351" spans="1:1" x14ac:dyDescent="0.2">
      <c r="A351" s="57">
        <v>41257</v>
      </c>
    </row>
    <row r="352" spans="1:1" x14ac:dyDescent="0.2">
      <c r="A352" s="57">
        <v>41258</v>
      </c>
    </row>
    <row r="353" spans="1:1" x14ac:dyDescent="0.2">
      <c r="A353" s="57">
        <v>41259</v>
      </c>
    </row>
    <row r="354" spans="1:1" x14ac:dyDescent="0.2">
      <c r="A354" s="57">
        <v>41260</v>
      </c>
    </row>
    <row r="355" spans="1:1" x14ac:dyDescent="0.2">
      <c r="A355" s="57">
        <v>41261</v>
      </c>
    </row>
    <row r="356" spans="1:1" x14ac:dyDescent="0.2">
      <c r="A356" s="57">
        <v>41262</v>
      </c>
    </row>
    <row r="357" spans="1:1" x14ac:dyDescent="0.2">
      <c r="A357" s="57">
        <v>41263</v>
      </c>
    </row>
    <row r="358" spans="1:1" x14ac:dyDescent="0.2">
      <c r="A358" s="57">
        <v>41264</v>
      </c>
    </row>
    <row r="359" spans="1:1" x14ac:dyDescent="0.2">
      <c r="A359" s="57">
        <v>41265</v>
      </c>
    </row>
    <row r="360" spans="1:1" x14ac:dyDescent="0.2">
      <c r="A360" s="57">
        <v>41266</v>
      </c>
    </row>
    <row r="361" spans="1:1" x14ac:dyDescent="0.2">
      <c r="A361" s="57">
        <v>41267</v>
      </c>
    </row>
    <row r="362" spans="1:1" x14ac:dyDescent="0.2">
      <c r="A362" s="57">
        <v>41268</v>
      </c>
    </row>
    <row r="363" spans="1:1" x14ac:dyDescent="0.2">
      <c r="A363" s="57">
        <v>41269</v>
      </c>
    </row>
    <row r="364" spans="1:1" x14ac:dyDescent="0.2">
      <c r="A364" s="57">
        <v>41270</v>
      </c>
    </row>
    <row r="365" spans="1:1" x14ac:dyDescent="0.2">
      <c r="A365" s="57">
        <v>41271</v>
      </c>
    </row>
    <row r="366" spans="1:1" x14ac:dyDescent="0.2">
      <c r="A366" s="57">
        <v>41272</v>
      </c>
    </row>
    <row r="367" spans="1:1" x14ac:dyDescent="0.2">
      <c r="A367" s="57">
        <v>41273</v>
      </c>
    </row>
    <row r="368" spans="1:1" x14ac:dyDescent="0.2">
      <c r="A368" s="57">
        <v>41274</v>
      </c>
    </row>
    <row r="369" spans="1:1" x14ac:dyDescent="0.2">
      <c r="A369" s="57">
        <v>41275</v>
      </c>
    </row>
    <row r="370" spans="1:1" x14ac:dyDescent="0.2">
      <c r="A370" s="57">
        <v>41276</v>
      </c>
    </row>
    <row r="371" spans="1:1" x14ac:dyDescent="0.2">
      <c r="A371" s="57">
        <v>41277</v>
      </c>
    </row>
    <row r="372" spans="1:1" x14ac:dyDescent="0.2">
      <c r="A372" s="57">
        <v>41278</v>
      </c>
    </row>
    <row r="373" spans="1:1" x14ac:dyDescent="0.2">
      <c r="A373" s="57">
        <v>41279</v>
      </c>
    </row>
    <row r="374" spans="1:1" x14ac:dyDescent="0.2">
      <c r="A374" s="57">
        <v>41280</v>
      </c>
    </row>
    <row r="375" spans="1:1" x14ac:dyDescent="0.2">
      <c r="A375" s="57">
        <v>41281</v>
      </c>
    </row>
    <row r="376" spans="1:1" x14ac:dyDescent="0.2">
      <c r="A376" s="57">
        <v>41282</v>
      </c>
    </row>
    <row r="377" spans="1:1" x14ac:dyDescent="0.2">
      <c r="A377" s="57">
        <v>41283</v>
      </c>
    </row>
    <row r="378" spans="1:1" x14ac:dyDescent="0.2">
      <c r="A378" s="57">
        <v>41284</v>
      </c>
    </row>
    <row r="379" spans="1:1" x14ac:dyDescent="0.2">
      <c r="A379" s="57">
        <v>41285</v>
      </c>
    </row>
    <row r="380" spans="1:1" x14ac:dyDescent="0.2">
      <c r="A380" s="57">
        <v>41286</v>
      </c>
    </row>
    <row r="381" spans="1:1" x14ac:dyDescent="0.2">
      <c r="A381" s="57">
        <v>41287</v>
      </c>
    </row>
    <row r="382" spans="1:1" x14ac:dyDescent="0.2">
      <c r="A382" s="57">
        <v>41288</v>
      </c>
    </row>
    <row r="383" spans="1:1" x14ac:dyDescent="0.2">
      <c r="A383" s="57">
        <v>41289</v>
      </c>
    </row>
    <row r="384" spans="1:1" x14ac:dyDescent="0.2">
      <c r="A384" s="57">
        <v>41290</v>
      </c>
    </row>
    <row r="385" spans="1:1" x14ac:dyDescent="0.2">
      <c r="A385" s="57">
        <v>41291</v>
      </c>
    </row>
    <row r="386" spans="1:1" x14ac:dyDescent="0.2">
      <c r="A386" s="57">
        <v>41292</v>
      </c>
    </row>
    <row r="387" spans="1:1" x14ac:dyDescent="0.2">
      <c r="A387" s="57">
        <v>41293</v>
      </c>
    </row>
    <row r="388" spans="1:1" x14ac:dyDescent="0.2">
      <c r="A388" s="57">
        <v>41294</v>
      </c>
    </row>
    <row r="389" spans="1:1" x14ac:dyDescent="0.2">
      <c r="A389" s="57">
        <v>41295</v>
      </c>
    </row>
    <row r="390" spans="1:1" x14ac:dyDescent="0.2">
      <c r="A390" s="57">
        <v>41296</v>
      </c>
    </row>
    <row r="391" spans="1:1" x14ac:dyDescent="0.2">
      <c r="A391" s="57">
        <v>41297</v>
      </c>
    </row>
    <row r="392" spans="1:1" x14ac:dyDescent="0.2">
      <c r="A392" s="57">
        <v>41298</v>
      </c>
    </row>
    <row r="393" spans="1:1" x14ac:dyDescent="0.2">
      <c r="A393" s="57">
        <v>41299</v>
      </c>
    </row>
    <row r="394" spans="1:1" x14ac:dyDescent="0.2">
      <c r="A394" s="57">
        <v>41300</v>
      </c>
    </row>
    <row r="395" spans="1:1" x14ac:dyDescent="0.2">
      <c r="A395" s="57">
        <v>41301</v>
      </c>
    </row>
    <row r="396" spans="1:1" x14ac:dyDescent="0.2">
      <c r="A396" s="57">
        <v>41302</v>
      </c>
    </row>
    <row r="397" spans="1:1" x14ac:dyDescent="0.2">
      <c r="A397" s="57">
        <v>41303</v>
      </c>
    </row>
    <row r="398" spans="1:1" x14ac:dyDescent="0.2">
      <c r="A398" s="57">
        <v>41304</v>
      </c>
    </row>
    <row r="399" spans="1:1" x14ac:dyDescent="0.2">
      <c r="A399" s="57">
        <v>41305</v>
      </c>
    </row>
    <row r="400" spans="1:1" x14ac:dyDescent="0.2">
      <c r="A400" s="57">
        <v>41306</v>
      </c>
    </row>
    <row r="401" spans="1:1" x14ac:dyDescent="0.2">
      <c r="A401" s="57">
        <v>41307</v>
      </c>
    </row>
    <row r="402" spans="1:1" x14ac:dyDescent="0.2">
      <c r="A402" s="57">
        <v>41308</v>
      </c>
    </row>
    <row r="403" spans="1:1" x14ac:dyDescent="0.2">
      <c r="A403" s="57">
        <v>41309</v>
      </c>
    </row>
    <row r="404" spans="1:1" x14ac:dyDescent="0.2">
      <c r="A404" s="57">
        <v>41310</v>
      </c>
    </row>
    <row r="405" spans="1:1" x14ac:dyDescent="0.2">
      <c r="A405" s="57">
        <v>41311</v>
      </c>
    </row>
    <row r="406" spans="1:1" x14ac:dyDescent="0.2">
      <c r="A406" s="57">
        <v>41312</v>
      </c>
    </row>
    <row r="407" spans="1:1" x14ac:dyDescent="0.2">
      <c r="A407" s="57">
        <v>41313</v>
      </c>
    </row>
    <row r="408" spans="1:1" x14ac:dyDescent="0.2">
      <c r="A408" s="57">
        <v>41314</v>
      </c>
    </row>
    <row r="409" spans="1:1" x14ac:dyDescent="0.2">
      <c r="A409" s="57">
        <v>41315</v>
      </c>
    </row>
    <row r="410" spans="1:1" x14ac:dyDescent="0.2">
      <c r="A410" s="57">
        <v>41316</v>
      </c>
    </row>
    <row r="411" spans="1:1" x14ac:dyDescent="0.2">
      <c r="A411" s="57">
        <v>41317</v>
      </c>
    </row>
    <row r="412" spans="1:1" x14ac:dyDescent="0.2">
      <c r="A412" s="57">
        <v>41318</v>
      </c>
    </row>
    <row r="413" spans="1:1" x14ac:dyDescent="0.2">
      <c r="A413" s="57">
        <v>41319</v>
      </c>
    </row>
    <row r="414" spans="1:1" x14ac:dyDescent="0.2">
      <c r="A414" s="57">
        <v>41320</v>
      </c>
    </row>
    <row r="415" spans="1:1" x14ac:dyDescent="0.2">
      <c r="A415" s="57">
        <v>41321</v>
      </c>
    </row>
    <row r="416" spans="1:1" x14ac:dyDescent="0.2">
      <c r="A416" s="57">
        <v>41322</v>
      </c>
    </row>
    <row r="417" spans="1:1" x14ac:dyDescent="0.2">
      <c r="A417" s="57">
        <v>41323</v>
      </c>
    </row>
    <row r="418" spans="1:1" x14ac:dyDescent="0.2">
      <c r="A418" s="57">
        <v>41324</v>
      </c>
    </row>
    <row r="419" spans="1:1" x14ac:dyDescent="0.2">
      <c r="A419" s="57">
        <v>41325</v>
      </c>
    </row>
    <row r="420" spans="1:1" x14ac:dyDescent="0.2">
      <c r="A420" s="57">
        <v>41326</v>
      </c>
    </row>
    <row r="421" spans="1:1" x14ac:dyDescent="0.2">
      <c r="A421" s="57">
        <v>41327</v>
      </c>
    </row>
    <row r="422" spans="1:1" x14ac:dyDescent="0.2">
      <c r="A422" s="57">
        <v>41328</v>
      </c>
    </row>
    <row r="423" spans="1:1" x14ac:dyDescent="0.2">
      <c r="A423" s="57">
        <v>41329</v>
      </c>
    </row>
    <row r="424" spans="1:1" x14ac:dyDescent="0.2">
      <c r="A424" s="57">
        <v>41330</v>
      </c>
    </row>
    <row r="425" spans="1:1" x14ac:dyDescent="0.2">
      <c r="A425" s="57">
        <v>41331</v>
      </c>
    </row>
    <row r="426" spans="1:1" x14ac:dyDescent="0.2">
      <c r="A426" s="57">
        <v>41332</v>
      </c>
    </row>
    <row r="427" spans="1:1" x14ac:dyDescent="0.2">
      <c r="A427" s="57">
        <v>41333</v>
      </c>
    </row>
    <row r="428" spans="1:1" x14ac:dyDescent="0.2">
      <c r="A428" s="57">
        <v>41334</v>
      </c>
    </row>
    <row r="429" spans="1:1" x14ac:dyDescent="0.2">
      <c r="A429" s="57">
        <v>41335</v>
      </c>
    </row>
    <row r="430" spans="1:1" x14ac:dyDescent="0.2">
      <c r="A430" s="57">
        <v>41336</v>
      </c>
    </row>
    <row r="431" spans="1:1" x14ac:dyDescent="0.2">
      <c r="A431" s="57">
        <v>41337</v>
      </c>
    </row>
    <row r="432" spans="1:1" x14ac:dyDescent="0.2">
      <c r="A432" s="57">
        <v>41338</v>
      </c>
    </row>
    <row r="433" spans="1:1" x14ac:dyDescent="0.2">
      <c r="A433" s="57">
        <v>41339</v>
      </c>
    </row>
    <row r="434" spans="1:1" x14ac:dyDescent="0.2">
      <c r="A434" s="57">
        <v>41340</v>
      </c>
    </row>
    <row r="435" spans="1:1" x14ac:dyDescent="0.2">
      <c r="A435" s="57">
        <v>41341</v>
      </c>
    </row>
    <row r="436" spans="1:1" x14ac:dyDescent="0.2">
      <c r="A436" s="57">
        <v>41342</v>
      </c>
    </row>
    <row r="437" spans="1:1" x14ac:dyDescent="0.2">
      <c r="A437" s="57">
        <v>41343</v>
      </c>
    </row>
    <row r="438" spans="1:1" x14ac:dyDescent="0.2">
      <c r="A438" s="57">
        <v>41344</v>
      </c>
    </row>
    <row r="439" spans="1:1" x14ac:dyDescent="0.2">
      <c r="A439" s="57">
        <v>41345</v>
      </c>
    </row>
    <row r="440" spans="1:1" x14ac:dyDescent="0.2">
      <c r="A440" s="57">
        <v>41346</v>
      </c>
    </row>
    <row r="441" spans="1:1" x14ac:dyDescent="0.2">
      <c r="A441" s="57">
        <v>41347</v>
      </c>
    </row>
    <row r="442" spans="1:1" x14ac:dyDescent="0.2">
      <c r="A442" s="57">
        <v>41348</v>
      </c>
    </row>
    <row r="443" spans="1:1" x14ac:dyDescent="0.2">
      <c r="A443" s="57">
        <v>41349</v>
      </c>
    </row>
    <row r="444" spans="1:1" x14ac:dyDescent="0.2">
      <c r="A444" s="57">
        <v>41350</v>
      </c>
    </row>
    <row r="445" spans="1:1" x14ac:dyDescent="0.2">
      <c r="A445" s="57">
        <v>41351</v>
      </c>
    </row>
    <row r="446" spans="1:1" x14ac:dyDescent="0.2">
      <c r="A446" s="57">
        <v>41352</v>
      </c>
    </row>
    <row r="447" spans="1:1" x14ac:dyDescent="0.2">
      <c r="A447" s="57">
        <v>41353</v>
      </c>
    </row>
    <row r="448" spans="1:1" x14ac:dyDescent="0.2">
      <c r="A448" s="57">
        <v>41354</v>
      </c>
    </row>
    <row r="449" spans="1:1" x14ac:dyDescent="0.2">
      <c r="A449" s="57">
        <v>41355</v>
      </c>
    </row>
    <row r="450" spans="1:1" x14ac:dyDescent="0.2">
      <c r="A450" s="57">
        <v>41356</v>
      </c>
    </row>
    <row r="451" spans="1:1" x14ac:dyDescent="0.2">
      <c r="A451" s="57">
        <v>41357</v>
      </c>
    </row>
    <row r="452" spans="1:1" x14ac:dyDescent="0.2">
      <c r="A452" s="57">
        <v>41358</v>
      </c>
    </row>
    <row r="453" spans="1:1" x14ac:dyDescent="0.2">
      <c r="A453" s="57">
        <v>41359</v>
      </c>
    </row>
    <row r="454" spans="1:1" x14ac:dyDescent="0.2">
      <c r="A454" s="57">
        <v>41360</v>
      </c>
    </row>
    <row r="455" spans="1:1" x14ac:dyDescent="0.2">
      <c r="A455" s="57">
        <v>41361</v>
      </c>
    </row>
    <row r="456" spans="1:1" x14ac:dyDescent="0.2">
      <c r="A456" s="57">
        <v>41362</v>
      </c>
    </row>
    <row r="457" spans="1:1" x14ac:dyDescent="0.2">
      <c r="A457" s="57">
        <v>41363</v>
      </c>
    </row>
    <row r="458" spans="1:1" x14ac:dyDescent="0.2">
      <c r="A458" s="57">
        <v>41364</v>
      </c>
    </row>
    <row r="459" spans="1:1" x14ac:dyDescent="0.2">
      <c r="A459" s="57">
        <v>41365</v>
      </c>
    </row>
    <row r="460" spans="1:1" x14ac:dyDescent="0.2">
      <c r="A460" s="57">
        <v>41366</v>
      </c>
    </row>
    <row r="461" spans="1:1" x14ac:dyDescent="0.2">
      <c r="A461" s="57">
        <v>41367</v>
      </c>
    </row>
    <row r="462" spans="1:1" x14ac:dyDescent="0.2">
      <c r="A462" s="57">
        <v>41368</v>
      </c>
    </row>
    <row r="463" spans="1:1" x14ac:dyDescent="0.2">
      <c r="A463" s="57">
        <v>41369</v>
      </c>
    </row>
    <row r="464" spans="1:1" x14ac:dyDescent="0.2">
      <c r="A464" s="57">
        <v>41370</v>
      </c>
    </row>
    <row r="465" spans="1:1" x14ac:dyDescent="0.2">
      <c r="A465" s="57">
        <v>41371</v>
      </c>
    </row>
    <row r="466" spans="1:1" x14ac:dyDescent="0.2">
      <c r="A466" s="57">
        <v>41372</v>
      </c>
    </row>
    <row r="467" spans="1:1" x14ac:dyDescent="0.2">
      <c r="A467" s="57">
        <v>41373</v>
      </c>
    </row>
    <row r="468" spans="1:1" x14ac:dyDescent="0.2">
      <c r="A468" s="57">
        <v>41374</v>
      </c>
    </row>
    <row r="469" spans="1:1" x14ac:dyDescent="0.2">
      <c r="A469" s="57">
        <v>41375</v>
      </c>
    </row>
    <row r="470" spans="1:1" x14ac:dyDescent="0.2">
      <c r="A470" s="57">
        <v>41376</v>
      </c>
    </row>
    <row r="471" spans="1:1" x14ac:dyDescent="0.2">
      <c r="A471" s="57">
        <v>41377</v>
      </c>
    </row>
    <row r="472" spans="1:1" x14ac:dyDescent="0.2">
      <c r="A472" s="57">
        <v>41378</v>
      </c>
    </row>
    <row r="473" spans="1:1" x14ac:dyDescent="0.2">
      <c r="A473" s="57">
        <v>41379</v>
      </c>
    </row>
    <row r="474" spans="1:1" x14ac:dyDescent="0.2">
      <c r="A474" s="57">
        <v>41380</v>
      </c>
    </row>
    <row r="475" spans="1:1" x14ac:dyDescent="0.2">
      <c r="A475" s="57">
        <v>41381</v>
      </c>
    </row>
    <row r="476" spans="1:1" x14ac:dyDescent="0.2">
      <c r="A476" s="57">
        <v>41382</v>
      </c>
    </row>
    <row r="477" spans="1:1" x14ac:dyDescent="0.2">
      <c r="A477" s="57">
        <v>41383</v>
      </c>
    </row>
    <row r="478" spans="1:1" x14ac:dyDescent="0.2">
      <c r="A478" s="57">
        <v>41384</v>
      </c>
    </row>
    <row r="479" spans="1:1" x14ac:dyDescent="0.2">
      <c r="A479" s="57">
        <v>41385</v>
      </c>
    </row>
    <row r="480" spans="1:1" x14ac:dyDescent="0.2">
      <c r="A480" s="57">
        <v>41386</v>
      </c>
    </row>
    <row r="481" spans="1:1" x14ac:dyDescent="0.2">
      <c r="A481" s="57">
        <v>41387</v>
      </c>
    </row>
    <row r="482" spans="1:1" x14ac:dyDescent="0.2">
      <c r="A482" s="57">
        <v>41388</v>
      </c>
    </row>
    <row r="483" spans="1:1" x14ac:dyDescent="0.2">
      <c r="A483" s="57">
        <v>41389</v>
      </c>
    </row>
    <row r="484" spans="1:1" x14ac:dyDescent="0.2">
      <c r="A484" s="57">
        <v>41390</v>
      </c>
    </row>
    <row r="485" spans="1:1" x14ac:dyDescent="0.2">
      <c r="A485" s="57">
        <v>41391</v>
      </c>
    </row>
    <row r="486" spans="1:1" x14ac:dyDescent="0.2">
      <c r="A486" s="57">
        <v>41392</v>
      </c>
    </row>
    <row r="487" spans="1:1" x14ac:dyDescent="0.2">
      <c r="A487" s="57">
        <v>41393</v>
      </c>
    </row>
    <row r="488" spans="1:1" x14ac:dyDescent="0.2">
      <c r="A488" s="57">
        <v>41394</v>
      </c>
    </row>
    <row r="489" spans="1:1" x14ac:dyDescent="0.2">
      <c r="A489" s="57">
        <v>41395</v>
      </c>
    </row>
    <row r="490" spans="1:1" x14ac:dyDescent="0.2">
      <c r="A490" s="57">
        <v>41396</v>
      </c>
    </row>
    <row r="491" spans="1:1" x14ac:dyDescent="0.2">
      <c r="A491" s="57">
        <v>41397</v>
      </c>
    </row>
    <row r="492" spans="1:1" x14ac:dyDescent="0.2">
      <c r="A492" s="57">
        <v>41398</v>
      </c>
    </row>
    <row r="493" spans="1:1" x14ac:dyDescent="0.2">
      <c r="A493" s="57">
        <v>41399</v>
      </c>
    </row>
    <row r="494" spans="1:1" x14ac:dyDescent="0.2">
      <c r="A494" s="57">
        <v>41400</v>
      </c>
    </row>
    <row r="495" spans="1:1" x14ac:dyDescent="0.2">
      <c r="A495" s="57">
        <v>41401</v>
      </c>
    </row>
    <row r="496" spans="1:1" x14ac:dyDescent="0.2">
      <c r="A496" s="57">
        <v>41402</v>
      </c>
    </row>
    <row r="497" spans="1:1" x14ac:dyDescent="0.2">
      <c r="A497" s="57">
        <v>41403</v>
      </c>
    </row>
    <row r="498" spans="1:1" x14ac:dyDescent="0.2">
      <c r="A498" s="57">
        <v>41404</v>
      </c>
    </row>
    <row r="499" spans="1:1" x14ac:dyDescent="0.2">
      <c r="A499" s="57">
        <v>41405</v>
      </c>
    </row>
    <row r="500" spans="1:1" x14ac:dyDescent="0.2">
      <c r="A500" s="57">
        <v>41406</v>
      </c>
    </row>
    <row r="501" spans="1:1" x14ac:dyDescent="0.2">
      <c r="A501" s="57">
        <v>41407</v>
      </c>
    </row>
    <row r="502" spans="1:1" x14ac:dyDescent="0.2">
      <c r="A502" s="57">
        <v>41408</v>
      </c>
    </row>
    <row r="503" spans="1:1" x14ac:dyDescent="0.2">
      <c r="A503" s="57">
        <v>41409</v>
      </c>
    </row>
    <row r="504" spans="1:1" x14ac:dyDescent="0.2">
      <c r="A504" s="57">
        <v>41410</v>
      </c>
    </row>
    <row r="505" spans="1:1" x14ac:dyDescent="0.2">
      <c r="A505" s="57">
        <v>41411</v>
      </c>
    </row>
    <row r="506" spans="1:1" x14ac:dyDescent="0.2">
      <c r="A506" s="57">
        <v>41412</v>
      </c>
    </row>
    <row r="507" spans="1:1" x14ac:dyDescent="0.2">
      <c r="A507" s="57">
        <v>41413</v>
      </c>
    </row>
    <row r="508" spans="1:1" x14ac:dyDescent="0.2">
      <c r="A508" s="57">
        <v>41414</v>
      </c>
    </row>
    <row r="509" spans="1:1" x14ac:dyDescent="0.2">
      <c r="A509" s="57">
        <v>41415</v>
      </c>
    </row>
    <row r="510" spans="1:1" x14ac:dyDescent="0.2">
      <c r="A510" s="57">
        <v>41416</v>
      </c>
    </row>
    <row r="511" spans="1:1" x14ac:dyDescent="0.2">
      <c r="A511" s="57">
        <v>41417</v>
      </c>
    </row>
    <row r="512" spans="1:1" x14ac:dyDescent="0.2">
      <c r="A512" s="57">
        <v>41418</v>
      </c>
    </row>
    <row r="513" spans="1:1" x14ac:dyDescent="0.2">
      <c r="A513" s="57">
        <v>41419</v>
      </c>
    </row>
    <row r="514" spans="1:1" x14ac:dyDescent="0.2">
      <c r="A514" s="57">
        <v>41420</v>
      </c>
    </row>
    <row r="515" spans="1:1" x14ac:dyDescent="0.2">
      <c r="A515" s="57">
        <v>41421</v>
      </c>
    </row>
    <row r="516" spans="1:1" x14ac:dyDescent="0.2">
      <c r="A516" s="57">
        <v>41422</v>
      </c>
    </row>
    <row r="517" spans="1:1" x14ac:dyDescent="0.2">
      <c r="A517" s="57">
        <v>41423</v>
      </c>
    </row>
    <row r="518" spans="1:1" x14ac:dyDescent="0.2">
      <c r="A518" s="57">
        <v>41424</v>
      </c>
    </row>
    <row r="519" spans="1:1" x14ac:dyDescent="0.2">
      <c r="A519" s="57">
        <v>41425</v>
      </c>
    </row>
    <row r="520" spans="1:1" x14ac:dyDescent="0.2">
      <c r="A520" s="57">
        <v>41426</v>
      </c>
    </row>
    <row r="521" spans="1:1" x14ac:dyDescent="0.2">
      <c r="A521" s="57">
        <v>41427</v>
      </c>
    </row>
    <row r="522" spans="1:1" x14ac:dyDescent="0.2">
      <c r="A522" s="57">
        <v>41428</v>
      </c>
    </row>
    <row r="523" spans="1:1" x14ac:dyDescent="0.2">
      <c r="A523" s="57">
        <v>41429</v>
      </c>
    </row>
    <row r="524" spans="1:1" x14ac:dyDescent="0.2">
      <c r="A524" s="57">
        <v>41430</v>
      </c>
    </row>
    <row r="525" spans="1:1" x14ac:dyDescent="0.2">
      <c r="A525" s="57">
        <v>41431</v>
      </c>
    </row>
    <row r="526" spans="1:1" x14ac:dyDescent="0.2">
      <c r="A526" s="57">
        <v>41432</v>
      </c>
    </row>
    <row r="527" spans="1:1" x14ac:dyDescent="0.2">
      <c r="A527" s="57">
        <v>41433</v>
      </c>
    </row>
    <row r="528" spans="1:1" x14ac:dyDescent="0.2">
      <c r="A528" s="57">
        <v>41434</v>
      </c>
    </row>
    <row r="529" spans="1:1" x14ac:dyDescent="0.2">
      <c r="A529" s="57">
        <v>41435</v>
      </c>
    </row>
    <row r="530" spans="1:1" x14ac:dyDescent="0.2">
      <c r="A530" s="57">
        <v>41436</v>
      </c>
    </row>
    <row r="531" spans="1:1" x14ac:dyDescent="0.2">
      <c r="A531" s="57">
        <v>41437</v>
      </c>
    </row>
    <row r="532" spans="1:1" x14ac:dyDescent="0.2">
      <c r="A532" s="57">
        <v>41438</v>
      </c>
    </row>
    <row r="533" spans="1:1" x14ac:dyDescent="0.2">
      <c r="A533" s="57">
        <v>41439</v>
      </c>
    </row>
    <row r="534" spans="1:1" x14ac:dyDescent="0.2">
      <c r="A534" s="57">
        <v>41440</v>
      </c>
    </row>
    <row r="535" spans="1:1" x14ac:dyDescent="0.2">
      <c r="A535" s="57">
        <v>41441</v>
      </c>
    </row>
    <row r="536" spans="1:1" x14ac:dyDescent="0.2">
      <c r="A536" s="57">
        <v>41442</v>
      </c>
    </row>
    <row r="537" spans="1:1" x14ac:dyDescent="0.2">
      <c r="A537" s="57">
        <v>41443</v>
      </c>
    </row>
    <row r="538" spans="1:1" x14ac:dyDescent="0.2">
      <c r="A538" s="57">
        <v>41444</v>
      </c>
    </row>
    <row r="539" spans="1:1" x14ac:dyDescent="0.2">
      <c r="A539" s="57">
        <v>41445</v>
      </c>
    </row>
    <row r="540" spans="1:1" x14ac:dyDescent="0.2">
      <c r="A540" s="57">
        <v>41446</v>
      </c>
    </row>
    <row r="541" spans="1:1" x14ac:dyDescent="0.2">
      <c r="A541" s="57">
        <v>41447</v>
      </c>
    </row>
    <row r="542" spans="1:1" x14ac:dyDescent="0.2">
      <c r="A542" s="57">
        <v>41448</v>
      </c>
    </row>
    <row r="543" spans="1:1" x14ac:dyDescent="0.2">
      <c r="A543" s="57">
        <v>41449</v>
      </c>
    </row>
    <row r="544" spans="1:1" x14ac:dyDescent="0.2">
      <c r="A544" s="57">
        <v>41450</v>
      </c>
    </row>
    <row r="545" spans="1:1" x14ac:dyDescent="0.2">
      <c r="A545" s="57">
        <v>41451</v>
      </c>
    </row>
    <row r="546" spans="1:1" x14ac:dyDescent="0.2">
      <c r="A546" s="57">
        <v>41452</v>
      </c>
    </row>
    <row r="547" spans="1:1" x14ac:dyDescent="0.2">
      <c r="A547" s="57">
        <v>41453</v>
      </c>
    </row>
    <row r="548" spans="1:1" x14ac:dyDescent="0.2">
      <c r="A548" s="57">
        <v>41454</v>
      </c>
    </row>
    <row r="549" spans="1:1" x14ac:dyDescent="0.2">
      <c r="A549" s="57">
        <v>41455</v>
      </c>
    </row>
    <row r="550" spans="1:1" x14ac:dyDescent="0.2">
      <c r="A550" s="57">
        <v>41456</v>
      </c>
    </row>
    <row r="551" spans="1:1" x14ac:dyDescent="0.2">
      <c r="A551" s="57">
        <v>41457</v>
      </c>
    </row>
    <row r="552" spans="1:1" x14ac:dyDescent="0.2">
      <c r="A552" s="57">
        <v>41458</v>
      </c>
    </row>
    <row r="553" spans="1:1" x14ac:dyDescent="0.2">
      <c r="A553" s="57">
        <v>41459</v>
      </c>
    </row>
    <row r="554" spans="1:1" x14ac:dyDescent="0.2">
      <c r="A554" s="57">
        <v>41460</v>
      </c>
    </row>
    <row r="555" spans="1:1" x14ac:dyDescent="0.2">
      <c r="A555" s="57">
        <v>41461</v>
      </c>
    </row>
    <row r="556" spans="1:1" x14ac:dyDescent="0.2">
      <c r="A556" s="57">
        <v>41462</v>
      </c>
    </row>
    <row r="557" spans="1:1" x14ac:dyDescent="0.2">
      <c r="A557" s="57">
        <v>41463</v>
      </c>
    </row>
    <row r="558" spans="1:1" x14ac:dyDescent="0.2">
      <c r="A558" s="57">
        <v>41464</v>
      </c>
    </row>
    <row r="559" spans="1:1" x14ac:dyDescent="0.2">
      <c r="A559" s="57">
        <v>41465</v>
      </c>
    </row>
    <row r="560" spans="1:1" x14ac:dyDescent="0.2">
      <c r="A560" s="57">
        <v>41466</v>
      </c>
    </row>
    <row r="561" spans="1:1" x14ac:dyDescent="0.2">
      <c r="A561" s="57">
        <v>41467</v>
      </c>
    </row>
    <row r="562" spans="1:1" x14ac:dyDescent="0.2">
      <c r="A562" s="57">
        <v>41468</v>
      </c>
    </row>
    <row r="563" spans="1:1" x14ac:dyDescent="0.2">
      <c r="A563" s="57">
        <v>41469</v>
      </c>
    </row>
    <row r="564" spans="1:1" x14ac:dyDescent="0.2">
      <c r="A564" s="57">
        <v>41470</v>
      </c>
    </row>
    <row r="565" spans="1:1" x14ac:dyDescent="0.2">
      <c r="A565" s="57">
        <v>41471</v>
      </c>
    </row>
    <row r="566" spans="1:1" x14ac:dyDescent="0.2">
      <c r="A566" s="57">
        <v>41472</v>
      </c>
    </row>
    <row r="567" spans="1:1" x14ac:dyDescent="0.2">
      <c r="A567" s="57">
        <v>41473</v>
      </c>
    </row>
    <row r="568" spans="1:1" x14ac:dyDescent="0.2">
      <c r="A568" s="57">
        <v>41474</v>
      </c>
    </row>
    <row r="569" spans="1:1" x14ac:dyDescent="0.2">
      <c r="A569" s="57">
        <v>41475</v>
      </c>
    </row>
    <row r="570" spans="1:1" x14ac:dyDescent="0.2">
      <c r="A570" s="57">
        <v>41476</v>
      </c>
    </row>
    <row r="571" spans="1:1" x14ac:dyDescent="0.2">
      <c r="A571" s="57">
        <v>41477</v>
      </c>
    </row>
    <row r="572" spans="1:1" x14ac:dyDescent="0.2">
      <c r="A572" s="57">
        <v>41478</v>
      </c>
    </row>
    <row r="573" spans="1:1" x14ac:dyDescent="0.2">
      <c r="A573" s="57">
        <v>41479</v>
      </c>
    </row>
    <row r="574" spans="1:1" x14ac:dyDescent="0.2">
      <c r="A574" s="57">
        <v>41480</v>
      </c>
    </row>
    <row r="575" spans="1:1" x14ac:dyDescent="0.2">
      <c r="A575" s="57">
        <v>41481</v>
      </c>
    </row>
    <row r="576" spans="1:1" x14ac:dyDescent="0.2">
      <c r="A576" s="57">
        <v>41482</v>
      </c>
    </row>
    <row r="577" spans="1:1" x14ac:dyDescent="0.2">
      <c r="A577" s="57">
        <v>41483</v>
      </c>
    </row>
    <row r="578" spans="1:1" x14ac:dyDescent="0.2">
      <c r="A578" s="57">
        <v>41484</v>
      </c>
    </row>
    <row r="579" spans="1:1" x14ac:dyDescent="0.2">
      <c r="A579" s="57">
        <v>41485</v>
      </c>
    </row>
    <row r="580" spans="1:1" x14ac:dyDescent="0.2">
      <c r="A580" s="57">
        <v>41486</v>
      </c>
    </row>
    <row r="581" spans="1:1" x14ac:dyDescent="0.2">
      <c r="A581" s="57">
        <v>41487</v>
      </c>
    </row>
    <row r="582" spans="1:1" x14ac:dyDescent="0.2">
      <c r="A582" s="57">
        <v>41488</v>
      </c>
    </row>
    <row r="583" spans="1:1" x14ac:dyDescent="0.2">
      <c r="A583" s="57">
        <v>41489</v>
      </c>
    </row>
    <row r="584" spans="1:1" x14ac:dyDescent="0.2">
      <c r="A584" s="57">
        <v>41490</v>
      </c>
    </row>
    <row r="585" spans="1:1" x14ac:dyDescent="0.2">
      <c r="A585" s="57">
        <v>41491</v>
      </c>
    </row>
    <row r="586" spans="1:1" x14ac:dyDescent="0.2">
      <c r="A586" s="57">
        <v>41492</v>
      </c>
    </row>
    <row r="587" spans="1:1" x14ac:dyDescent="0.2">
      <c r="A587" s="57">
        <v>41493</v>
      </c>
    </row>
    <row r="588" spans="1:1" x14ac:dyDescent="0.2">
      <c r="A588" s="57">
        <v>41494</v>
      </c>
    </row>
    <row r="589" spans="1:1" x14ac:dyDescent="0.2">
      <c r="A589" s="57">
        <v>41495</v>
      </c>
    </row>
    <row r="590" spans="1:1" x14ac:dyDescent="0.2">
      <c r="A590" s="57">
        <v>41496</v>
      </c>
    </row>
    <row r="591" spans="1:1" x14ac:dyDescent="0.2">
      <c r="A591" s="57">
        <v>41497</v>
      </c>
    </row>
    <row r="592" spans="1:1" x14ac:dyDescent="0.2">
      <c r="A592" s="57">
        <v>41498</v>
      </c>
    </row>
    <row r="593" spans="1:1" x14ac:dyDescent="0.2">
      <c r="A593" s="57">
        <v>41499</v>
      </c>
    </row>
    <row r="594" spans="1:1" x14ac:dyDescent="0.2">
      <c r="A594" s="57">
        <v>41500</v>
      </c>
    </row>
    <row r="595" spans="1:1" x14ac:dyDescent="0.2">
      <c r="A595" s="57">
        <v>41501</v>
      </c>
    </row>
    <row r="596" spans="1:1" x14ac:dyDescent="0.2">
      <c r="A596" s="57">
        <v>41502</v>
      </c>
    </row>
    <row r="597" spans="1:1" x14ac:dyDescent="0.2">
      <c r="A597" s="57">
        <v>41503</v>
      </c>
    </row>
    <row r="598" spans="1:1" x14ac:dyDescent="0.2">
      <c r="A598" s="57">
        <v>41504</v>
      </c>
    </row>
    <row r="599" spans="1:1" x14ac:dyDescent="0.2">
      <c r="A599" s="57">
        <v>41505</v>
      </c>
    </row>
    <row r="600" spans="1:1" x14ac:dyDescent="0.2">
      <c r="A600" s="57">
        <v>41506</v>
      </c>
    </row>
    <row r="601" spans="1:1" x14ac:dyDescent="0.2">
      <c r="A601" s="57">
        <v>41507</v>
      </c>
    </row>
    <row r="602" spans="1:1" x14ac:dyDescent="0.2">
      <c r="A602" s="57">
        <v>41508</v>
      </c>
    </row>
    <row r="603" spans="1:1" x14ac:dyDescent="0.2">
      <c r="A603" s="57">
        <v>41509</v>
      </c>
    </row>
    <row r="604" spans="1:1" x14ac:dyDescent="0.2">
      <c r="A604" s="57">
        <v>41510</v>
      </c>
    </row>
    <row r="605" spans="1:1" x14ac:dyDescent="0.2">
      <c r="A605" s="57">
        <v>41511</v>
      </c>
    </row>
    <row r="606" spans="1:1" x14ac:dyDescent="0.2">
      <c r="A606" s="57">
        <v>41512</v>
      </c>
    </row>
    <row r="607" spans="1:1" x14ac:dyDescent="0.2">
      <c r="A607" s="57">
        <v>41513</v>
      </c>
    </row>
    <row r="608" spans="1:1" x14ac:dyDescent="0.2">
      <c r="A608" s="57">
        <v>41514</v>
      </c>
    </row>
    <row r="609" spans="1:1" x14ac:dyDescent="0.2">
      <c r="A609" s="57">
        <v>41515</v>
      </c>
    </row>
    <row r="610" spans="1:1" x14ac:dyDescent="0.2">
      <c r="A610" s="57">
        <v>41516</v>
      </c>
    </row>
    <row r="611" spans="1:1" x14ac:dyDescent="0.2">
      <c r="A611" s="57">
        <v>41517</v>
      </c>
    </row>
    <row r="612" spans="1:1" x14ac:dyDescent="0.2">
      <c r="A612" s="57">
        <v>41518</v>
      </c>
    </row>
    <row r="613" spans="1:1" x14ac:dyDescent="0.2">
      <c r="A613" s="57">
        <v>41519</v>
      </c>
    </row>
    <row r="614" spans="1:1" x14ac:dyDescent="0.2">
      <c r="A614" s="57">
        <v>41520</v>
      </c>
    </row>
    <row r="615" spans="1:1" x14ac:dyDescent="0.2">
      <c r="A615" s="57">
        <v>41521</v>
      </c>
    </row>
    <row r="616" spans="1:1" x14ac:dyDescent="0.2">
      <c r="A616" s="57">
        <v>41522</v>
      </c>
    </row>
    <row r="617" spans="1:1" x14ac:dyDescent="0.2">
      <c r="A617" s="57">
        <v>41523</v>
      </c>
    </row>
    <row r="618" spans="1:1" x14ac:dyDescent="0.2">
      <c r="A618" s="57">
        <v>41524</v>
      </c>
    </row>
    <row r="619" spans="1:1" x14ac:dyDescent="0.2">
      <c r="A619" s="57">
        <v>41525</v>
      </c>
    </row>
    <row r="620" spans="1:1" x14ac:dyDescent="0.2">
      <c r="A620" s="57">
        <v>41526</v>
      </c>
    </row>
    <row r="621" spans="1:1" x14ac:dyDescent="0.2">
      <c r="A621" s="57">
        <v>41527</v>
      </c>
    </row>
    <row r="622" spans="1:1" x14ac:dyDescent="0.2">
      <c r="A622" s="57">
        <v>41528</v>
      </c>
    </row>
    <row r="623" spans="1:1" x14ac:dyDescent="0.2">
      <c r="A623" s="57">
        <v>41529</v>
      </c>
    </row>
    <row r="624" spans="1:1" x14ac:dyDescent="0.2">
      <c r="A624" s="57">
        <v>41530</v>
      </c>
    </row>
    <row r="625" spans="1:1" x14ac:dyDescent="0.2">
      <c r="A625" s="57">
        <v>41531</v>
      </c>
    </row>
    <row r="626" spans="1:1" x14ac:dyDescent="0.2">
      <c r="A626" s="57">
        <v>41532</v>
      </c>
    </row>
    <row r="627" spans="1:1" x14ac:dyDescent="0.2">
      <c r="A627" s="57">
        <v>41533</v>
      </c>
    </row>
    <row r="628" spans="1:1" x14ac:dyDescent="0.2">
      <c r="A628" s="57">
        <v>41534</v>
      </c>
    </row>
    <row r="629" spans="1:1" x14ac:dyDescent="0.2">
      <c r="A629" s="57">
        <v>41535</v>
      </c>
    </row>
    <row r="630" spans="1:1" x14ac:dyDescent="0.2">
      <c r="A630" s="57">
        <v>41536</v>
      </c>
    </row>
    <row r="631" spans="1:1" x14ac:dyDescent="0.2">
      <c r="A631" s="57">
        <v>41537</v>
      </c>
    </row>
    <row r="632" spans="1:1" x14ac:dyDescent="0.2">
      <c r="A632" s="57">
        <v>41538</v>
      </c>
    </row>
    <row r="633" spans="1:1" x14ac:dyDescent="0.2">
      <c r="A633" s="57">
        <v>41539</v>
      </c>
    </row>
    <row r="634" spans="1:1" x14ac:dyDescent="0.2">
      <c r="A634" s="57">
        <v>41540</v>
      </c>
    </row>
    <row r="635" spans="1:1" x14ac:dyDescent="0.2">
      <c r="A635" s="57">
        <v>41541</v>
      </c>
    </row>
    <row r="636" spans="1:1" x14ac:dyDescent="0.2">
      <c r="A636" s="57">
        <v>41542</v>
      </c>
    </row>
    <row r="637" spans="1:1" x14ac:dyDescent="0.2">
      <c r="A637" s="57">
        <v>41543</v>
      </c>
    </row>
    <row r="638" spans="1:1" x14ac:dyDescent="0.2">
      <c r="A638" s="57">
        <v>41544</v>
      </c>
    </row>
    <row r="639" spans="1:1" x14ac:dyDescent="0.2">
      <c r="A639" s="57">
        <v>41545</v>
      </c>
    </row>
    <row r="640" spans="1:1" x14ac:dyDescent="0.2">
      <c r="A640" s="57">
        <v>41546</v>
      </c>
    </row>
    <row r="641" spans="1:1" x14ac:dyDescent="0.2">
      <c r="A641" s="57">
        <v>41547</v>
      </c>
    </row>
    <row r="642" spans="1:1" x14ac:dyDescent="0.2">
      <c r="A642" s="57">
        <v>41548</v>
      </c>
    </row>
    <row r="643" spans="1:1" x14ac:dyDescent="0.2">
      <c r="A643" s="57">
        <v>41549</v>
      </c>
    </row>
    <row r="644" spans="1:1" x14ac:dyDescent="0.2">
      <c r="A644" s="57">
        <v>41550</v>
      </c>
    </row>
    <row r="645" spans="1:1" x14ac:dyDescent="0.2">
      <c r="A645" s="57">
        <v>41551</v>
      </c>
    </row>
    <row r="646" spans="1:1" x14ac:dyDescent="0.2">
      <c r="A646" s="57">
        <v>41552</v>
      </c>
    </row>
    <row r="647" spans="1:1" x14ac:dyDescent="0.2">
      <c r="A647" s="57">
        <v>41553</v>
      </c>
    </row>
    <row r="648" spans="1:1" x14ac:dyDescent="0.2">
      <c r="A648" s="57">
        <v>41554</v>
      </c>
    </row>
    <row r="649" spans="1:1" x14ac:dyDescent="0.2">
      <c r="A649" s="57">
        <v>41555</v>
      </c>
    </row>
    <row r="650" spans="1:1" x14ac:dyDescent="0.2">
      <c r="A650" s="57">
        <v>41556</v>
      </c>
    </row>
    <row r="651" spans="1:1" x14ac:dyDescent="0.2">
      <c r="A651" s="57">
        <v>41557</v>
      </c>
    </row>
    <row r="652" spans="1:1" x14ac:dyDescent="0.2">
      <c r="A652" s="57">
        <v>41558</v>
      </c>
    </row>
    <row r="653" spans="1:1" x14ac:dyDescent="0.2">
      <c r="A653" s="57">
        <v>41559</v>
      </c>
    </row>
    <row r="654" spans="1:1" x14ac:dyDescent="0.2">
      <c r="A654" s="57">
        <v>41560</v>
      </c>
    </row>
    <row r="655" spans="1:1" x14ac:dyDescent="0.2">
      <c r="A655" s="57">
        <v>41561</v>
      </c>
    </row>
    <row r="656" spans="1:1" x14ac:dyDescent="0.2">
      <c r="A656" s="57">
        <v>41562</v>
      </c>
    </row>
    <row r="657" spans="1:1" x14ac:dyDescent="0.2">
      <c r="A657" s="57">
        <v>41563</v>
      </c>
    </row>
    <row r="658" spans="1:1" x14ac:dyDescent="0.2">
      <c r="A658" s="57">
        <v>41564</v>
      </c>
    </row>
    <row r="659" spans="1:1" x14ac:dyDescent="0.2">
      <c r="A659" s="57">
        <v>41565</v>
      </c>
    </row>
    <row r="660" spans="1:1" x14ac:dyDescent="0.2">
      <c r="A660" s="57">
        <v>41566</v>
      </c>
    </row>
    <row r="661" spans="1:1" x14ac:dyDescent="0.2">
      <c r="A661" s="57">
        <v>41567</v>
      </c>
    </row>
    <row r="662" spans="1:1" x14ac:dyDescent="0.2">
      <c r="A662" s="57">
        <v>41568</v>
      </c>
    </row>
    <row r="663" spans="1:1" x14ac:dyDescent="0.2">
      <c r="A663" s="57">
        <v>41569</v>
      </c>
    </row>
    <row r="664" spans="1:1" x14ac:dyDescent="0.2">
      <c r="A664" s="57">
        <v>41570</v>
      </c>
    </row>
    <row r="665" spans="1:1" x14ac:dyDescent="0.2">
      <c r="A665" s="57">
        <v>41571</v>
      </c>
    </row>
    <row r="666" spans="1:1" x14ac:dyDescent="0.2">
      <c r="A666" s="57">
        <v>41572</v>
      </c>
    </row>
    <row r="667" spans="1:1" x14ac:dyDescent="0.2">
      <c r="A667" s="57">
        <v>41573</v>
      </c>
    </row>
    <row r="668" spans="1:1" x14ac:dyDescent="0.2">
      <c r="A668" s="57">
        <v>41574</v>
      </c>
    </row>
    <row r="669" spans="1:1" x14ac:dyDescent="0.2">
      <c r="A669" s="57">
        <v>41575</v>
      </c>
    </row>
    <row r="670" spans="1:1" x14ac:dyDescent="0.2">
      <c r="A670" s="57">
        <v>41576</v>
      </c>
    </row>
    <row r="671" spans="1:1" x14ac:dyDescent="0.2">
      <c r="A671" s="57">
        <v>41577</v>
      </c>
    </row>
    <row r="672" spans="1:1" x14ac:dyDescent="0.2">
      <c r="A672" s="57">
        <v>41578</v>
      </c>
    </row>
    <row r="673" spans="1:1" x14ac:dyDescent="0.2">
      <c r="A673" s="57">
        <v>41579</v>
      </c>
    </row>
    <row r="674" spans="1:1" x14ac:dyDescent="0.2">
      <c r="A674" s="57">
        <v>41580</v>
      </c>
    </row>
    <row r="675" spans="1:1" x14ac:dyDescent="0.2">
      <c r="A675" s="57">
        <v>41581</v>
      </c>
    </row>
    <row r="676" spans="1:1" x14ac:dyDescent="0.2">
      <c r="A676" s="57">
        <v>41582</v>
      </c>
    </row>
    <row r="677" spans="1:1" x14ac:dyDescent="0.2">
      <c r="A677" s="57">
        <v>41583</v>
      </c>
    </row>
    <row r="678" spans="1:1" x14ac:dyDescent="0.2">
      <c r="A678" s="57">
        <v>41584</v>
      </c>
    </row>
    <row r="679" spans="1:1" x14ac:dyDescent="0.2">
      <c r="A679" s="57">
        <v>41585</v>
      </c>
    </row>
    <row r="680" spans="1:1" x14ac:dyDescent="0.2">
      <c r="A680" s="57">
        <v>41586</v>
      </c>
    </row>
    <row r="681" spans="1:1" x14ac:dyDescent="0.2">
      <c r="A681" s="57">
        <v>41587</v>
      </c>
    </row>
    <row r="682" spans="1:1" x14ac:dyDescent="0.2">
      <c r="A682" s="57">
        <v>41588</v>
      </c>
    </row>
    <row r="683" spans="1:1" x14ac:dyDescent="0.2">
      <c r="A683" s="57">
        <v>41589</v>
      </c>
    </row>
    <row r="684" spans="1:1" x14ac:dyDescent="0.2">
      <c r="A684" s="57">
        <v>41590</v>
      </c>
    </row>
    <row r="685" spans="1:1" x14ac:dyDescent="0.2">
      <c r="A685" s="57">
        <v>41591</v>
      </c>
    </row>
    <row r="686" spans="1:1" x14ac:dyDescent="0.2">
      <c r="A686" s="57">
        <v>41592</v>
      </c>
    </row>
    <row r="687" spans="1:1" x14ac:dyDescent="0.2">
      <c r="A687" s="57">
        <v>41593</v>
      </c>
    </row>
    <row r="688" spans="1:1" x14ac:dyDescent="0.2">
      <c r="A688" s="57">
        <v>41594</v>
      </c>
    </row>
    <row r="689" spans="1:1" x14ac:dyDescent="0.2">
      <c r="A689" s="57">
        <v>41595</v>
      </c>
    </row>
    <row r="690" spans="1:1" x14ac:dyDescent="0.2">
      <c r="A690" s="57">
        <v>41596</v>
      </c>
    </row>
    <row r="691" spans="1:1" x14ac:dyDescent="0.2">
      <c r="A691" s="57">
        <v>41597</v>
      </c>
    </row>
    <row r="692" spans="1:1" x14ac:dyDescent="0.2">
      <c r="A692" s="57">
        <v>41598</v>
      </c>
    </row>
    <row r="693" spans="1:1" x14ac:dyDescent="0.2">
      <c r="A693" s="57">
        <v>41599</v>
      </c>
    </row>
    <row r="694" spans="1:1" x14ac:dyDescent="0.2">
      <c r="A694" s="57">
        <v>41600</v>
      </c>
    </row>
    <row r="695" spans="1:1" x14ac:dyDescent="0.2">
      <c r="A695" s="57">
        <v>41601</v>
      </c>
    </row>
    <row r="696" spans="1:1" x14ac:dyDescent="0.2">
      <c r="A696" s="57">
        <v>41602</v>
      </c>
    </row>
    <row r="697" spans="1:1" x14ac:dyDescent="0.2">
      <c r="A697" s="57">
        <v>41603</v>
      </c>
    </row>
    <row r="698" spans="1:1" x14ac:dyDescent="0.2">
      <c r="A698" s="57">
        <v>41604</v>
      </c>
    </row>
    <row r="699" spans="1:1" x14ac:dyDescent="0.2">
      <c r="A699" s="57">
        <v>41605</v>
      </c>
    </row>
    <row r="700" spans="1:1" x14ac:dyDescent="0.2">
      <c r="A700" s="57">
        <v>41606</v>
      </c>
    </row>
    <row r="701" spans="1:1" x14ac:dyDescent="0.2">
      <c r="A701" s="57">
        <v>41607</v>
      </c>
    </row>
    <row r="702" spans="1:1" x14ac:dyDescent="0.2">
      <c r="A702" s="57">
        <v>41608</v>
      </c>
    </row>
    <row r="703" spans="1:1" x14ac:dyDescent="0.2">
      <c r="A703" s="57">
        <v>41609</v>
      </c>
    </row>
    <row r="704" spans="1:1" x14ac:dyDescent="0.2">
      <c r="A704" s="57">
        <v>41610</v>
      </c>
    </row>
    <row r="705" spans="1:1" x14ac:dyDescent="0.2">
      <c r="A705" s="57">
        <v>41611</v>
      </c>
    </row>
    <row r="706" spans="1:1" x14ac:dyDescent="0.2">
      <c r="A706" s="57">
        <v>41612</v>
      </c>
    </row>
    <row r="707" spans="1:1" x14ac:dyDescent="0.2">
      <c r="A707" s="57">
        <v>41613</v>
      </c>
    </row>
    <row r="708" spans="1:1" x14ac:dyDescent="0.2">
      <c r="A708" s="57">
        <v>41614</v>
      </c>
    </row>
    <row r="709" spans="1:1" x14ac:dyDescent="0.2">
      <c r="A709" s="57">
        <v>41615</v>
      </c>
    </row>
    <row r="710" spans="1:1" x14ac:dyDescent="0.2">
      <c r="A710" s="57">
        <v>41616</v>
      </c>
    </row>
    <row r="711" spans="1:1" x14ac:dyDescent="0.2">
      <c r="A711" s="57">
        <v>41617</v>
      </c>
    </row>
    <row r="712" spans="1:1" x14ac:dyDescent="0.2">
      <c r="A712" s="57">
        <v>41618</v>
      </c>
    </row>
    <row r="713" spans="1:1" x14ac:dyDescent="0.2">
      <c r="A713" s="57">
        <v>41619</v>
      </c>
    </row>
    <row r="714" spans="1:1" x14ac:dyDescent="0.2">
      <c r="A714" s="57">
        <v>41620</v>
      </c>
    </row>
    <row r="715" spans="1:1" x14ac:dyDescent="0.2">
      <c r="A715" s="57">
        <v>41621</v>
      </c>
    </row>
    <row r="716" spans="1:1" x14ac:dyDescent="0.2">
      <c r="A716" s="57">
        <v>41622</v>
      </c>
    </row>
    <row r="717" spans="1:1" x14ac:dyDescent="0.2">
      <c r="A717" s="57">
        <v>41623</v>
      </c>
    </row>
    <row r="718" spans="1:1" x14ac:dyDescent="0.2">
      <c r="A718" s="57">
        <v>41624</v>
      </c>
    </row>
    <row r="719" spans="1:1" x14ac:dyDescent="0.2">
      <c r="A719" s="57">
        <v>41625</v>
      </c>
    </row>
    <row r="720" spans="1:1" x14ac:dyDescent="0.2">
      <c r="A720" s="57">
        <v>41626</v>
      </c>
    </row>
    <row r="721" spans="1:1" x14ac:dyDescent="0.2">
      <c r="A721" s="57">
        <v>41627</v>
      </c>
    </row>
    <row r="722" spans="1:1" x14ac:dyDescent="0.2">
      <c r="A722" s="57">
        <v>41628</v>
      </c>
    </row>
    <row r="723" spans="1:1" x14ac:dyDescent="0.2">
      <c r="A723" s="57">
        <v>41629</v>
      </c>
    </row>
    <row r="724" spans="1:1" x14ac:dyDescent="0.2">
      <c r="A724" s="57">
        <v>41630</v>
      </c>
    </row>
    <row r="725" spans="1:1" x14ac:dyDescent="0.2">
      <c r="A725" s="57">
        <v>41631</v>
      </c>
    </row>
    <row r="726" spans="1:1" x14ac:dyDescent="0.2">
      <c r="A726" s="57">
        <v>41632</v>
      </c>
    </row>
    <row r="727" spans="1:1" x14ac:dyDescent="0.2">
      <c r="A727" s="57">
        <v>41633</v>
      </c>
    </row>
    <row r="728" spans="1:1" x14ac:dyDescent="0.2">
      <c r="A728" s="57">
        <v>41634</v>
      </c>
    </row>
    <row r="729" spans="1:1" x14ac:dyDescent="0.2">
      <c r="A729" s="57">
        <v>41635</v>
      </c>
    </row>
    <row r="730" spans="1:1" x14ac:dyDescent="0.2">
      <c r="A730" s="57">
        <v>41636</v>
      </c>
    </row>
    <row r="731" spans="1:1" x14ac:dyDescent="0.2">
      <c r="A731" s="57">
        <v>41637</v>
      </c>
    </row>
    <row r="732" spans="1:1" x14ac:dyDescent="0.2">
      <c r="A732" s="57">
        <v>41638</v>
      </c>
    </row>
    <row r="733" spans="1:1" x14ac:dyDescent="0.2">
      <c r="A733" s="57">
        <v>41639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47"/>
  <sheetViews>
    <sheetView showGridLines="0" workbookViewId="0">
      <selection activeCell="A14" sqref="A14"/>
    </sheetView>
  </sheetViews>
  <sheetFormatPr defaultRowHeight="15" x14ac:dyDescent="0.3"/>
  <cols>
    <col min="1" max="1" width="14.28515625" style="23" bestFit="1" customWidth="1"/>
    <col min="2" max="2" width="74.28515625" style="23" customWidth="1"/>
    <col min="3" max="4" width="14.28515625" style="23" customWidth="1"/>
    <col min="5" max="5" width="0.42578125" style="20" customWidth="1"/>
    <col min="6" max="16384" width="9.140625" style="23"/>
  </cols>
  <sheetData>
    <row r="1" spans="1:6" s="6" customFormat="1" ht="14.25" customHeight="1" x14ac:dyDescent="0.3">
      <c r="A1" s="75" t="s">
        <v>301</v>
      </c>
      <c r="B1" s="130"/>
      <c r="C1" s="387" t="s">
        <v>122</v>
      </c>
      <c r="D1" s="387"/>
      <c r="E1" s="135"/>
    </row>
    <row r="2" spans="1:6" s="6" customFormat="1" ht="14.25" customHeight="1" x14ac:dyDescent="0.3">
      <c r="A2" s="78" t="s">
        <v>157</v>
      </c>
      <c r="B2" s="130"/>
      <c r="C2" s="388" t="s">
        <v>1241</v>
      </c>
      <c r="D2" s="389"/>
      <c r="E2" s="135"/>
    </row>
    <row r="3" spans="1:6" s="6" customFormat="1" ht="14.25" customHeight="1" x14ac:dyDescent="0.3">
      <c r="A3" s="78"/>
      <c r="B3" s="130"/>
      <c r="C3" s="77"/>
      <c r="D3" s="77"/>
      <c r="E3" s="135"/>
    </row>
    <row r="4" spans="1:6" s="2" customFormat="1" x14ac:dyDescent="0.3">
      <c r="A4" s="79" t="str">
        <f>'ფორმა N2'!A4</f>
        <v>ანგარიშვალდებული პირის დასახელება:</v>
      </c>
      <c r="B4" s="79"/>
      <c r="C4" s="78"/>
      <c r="D4" s="78"/>
      <c r="E4" s="125"/>
    </row>
    <row r="5" spans="1:6" s="2" customFormat="1" x14ac:dyDescent="0.3">
      <c r="A5" s="140" t="s">
        <v>480</v>
      </c>
      <c r="B5" s="128"/>
      <c r="C5" s="54"/>
      <c r="D5" s="54"/>
      <c r="E5" s="125"/>
    </row>
    <row r="6" spans="1:6" s="2" customFormat="1" x14ac:dyDescent="0.3">
      <c r="A6" s="79"/>
      <c r="B6" s="79"/>
      <c r="C6" s="78"/>
      <c r="D6" s="78"/>
      <c r="E6" s="125"/>
    </row>
    <row r="7" spans="1:6" s="6" customFormat="1" ht="18" x14ac:dyDescent="0.3">
      <c r="A7" s="112"/>
      <c r="B7" s="131"/>
      <c r="C7" s="80"/>
      <c r="D7" s="80"/>
      <c r="E7" s="135"/>
    </row>
    <row r="8" spans="1:6" s="6" customFormat="1" ht="30" x14ac:dyDescent="0.3">
      <c r="A8" s="123" t="s">
        <v>66</v>
      </c>
      <c r="B8" s="81" t="s">
        <v>268</v>
      </c>
      <c r="C8" s="81" t="s">
        <v>68</v>
      </c>
      <c r="D8" s="81" t="s">
        <v>69</v>
      </c>
      <c r="E8" s="135"/>
      <c r="F8" s="21"/>
    </row>
    <row r="9" spans="1:6" s="7" customFormat="1" x14ac:dyDescent="0.3">
      <c r="A9" s="13">
        <v>1</v>
      </c>
      <c r="B9" s="13" t="s">
        <v>67</v>
      </c>
      <c r="C9" s="132">
        <f>SUM(C10,C25)</f>
        <v>0</v>
      </c>
      <c r="D9" s="132">
        <f>SUM(D10,D25)</f>
        <v>0</v>
      </c>
      <c r="E9" s="135"/>
    </row>
    <row r="10" spans="1:6" s="7" customFormat="1" ht="16.5" customHeight="1" x14ac:dyDescent="0.3">
      <c r="A10" s="14">
        <v>1.1000000000000001</v>
      </c>
      <c r="B10" s="14" t="s">
        <v>82</v>
      </c>
      <c r="C10" s="132">
        <f>SUM(C11,C12,C15,C16,C21,C24)</f>
        <v>0</v>
      </c>
      <c r="D10" s="132">
        <f>SUM(D11,D12,D15,D16,D21,D24)</f>
        <v>0</v>
      </c>
      <c r="E10" s="135"/>
    </row>
    <row r="11" spans="1:6" s="9" customFormat="1" ht="16.5" customHeight="1" x14ac:dyDescent="0.3">
      <c r="A11" s="16" t="s">
        <v>30</v>
      </c>
      <c r="B11" s="16" t="s">
        <v>81</v>
      </c>
      <c r="C11" s="22"/>
      <c r="D11" s="22"/>
      <c r="E11" s="135"/>
    </row>
    <row r="12" spans="1:6" s="10" customFormat="1" ht="16.5" customHeight="1" x14ac:dyDescent="0.3">
      <c r="A12" s="16" t="s">
        <v>31</v>
      </c>
      <c r="B12" s="16" t="s">
        <v>347</v>
      </c>
      <c r="C12" s="133">
        <f>SUM(C13:C14)</f>
        <v>0</v>
      </c>
      <c r="D12" s="133">
        <f>SUM(D13:D14)</f>
        <v>0</v>
      </c>
      <c r="E12" s="135"/>
    </row>
    <row r="13" spans="1:6" s="3" customFormat="1" ht="16.5" customHeight="1" x14ac:dyDescent="0.3">
      <c r="A13" s="17" t="s">
        <v>83</v>
      </c>
      <c r="B13" s="17" t="s">
        <v>352</v>
      </c>
      <c r="C13" s="22"/>
      <c r="D13" s="22"/>
      <c r="E13" s="135"/>
    </row>
    <row r="14" spans="1:6" s="3" customFormat="1" ht="16.5" customHeight="1" x14ac:dyDescent="0.3">
      <c r="A14" s="17" t="s">
        <v>103</v>
      </c>
      <c r="B14" s="17" t="s">
        <v>102</v>
      </c>
      <c r="C14" s="22"/>
      <c r="D14" s="22"/>
      <c r="E14" s="135"/>
    </row>
    <row r="15" spans="1:6" s="3" customFormat="1" ht="16.5" customHeight="1" x14ac:dyDescent="0.3">
      <c r="A15" s="16" t="s">
        <v>84</v>
      </c>
      <c r="B15" s="16" t="s">
        <v>88</v>
      </c>
      <c r="C15" s="22"/>
      <c r="D15" s="22"/>
      <c r="E15" s="135"/>
    </row>
    <row r="16" spans="1:6" s="3" customFormat="1" ht="16.5" customHeight="1" x14ac:dyDescent="0.3">
      <c r="A16" s="16" t="s">
        <v>89</v>
      </c>
      <c r="B16" s="16" t="s">
        <v>90</v>
      </c>
      <c r="C16" s="133">
        <f>SUM(C17:C20)</f>
        <v>0</v>
      </c>
      <c r="D16" s="133">
        <f>SUM(D17:D20)</f>
        <v>0</v>
      </c>
      <c r="E16" s="135"/>
    </row>
    <row r="17" spans="1:5" s="3" customFormat="1" ht="16.5" customHeight="1" x14ac:dyDescent="0.3">
      <c r="A17" s="17" t="s">
        <v>91</v>
      </c>
      <c r="B17" s="17" t="s">
        <v>92</v>
      </c>
      <c r="C17" s="22"/>
      <c r="D17" s="22"/>
      <c r="E17" s="135"/>
    </row>
    <row r="18" spans="1:5" s="3" customFormat="1" ht="30" x14ac:dyDescent="0.3">
      <c r="A18" s="17" t="s">
        <v>95</v>
      </c>
      <c r="B18" s="17" t="s">
        <v>93</v>
      </c>
      <c r="C18" s="22"/>
      <c r="D18" s="22"/>
      <c r="E18" s="135"/>
    </row>
    <row r="19" spans="1:5" s="3" customFormat="1" ht="16.5" customHeight="1" x14ac:dyDescent="0.3">
      <c r="A19" s="17" t="s">
        <v>96</v>
      </c>
      <c r="B19" s="17" t="s">
        <v>94</v>
      </c>
      <c r="C19" s="22"/>
      <c r="D19" s="22"/>
      <c r="E19" s="135"/>
    </row>
    <row r="20" spans="1:5" s="3" customFormat="1" x14ac:dyDescent="0.3">
      <c r="A20" s="17" t="s">
        <v>97</v>
      </c>
      <c r="B20" s="17" t="s">
        <v>98</v>
      </c>
      <c r="C20" s="22"/>
      <c r="D20" s="22"/>
      <c r="E20" s="135"/>
    </row>
    <row r="21" spans="1:5" s="3" customFormat="1" x14ac:dyDescent="0.3">
      <c r="A21" s="16" t="s">
        <v>99</v>
      </c>
      <c r="B21" s="16" t="s">
        <v>270</v>
      </c>
      <c r="C21" s="134">
        <f>SUM(C22:C23)</f>
        <v>0</v>
      </c>
      <c r="D21" s="134">
        <f>SUM(D22:D23)</f>
        <v>0</v>
      </c>
      <c r="E21" s="135"/>
    </row>
    <row r="22" spans="1:5" s="3" customFormat="1" x14ac:dyDescent="0.3">
      <c r="A22" s="17" t="s">
        <v>271</v>
      </c>
      <c r="B22" s="17" t="s">
        <v>274</v>
      </c>
      <c r="C22" s="22"/>
      <c r="D22" s="22"/>
      <c r="E22" s="135"/>
    </row>
    <row r="23" spans="1:5" s="3" customFormat="1" x14ac:dyDescent="0.3">
      <c r="A23" s="17" t="s">
        <v>272</v>
      </c>
      <c r="B23" s="17" t="s">
        <v>275</v>
      </c>
      <c r="C23" s="22"/>
      <c r="D23" s="22"/>
      <c r="E23" s="135"/>
    </row>
    <row r="24" spans="1:5" s="3" customFormat="1" ht="16.5" customHeight="1" x14ac:dyDescent="0.3">
      <c r="A24" s="16" t="s">
        <v>273</v>
      </c>
      <c r="B24" s="16" t="s">
        <v>100</v>
      </c>
      <c r="C24" s="22"/>
      <c r="D24" s="22"/>
      <c r="E24" s="135"/>
    </row>
    <row r="25" spans="1:5" ht="16.5" customHeight="1" x14ac:dyDescent="0.3">
      <c r="A25" s="14">
        <v>1.2</v>
      </c>
      <c r="B25" s="14" t="s">
        <v>101</v>
      </c>
      <c r="C25" s="132">
        <f>SUM(C26,C35)</f>
        <v>0</v>
      </c>
      <c r="D25" s="132">
        <f>SUM(D26,D35)</f>
        <v>0</v>
      </c>
      <c r="E25" s="135"/>
    </row>
    <row r="26" spans="1:5" ht="16.5" customHeight="1" x14ac:dyDescent="0.3">
      <c r="A26" s="16" t="s">
        <v>32</v>
      </c>
      <c r="B26" s="24" t="s">
        <v>347</v>
      </c>
      <c r="C26" s="133">
        <f>SUM(C27,C31)</f>
        <v>0</v>
      </c>
      <c r="D26" s="133">
        <f>SUM(D27,D31)</f>
        <v>0</v>
      </c>
      <c r="E26" s="135"/>
    </row>
    <row r="27" spans="1:5" ht="16.5" customHeight="1" x14ac:dyDescent="0.3">
      <c r="A27" s="17" t="s">
        <v>104</v>
      </c>
      <c r="B27" s="17" t="s">
        <v>352</v>
      </c>
      <c r="C27" s="133">
        <f>SUM(C28:C30)</f>
        <v>0</v>
      </c>
      <c r="D27" s="133">
        <f>SUM(D28:D30)</f>
        <v>0</v>
      </c>
      <c r="E27" s="135"/>
    </row>
    <row r="28" spans="1:5" ht="16.5" customHeight="1" x14ac:dyDescent="0.3">
      <c r="A28" s="19" t="s">
        <v>105</v>
      </c>
      <c r="B28" s="19" t="s">
        <v>348</v>
      </c>
      <c r="C28" s="22"/>
      <c r="D28" s="22"/>
      <c r="E28" s="135"/>
    </row>
    <row r="29" spans="1:5" ht="16.5" customHeight="1" x14ac:dyDescent="0.3">
      <c r="A29" s="19" t="s">
        <v>106</v>
      </c>
      <c r="B29" s="19" t="s">
        <v>353</v>
      </c>
      <c r="C29" s="22"/>
      <c r="D29" s="22"/>
      <c r="E29" s="135"/>
    </row>
    <row r="30" spans="1:5" ht="16.5" customHeight="1" x14ac:dyDescent="0.3">
      <c r="A30" s="19" t="s">
        <v>155</v>
      </c>
      <c r="B30" s="19" t="s">
        <v>349</v>
      </c>
      <c r="C30" s="22"/>
      <c r="D30" s="22"/>
      <c r="E30" s="135"/>
    </row>
    <row r="31" spans="1:5" ht="16.5" customHeight="1" x14ac:dyDescent="0.3">
      <c r="A31" s="17" t="s">
        <v>107</v>
      </c>
      <c r="B31" s="17" t="s">
        <v>354</v>
      </c>
      <c r="C31" s="133">
        <f>SUM(C32:C34)</f>
        <v>0</v>
      </c>
      <c r="D31" s="133">
        <f>SUM(D32:D34)</f>
        <v>0</v>
      </c>
      <c r="E31" s="135"/>
    </row>
    <row r="32" spans="1:5" ht="16.5" customHeight="1" x14ac:dyDescent="0.3">
      <c r="A32" s="19" t="s">
        <v>108</v>
      </c>
      <c r="B32" s="19" t="s">
        <v>356</v>
      </c>
      <c r="C32" s="22"/>
      <c r="D32" s="22"/>
      <c r="E32" s="135"/>
    </row>
    <row r="33" spans="1:9" ht="16.5" customHeight="1" x14ac:dyDescent="0.3">
      <c r="A33" s="19" t="s">
        <v>109</v>
      </c>
      <c r="B33" s="19" t="s">
        <v>357</v>
      </c>
      <c r="C33" s="22"/>
      <c r="D33" s="22"/>
      <c r="E33" s="135"/>
    </row>
    <row r="34" spans="1:9" ht="16.5" customHeight="1" x14ac:dyDescent="0.3">
      <c r="A34" s="19" t="s">
        <v>156</v>
      </c>
      <c r="B34" s="19" t="s">
        <v>358</v>
      </c>
      <c r="C34" s="22"/>
      <c r="D34" s="22"/>
      <c r="E34" s="135"/>
    </row>
    <row r="35" spans="1:9" ht="16.5" customHeight="1" x14ac:dyDescent="0.3">
      <c r="A35" s="16" t="s">
        <v>33</v>
      </c>
      <c r="B35" s="24" t="s">
        <v>110</v>
      </c>
      <c r="C35" s="22"/>
      <c r="D35" s="22"/>
      <c r="E35" s="135"/>
    </row>
    <row r="36" spans="1:9" s="26" customFormat="1" ht="16.5" customHeight="1" x14ac:dyDescent="0.2"/>
    <row r="37" spans="1:9" s="2" customFormat="1" ht="18" x14ac:dyDescent="0.35">
      <c r="A37" s="1" t="s">
        <v>345</v>
      </c>
      <c r="E37" s="5"/>
    </row>
    <row r="38" spans="1:9" s="2" customFormat="1" x14ac:dyDescent="0.3">
      <c r="E38" s="5"/>
    </row>
    <row r="39" spans="1:9" x14ac:dyDescent="0.3">
      <c r="A39" s="1"/>
    </row>
    <row r="40" spans="1:9" x14ac:dyDescent="0.3">
      <c r="A40" s="2"/>
    </row>
    <row r="41" spans="1:9" s="2" customFormat="1" x14ac:dyDescent="0.3">
      <c r="A41" s="70" t="s">
        <v>119</v>
      </c>
      <c r="E41" s="5"/>
    </row>
    <row r="42" spans="1:9" s="2" customFormat="1" x14ac:dyDescent="0.3">
      <c r="E42"/>
      <c r="F42"/>
      <c r="G42"/>
      <c r="H42"/>
      <c r="I42"/>
    </row>
    <row r="43" spans="1:9" s="2" customFormat="1" x14ac:dyDescent="0.3">
      <c r="D43" s="12"/>
      <c r="E43"/>
      <c r="F43"/>
      <c r="G43"/>
      <c r="H43"/>
      <c r="I43"/>
    </row>
    <row r="44" spans="1:9" s="2" customFormat="1" x14ac:dyDescent="0.3">
      <c r="A44"/>
      <c r="B44" s="70" t="s">
        <v>300</v>
      </c>
      <c r="D44" s="12"/>
      <c r="E44"/>
      <c r="F44"/>
      <c r="G44"/>
      <c r="H44"/>
      <c r="I44"/>
    </row>
    <row r="45" spans="1:9" s="2" customFormat="1" x14ac:dyDescent="0.3">
      <c r="A45"/>
      <c r="B45" s="2" t="s">
        <v>299</v>
      </c>
      <c r="D45" s="12"/>
      <c r="E45"/>
      <c r="F45"/>
      <c r="G45"/>
      <c r="H45"/>
      <c r="I45"/>
    </row>
    <row r="46" spans="1:9" customFormat="1" ht="12.75" x14ac:dyDescent="0.2">
      <c r="B46" s="64" t="s">
        <v>154</v>
      </c>
    </row>
    <row r="47" spans="1:9" customFormat="1" ht="12.75" x14ac:dyDescent="0.2"/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6" orientation="portrait" r:id="rId1"/>
  <headerFooter alignWithMargins="0"/>
  <colBreaks count="1" manualBreakCount="1">
    <brk id="5" max="47" man="1"/>
  </colBreaks>
  <ignoredErrors>
    <ignoredError sqref="C21:D21" unlocked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88"/>
  <sheetViews>
    <sheetView showGridLines="0" tabSelected="1" topLeftCell="A55" workbookViewId="0">
      <selection activeCell="D73" sqref="D73"/>
    </sheetView>
  </sheetViews>
  <sheetFormatPr defaultRowHeight="15" x14ac:dyDescent="0.3"/>
  <cols>
    <col min="1" max="1" width="14.28515625" style="2" bestFit="1" customWidth="1"/>
    <col min="2" max="2" width="69.5703125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5" t="s">
        <v>336</v>
      </c>
      <c r="B1" s="76"/>
      <c r="C1" s="387" t="s">
        <v>122</v>
      </c>
      <c r="D1" s="387"/>
      <c r="E1" s="97"/>
    </row>
    <row r="2" spans="1:5" s="6" customFormat="1" x14ac:dyDescent="0.3">
      <c r="A2" s="75" t="s">
        <v>305</v>
      </c>
      <c r="B2" s="76"/>
      <c r="C2" s="390" t="s">
        <v>1241</v>
      </c>
      <c r="D2" s="391"/>
      <c r="E2" s="97"/>
    </row>
    <row r="3" spans="1:5" s="6" customFormat="1" x14ac:dyDescent="0.3">
      <c r="A3" s="75" t="s">
        <v>337</v>
      </c>
      <c r="B3" s="76"/>
      <c r="C3" s="77"/>
      <c r="D3" s="77"/>
      <c r="E3" s="97"/>
    </row>
    <row r="4" spans="1:5" s="6" customFormat="1" x14ac:dyDescent="0.3">
      <c r="A4" s="78" t="s">
        <v>157</v>
      </c>
      <c r="B4" s="76"/>
      <c r="C4" s="77"/>
      <c r="D4" s="77"/>
      <c r="E4" s="97"/>
    </row>
    <row r="5" spans="1:5" s="6" customFormat="1" x14ac:dyDescent="0.3">
      <c r="A5" s="78"/>
      <c r="B5" s="76"/>
      <c r="C5" s="77"/>
      <c r="D5" s="77"/>
      <c r="E5" s="97"/>
    </row>
    <row r="6" spans="1:5" x14ac:dyDescent="0.3">
      <c r="A6" s="79" t="str">
        <f>'ფორმა N2'!A4</f>
        <v>ანგარიშვალდებული პირის დასახელება:</v>
      </c>
      <c r="B6" s="79"/>
      <c r="C6" s="78"/>
      <c r="D6" s="78"/>
      <c r="E6" s="98"/>
    </row>
    <row r="7" spans="1:5" x14ac:dyDescent="0.3">
      <c r="A7" s="136" t="s">
        <v>480</v>
      </c>
      <c r="B7" s="82"/>
      <c r="C7" s="83"/>
      <c r="D7" s="83"/>
      <c r="E7" s="98"/>
    </row>
    <row r="8" spans="1:5" x14ac:dyDescent="0.3">
      <c r="A8" s="79"/>
      <c r="B8" s="79"/>
      <c r="C8" s="78"/>
      <c r="D8" s="78"/>
      <c r="E8" s="98"/>
    </row>
    <row r="9" spans="1:5" s="6" customFormat="1" x14ac:dyDescent="0.3">
      <c r="A9" s="76"/>
      <c r="B9" s="76"/>
      <c r="C9" s="80"/>
      <c r="D9" s="80"/>
      <c r="E9" s="97"/>
    </row>
    <row r="10" spans="1:5" s="6" customFormat="1" ht="30" x14ac:dyDescent="0.3">
      <c r="A10" s="95" t="s">
        <v>66</v>
      </c>
      <c r="B10" s="96" t="s">
        <v>11</v>
      </c>
      <c r="C10" s="81" t="s">
        <v>10</v>
      </c>
      <c r="D10" s="81" t="s">
        <v>9</v>
      </c>
      <c r="E10" s="97"/>
    </row>
    <row r="11" spans="1:5" s="7" customFormat="1" x14ac:dyDescent="0.2">
      <c r="A11" s="92">
        <v>1</v>
      </c>
      <c r="B11" s="92" t="s">
        <v>59</v>
      </c>
      <c r="C11" s="84">
        <f>SUM(C12,C15,C54,C57,C58,C59)</f>
        <v>126866.54</v>
      </c>
      <c r="D11" s="84">
        <f>SUM(D12,D15,D54,D57,D58,D59)</f>
        <v>95614.17</v>
      </c>
      <c r="E11" s="99"/>
    </row>
    <row r="12" spans="1:5" s="9" customFormat="1" ht="18" x14ac:dyDescent="0.2">
      <c r="A12" s="93">
        <v>1.1000000000000001</v>
      </c>
      <c r="B12" s="93" t="s">
        <v>60</v>
      </c>
      <c r="C12" s="85">
        <f>SUM(C13:C14)</f>
        <v>2500</v>
      </c>
      <c r="D12" s="85">
        <f>SUM(D13:D14)</f>
        <v>2500</v>
      </c>
      <c r="E12" s="100"/>
    </row>
    <row r="13" spans="1:5" s="10" customFormat="1" x14ac:dyDescent="0.2">
      <c r="A13" s="94" t="s">
        <v>30</v>
      </c>
      <c r="B13" s="94" t="s">
        <v>61</v>
      </c>
      <c r="C13" s="4">
        <v>2500</v>
      </c>
      <c r="D13" s="4">
        <v>2500</v>
      </c>
      <c r="E13" s="101"/>
    </row>
    <row r="14" spans="1:5" s="3" customFormat="1" x14ac:dyDescent="0.2">
      <c r="A14" s="94" t="s">
        <v>31</v>
      </c>
      <c r="B14" s="94" t="s">
        <v>0</v>
      </c>
      <c r="C14" s="4"/>
      <c r="D14" s="4"/>
      <c r="E14" s="102"/>
    </row>
    <row r="15" spans="1:5" s="7" customFormat="1" x14ac:dyDescent="0.2">
      <c r="A15" s="93">
        <v>1.2</v>
      </c>
      <c r="B15" s="93" t="s">
        <v>62</v>
      </c>
      <c r="C15" s="86">
        <f>SUM(C16,C19,C31,C32,C33,C34,C37,C38,C44:C48,C52,C53)</f>
        <v>123664.2</v>
      </c>
      <c r="D15" s="86">
        <f>SUM(D16,D19,D31,D32,D33,D34,D37,D38,D44:D48,D52,D53)</f>
        <v>86997.17</v>
      </c>
      <c r="E15" s="99"/>
    </row>
    <row r="16" spans="1:5" s="3" customFormat="1" x14ac:dyDescent="0.2">
      <c r="A16" s="94" t="s">
        <v>32</v>
      </c>
      <c r="B16" s="94" t="s">
        <v>1</v>
      </c>
      <c r="C16" s="85">
        <f>SUM(C17:C18)</f>
        <v>0</v>
      </c>
      <c r="D16" s="85">
        <f>SUM(D17:D18)</f>
        <v>0</v>
      </c>
      <c r="E16" s="102"/>
    </row>
    <row r="17" spans="1:8" s="3" customFormat="1" x14ac:dyDescent="0.2">
      <c r="A17" s="106" t="s">
        <v>104</v>
      </c>
      <c r="B17" s="106" t="s">
        <v>63</v>
      </c>
      <c r="C17" s="4"/>
      <c r="D17" s="44"/>
      <c r="E17" s="102"/>
    </row>
    <row r="18" spans="1:8" s="3" customFormat="1" x14ac:dyDescent="0.2">
      <c r="A18" s="106" t="s">
        <v>107</v>
      </c>
      <c r="B18" s="106" t="s">
        <v>64</v>
      </c>
      <c r="C18" s="4"/>
      <c r="D18" s="44"/>
      <c r="E18" s="102"/>
    </row>
    <row r="19" spans="1:8" s="3" customFormat="1" x14ac:dyDescent="0.2">
      <c r="A19" s="94" t="s">
        <v>33</v>
      </c>
      <c r="B19" s="94" t="s">
        <v>2</v>
      </c>
      <c r="C19" s="85">
        <f>SUM(C20:C25,C30)</f>
        <v>24595.299999999996</v>
      </c>
      <c r="D19" s="85">
        <f>SUM(D20:D25,D30)</f>
        <v>19518.28</v>
      </c>
      <c r="E19" s="103"/>
      <c r="F19" s="45"/>
    </row>
    <row r="20" spans="1:8" s="47" customFormat="1" ht="30" x14ac:dyDescent="0.2">
      <c r="A20" s="106" t="s">
        <v>12</v>
      </c>
      <c r="B20" s="106" t="s">
        <v>269</v>
      </c>
      <c r="C20" s="46"/>
      <c r="D20" s="38"/>
      <c r="E20" s="104"/>
    </row>
    <row r="21" spans="1:8" s="47" customFormat="1" x14ac:dyDescent="0.2">
      <c r="A21" s="106" t="s">
        <v>13</v>
      </c>
      <c r="B21" s="106" t="s">
        <v>14</v>
      </c>
      <c r="C21" s="46"/>
      <c r="D21" s="39"/>
      <c r="E21" s="104"/>
    </row>
    <row r="22" spans="1:8" s="47" customFormat="1" ht="30" x14ac:dyDescent="0.2">
      <c r="A22" s="106" t="s">
        <v>312</v>
      </c>
      <c r="B22" s="106" t="s">
        <v>22</v>
      </c>
      <c r="C22" s="46"/>
      <c r="D22" s="40"/>
      <c r="E22" s="104"/>
    </row>
    <row r="23" spans="1:8" s="47" customFormat="1" ht="16.5" customHeight="1" x14ac:dyDescent="0.2">
      <c r="A23" s="106" t="s">
        <v>313</v>
      </c>
      <c r="B23" s="106" t="s">
        <v>15</v>
      </c>
      <c r="C23" s="46">
        <v>9292.74</v>
      </c>
      <c r="D23" s="40">
        <f>23.4+8778.17</f>
        <v>8801.57</v>
      </c>
      <c r="E23" s="104"/>
    </row>
    <row r="24" spans="1:8" s="47" customFormat="1" ht="16.5" customHeight="1" x14ac:dyDescent="0.2">
      <c r="A24" s="106" t="s">
        <v>314</v>
      </c>
      <c r="B24" s="106" t="s">
        <v>16</v>
      </c>
      <c r="C24" s="46"/>
      <c r="D24" s="40"/>
      <c r="E24" s="104"/>
    </row>
    <row r="25" spans="1:8" s="47" customFormat="1" ht="16.5" customHeight="1" x14ac:dyDescent="0.2">
      <c r="A25" s="106" t="s">
        <v>315</v>
      </c>
      <c r="B25" s="106" t="s">
        <v>17</v>
      </c>
      <c r="C25" s="85">
        <f>SUM(C26:C29)</f>
        <v>10716.71</v>
      </c>
      <c r="D25" s="85">
        <f>SUM(D26:D29)</f>
        <v>10716.71</v>
      </c>
      <c r="E25" s="104"/>
    </row>
    <row r="26" spans="1:8" s="47" customFormat="1" ht="16.5" customHeight="1" x14ac:dyDescent="0.2">
      <c r="A26" s="107" t="s">
        <v>316</v>
      </c>
      <c r="B26" s="107" t="s">
        <v>18</v>
      </c>
      <c r="C26" s="46">
        <v>4983.8599999999997</v>
      </c>
      <c r="D26" s="46">
        <v>4983.8599999999997</v>
      </c>
      <c r="E26" s="104"/>
      <c r="G26" s="267"/>
      <c r="H26" s="267"/>
    </row>
    <row r="27" spans="1:8" s="47" customFormat="1" ht="16.5" customHeight="1" x14ac:dyDescent="0.2">
      <c r="A27" s="107" t="s">
        <v>317</v>
      </c>
      <c r="B27" s="107" t="s">
        <v>19</v>
      </c>
      <c r="C27" s="46"/>
      <c r="D27" s="40"/>
      <c r="E27" s="104"/>
    </row>
    <row r="28" spans="1:8" s="47" customFormat="1" ht="16.5" customHeight="1" x14ac:dyDescent="0.2">
      <c r="A28" s="107" t="s">
        <v>318</v>
      </c>
      <c r="B28" s="107" t="s">
        <v>20</v>
      </c>
      <c r="C28" s="46">
        <v>4320.05</v>
      </c>
      <c r="D28" s="264">
        <v>4320.05</v>
      </c>
      <c r="E28" s="104"/>
    </row>
    <row r="29" spans="1:8" s="47" customFormat="1" ht="16.5" customHeight="1" x14ac:dyDescent="0.2">
      <c r="A29" s="107" t="s">
        <v>319</v>
      </c>
      <c r="B29" s="107" t="s">
        <v>23</v>
      </c>
      <c r="C29" s="46">
        <v>1412.8</v>
      </c>
      <c r="D29" s="46">
        <v>1412.8</v>
      </c>
      <c r="E29" s="104"/>
    </row>
    <row r="30" spans="1:8" s="47" customFormat="1" ht="16.5" customHeight="1" x14ac:dyDescent="0.2">
      <c r="A30" s="106" t="s">
        <v>320</v>
      </c>
      <c r="B30" s="106" t="s">
        <v>21</v>
      </c>
      <c r="C30" s="46">
        <v>4585.8500000000004</v>
      </c>
      <c r="D30" s="41"/>
      <c r="E30" s="104"/>
    </row>
    <row r="31" spans="1:8" s="3" customFormat="1" ht="16.5" customHeight="1" x14ac:dyDescent="0.2">
      <c r="A31" s="94" t="s">
        <v>34</v>
      </c>
      <c r="B31" s="94" t="s">
        <v>3</v>
      </c>
      <c r="C31" s="4"/>
      <c r="D31" s="44"/>
      <c r="E31" s="103"/>
    </row>
    <row r="32" spans="1:8" s="3" customFormat="1" ht="16.5" customHeight="1" x14ac:dyDescent="0.2">
      <c r="A32" s="94" t="s">
        <v>35</v>
      </c>
      <c r="B32" s="94" t="s">
        <v>4</v>
      </c>
      <c r="C32" s="4"/>
      <c r="D32" s="44"/>
      <c r="E32" s="102"/>
    </row>
    <row r="33" spans="1:5" s="3" customFormat="1" ht="16.5" customHeight="1" x14ac:dyDescent="0.2">
      <c r="A33" s="94" t="s">
        <v>36</v>
      </c>
      <c r="B33" s="94" t="s">
        <v>5</v>
      </c>
      <c r="C33" s="4"/>
      <c r="D33" s="44"/>
      <c r="E33" s="102"/>
    </row>
    <row r="34" spans="1:5" s="3" customFormat="1" ht="30" x14ac:dyDescent="0.2">
      <c r="A34" s="94" t="s">
        <v>37</v>
      </c>
      <c r="B34" s="94" t="s">
        <v>65</v>
      </c>
      <c r="C34" s="85">
        <f>SUM(C35:C36)</f>
        <v>0</v>
      </c>
      <c r="D34" s="85">
        <f>SUM(D35:D36)</f>
        <v>0</v>
      </c>
      <c r="E34" s="102"/>
    </row>
    <row r="35" spans="1:5" s="3" customFormat="1" ht="16.5" customHeight="1" x14ac:dyDescent="0.2">
      <c r="A35" s="106" t="s">
        <v>321</v>
      </c>
      <c r="B35" s="106" t="s">
        <v>58</v>
      </c>
      <c r="C35" s="4"/>
      <c r="D35" s="44"/>
      <c r="E35" s="102"/>
    </row>
    <row r="36" spans="1:5" s="3" customFormat="1" ht="16.5" customHeight="1" x14ac:dyDescent="0.2">
      <c r="A36" s="106" t="s">
        <v>322</v>
      </c>
      <c r="B36" s="106" t="s">
        <v>57</v>
      </c>
      <c r="C36" s="4"/>
      <c r="D36" s="44"/>
      <c r="E36" s="102"/>
    </row>
    <row r="37" spans="1:5" s="3" customFormat="1" ht="16.5" customHeight="1" x14ac:dyDescent="0.2">
      <c r="A37" s="94" t="s">
        <v>38</v>
      </c>
      <c r="B37" s="94" t="s">
        <v>50</v>
      </c>
      <c r="C37" s="4">
        <v>126.22</v>
      </c>
      <c r="D37" s="44">
        <v>126.22</v>
      </c>
      <c r="E37" s="102"/>
    </row>
    <row r="38" spans="1:5" s="3" customFormat="1" ht="16.5" customHeight="1" x14ac:dyDescent="0.2">
      <c r="A38" s="94" t="s">
        <v>39</v>
      </c>
      <c r="B38" s="94" t="s">
        <v>51</v>
      </c>
      <c r="C38" s="85">
        <f>SUM(C39:C43)</f>
        <v>7806.68</v>
      </c>
      <c r="D38" s="85">
        <f>SUM(D39:D43)</f>
        <v>7206.35</v>
      </c>
      <c r="E38" s="102"/>
    </row>
    <row r="39" spans="1:5" s="3" customFormat="1" ht="16.5" customHeight="1" x14ac:dyDescent="0.2">
      <c r="A39" s="17" t="s">
        <v>409</v>
      </c>
      <c r="B39" s="17" t="s">
        <v>413</v>
      </c>
      <c r="C39" s="4"/>
      <c r="D39" s="44"/>
      <c r="E39" s="102"/>
    </row>
    <row r="40" spans="1:5" s="3" customFormat="1" ht="16.5" customHeight="1" x14ac:dyDescent="0.2">
      <c r="A40" s="17" t="s">
        <v>410</v>
      </c>
      <c r="B40" s="17" t="s">
        <v>414</v>
      </c>
      <c r="C40" s="4"/>
      <c r="D40" s="44"/>
      <c r="E40" s="102"/>
    </row>
    <row r="41" spans="1:5" s="3" customFormat="1" ht="16.5" customHeight="1" x14ac:dyDescent="0.2">
      <c r="A41" s="17" t="s">
        <v>411</v>
      </c>
      <c r="B41" s="17" t="s">
        <v>417</v>
      </c>
      <c r="C41" s="4">
        <v>7806.68</v>
      </c>
      <c r="D41" s="44">
        <v>7206.35</v>
      </c>
      <c r="E41" s="102"/>
    </row>
    <row r="42" spans="1:5" s="3" customFormat="1" ht="16.5" customHeight="1" x14ac:dyDescent="0.2">
      <c r="A42" s="17" t="s">
        <v>416</v>
      </c>
      <c r="B42" s="17" t="s">
        <v>418</v>
      </c>
      <c r="C42" s="4"/>
      <c r="D42" s="44"/>
      <c r="E42" s="102"/>
    </row>
    <row r="43" spans="1:5" s="3" customFormat="1" ht="16.5" customHeight="1" x14ac:dyDescent="0.2">
      <c r="A43" s="17" t="s">
        <v>419</v>
      </c>
      <c r="B43" s="17" t="s">
        <v>415</v>
      </c>
      <c r="C43" s="4"/>
      <c r="D43" s="44"/>
      <c r="E43" s="102"/>
    </row>
    <row r="44" spans="1:5" s="3" customFormat="1" ht="30" x14ac:dyDescent="0.2">
      <c r="A44" s="94" t="s">
        <v>40</v>
      </c>
      <c r="B44" s="94" t="s">
        <v>28</v>
      </c>
      <c r="C44" s="4"/>
      <c r="D44" s="44"/>
      <c r="E44" s="102"/>
    </row>
    <row r="45" spans="1:5" s="3" customFormat="1" ht="16.5" customHeight="1" x14ac:dyDescent="0.2">
      <c r="A45" s="94" t="s">
        <v>41</v>
      </c>
      <c r="B45" s="94" t="s">
        <v>24</v>
      </c>
      <c r="C45" s="4">
        <f>13040-500</f>
        <v>12540</v>
      </c>
      <c r="D45" s="266">
        <v>11340</v>
      </c>
      <c r="E45" s="102"/>
    </row>
    <row r="46" spans="1:5" s="3" customFormat="1" ht="16.5" customHeight="1" x14ac:dyDescent="0.2">
      <c r="A46" s="94" t="s">
        <v>42</v>
      </c>
      <c r="B46" s="94" t="s">
        <v>25</v>
      </c>
      <c r="C46" s="4">
        <v>500</v>
      </c>
      <c r="D46" s="44">
        <v>500</v>
      </c>
      <c r="E46" s="102"/>
    </row>
    <row r="47" spans="1:5" s="3" customFormat="1" ht="16.5" customHeight="1" x14ac:dyDescent="0.2">
      <c r="A47" s="94" t="s">
        <v>43</v>
      </c>
      <c r="B47" s="94" t="s">
        <v>26</v>
      </c>
      <c r="C47" s="4"/>
      <c r="D47" s="44"/>
      <c r="E47" s="102"/>
    </row>
    <row r="48" spans="1:5" s="3" customFormat="1" ht="16.5" customHeight="1" x14ac:dyDescent="0.2">
      <c r="A48" s="94" t="s">
        <v>44</v>
      </c>
      <c r="B48" s="94" t="s">
        <v>431</v>
      </c>
      <c r="C48" s="85">
        <v>78096</v>
      </c>
      <c r="D48" s="85">
        <f>SUM(D49:D51)</f>
        <v>48306.32</v>
      </c>
      <c r="E48" s="102"/>
    </row>
    <row r="49" spans="1:6" s="3" customFormat="1" ht="16.5" customHeight="1" x14ac:dyDescent="0.2">
      <c r="A49" s="106" t="s">
        <v>429</v>
      </c>
      <c r="B49" s="106" t="s">
        <v>433</v>
      </c>
      <c r="C49" s="4">
        <v>78096.320000000007</v>
      </c>
      <c r="D49" s="44">
        <v>48306.32</v>
      </c>
      <c r="E49" s="102"/>
    </row>
    <row r="50" spans="1:6" s="3" customFormat="1" ht="16.5" customHeight="1" x14ac:dyDescent="0.2">
      <c r="A50" s="106" t="s">
        <v>430</v>
      </c>
      <c r="B50" s="106" t="s">
        <v>432</v>
      </c>
      <c r="C50" s="4"/>
      <c r="D50" s="44"/>
      <c r="E50" s="102"/>
    </row>
    <row r="51" spans="1:6" s="3" customFormat="1" ht="16.5" customHeight="1" x14ac:dyDescent="0.2">
      <c r="A51" s="106" t="s">
        <v>434</v>
      </c>
      <c r="B51" s="106" t="s">
        <v>435</v>
      </c>
      <c r="C51" s="4"/>
      <c r="D51" s="44"/>
      <c r="E51" s="102"/>
    </row>
    <row r="52" spans="1:6" s="3" customFormat="1" ht="30" x14ac:dyDescent="0.2">
      <c r="A52" s="94" t="s">
        <v>45</v>
      </c>
      <c r="B52" s="94" t="s">
        <v>29</v>
      </c>
      <c r="C52" s="4"/>
      <c r="D52" s="44"/>
      <c r="E52" s="102"/>
    </row>
    <row r="53" spans="1:6" s="3" customFormat="1" ht="16.5" customHeight="1" x14ac:dyDescent="0.2">
      <c r="A53" s="94" t="s">
        <v>46</v>
      </c>
      <c r="B53" s="94" t="s">
        <v>6</v>
      </c>
      <c r="C53" s="4"/>
      <c r="D53" s="44"/>
      <c r="E53" s="103"/>
      <c r="F53" s="45"/>
    </row>
    <row r="54" spans="1:6" s="3" customFormat="1" ht="30" x14ac:dyDescent="0.2">
      <c r="A54" s="93">
        <v>1.3</v>
      </c>
      <c r="B54" s="93" t="s">
        <v>330</v>
      </c>
      <c r="C54" s="86">
        <f>SUM(C55:C56)</f>
        <v>0</v>
      </c>
      <c r="D54" s="86">
        <f>SUM(D55:D56)</f>
        <v>0</v>
      </c>
      <c r="E54" s="103"/>
      <c r="F54" s="45"/>
    </row>
    <row r="55" spans="1:6" s="3" customFormat="1" ht="30" x14ac:dyDescent="0.2">
      <c r="A55" s="94" t="s">
        <v>52</v>
      </c>
      <c r="B55" s="94" t="s">
        <v>49</v>
      </c>
      <c r="C55" s="4"/>
      <c r="D55" s="44"/>
      <c r="E55" s="103"/>
      <c r="F55" s="45"/>
    </row>
    <row r="56" spans="1:6" s="3" customFormat="1" ht="16.5" customHeight="1" x14ac:dyDescent="0.2">
      <c r="A56" s="94" t="s">
        <v>53</v>
      </c>
      <c r="B56" s="94" t="s">
        <v>48</v>
      </c>
      <c r="C56" s="4"/>
      <c r="D56" s="44"/>
      <c r="E56" s="103"/>
      <c r="F56" s="45"/>
    </row>
    <row r="57" spans="1:6" s="3" customFormat="1" ht="30" x14ac:dyDescent="0.2">
      <c r="A57" s="93">
        <v>1.4</v>
      </c>
      <c r="B57" s="93" t="s">
        <v>47</v>
      </c>
      <c r="C57" s="4"/>
      <c r="D57" s="44"/>
      <c r="E57" s="103"/>
      <c r="F57" s="45"/>
    </row>
    <row r="58" spans="1:6" s="47" customFormat="1" x14ac:dyDescent="0.2">
      <c r="A58" s="93">
        <v>1.5</v>
      </c>
      <c r="B58" s="93" t="s">
        <v>7</v>
      </c>
      <c r="C58" s="46"/>
      <c r="D58" s="40"/>
      <c r="E58" s="104"/>
    </row>
    <row r="59" spans="1:6" s="47" customFormat="1" x14ac:dyDescent="0.3">
      <c r="A59" s="93">
        <v>1.6</v>
      </c>
      <c r="B59" s="49" t="s">
        <v>8</v>
      </c>
      <c r="C59" s="87">
        <f>SUM(C60:C64)</f>
        <v>702.34</v>
      </c>
      <c r="D59" s="91">
        <f>SUM(D60:D64)</f>
        <v>6117</v>
      </c>
      <c r="E59" s="104"/>
    </row>
    <row r="60" spans="1:6" s="47" customFormat="1" x14ac:dyDescent="0.2">
      <c r="A60" s="94" t="s">
        <v>331</v>
      </c>
      <c r="B60" s="50" t="s">
        <v>54</v>
      </c>
      <c r="C60" s="46"/>
      <c r="D60" s="40"/>
      <c r="E60" s="104"/>
    </row>
    <row r="61" spans="1:6" s="47" customFormat="1" ht="30" x14ac:dyDescent="0.2">
      <c r="A61" s="94" t="s">
        <v>332</v>
      </c>
      <c r="B61" s="50" t="s">
        <v>56</v>
      </c>
      <c r="C61" s="46">
        <v>700</v>
      </c>
      <c r="D61" s="40">
        <v>700</v>
      </c>
      <c r="E61" s="104"/>
    </row>
    <row r="62" spans="1:6" s="47" customFormat="1" x14ac:dyDescent="0.2">
      <c r="A62" s="94" t="s">
        <v>333</v>
      </c>
      <c r="B62" s="50" t="s">
        <v>55</v>
      </c>
      <c r="C62" s="40"/>
      <c r="D62" s="40"/>
      <c r="E62" s="104"/>
    </row>
    <row r="63" spans="1:6" s="47" customFormat="1" x14ac:dyDescent="0.2">
      <c r="A63" s="94" t="s">
        <v>334</v>
      </c>
      <c r="B63" s="50" t="s">
        <v>27</v>
      </c>
      <c r="C63" s="46">
        <v>2.34</v>
      </c>
      <c r="D63" s="40">
        <f>4515+2+900</f>
        <v>5417</v>
      </c>
      <c r="E63" s="104"/>
    </row>
    <row r="64" spans="1:6" s="47" customFormat="1" x14ac:dyDescent="0.2">
      <c r="A64" s="94" t="s">
        <v>383</v>
      </c>
      <c r="B64" s="50" t="s">
        <v>384</v>
      </c>
      <c r="C64" s="46"/>
      <c r="D64" s="40"/>
      <c r="E64" s="104"/>
    </row>
    <row r="65" spans="1:5" x14ac:dyDescent="0.3">
      <c r="A65" s="92">
        <v>2</v>
      </c>
      <c r="B65" s="92" t="s">
        <v>295</v>
      </c>
      <c r="C65" s="88"/>
      <c r="D65" s="87">
        <f>SUM(D66:D72)</f>
        <v>0</v>
      </c>
      <c r="E65" s="105"/>
    </row>
    <row r="66" spans="1:5" x14ac:dyDescent="0.3">
      <c r="A66" s="108">
        <v>2.1</v>
      </c>
      <c r="B66" s="109" t="s">
        <v>111</v>
      </c>
      <c r="C66" s="89"/>
      <c r="D66" s="25"/>
      <c r="E66" s="105"/>
    </row>
    <row r="67" spans="1:5" x14ac:dyDescent="0.3">
      <c r="A67" s="108">
        <v>2.2000000000000002</v>
      </c>
      <c r="B67" s="109" t="s">
        <v>113</v>
      </c>
      <c r="C67" s="89"/>
      <c r="D67" s="25"/>
      <c r="E67" s="105"/>
    </row>
    <row r="68" spans="1:5" x14ac:dyDescent="0.3">
      <c r="A68" s="108">
        <v>2.2999999999999998</v>
      </c>
      <c r="B68" s="109" t="s">
        <v>116</v>
      </c>
      <c r="C68" s="89"/>
      <c r="D68" s="25"/>
      <c r="E68" s="105"/>
    </row>
    <row r="69" spans="1:5" x14ac:dyDescent="0.3">
      <c r="A69" s="108">
        <v>2.4</v>
      </c>
      <c r="B69" s="109" t="s">
        <v>115</v>
      </c>
      <c r="C69" s="89"/>
      <c r="D69" s="25"/>
      <c r="E69" s="105"/>
    </row>
    <row r="70" spans="1:5" x14ac:dyDescent="0.3">
      <c r="A70" s="108">
        <v>2.5</v>
      </c>
      <c r="B70" s="109" t="s">
        <v>296</v>
      </c>
      <c r="C70" s="89"/>
      <c r="D70" s="25"/>
      <c r="E70" s="105"/>
    </row>
    <row r="71" spans="1:5" x14ac:dyDescent="0.3">
      <c r="A71" s="108">
        <v>2.6</v>
      </c>
      <c r="B71" s="109" t="s">
        <v>112</v>
      </c>
      <c r="C71" s="89"/>
      <c r="D71" s="25"/>
      <c r="E71" s="105"/>
    </row>
    <row r="72" spans="1:5" x14ac:dyDescent="0.3">
      <c r="A72" s="108">
        <v>2.7</v>
      </c>
      <c r="B72" s="109" t="s">
        <v>114</v>
      </c>
      <c r="C72" s="90"/>
      <c r="D72" s="25"/>
      <c r="E72" s="105"/>
    </row>
    <row r="73" spans="1:5" x14ac:dyDescent="0.3">
      <c r="A73" s="92">
        <v>3</v>
      </c>
      <c r="B73" s="92" t="s">
        <v>279</v>
      </c>
      <c r="C73" s="87">
        <v>0</v>
      </c>
      <c r="D73" s="87">
        <v>0</v>
      </c>
      <c r="E73" s="105"/>
    </row>
    <row r="74" spans="1:5" x14ac:dyDescent="0.3">
      <c r="A74" s="92">
        <v>4</v>
      </c>
      <c r="B74" s="92" t="s">
        <v>276</v>
      </c>
      <c r="C74" s="87">
        <f>SUM(C75:C76)</f>
        <v>0</v>
      </c>
      <c r="D74" s="87">
        <f>SUM(D75:D76)</f>
        <v>0</v>
      </c>
      <c r="E74" s="105"/>
    </row>
    <row r="75" spans="1:5" x14ac:dyDescent="0.3">
      <c r="A75" s="108">
        <v>4.0999999999999996</v>
      </c>
      <c r="B75" s="108" t="s">
        <v>277</v>
      </c>
      <c r="C75" s="8"/>
      <c r="D75" s="8"/>
      <c r="E75" s="105"/>
    </row>
    <row r="76" spans="1:5" x14ac:dyDescent="0.3">
      <c r="A76" s="108">
        <v>4.2</v>
      </c>
      <c r="B76" s="108" t="s">
        <v>278</v>
      </c>
      <c r="C76" s="8"/>
      <c r="D76" s="8"/>
      <c r="E76" s="105"/>
    </row>
    <row r="77" spans="1:5" x14ac:dyDescent="0.3">
      <c r="A77" s="110" t="s">
        <v>125</v>
      </c>
      <c r="B77" s="111"/>
      <c r="C77" s="91">
        <f>SUM(C74,C73,C11)</f>
        <v>126866.54</v>
      </c>
      <c r="D77" s="91">
        <f>SUM(D74,D73,D65,D11)</f>
        <v>95614.17</v>
      </c>
      <c r="E77" s="105"/>
    </row>
    <row r="78" spans="1:5" x14ac:dyDescent="0.3">
      <c r="B78" s="48"/>
    </row>
    <row r="79" spans="1:5" x14ac:dyDescent="0.3">
      <c r="E79" s="5"/>
    </row>
    <row r="80" spans="1:5" x14ac:dyDescent="0.3">
      <c r="B80" s="48"/>
    </row>
    <row r="81" spans="1:9" s="26" customFormat="1" ht="12.75" x14ac:dyDescent="0.2"/>
    <row r="82" spans="1:9" x14ac:dyDescent="0.3">
      <c r="A82" s="70" t="s">
        <v>119</v>
      </c>
      <c r="E82" s="5"/>
    </row>
    <row r="83" spans="1:9" x14ac:dyDescent="0.3">
      <c r="E83"/>
      <c r="F83"/>
      <c r="G83"/>
      <c r="H83"/>
      <c r="I83"/>
    </row>
    <row r="84" spans="1:9" x14ac:dyDescent="0.3">
      <c r="D84" s="12"/>
      <c r="E84"/>
      <c r="F84"/>
      <c r="G84"/>
      <c r="H84"/>
      <c r="I84"/>
    </row>
    <row r="85" spans="1:9" x14ac:dyDescent="0.3">
      <c r="A85"/>
      <c r="B85" s="70" t="s">
        <v>300</v>
      </c>
      <c r="D85" s="12"/>
      <c r="E85"/>
      <c r="F85"/>
      <c r="G85"/>
      <c r="H85"/>
      <c r="I85"/>
    </row>
    <row r="86" spans="1:9" x14ac:dyDescent="0.3">
      <c r="A86"/>
      <c r="B86" s="2" t="s">
        <v>299</v>
      </c>
      <c r="D86" s="12"/>
      <c r="E86"/>
      <c r="F86"/>
      <c r="G86"/>
      <c r="H86"/>
      <c r="I86"/>
    </row>
    <row r="87" spans="1:9" customFormat="1" ht="12.75" x14ac:dyDescent="0.2">
      <c r="B87" s="64" t="s">
        <v>154</v>
      </c>
    </row>
    <row r="88" spans="1:9" s="26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9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I38"/>
  <sheetViews>
    <sheetView showGridLines="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5" t="s">
        <v>373</v>
      </c>
      <c r="B1" s="79"/>
      <c r="C1" s="387" t="s">
        <v>122</v>
      </c>
      <c r="D1" s="387"/>
      <c r="E1" s="97"/>
    </row>
    <row r="2" spans="1:5" s="6" customFormat="1" x14ac:dyDescent="0.3">
      <c r="A2" s="75" t="s">
        <v>374</v>
      </c>
      <c r="B2" s="79"/>
      <c r="C2" s="390" t="s">
        <v>1241</v>
      </c>
      <c r="D2" s="390"/>
      <c r="E2" s="97"/>
    </row>
    <row r="3" spans="1:5" s="6" customFormat="1" x14ac:dyDescent="0.3">
      <c r="A3" s="78" t="s">
        <v>157</v>
      </c>
      <c r="B3" s="75"/>
      <c r="C3" s="182"/>
      <c r="D3" s="182"/>
      <c r="E3" s="97"/>
    </row>
    <row r="4" spans="1:5" s="6" customFormat="1" x14ac:dyDescent="0.3">
      <c r="A4" s="78"/>
      <c r="B4" s="78"/>
      <c r="C4" s="182"/>
      <c r="D4" s="182"/>
      <c r="E4" s="97"/>
    </row>
    <row r="5" spans="1:5" x14ac:dyDescent="0.3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8"/>
    </row>
    <row r="6" spans="1:5" x14ac:dyDescent="0.3">
      <c r="A6" s="82" t="s">
        <v>480</v>
      </c>
      <c r="B6" s="82"/>
      <c r="C6" s="83"/>
      <c r="D6" s="83"/>
      <c r="E6" s="98"/>
    </row>
    <row r="7" spans="1:5" x14ac:dyDescent="0.3">
      <c r="A7" s="79"/>
      <c r="B7" s="79"/>
      <c r="C7" s="78"/>
      <c r="D7" s="78"/>
      <c r="E7" s="98"/>
    </row>
    <row r="8" spans="1:5" s="6" customFormat="1" x14ac:dyDescent="0.3">
      <c r="A8" s="181"/>
      <c r="B8" s="181"/>
      <c r="C8" s="80"/>
      <c r="D8" s="80"/>
      <c r="E8" s="97"/>
    </row>
    <row r="9" spans="1:5" s="6" customFormat="1" ht="30" x14ac:dyDescent="0.3">
      <c r="A9" s="95" t="s">
        <v>66</v>
      </c>
      <c r="B9" s="95" t="s">
        <v>379</v>
      </c>
      <c r="C9" s="81" t="s">
        <v>10</v>
      </c>
      <c r="D9" s="81" t="s">
        <v>9</v>
      </c>
      <c r="E9" s="97"/>
    </row>
    <row r="10" spans="1:5" s="9" customFormat="1" ht="18" x14ac:dyDescent="0.2">
      <c r="A10" s="108" t="s">
        <v>1211</v>
      </c>
      <c r="B10" s="108" t="s">
        <v>1210</v>
      </c>
      <c r="C10" s="4">
        <v>700</v>
      </c>
      <c r="D10" s="4">
        <v>700</v>
      </c>
      <c r="E10" s="100"/>
    </row>
    <row r="11" spans="1:5" s="10" customFormat="1" x14ac:dyDescent="0.2">
      <c r="A11" s="108" t="s">
        <v>375</v>
      </c>
      <c r="B11" s="108" t="s">
        <v>1229</v>
      </c>
      <c r="C11" s="4">
        <v>2.34</v>
      </c>
      <c r="D11" s="4">
        <v>2</v>
      </c>
      <c r="E11" s="101"/>
    </row>
    <row r="12" spans="1:5" s="10" customFormat="1" x14ac:dyDescent="0.2">
      <c r="A12" s="108" t="s">
        <v>376</v>
      </c>
      <c r="B12" s="108" t="s">
        <v>1209</v>
      </c>
      <c r="C12" s="265"/>
      <c r="D12" s="4">
        <v>4515</v>
      </c>
      <c r="E12" s="101"/>
    </row>
    <row r="13" spans="1:5" s="10" customFormat="1" x14ac:dyDescent="0.2">
      <c r="A13" s="108" t="s">
        <v>1231</v>
      </c>
      <c r="B13" s="108" t="s">
        <v>1230</v>
      </c>
      <c r="C13" s="4"/>
      <c r="D13" s="4">
        <v>900</v>
      </c>
      <c r="E13" s="101"/>
    </row>
    <row r="14" spans="1:5" s="10" customFormat="1" x14ac:dyDescent="0.2">
      <c r="A14" s="93" t="s">
        <v>309</v>
      </c>
      <c r="B14" s="93"/>
      <c r="C14" s="4"/>
      <c r="D14" s="4"/>
      <c r="E14" s="101"/>
    </row>
    <row r="15" spans="1:5" s="10" customFormat="1" x14ac:dyDescent="0.2">
      <c r="A15" s="93" t="s">
        <v>309</v>
      </c>
      <c r="B15" s="93"/>
      <c r="C15" s="4"/>
      <c r="D15" s="4"/>
      <c r="E15" s="101"/>
    </row>
    <row r="16" spans="1:5" s="10" customFormat="1" x14ac:dyDescent="0.2">
      <c r="A16" s="93" t="s">
        <v>309</v>
      </c>
      <c r="B16" s="93"/>
      <c r="C16" s="4"/>
      <c r="D16" s="4"/>
      <c r="E16" s="101"/>
    </row>
    <row r="17" spans="1:5" s="10" customFormat="1" ht="17.25" customHeight="1" x14ac:dyDescent="0.2">
      <c r="A17" s="108" t="s">
        <v>377</v>
      </c>
      <c r="B17" s="93"/>
      <c r="C17" s="4"/>
      <c r="D17" s="4"/>
      <c r="E17" s="101"/>
    </row>
    <row r="18" spans="1:5" s="10" customFormat="1" ht="18" customHeight="1" x14ac:dyDescent="0.2">
      <c r="A18" s="108" t="s">
        <v>378</v>
      </c>
      <c r="B18" s="93"/>
      <c r="C18" s="4"/>
      <c r="D18" s="4"/>
      <c r="E18" s="101"/>
    </row>
    <row r="19" spans="1:5" s="10" customFormat="1" x14ac:dyDescent="0.2">
      <c r="A19" s="93" t="s">
        <v>309</v>
      </c>
      <c r="B19" s="93"/>
      <c r="C19" s="4"/>
      <c r="D19" s="4"/>
      <c r="E19" s="101"/>
    </row>
    <row r="20" spans="1:5" s="10" customFormat="1" x14ac:dyDescent="0.2">
      <c r="A20" s="93" t="s">
        <v>309</v>
      </c>
      <c r="B20" s="93"/>
      <c r="C20" s="4"/>
      <c r="D20" s="4"/>
      <c r="E20" s="101"/>
    </row>
    <row r="21" spans="1:5" s="10" customFormat="1" x14ac:dyDescent="0.2">
      <c r="A21" s="93" t="s">
        <v>309</v>
      </c>
      <c r="B21" s="93"/>
      <c r="C21" s="4"/>
      <c r="D21" s="4"/>
      <c r="E21" s="101"/>
    </row>
    <row r="22" spans="1:5" s="10" customFormat="1" x14ac:dyDescent="0.2">
      <c r="A22" s="93" t="s">
        <v>309</v>
      </c>
      <c r="B22" s="93"/>
      <c r="C22" s="4"/>
      <c r="D22" s="4"/>
      <c r="E22" s="101"/>
    </row>
    <row r="23" spans="1:5" s="10" customFormat="1" x14ac:dyDescent="0.2">
      <c r="A23" s="93" t="s">
        <v>309</v>
      </c>
      <c r="B23" s="93"/>
      <c r="C23" s="4"/>
      <c r="D23" s="4"/>
      <c r="E23" s="101"/>
    </row>
    <row r="24" spans="1:5" x14ac:dyDescent="0.3">
      <c r="A24" s="110"/>
      <c r="B24" s="110" t="s">
        <v>382</v>
      </c>
      <c r="C24" s="91">
        <f>SUM(C10:C23)</f>
        <v>702.34</v>
      </c>
      <c r="D24" s="91">
        <f>SUM(D10:D23)</f>
        <v>6117</v>
      </c>
      <c r="E24" s="105"/>
    </row>
    <row r="25" spans="1:5" x14ac:dyDescent="0.3">
      <c r="A25" s="48"/>
      <c r="B25" s="48"/>
    </row>
    <row r="26" spans="1:5" x14ac:dyDescent="0.3">
      <c r="A26" s="2" t="s">
        <v>395</v>
      </c>
      <c r="E26" s="5"/>
    </row>
    <row r="27" spans="1:5" x14ac:dyDescent="0.3">
      <c r="A27" s="2" t="s">
        <v>396</v>
      </c>
    </row>
    <row r="28" spans="1:5" x14ac:dyDescent="0.3">
      <c r="A28" s="237" t="s">
        <v>421</v>
      </c>
    </row>
    <row r="29" spans="1:5" x14ac:dyDescent="0.3">
      <c r="A29" s="237"/>
    </row>
    <row r="30" spans="1:5" x14ac:dyDescent="0.3">
      <c r="A30" s="237" t="s">
        <v>404</v>
      </c>
    </row>
    <row r="31" spans="1:5" s="26" customFormat="1" ht="12.75" x14ac:dyDescent="0.2"/>
    <row r="32" spans="1:5" x14ac:dyDescent="0.3">
      <c r="A32" s="70" t="s">
        <v>119</v>
      </c>
      <c r="E32" s="5"/>
    </row>
    <row r="33" spans="1:9" x14ac:dyDescent="0.3">
      <c r="E33"/>
      <c r="F33"/>
      <c r="G33"/>
      <c r="H33"/>
      <c r="I33"/>
    </row>
    <row r="34" spans="1:9" x14ac:dyDescent="0.3">
      <c r="D34" s="12"/>
      <c r="E34"/>
      <c r="F34"/>
      <c r="G34"/>
      <c r="H34"/>
      <c r="I34"/>
    </row>
    <row r="35" spans="1:9" x14ac:dyDescent="0.3">
      <c r="A35" s="70"/>
      <c r="B35" s="70" t="s">
        <v>300</v>
      </c>
      <c r="D35" s="12"/>
      <c r="E35"/>
      <c r="F35"/>
      <c r="G35"/>
      <c r="H35"/>
      <c r="I35"/>
    </row>
    <row r="36" spans="1:9" x14ac:dyDescent="0.3">
      <c r="B36" s="2" t="s">
        <v>299</v>
      </c>
      <c r="D36" s="12"/>
      <c r="E36"/>
      <c r="F36"/>
      <c r="G36"/>
      <c r="H36"/>
      <c r="I36"/>
    </row>
    <row r="37" spans="1:9" customFormat="1" ht="12.75" x14ac:dyDescent="0.2">
      <c r="A37" s="64"/>
      <c r="B37" s="64" t="s">
        <v>154</v>
      </c>
    </row>
    <row r="38" spans="1:9" s="26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J46"/>
  <sheetViews>
    <sheetView workbookViewId="0">
      <selection activeCell="I2" sqref="I2:J2"/>
    </sheetView>
  </sheetViews>
  <sheetFormatPr defaultRowHeight="12.75" x14ac:dyDescent="0.2"/>
  <cols>
    <col min="1" max="1" width="5.42578125" style="207" customWidth="1"/>
    <col min="2" max="2" width="20.85546875" style="207" customWidth="1"/>
    <col min="3" max="3" width="26" style="207" customWidth="1"/>
    <col min="4" max="4" width="17" style="207" customWidth="1"/>
    <col min="5" max="5" width="18.140625" style="207" customWidth="1"/>
    <col min="6" max="6" width="14.7109375" style="207" customWidth="1"/>
    <col min="7" max="7" width="14.42578125" style="207" customWidth="1"/>
    <col min="8" max="8" width="14.7109375" style="207" customWidth="1"/>
    <col min="9" max="9" width="29.7109375" style="207" customWidth="1"/>
    <col min="10" max="10" width="0" style="207" hidden="1" customWidth="1"/>
    <col min="11" max="16384" width="9.140625" style="207"/>
  </cols>
  <sheetData>
    <row r="1" spans="1:10" ht="15" x14ac:dyDescent="0.3">
      <c r="A1" s="75" t="s">
        <v>422</v>
      </c>
      <c r="B1" s="75"/>
      <c r="C1" s="79"/>
      <c r="D1" s="79"/>
      <c r="E1" s="79"/>
      <c r="F1" s="79"/>
      <c r="G1" s="249"/>
      <c r="H1" s="249"/>
      <c r="I1" s="387" t="s">
        <v>122</v>
      </c>
      <c r="J1" s="387"/>
    </row>
    <row r="2" spans="1:10" ht="15" x14ac:dyDescent="0.3">
      <c r="A2" s="78" t="s">
        <v>157</v>
      </c>
      <c r="B2" s="75"/>
      <c r="C2" s="79"/>
      <c r="D2" s="79"/>
      <c r="E2" s="79"/>
      <c r="F2" s="79"/>
      <c r="G2" s="249"/>
      <c r="H2" s="249"/>
      <c r="I2" s="390" t="s">
        <v>1241</v>
      </c>
      <c r="J2" s="390"/>
    </row>
    <row r="3" spans="1:10" ht="15" x14ac:dyDescent="0.3">
      <c r="A3" s="78"/>
      <c r="B3" s="78"/>
      <c r="C3" s="75"/>
      <c r="D3" s="75"/>
      <c r="E3" s="75"/>
      <c r="F3" s="75"/>
      <c r="G3" s="184"/>
      <c r="H3" s="184"/>
      <c r="I3" s="249"/>
    </row>
    <row r="4" spans="1:10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  <c r="I4" s="78"/>
    </row>
    <row r="5" spans="1:10" ht="15" x14ac:dyDescent="0.3">
      <c r="A5" s="82" t="s">
        <v>480</v>
      </c>
      <c r="B5" s="82"/>
      <c r="C5" s="82"/>
      <c r="D5" s="82"/>
      <c r="E5" s="82"/>
      <c r="F5" s="82"/>
      <c r="G5" s="83"/>
      <c r="H5" s="83"/>
      <c r="I5" s="83"/>
    </row>
    <row r="6" spans="1:10" ht="15" x14ac:dyDescent="0.3">
      <c r="A6" s="79"/>
      <c r="B6" s="79"/>
      <c r="C6" s="79"/>
      <c r="D6" s="79"/>
      <c r="E6" s="79"/>
      <c r="F6" s="79"/>
      <c r="G6" s="78"/>
      <c r="H6" s="78"/>
      <c r="I6" s="78"/>
    </row>
    <row r="7" spans="1:10" ht="15" x14ac:dyDescent="0.2">
      <c r="A7" s="183"/>
      <c r="B7" s="183"/>
      <c r="C7" s="183"/>
      <c r="D7" s="243"/>
      <c r="E7" s="183"/>
      <c r="F7" s="183"/>
      <c r="G7" s="80"/>
      <c r="H7" s="80"/>
      <c r="I7" s="80"/>
    </row>
    <row r="8" spans="1:10" ht="45" x14ac:dyDescent="0.2">
      <c r="A8" s="96" t="s">
        <v>66</v>
      </c>
      <c r="B8" s="96" t="s">
        <v>390</v>
      </c>
      <c r="C8" s="96" t="s">
        <v>391</v>
      </c>
      <c r="D8" s="96" t="s">
        <v>249</v>
      </c>
      <c r="E8" s="96" t="s">
        <v>397</v>
      </c>
      <c r="F8" s="96" t="s">
        <v>401</v>
      </c>
      <c r="G8" s="81" t="s">
        <v>10</v>
      </c>
      <c r="H8" s="81" t="s">
        <v>9</v>
      </c>
      <c r="I8" s="81" t="s">
        <v>459</v>
      </c>
      <c r="J8" s="252" t="s">
        <v>400</v>
      </c>
    </row>
    <row r="9" spans="1:10" ht="15" x14ac:dyDescent="0.2">
      <c r="A9" s="108">
        <v>1</v>
      </c>
      <c r="B9" s="108" t="s">
        <v>662</v>
      </c>
      <c r="C9" s="108" t="s">
        <v>1232</v>
      </c>
      <c r="D9" s="108">
        <v>13001011933</v>
      </c>
      <c r="E9" s="108" t="s">
        <v>1202</v>
      </c>
      <c r="F9" s="108" t="s">
        <v>400</v>
      </c>
      <c r="G9" s="4">
        <v>2500</v>
      </c>
      <c r="H9" s="4">
        <v>2500</v>
      </c>
      <c r="I9" s="4">
        <v>502.34</v>
      </c>
      <c r="J9" s="252" t="s">
        <v>0</v>
      </c>
    </row>
    <row r="10" spans="1:10" ht="15" x14ac:dyDescent="0.2">
      <c r="A10" s="108"/>
      <c r="B10" s="108"/>
      <c r="C10" s="108"/>
      <c r="D10" s="108"/>
      <c r="E10" s="108"/>
      <c r="F10" s="108"/>
      <c r="G10" s="4"/>
      <c r="H10" s="4"/>
      <c r="I10" s="4"/>
    </row>
    <row r="11" spans="1:10" ht="15" x14ac:dyDescent="0.2">
      <c r="A11" s="93"/>
      <c r="B11" s="93"/>
      <c r="C11" s="93"/>
      <c r="D11" s="93"/>
      <c r="E11" s="93"/>
      <c r="F11" s="93"/>
      <c r="G11" s="4"/>
      <c r="H11" s="4"/>
      <c r="I11" s="4"/>
    </row>
    <row r="12" spans="1:10" ht="15" x14ac:dyDescent="0.2">
      <c r="A12" s="93"/>
      <c r="B12" s="93"/>
      <c r="C12" s="93"/>
      <c r="D12" s="93"/>
      <c r="E12" s="93"/>
      <c r="F12" s="93"/>
      <c r="G12" s="4"/>
      <c r="H12" s="4"/>
      <c r="I12" s="4"/>
    </row>
    <row r="13" spans="1:10" ht="15" x14ac:dyDescent="0.2">
      <c r="A13" s="93"/>
      <c r="B13" s="93"/>
      <c r="C13" s="93"/>
      <c r="D13" s="93"/>
      <c r="E13" s="93"/>
      <c r="F13" s="93"/>
      <c r="G13" s="4"/>
      <c r="H13" s="4"/>
      <c r="I13" s="4"/>
    </row>
    <row r="14" spans="1:10" ht="15" x14ac:dyDescent="0.2">
      <c r="A14" s="93"/>
      <c r="B14" s="93"/>
      <c r="C14" s="93"/>
      <c r="D14" s="93"/>
      <c r="E14" s="93"/>
      <c r="F14" s="93"/>
      <c r="G14" s="4"/>
      <c r="H14" s="4"/>
      <c r="I14" s="4"/>
    </row>
    <row r="15" spans="1:10" ht="15" x14ac:dyDescent="0.2">
      <c r="A15" s="93"/>
      <c r="B15" s="93"/>
      <c r="C15" s="93"/>
      <c r="D15" s="93"/>
      <c r="E15" s="93"/>
      <c r="F15" s="93"/>
      <c r="G15" s="4"/>
      <c r="H15" s="4"/>
      <c r="I15" s="4"/>
    </row>
    <row r="16" spans="1:10" ht="15" x14ac:dyDescent="0.2">
      <c r="A16" s="93"/>
      <c r="B16" s="93"/>
      <c r="C16" s="93"/>
      <c r="D16" s="93"/>
      <c r="E16" s="93"/>
      <c r="F16" s="93"/>
      <c r="G16" s="4"/>
      <c r="H16" s="4"/>
      <c r="I16" s="4"/>
    </row>
    <row r="17" spans="1:9" ht="15" x14ac:dyDescent="0.2">
      <c r="A17" s="93"/>
      <c r="B17" s="93"/>
      <c r="C17" s="93"/>
      <c r="D17" s="93"/>
      <c r="E17" s="93"/>
      <c r="F17" s="93"/>
      <c r="G17" s="4"/>
      <c r="H17" s="4"/>
      <c r="I17" s="4"/>
    </row>
    <row r="18" spans="1:9" ht="15" x14ac:dyDescent="0.2">
      <c r="A18" s="93"/>
      <c r="B18" s="93"/>
      <c r="C18" s="93"/>
      <c r="D18" s="93"/>
      <c r="E18" s="93"/>
      <c r="F18" s="93"/>
      <c r="G18" s="4"/>
      <c r="H18" s="4"/>
      <c r="I18" s="4"/>
    </row>
    <row r="19" spans="1:9" ht="15" x14ac:dyDescent="0.2">
      <c r="A19" s="93"/>
      <c r="B19" s="93"/>
      <c r="C19" s="93"/>
      <c r="D19" s="93"/>
      <c r="E19" s="93"/>
      <c r="F19" s="93"/>
      <c r="G19" s="4"/>
      <c r="H19" s="4"/>
      <c r="I19" s="4"/>
    </row>
    <row r="20" spans="1:9" ht="15" x14ac:dyDescent="0.2">
      <c r="A20" s="93"/>
      <c r="B20" s="93"/>
      <c r="C20" s="93"/>
      <c r="D20" s="93"/>
      <c r="E20" s="93"/>
      <c r="F20" s="93"/>
      <c r="G20" s="4"/>
      <c r="H20" s="4"/>
      <c r="I20" s="4"/>
    </row>
    <row r="21" spans="1:9" ht="15" x14ac:dyDescent="0.2">
      <c r="A21" s="93"/>
      <c r="B21" s="93"/>
      <c r="C21" s="93"/>
      <c r="D21" s="93"/>
      <c r="E21" s="93"/>
      <c r="F21" s="93"/>
      <c r="G21" s="4"/>
      <c r="H21" s="4"/>
      <c r="I21" s="4"/>
    </row>
    <row r="22" spans="1:9" ht="15" x14ac:dyDescent="0.2">
      <c r="A22" s="93"/>
      <c r="B22" s="93"/>
      <c r="C22" s="93"/>
      <c r="D22" s="93"/>
      <c r="E22" s="93"/>
      <c r="F22" s="93"/>
      <c r="G22" s="4"/>
      <c r="H22" s="4"/>
      <c r="I22" s="4"/>
    </row>
    <row r="23" spans="1:9" ht="15" x14ac:dyDescent="0.2">
      <c r="A23" s="93"/>
      <c r="B23" s="93"/>
      <c r="C23" s="93"/>
      <c r="D23" s="93"/>
      <c r="E23" s="93"/>
      <c r="F23" s="93"/>
      <c r="G23" s="4"/>
      <c r="H23" s="4"/>
      <c r="I23" s="4"/>
    </row>
    <row r="24" spans="1:9" ht="15" x14ac:dyDescent="0.2">
      <c r="A24" s="93"/>
      <c r="B24" s="93"/>
      <c r="C24" s="93"/>
      <c r="D24" s="93"/>
      <c r="E24" s="93"/>
      <c r="F24" s="93"/>
      <c r="G24" s="4"/>
      <c r="H24" s="4"/>
      <c r="I24" s="4"/>
    </row>
    <row r="25" spans="1:9" ht="15" x14ac:dyDescent="0.2">
      <c r="A25" s="93"/>
      <c r="B25" s="93"/>
      <c r="C25" s="93"/>
      <c r="D25" s="93"/>
      <c r="E25" s="93"/>
      <c r="F25" s="93"/>
      <c r="G25" s="4"/>
      <c r="H25" s="4"/>
      <c r="I25" s="4"/>
    </row>
    <row r="26" spans="1:9" ht="15" x14ac:dyDescent="0.2">
      <c r="A26" s="93"/>
      <c r="B26" s="93"/>
      <c r="C26" s="93"/>
      <c r="D26" s="93"/>
      <c r="E26" s="93"/>
      <c r="F26" s="93"/>
      <c r="G26" s="4"/>
      <c r="H26" s="4"/>
      <c r="I26" s="4"/>
    </row>
    <row r="27" spans="1:9" ht="15" x14ac:dyDescent="0.2">
      <c r="A27" s="93"/>
      <c r="B27" s="93"/>
      <c r="C27" s="93"/>
      <c r="D27" s="93"/>
      <c r="E27" s="93"/>
      <c r="F27" s="93"/>
      <c r="G27" s="4"/>
      <c r="H27" s="4"/>
      <c r="I27" s="4"/>
    </row>
    <row r="28" spans="1:9" ht="15" x14ac:dyDescent="0.2">
      <c r="A28" s="93"/>
      <c r="B28" s="93"/>
      <c r="C28" s="93"/>
      <c r="D28" s="93"/>
      <c r="E28" s="93"/>
      <c r="F28" s="93"/>
      <c r="G28" s="4"/>
      <c r="H28" s="4"/>
      <c r="I28" s="4"/>
    </row>
    <row r="29" spans="1:9" ht="15" x14ac:dyDescent="0.2">
      <c r="A29" s="93"/>
      <c r="B29" s="93"/>
      <c r="C29" s="93"/>
      <c r="D29" s="93"/>
      <c r="E29" s="93"/>
      <c r="F29" s="93"/>
      <c r="G29" s="4"/>
      <c r="H29" s="4"/>
      <c r="I29" s="4"/>
    </row>
    <row r="30" spans="1:9" ht="15" x14ac:dyDescent="0.2">
      <c r="A30" s="93"/>
      <c r="B30" s="93"/>
      <c r="C30" s="93"/>
      <c r="D30" s="93"/>
      <c r="E30" s="93"/>
      <c r="F30" s="93"/>
      <c r="G30" s="4"/>
      <c r="H30" s="4"/>
      <c r="I30" s="4"/>
    </row>
    <row r="31" spans="1:9" ht="15" x14ac:dyDescent="0.2">
      <c r="A31" s="93"/>
      <c r="B31" s="93"/>
      <c r="C31" s="93"/>
      <c r="D31" s="93"/>
      <c r="E31" s="93"/>
      <c r="F31" s="93"/>
      <c r="G31" s="4"/>
      <c r="H31" s="4"/>
      <c r="I31" s="4"/>
    </row>
    <row r="32" spans="1:9" ht="15" x14ac:dyDescent="0.2">
      <c r="A32" s="93"/>
      <c r="B32" s="93"/>
      <c r="C32" s="93"/>
      <c r="D32" s="93"/>
      <c r="E32" s="93"/>
      <c r="F32" s="93"/>
      <c r="G32" s="4"/>
      <c r="H32" s="4"/>
      <c r="I32" s="4"/>
    </row>
    <row r="33" spans="1:9" ht="15" x14ac:dyDescent="0.2">
      <c r="A33" s="93"/>
      <c r="B33" s="93"/>
      <c r="C33" s="93"/>
      <c r="D33" s="93"/>
      <c r="E33" s="93"/>
      <c r="F33" s="93"/>
      <c r="G33" s="4"/>
      <c r="H33" s="4"/>
      <c r="I33" s="4"/>
    </row>
    <row r="34" spans="1:9" ht="15" x14ac:dyDescent="0.3">
      <c r="A34" s="93"/>
      <c r="B34" s="110"/>
      <c r="C34" s="110"/>
      <c r="D34" s="110"/>
      <c r="E34" s="110"/>
      <c r="F34" s="110"/>
      <c r="G34" s="91">
        <f>SUM(G9:G33)</f>
        <v>2500</v>
      </c>
      <c r="H34" s="91">
        <f>SUM(H9:H33)</f>
        <v>2500</v>
      </c>
      <c r="I34" s="91"/>
    </row>
    <row r="35" spans="1:9" ht="15" x14ac:dyDescent="0.3">
      <c r="A35" s="250"/>
      <c r="B35" s="250"/>
      <c r="C35" s="250"/>
      <c r="D35" s="250"/>
      <c r="E35" s="250"/>
      <c r="F35" s="250"/>
      <c r="G35" s="250"/>
      <c r="H35" s="206"/>
      <c r="I35" s="206"/>
    </row>
    <row r="36" spans="1:9" ht="15" x14ac:dyDescent="0.3">
      <c r="A36" s="251" t="s">
        <v>420</v>
      </c>
      <c r="B36" s="251"/>
      <c r="C36" s="250"/>
      <c r="D36" s="250"/>
      <c r="E36" s="250"/>
      <c r="F36" s="250"/>
      <c r="G36" s="250"/>
      <c r="H36" s="206"/>
      <c r="I36" s="206"/>
    </row>
    <row r="37" spans="1:9" ht="15" x14ac:dyDescent="0.3">
      <c r="A37" s="251" t="s">
        <v>398</v>
      </c>
      <c r="B37" s="251"/>
      <c r="C37" s="250"/>
      <c r="D37" s="250"/>
      <c r="E37" s="250"/>
      <c r="F37" s="250"/>
      <c r="G37" s="250"/>
      <c r="H37" s="206"/>
      <c r="I37" s="206"/>
    </row>
    <row r="38" spans="1:9" ht="15" x14ac:dyDescent="0.3">
      <c r="A38" s="251"/>
      <c r="B38" s="251"/>
      <c r="C38" s="206"/>
      <c r="D38" s="206"/>
      <c r="E38" s="206"/>
      <c r="F38" s="206"/>
      <c r="G38" s="206"/>
      <c r="H38" s="206"/>
      <c r="I38" s="206"/>
    </row>
    <row r="39" spans="1:9" ht="15" x14ac:dyDescent="0.3">
      <c r="A39" s="251"/>
      <c r="B39" s="251"/>
      <c r="C39" s="206"/>
      <c r="D39" s="206"/>
      <c r="E39" s="206"/>
      <c r="F39" s="206"/>
      <c r="G39" s="206"/>
      <c r="H39" s="206"/>
      <c r="I39" s="206"/>
    </row>
    <row r="40" spans="1:9" x14ac:dyDescent="0.2">
      <c r="A40" s="247"/>
      <c r="B40" s="247"/>
      <c r="C40" s="247"/>
      <c r="D40" s="247"/>
      <c r="E40" s="247"/>
      <c r="F40" s="247"/>
      <c r="G40" s="247"/>
      <c r="H40" s="247"/>
      <c r="I40" s="247"/>
    </row>
    <row r="41" spans="1:9" ht="15" x14ac:dyDescent="0.3">
      <c r="A41" s="212" t="s">
        <v>119</v>
      </c>
      <c r="B41" s="212"/>
      <c r="C41" s="206"/>
      <c r="D41" s="206"/>
      <c r="E41" s="206"/>
      <c r="F41" s="206"/>
      <c r="G41" s="206"/>
      <c r="H41" s="206"/>
      <c r="I41" s="206"/>
    </row>
    <row r="42" spans="1:9" ht="15" x14ac:dyDescent="0.3">
      <c r="A42" s="206"/>
      <c r="B42" s="206"/>
      <c r="C42" s="206"/>
      <c r="D42" s="206"/>
      <c r="E42" s="206"/>
      <c r="F42" s="206"/>
      <c r="G42" s="206"/>
      <c r="H42" s="206"/>
      <c r="I42" s="206"/>
    </row>
    <row r="43" spans="1:9" ht="15" x14ac:dyDescent="0.3">
      <c r="A43" s="206"/>
      <c r="B43" s="206"/>
      <c r="C43" s="206"/>
      <c r="D43" s="206"/>
      <c r="E43" s="210"/>
      <c r="F43" s="210"/>
      <c r="G43" s="210"/>
      <c r="H43" s="206"/>
      <c r="I43" s="206"/>
    </row>
    <row r="44" spans="1:9" ht="15" x14ac:dyDescent="0.3">
      <c r="A44" s="212"/>
      <c r="B44" s="212"/>
      <c r="C44" s="212" t="s">
        <v>458</v>
      </c>
      <c r="D44" s="212"/>
      <c r="E44" s="212"/>
      <c r="F44" s="212"/>
      <c r="G44" s="212"/>
      <c r="H44" s="206"/>
      <c r="I44" s="206"/>
    </row>
    <row r="45" spans="1:9" ht="15" x14ac:dyDescent="0.3">
      <c r="A45" s="206"/>
      <c r="B45" s="206"/>
      <c r="C45" s="206" t="s">
        <v>457</v>
      </c>
      <c r="D45" s="206"/>
      <c r="E45" s="206"/>
      <c r="F45" s="206"/>
      <c r="G45" s="206"/>
      <c r="H45" s="206"/>
      <c r="I45" s="206"/>
    </row>
    <row r="46" spans="1:9" x14ac:dyDescent="0.2">
      <c r="A46" s="214"/>
      <c r="B46" s="214"/>
      <c r="C46" s="214" t="s">
        <v>154</v>
      </c>
      <c r="D46" s="214"/>
      <c r="E46" s="214"/>
      <c r="F46" s="214"/>
      <c r="G46" s="214"/>
    </row>
  </sheetData>
  <mergeCells count="2">
    <mergeCell ref="I1:J1"/>
    <mergeCell ref="I2:J2"/>
  </mergeCells>
  <dataValidations count="1">
    <dataValidation type="list" allowBlank="1" showInputMessage="1" showErrorMessage="1" sqref="F9:F34">
      <formula1>$J$8:$J$9</formula1>
    </dataValidation>
  </dataValidations>
  <printOptions gridLines="1"/>
  <pageMargins left="0.25" right="0.25" top="0.75" bottom="0.75" header="0.3" footer="0.3"/>
  <pageSetup scale="7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G46"/>
  <sheetViews>
    <sheetView workbookViewId="0">
      <selection activeCell="F2" sqref="F2:G2"/>
    </sheetView>
  </sheetViews>
  <sheetFormatPr defaultRowHeight="12.75" x14ac:dyDescent="0.2"/>
  <cols>
    <col min="1" max="1" width="22.5703125" customWidth="1"/>
    <col min="2" max="2" width="28.140625" customWidth="1"/>
    <col min="3" max="3" width="18.5703125" customWidth="1"/>
    <col min="4" max="4" width="14.7109375" customWidth="1"/>
    <col min="5" max="5" width="15.140625" customWidth="1"/>
    <col min="6" max="6" width="13.42578125" customWidth="1"/>
    <col min="7" max="7" width="12" customWidth="1"/>
  </cols>
  <sheetData>
    <row r="1" spans="1:7" ht="15" x14ac:dyDescent="0.3">
      <c r="A1" s="75" t="s">
        <v>423</v>
      </c>
      <c r="B1" s="79"/>
      <c r="C1" s="79"/>
      <c r="D1" s="79"/>
      <c r="E1" s="79"/>
      <c r="F1" s="387" t="s">
        <v>122</v>
      </c>
      <c r="G1" s="387"/>
    </row>
    <row r="2" spans="1:7" ht="15" x14ac:dyDescent="0.3">
      <c r="A2" s="78" t="s">
        <v>157</v>
      </c>
      <c r="B2" s="79"/>
      <c r="C2" s="79"/>
      <c r="D2" s="79"/>
      <c r="E2" s="79"/>
      <c r="F2" s="390" t="s">
        <v>1241</v>
      </c>
      <c r="G2" s="390"/>
    </row>
    <row r="3" spans="1:7" ht="15" x14ac:dyDescent="0.3">
      <c r="A3" s="78"/>
      <c r="B3" s="78"/>
      <c r="C3" s="78"/>
      <c r="D3" s="78"/>
      <c r="E3" s="78"/>
      <c r="F3" s="184"/>
      <c r="G3" s="184"/>
    </row>
    <row r="4" spans="1:7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8"/>
      <c r="G4" s="78"/>
    </row>
    <row r="5" spans="1:7" ht="15" x14ac:dyDescent="0.3">
      <c r="A5" s="82" t="s">
        <v>480</v>
      </c>
      <c r="B5" s="82"/>
      <c r="C5" s="82"/>
      <c r="D5" s="82"/>
      <c r="E5" s="82"/>
      <c r="F5" s="83"/>
      <c r="G5" s="83"/>
    </row>
    <row r="6" spans="1:7" ht="15" x14ac:dyDescent="0.3">
      <c r="A6" s="79"/>
      <c r="B6" s="79"/>
      <c r="C6" s="79"/>
      <c r="D6" s="79"/>
      <c r="E6" s="79"/>
      <c r="F6" s="78"/>
      <c r="G6" s="78"/>
    </row>
    <row r="7" spans="1:7" ht="15" x14ac:dyDescent="0.2">
      <c r="A7" s="183"/>
      <c r="B7" s="183"/>
      <c r="C7" s="183"/>
      <c r="D7" s="183"/>
      <c r="E7" s="183"/>
      <c r="F7" s="80"/>
      <c r="G7" s="80"/>
    </row>
    <row r="8" spans="1:7" ht="45" x14ac:dyDescent="0.2">
      <c r="A8" s="96" t="s">
        <v>390</v>
      </c>
      <c r="B8" s="96" t="s">
        <v>391</v>
      </c>
      <c r="C8" s="96" t="s">
        <v>394</v>
      </c>
      <c r="D8" s="96" t="s">
        <v>393</v>
      </c>
      <c r="E8" s="96" t="s">
        <v>453</v>
      </c>
      <c r="F8" s="81" t="s">
        <v>10</v>
      </c>
      <c r="G8" s="81" t="s">
        <v>9</v>
      </c>
    </row>
    <row r="9" spans="1:7" ht="15" x14ac:dyDescent="0.2">
      <c r="A9" s="108"/>
      <c r="B9" s="108"/>
      <c r="C9" s="108"/>
      <c r="D9" s="108"/>
      <c r="E9" s="108"/>
      <c r="F9" s="4"/>
      <c r="G9" s="4"/>
    </row>
    <row r="10" spans="1:7" ht="15" x14ac:dyDescent="0.2">
      <c r="A10" s="108"/>
      <c r="B10" s="108"/>
      <c r="C10" s="108"/>
      <c r="D10" s="108"/>
      <c r="E10" s="108"/>
      <c r="F10" s="4"/>
      <c r="G10" s="4"/>
    </row>
    <row r="11" spans="1:7" ht="15" x14ac:dyDescent="0.2">
      <c r="A11" s="93"/>
      <c r="B11" s="93"/>
      <c r="C11" s="93"/>
      <c r="D11" s="93"/>
      <c r="E11" s="93"/>
      <c r="F11" s="4"/>
      <c r="G11" s="4"/>
    </row>
    <row r="12" spans="1:7" ht="15" x14ac:dyDescent="0.2">
      <c r="A12" s="93"/>
      <c r="B12" s="93"/>
      <c r="C12" s="93"/>
      <c r="D12" s="93"/>
      <c r="E12" s="93"/>
      <c r="F12" s="4"/>
      <c r="G12" s="4"/>
    </row>
    <row r="13" spans="1:7" ht="15" x14ac:dyDescent="0.2">
      <c r="A13" s="93"/>
      <c r="B13" s="93"/>
      <c r="C13" s="93"/>
      <c r="D13" s="93"/>
      <c r="E13" s="93"/>
      <c r="F13" s="4"/>
      <c r="G13" s="4"/>
    </row>
    <row r="14" spans="1:7" ht="15" x14ac:dyDescent="0.2">
      <c r="A14" s="93"/>
      <c r="B14" s="93"/>
      <c r="C14" s="93"/>
      <c r="D14" s="93"/>
      <c r="E14" s="93"/>
      <c r="F14" s="4"/>
      <c r="G14" s="4"/>
    </row>
    <row r="15" spans="1:7" ht="15" x14ac:dyDescent="0.2">
      <c r="A15" s="93"/>
      <c r="B15" s="93"/>
      <c r="C15" s="93"/>
      <c r="D15" s="93"/>
      <c r="E15" s="93"/>
      <c r="F15" s="4"/>
      <c r="G15" s="4"/>
    </row>
    <row r="16" spans="1:7" ht="15" x14ac:dyDescent="0.2">
      <c r="A16" s="93"/>
      <c r="B16" s="93"/>
      <c r="C16" s="93"/>
      <c r="D16" s="93"/>
      <c r="E16" s="93"/>
      <c r="F16" s="4"/>
      <c r="G16" s="4"/>
    </row>
    <row r="17" spans="1:7" ht="15" x14ac:dyDescent="0.2">
      <c r="A17" s="93"/>
      <c r="B17" s="93"/>
      <c r="C17" s="93"/>
      <c r="D17" s="93"/>
      <c r="E17" s="93"/>
      <c r="F17" s="4"/>
      <c r="G17" s="4"/>
    </row>
    <row r="18" spans="1:7" ht="15" x14ac:dyDescent="0.2">
      <c r="A18" s="93"/>
      <c r="B18" s="93"/>
      <c r="C18" s="93"/>
      <c r="D18" s="93"/>
      <c r="E18" s="93"/>
      <c r="F18" s="4"/>
      <c r="G18" s="4"/>
    </row>
    <row r="19" spans="1:7" ht="15" x14ac:dyDescent="0.2">
      <c r="A19" s="93"/>
      <c r="B19" s="93"/>
      <c r="C19" s="93"/>
      <c r="D19" s="93"/>
      <c r="E19" s="93"/>
      <c r="F19" s="4"/>
      <c r="G19" s="4"/>
    </row>
    <row r="20" spans="1:7" ht="15" x14ac:dyDescent="0.2">
      <c r="A20" s="93"/>
      <c r="B20" s="93"/>
      <c r="C20" s="93"/>
      <c r="D20" s="93"/>
      <c r="E20" s="93"/>
      <c r="F20" s="4"/>
      <c r="G20" s="4"/>
    </row>
    <row r="21" spans="1:7" ht="15" x14ac:dyDescent="0.2">
      <c r="A21" s="93"/>
      <c r="B21" s="93"/>
      <c r="C21" s="93"/>
      <c r="D21" s="93"/>
      <c r="E21" s="93"/>
      <c r="F21" s="4"/>
      <c r="G21" s="4"/>
    </row>
    <row r="22" spans="1:7" ht="15" x14ac:dyDescent="0.2">
      <c r="A22" s="93"/>
      <c r="B22" s="93"/>
      <c r="C22" s="93"/>
      <c r="D22" s="93"/>
      <c r="E22" s="93"/>
      <c r="F22" s="4"/>
      <c r="G22" s="4"/>
    </row>
    <row r="23" spans="1:7" ht="15" x14ac:dyDescent="0.2">
      <c r="A23" s="93"/>
      <c r="B23" s="93"/>
      <c r="C23" s="93"/>
      <c r="D23" s="93"/>
      <c r="E23" s="93"/>
      <c r="F23" s="4"/>
      <c r="G23" s="4"/>
    </row>
    <row r="24" spans="1:7" ht="15" x14ac:dyDescent="0.2">
      <c r="A24" s="93"/>
      <c r="B24" s="93"/>
      <c r="C24" s="93"/>
      <c r="D24" s="93"/>
      <c r="E24" s="93"/>
      <c r="F24" s="4"/>
      <c r="G24" s="4"/>
    </row>
    <row r="25" spans="1:7" ht="15" x14ac:dyDescent="0.2">
      <c r="A25" s="93"/>
      <c r="B25" s="93"/>
      <c r="C25" s="93"/>
      <c r="D25" s="93"/>
      <c r="E25" s="93"/>
      <c r="F25" s="4"/>
      <c r="G25" s="4"/>
    </row>
    <row r="26" spans="1:7" ht="15" x14ac:dyDescent="0.2">
      <c r="A26" s="93"/>
      <c r="B26" s="93"/>
      <c r="C26" s="93"/>
      <c r="D26" s="93"/>
      <c r="E26" s="93"/>
      <c r="F26" s="4"/>
      <c r="G26" s="4"/>
    </row>
    <row r="27" spans="1:7" ht="15" x14ac:dyDescent="0.2">
      <c r="A27" s="93"/>
      <c r="B27" s="93"/>
      <c r="C27" s="93"/>
      <c r="D27" s="93"/>
      <c r="E27" s="93"/>
      <c r="F27" s="4"/>
      <c r="G27" s="4"/>
    </row>
    <row r="28" spans="1:7" ht="15" x14ac:dyDescent="0.2">
      <c r="A28" s="93"/>
      <c r="B28" s="93"/>
      <c r="C28" s="93"/>
      <c r="D28" s="93"/>
      <c r="E28" s="93"/>
      <c r="F28" s="4"/>
      <c r="G28" s="4"/>
    </row>
    <row r="29" spans="1:7" ht="15" x14ac:dyDescent="0.2">
      <c r="A29" s="93"/>
      <c r="B29" s="93"/>
      <c r="C29" s="93"/>
      <c r="D29" s="93"/>
      <c r="E29" s="93"/>
      <c r="F29" s="4"/>
      <c r="G29" s="4"/>
    </row>
    <row r="30" spans="1:7" ht="15" x14ac:dyDescent="0.2">
      <c r="A30" s="93"/>
      <c r="B30" s="93"/>
      <c r="C30" s="93"/>
      <c r="D30" s="93"/>
      <c r="E30" s="93"/>
      <c r="F30" s="4"/>
      <c r="G30" s="4"/>
    </row>
    <row r="31" spans="1:7" ht="15" x14ac:dyDescent="0.2">
      <c r="A31" s="93"/>
      <c r="B31" s="93"/>
      <c r="C31" s="93"/>
      <c r="D31" s="93"/>
      <c r="E31" s="93"/>
      <c r="F31" s="4"/>
      <c r="G31" s="4"/>
    </row>
    <row r="32" spans="1:7" ht="15" x14ac:dyDescent="0.2">
      <c r="A32" s="93"/>
      <c r="B32" s="93"/>
      <c r="C32" s="93"/>
      <c r="D32" s="93"/>
      <c r="E32" s="93"/>
      <c r="F32" s="4"/>
      <c r="G32" s="4"/>
    </row>
    <row r="33" spans="1:7" ht="15" x14ac:dyDescent="0.2">
      <c r="A33" s="93"/>
      <c r="B33" s="93"/>
      <c r="C33" s="93"/>
      <c r="D33" s="93"/>
      <c r="E33" s="93"/>
      <c r="F33" s="4"/>
      <c r="G33" s="4"/>
    </row>
    <row r="34" spans="1:7" ht="15" x14ac:dyDescent="0.3">
      <c r="A34" s="110"/>
      <c r="B34" s="110"/>
      <c r="C34" s="110"/>
      <c r="D34" s="110"/>
      <c r="E34" s="110" t="s">
        <v>389</v>
      </c>
      <c r="F34" s="91">
        <f>SUM(F9:F33)</f>
        <v>0</v>
      </c>
      <c r="G34" s="91">
        <f>SUM(G9:G33)</f>
        <v>0</v>
      </c>
    </row>
    <row r="35" spans="1:7" ht="15" x14ac:dyDescent="0.3">
      <c r="A35" s="48"/>
      <c r="B35" s="48"/>
      <c r="C35" s="48"/>
      <c r="D35" s="48"/>
      <c r="E35" s="48"/>
      <c r="F35" s="2"/>
      <c r="G35" s="2"/>
    </row>
    <row r="36" spans="1:7" ht="15" x14ac:dyDescent="0.3">
      <c r="A36" s="237" t="s">
        <v>402</v>
      </c>
      <c r="B36" s="48"/>
      <c r="C36" s="48"/>
      <c r="D36" s="48"/>
      <c r="E36" s="48"/>
      <c r="F36" s="2"/>
      <c r="G36" s="2"/>
    </row>
    <row r="37" spans="1:7" ht="15" x14ac:dyDescent="0.3">
      <c r="A37" s="237" t="s">
        <v>406</v>
      </c>
      <c r="B37" s="48"/>
      <c r="C37" s="48"/>
      <c r="D37" s="48"/>
      <c r="E37" s="48"/>
      <c r="F37" s="2"/>
      <c r="G37" s="2"/>
    </row>
    <row r="38" spans="1:7" ht="15" x14ac:dyDescent="0.3">
      <c r="A38" s="237"/>
      <c r="B38" s="2"/>
      <c r="C38" s="2"/>
      <c r="D38" s="2"/>
      <c r="E38" s="2"/>
      <c r="F38" s="2"/>
      <c r="G38" s="2"/>
    </row>
    <row r="39" spans="1:7" ht="15" x14ac:dyDescent="0.3">
      <c r="A39" s="237"/>
      <c r="B39" s="2"/>
      <c r="C39" s="2"/>
      <c r="D39" s="2"/>
      <c r="E39" s="2"/>
      <c r="F39" s="2"/>
      <c r="G39" s="2"/>
    </row>
    <row r="40" spans="1:7" x14ac:dyDescent="0.2">
      <c r="A40" s="26"/>
      <c r="B40" s="26"/>
      <c r="C40" s="26"/>
      <c r="D40" s="26"/>
      <c r="E40" s="26"/>
      <c r="F40" s="26"/>
      <c r="G40" s="26"/>
    </row>
    <row r="41" spans="1:7" ht="15" x14ac:dyDescent="0.3">
      <c r="A41" s="70" t="s">
        <v>119</v>
      </c>
      <c r="B41" s="2"/>
      <c r="C41" s="2"/>
      <c r="D41" s="2"/>
      <c r="E41" s="2"/>
      <c r="F41" s="2"/>
      <c r="G41" s="2"/>
    </row>
    <row r="42" spans="1:7" ht="15" x14ac:dyDescent="0.3">
      <c r="A42" s="2"/>
      <c r="B42" s="2"/>
      <c r="C42" s="2"/>
      <c r="D42" s="2"/>
      <c r="E42" s="2"/>
      <c r="F42" s="2"/>
      <c r="G42" s="2"/>
    </row>
    <row r="43" spans="1:7" ht="15" x14ac:dyDescent="0.3">
      <c r="A43" s="2"/>
      <c r="B43" s="2"/>
      <c r="C43" s="2"/>
      <c r="D43" s="2"/>
      <c r="E43" s="2"/>
      <c r="F43" s="2"/>
      <c r="G43" s="12"/>
    </row>
    <row r="44" spans="1:7" ht="15" x14ac:dyDescent="0.3">
      <c r="A44" s="70"/>
      <c r="B44" s="70" t="s">
        <v>300</v>
      </c>
      <c r="C44" s="70"/>
      <c r="D44" s="70"/>
      <c r="E44" s="70"/>
      <c r="F44" s="2"/>
      <c r="G44" s="12"/>
    </row>
    <row r="45" spans="1:7" ht="15" x14ac:dyDescent="0.3">
      <c r="A45" s="2"/>
      <c r="B45" s="2" t="s">
        <v>299</v>
      </c>
      <c r="C45" s="2"/>
      <c r="D45" s="2"/>
      <c r="E45" s="2"/>
      <c r="F45" s="2"/>
      <c r="G45" s="12"/>
    </row>
    <row r="46" spans="1:7" x14ac:dyDescent="0.2">
      <c r="A46" s="64"/>
      <c r="B46" s="64" t="s">
        <v>154</v>
      </c>
      <c r="C46" s="64"/>
      <c r="D46" s="64"/>
      <c r="E46" s="64"/>
    </row>
  </sheetData>
  <mergeCells count="2">
    <mergeCell ref="F1:G1"/>
    <mergeCell ref="F2:G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J46"/>
  <sheetViews>
    <sheetView workbookViewId="0">
      <selection activeCell="G2" sqref="G2:H2"/>
    </sheetView>
  </sheetViews>
  <sheetFormatPr defaultRowHeight="12.75" x14ac:dyDescent="0.2"/>
  <cols>
    <col min="1" max="1" width="5.42578125" style="207" customWidth="1"/>
    <col min="2" max="2" width="13.140625" style="207" customWidth="1"/>
    <col min="3" max="3" width="15.140625" style="207" customWidth="1"/>
    <col min="4" max="4" width="18" style="207" customWidth="1"/>
    <col min="5" max="5" width="20.5703125" style="207" customWidth="1"/>
    <col min="6" max="6" width="12.140625" style="207" customWidth="1"/>
    <col min="7" max="7" width="13.7109375" style="207" customWidth="1"/>
    <col min="8" max="8" width="15.5703125" style="207" customWidth="1"/>
    <col min="9" max="9" width="13.42578125" style="207" customWidth="1"/>
    <col min="10" max="10" width="0" style="207" hidden="1" customWidth="1"/>
    <col min="11" max="16384" width="9.140625" style="207"/>
  </cols>
  <sheetData>
    <row r="1" spans="1:10" ht="15" x14ac:dyDescent="0.3">
      <c r="A1" s="75" t="s">
        <v>424</v>
      </c>
      <c r="B1" s="75"/>
      <c r="C1" s="79"/>
      <c r="D1" s="79"/>
      <c r="E1" s="79"/>
      <c r="F1" s="79"/>
      <c r="G1" s="387" t="s">
        <v>122</v>
      </c>
      <c r="H1" s="387"/>
    </row>
    <row r="2" spans="1:10" ht="15" x14ac:dyDescent="0.3">
      <c r="A2" s="78" t="s">
        <v>157</v>
      </c>
      <c r="B2" s="75"/>
      <c r="C2" s="79"/>
      <c r="D2" s="79"/>
      <c r="E2" s="79"/>
      <c r="F2" s="79"/>
      <c r="G2" s="390" t="s">
        <v>1241</v>
      </c>
      <c r="H2" s="390"/>
    </row>
    <row r="3" spans="1:10" ht="15" x14ac:dyDescent="0.3">
      <c r="A3" s="78"/>
      <c r="B3" s="78"/>
      <c r="C3" s="78"/>
      <c r="D3" s="78"/>
      <c r="E3" s="78"/>
      <c r="F3" s="78"/>
      <c r="G3" s="241"/>
      <c r="H3" s="241"/>
    </row>
    <row r="4" spans="1:10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</row>
    <row r="5" spans="1:10" ht="15" x14ac:dyDescent="0.3">
      <c r="A5" s="82" t="s">
        <v>480</v>
      </c>
      <c r="B5" s="82"/>
      <c r="C5" s="82"/>
      <c r="D5" s="82"/>
      <c r="E5" s="82"/>
      <c r="F5" s="82"/>
      <c r="G5" s="83"/>
      <c r="H5" s="83"/>
    </row>
    <row r="6" spans="1:10" ht="15" x14ac:dyDescent="0.3">
      <c r="A6" s="79"/>
      <c r="B6" s="79"/>
      <c r="C6" s="79"/>
      <c r="D6" s="79"/>
      <c r="E6" s="79"/>
      <c r="F6" s="79"/>
      <c r="G6" s="78"/>
      <c r="H6" s="78"/>
    </row>
    <row r="7" spans="1:10" ht="15" x14ac:dyDescent="0.2">
      <c r="A7" s="240"/>
      <c r="B7" s="240"/>
      <c r="C7" s="240"/>
      <c r="D7" s="243"/>
      <c r="E7" s="240"/>
      <c r="F7" s="240"/>
      <c r="G7" s="80"/>
      <c r="H7" s="80"/>
    </row>
    <row r="8" spans="1:10" ht="30" x14ac:dyDescent="0.2">
      <c r="A8" s="96" t="s">
        <v>66</v>
      </c>
      <c r="B8" s="96" t="s">
        <v>390</v>
      </c>
      <c r="C8" s="96" t="s">
        <v>391</v>
      </c>
      <c r="D8" s="96" t="s">
        <v>249</v>
      </c>
      <c r="E8" s="96" t="s">
        <v>401</v>
      </c>
      <c r="F8" s="96" t="s">
        <v>392</v>
      </c>
      <c r="G8" s="81" t="s">
        <v>10</v>
      </c>
      <c r="H8" s="81" t="s">
        <v>9</v>
      </c>
      <c r="J8" s="252" t="s">
        <v>400</v>
      </c>
    </row>
    <row r="9" spans="1:10" ht="15" x14ac:dyDescent="0.2">
      <c r="A9" s="108"/>
      <c r="B9" s="108"/>
      <c r="C9" s="108"/>
      <c r="D9" s="108"/>
      <c r="E9" s="108"/>
      <c r="F9" s="108"/>
      <c r="G9" s="4"/>
      <c r="H9" s="4"/>
      <c r="J9" s="252" t="s">
        <v>0</v>
      </c>
    </row>
    <row r="10" spans="1:10" ht="15" x14ac:dyDescent="0.2">
      <c r="A10" s="108"/>
      <c r="B10" s="108"/>
      <c r="C10" s="108"/>
      <c r="D10" s="108"/>
      <c r="E10" s="108"/>
      <c r="F10" s="108"/>
      <c r="G10" s="4"/>
      <c r="H10" s="4"/>
    </row>
    <row r="11" spans="1:10" ht="15" x14ac:dyDescent="0.2">
      <c r="A11" s="93"/>
      <c r="B11" s="93"/>
      <c r="C11" s="93"/>
      <c r="D11" s="93"/>
      <c r="E11" s="93"/>
      <c r="F11" s="93"/>
      <c r="G11" s="4"/>
      <c r="H11" s="4"/>
    </row>
    <row r="12" spans="1:10" ht="15" x14ac:dyDescent="0.2">
      <c r="A12" s="93"/>
      <c r="B12" s="93"/>
      <c r="C12" s="93"/>
      <c r="D12" s="93"/>
      <c r="E12" s="93"/>
      <c r="F12" s="93"/>
      <c r="G12" s="4"/>
      <c r="H12" s="4"/>
    </row>
    <row r="13" spans="1:10" ht="15" x14ac:dyDescent="0.2">
      <c r="A13" s="93"/>
      <c r="B13" s="93"/>
      <c r="C13" s="93"/>
      <c r="D13" s="93"/>
      <c r="E13" s="93"/>
      <c r="F13" s="93"/>
      <c r="G13" s="4"/>
      <c r="H13" s="4"/>
    </row>
    <row r="14" spans="1:10" ht="15" x14ac:dyDescent="0.2">
      <c r="A14" s="93"/>
      <c r="B14" s="93"/>
      <c r="C14" s="93"/>
      <c r="D14" s="93"/>
      <c r="E14" s="93"/>
      <c r="F14" s="93"/>
      <c r="G14" s="4"/>
      <c r="H14" s="4"/>
    </row>
    <row r="15" spans="1:10" ht="15" x14ac:dyDescent="0.2">
      <c r="A15" s="93"/>
      <c r="B15" s="93"/>
      <c r="C15" s="93"/>
      <c r="D15" s="93"/>
      <c r="E15" s="93"/>
      <c r="F15" s="93"/>
      <c r="G15" s="4"/>
      <c r="H15" s="4"/>
    </row>
    <row r="16" spans="1:10" ht="15" x14ac:dyDescent="0.2">
      <c r="A16" s="93"/>
      <c r="B16" s="93"/>
      <c r="C16" s="93"/>
      <c r="D16" s="93"/>
      <c r="E16" s="93"/>
      <c r="F16" s="93"/>
      <c r="G16" s="4"/>
      <c r="H16" s="4"/>
    </row>
    <row r="17" spans="1:8" ht="15" x14ac:dyDescent="0.2">
      <c r="A17" s="93"/>
      <c r="B17" s="93"/>
      <c r="C17" s="93"/>
      <c r="D17" s="93"/>
      <c r="E17" s="93"/>
      <c r="F17" s="93"/>
      <c r="G17" s="4"/>
      <c r="H17" s="4"/>
    </row>
    <row r="18" spans="1:8" ht="15" x14ac:dyDescent="0.2">
      <c r="A18" s="93"/>
      <c r="B18" s="93"/>
      <c r="C18" s="93"/>
      <c r="D18" s="93"/>
      <c r="E18" s="93"/>
      <c r="F18" s="93"/>
      <c r="G18" s="4"/>
      <c r="H18" s="4"/>
    </row>
    <row r="19" spans="1:8" ht="15" x14ac:dyDescent="0.2">
      <c r="A19" s="93"/>
      <c r="B19" s="93"/>
      <c r="C19" s="93"/>
      <c r="D19" s="93"/>
      <c r="E19" s="93"/>
      <c r="F19" s="93"/>
      <c r="G19" s="4"/>
      <c r="H19" s="4"/>
    </row>
    <row r="20" spans="1:8" ht="15" x14ac:dyDescent="0.2">
      <c r="A20" s="93"/>
      <c r="B20" s="93"/>
      <c r="C20" s="93"/>
      <c r="D20" s="93"/>
      <c r="E20" s="93"/>
      <c r="F20" s="93"/>
      <c r="G20" s="4"/>
      <c r="H20" s="4"/>
    </row>
    <row r="21" spans="1:8" ht="15" x14ac:dyDescent="0.2">
      <c r="A21" s="93"/>
      <c r="B21" s="93"/>
      <c r="C21" s="93"/>
      <c r="D21" s="93"/>
      <c r="E21" s="93"/>
      <c r="F21" s="93"/>
      <c r="G21" s="4"/>
      <c r="H21" s="4"/>
    </row>
    <row r="22" spans="1:8" ht="15" x14ac:dyDescent="0.2">
      <c r="A22" s="93"/>
      <c r="B22" s="93"/>
      <c r="C22" s="93"/>
      <c r="D22" s="93"/>
      <c r="E22" s="93"/>
      <c r="F22" s="93"/>
      <c r="G22" s="4"/>
      <c r="H22" s="4"/>
    </row>
    <row r="23" spans="1:8" ht="15" x14ac:dyDescent="0.2">
      <c r="A23" s="93"/>
      <c r="B23" s="93"/>
      <c r="C23" s="93"/>
      <c r="D23" s="93"/>
      <c r="E23" s="93"/>
      <c r="F23" s="93"/>
      <c r="G23" s="4"/>
      <c r="H23" s="4"/>
    </row>
    <row r="24" spans="1:8" ht="15" x14ac:dyDescent="0.2">
      <c r="A24" s="93"/>
      <c r="B24" s="93"/>
      <c r="C24" s="93"/>
      <c r="D24" s="93"/>
      <c r="E24" s="93"/>
      <c r="F24" s="93"/>
      <c r="G24" s="4"/>
      <c r="H24" s="4"/>
    </row>
    <row r="25" spans="1:8" ht="15" x14ac:dyDescent="0.2">
      <c r="A25" s="93"/>
      <c r="B25" s="93"/>
      <c r="C25" s="93"/>
      <c r="D25" s="93"/>
      <c r="E25" s="93"/>
      <c r="F25" s="93"/>
      <c r="G25" s="4"/>
      <c r="H25" s="4"/>
    </row>
    <row r="26" spans="1:8" ht="15" x14ac:dyDescent="0.2">
      <c r="A26" s="93"/>
      <c r="B26" s="93"/>
      <c r="C26" s="93"/>
      <c r="D26" s="93"/>
      <c r="E26" s="93"/>
      <c r="F26" s="93"/>
      <c r="G26" s="4"/>
      <c r="H26" s="4"/>
    </row>
    <row r="27" spans="1:8" ht="15" x14ac:dyDescent="0.2">
      <c r="A27" s="93"/>
      <c r="B27" s="93"/>
      <c r="C27" s="93"/>
      <c r="D27" s="93"/>
      <c r="E27" s="93"/>
      <c r="F27" s="93"/>
      <c r="G27" s="4"/>
      <c r="H27" s="4"/>
    </row>
    <row r="28" spans="1:8" ht="15" x14ac:dyDescent="0.2">
      <c r="A28" s="93"/>
      <c r="B28" s="93"/>
      <c r="C28" s="93"/>
      <c r="D28" s="93"/>
      <c r="E28" s="93"/>
      <c r="F28" s="93"/>
      <c r="G28" s="4"/>
      <c r="H28" s="4"/>
    </row>
    <row r="29" spans="1:8" ht="15" x14ac:dyDescent="0.2">
      <c r="A29" s="93"/>
      <c r="B29" s="93"/>
      <c r="C29" s="93"/>
      <c r="D29" s="93"/>
      <c r="E29" s="93"/>
      <c r="F29" s="93"/>
      <c r="G29" s="4"/>
      <c r="H29" s="4"/>
    </row>
    <row r="30" spans="1:8" ht="15" x14ac:dyDescent="0.2">
      <c r="A30" s="93"/>
      <c r="B30" s="93"/>
      <c r="C30" s="93"/>
      <c r="D30" s="93"/>
      <c r="E30" s="93"/>
      <c r="F30" s="93"/>
      <c r="G30" s="4"/>
      <c r="H30" s="4"/>
    </row>
    <row r="31" spans="1:8" ht="15" x14ac:dyDescent="0.2">
      <c r="A31" s="93"/>
      <c r="B31" s="93"/>
      <c r="C31" s="93"/>
      <c r="D31" s="93"/>
      <c r="E31" s="93"/>
      <c r="F31" s="93"/>
      <c r="G31" s="4"/>
      <c r="H31" s="4"/>
    </row>
    <row r="32" spans="1:8" ht="15" x14ac:dyDescent="0.2">
      <c r="A32" s="93"/>
      <c r="B32" s="93"/>
      <c r="C32" s="93"/>
      <c r="D32" s="93"/>
      <c r="E32" s="93"/>
      <c r="F32" s="93"/>
      <c r="G32" s="4"/>
      <c r="H32" s="4"/>
    </row>
    <row r="33" spans="1:9" ht="15" x14ac:dyDescent="0.2">
      <c r="A33" s="93"/>
      <c r="B33" s="93"/>
      <c r="C33" s="93"/>
      <c r="D33" s="93"/>
      <c r="E33" s="93"/>
      <c r="F33" s="93"/>
      <c r="G33" s="4"/>
      <c r="H33" s="4"/>
    </row>
    <row r="34" spans="1:9" ht="15" x14ac:dyDescent="0.3">
      <c r="A34" s="93"/>
      <c r="B34" s="110"/>
      <c r="C34" s="110"/>
      <c r="D34" s="110"/>
      <c r="E34" s="110"/>
      <c r="F34" s="110" t="s">
        <v>399</v>
      </c>
      <c r="G34" s="91">
        <f>SUM(G9:G33)</f>
        <v>0</v>
      </c>
      <c r="H34" s="91">
        <f>SUM(H9:H33)</f>
        <v>0</v>
      </c>
    </row>
    <row r="35" spans="1:9" ht="15" x14ac:dyDescent="0.3">
      <c r="A35" s="250"/>
      <c r="B35" s="250"/>
      <c r="C35" s="250"/>
      <c r="D35" s="250"/>
      <c r="E35" s="250"/>
      <c r="F35" s="250"/>
      <c r="G35" s="250"/>
      <c r="H35" s="206"/>
      <c r="I35" s="206"/>
    </row>
    <row r="36" spans="1:9" ht="15" x14ac:dyDescent="0.3">
      <c r="A36" s="251" t="s">
        <v>466</v>
      </c>
      <c r="B36" s="251"/>
      <c r="C36" s="250"/>
      <c r="D36" s="250"/>
      <c r="E36" s="250"/>
      <c r="F36" s="250"/>
      <c r="G36" s="250"/>
      <c r="H36" s="206"/>
      <c r="I36" s="206"/>
    </row>
    <row r="37" spans="1:9" ht="15" x14ac:dyDescent="0.3">
      <c r="A37" s="251" t="s">
        <v>467</v>
      </c>
      <c r="B37" s="251"/>
      <c r="C37" s="250"/>
      <c r="D37" s="250"/>
      <c r="E37" s="250"/>
      <c r="F37" s="250"/>
      <c r="G37" s="250"/>
      <c r="H37" s="206"/>
      <c r="I37" s="206"/>
    </row>
    <row r="38" spans="1:9" ht="15" x14ac:dyDescent="0.3">
      <c r="A38" s="251"/>
      <c r="B38" s="251"/>
      <c r="C38" s="206"/>
      <c r="D38" s="206"/>
      <c r="E38" s="206"/>
      <c r="F38" s="206"/>
      <c r="G38" s="206"/>
      <c r="H38" s="206"/>
      <c r="I38" s="206"/>
    </row>
    <row r="39" spans="1:9" ht="15" x14ac:dyDescent="0.3">
      <c r="A39" s="251"/>
      <c r="B39" s="251"/>
      <c r="C39" s="206"/>
      <c r="D39" s="206"/>
      <c r="E39" s="206"/>
      <c r="F39" s="206"/>
      <c r="G39" s="206"/>
      <c r="H39" s="206"/>
      <c r="I39" s="206"/>
    </row>
    <row r="40" spans="1:9" x14ac:dyDescent="0.2">
      <c r="A40" s="247"/>
      <c r="B40" s="247"/>
      <c r="C40" s="247"/>
      <c r="D40" s="247"/>
      <c r="E40" s="247"/>
      <c r="F40" s="247"/>
      <c r="G40" s="247"/>
      <c r="H40" s="247"/>
      <c r="I40" s="247"/>
    </row>
    <row r="41" spans="1:9" ht="15" x14ac:dyDescent="0.3">
      <c r="A41" s="212" t="s">
        <v>119</v>
      </c>
      <c r="B41" s="212"/>
      <c r="C41" s="206"/>
      <c r="D41" s="206"/>
      <c r="E41" s="206"/>
      <c r="F41" s="206"/>
      <c r="G41" s="206"/>
      <c r="H41" s="206"/>
      <c r="I41" s="206"/>
    </row>
    <row r="42" spans="1:9" ht="15" x14ac:dyDescent="0.3">
      <c r="A42" s="206"/>
      <c r="B42" s="206"/>
      <c r="C42" s="206"/>
      <c r="D42" s="206"/>
      <c r="E42" s="206"/>
      <c r="F42" s="206"/>
      <c r="G42" s="206"/>
      <c r="H42" s="206"/>
      <c r="I42" s="206"/>
    </row>
    <row r="43" spans="1:9" ht="15" x14ac:dyDescent="0.3">
      <c r="A43" s="206"/>
      <c r="B43" s="206"/>
      <c r="C43" s="206"/>
      <c r="D43" s="206"/>
      <c r="E43" s="206"/>
      <c r="F43" s="206"/>
      <c r="G43" s="206"/>
      <c r="H43" s="206"/>
      <c r="I43" s="213"/>
    </row>
    <row r="44" spans="1:9" ht="15" x14ac:dyDescent="0.3">
      <c r="A44" s="212"/>
      <c r="B44" s="212"/>
      <c r="C44" s="212" t="s">
        <v>300</v>
      </c>
      <c r="D44" s="212"/>
      <c r="E44" s="212"/>
      <c r="F44" s="212"/>
      <c r="G44" s="212"/>
      <c r="H44" s="206"/>
      <c r="I44" s="213"/>
    </row>
    <row r="45" spans="1:9" ht="15" x14ac:dyDescent="0.3">
      <c r="A45" s="206"/>
      <c r="B45" s="206"/>
      <c r="C45" s="206" t="s">
        <v>299</v>
      </c>
      <c r="D45" s="206"/>
      <c r="E45" s="206"/>
      <c r="F45" s="206"/>
      <c r="G45" s="206"/>
      <c r="H45" s="206"/>
      <c r="I45" s="213"/>
    </row>
    <row r="46" spans="1:9" x14ac:dyDescent="0.2">
      <c r="A46" s="214"/>
      <c r="B46" s="214"/>
      <c r="C46" s="214" t="s">
        <v>154</v>
      </c>
      <c r="D46" s="214"/>
      <c r="E46" s="214"/>
      <c r="F46" s="214"/>
      <c r="G46" s="214"/>
    </row>
  </sheetData>
  <mergeCells count="2">
    <mergeCell ref="G1:H1"/>
    <mergeCell ref="G2:H2"/>
  </mergeCells>
  <printOptions gridLines="1"/>
  <pageMargins left="0.25" right="0.25" top="0.75" bottom="0.75" header="0.3" footer="0.3"/>
  <pageSetup scale="81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91"/>
  <sheetViews>
    <sheetView showGridLines="0" workbookViewId="0">
      <selection activeCell="C2" sqref="C2:D2"/>
    </sheetView>
  </sheetViews>
  <sheetFormatPr defaultRowHeight="15" x14ac:dyDescent="0.3"/>
  <cols>
    <col min="1" max="1" width="14.28515625" style="23" customWidth="1"/>
    <col min="2" max="2" width="60.28515625" style="23" customWidth="1"/>
    <col min="3" max="4" width="13.28515625" style="23" customWidth="1"/>
    <col min="5" max="5" width="0.7109375" style="23" customWidth="1"/>
    <col min="6" max="16384" width="9.140625" style="23"/>
  </cols>
  <sheetData>
    <row r="1" spans="1:5" x14ac:dyDescent="0.3">
      <c r="A1" s="75" t="s">
        <v>338</v>
      </c>
      <c r="B1" s="137"/>
      <c r="C1" s="387" t="s">
        <v>122</v>
      </c>
      <c r="D1" s="387"/>
      <c r="E1" s="171"/>
    </row>
    <row r="2" spans="1:5" x14ac:dyDescent="0.3">
      <c r="A2" s="78" t="s">
        <v>157</v>
      </c>
      <c r="B2" s="137"/>
      <c r="C2" s="390" t="s">
        <v>1241</v>
      </c>
      <c r="D2" s="391"/>
      <c r="E2" s="171"/>
    </row>
    <row r="3" spans="1:5" x14ac:dyDescent="0.3">
      <c r="A3" s="78"/>
      <c r="B3" s="137"/>
      <c r="C3" s="77"/>
      <c r="D3" s="77"/>
      <c r="E3" s="171"/>
    </row>
    <row r="4" spans="1:5" s="2" customFormat="1" x14ac:dyDescent="0.3">
      <c r="A4" s="79" t="str">
        <f>'ფორმა N2'!A4</f>
        <v>ანგარიშვალდებული პირის დასახელება:</v>
      </c>
      <c r="B4" s="79"/>
      <c r="C4" s="78"/>
      <c r="D4" s="78"/>
      <c r="E4" s="125"/>
    </row>
    <row r="5" spans="1:5" s="2" customFormat="1" x14ac:dyDescent="0.3">
      <c r="A5" s="141" t="s">
        <v>480</v>
      </c>
      <c r="B5" s="128"/>
      <c r="C5" s="54"/>
      <c r="D5" s="54"/>
      <c r="E5" s="125"/>
    </row>
    <row r="6" spans="1:5" s="2" customFormat="1" x14ac:dyDescent="0.3">
      <c r="A6" s="79"/>
      <c r="B6" s="79"/>
      <c r="C6" s="78"/>
      <c r="D6" s="78"/>
      <c r="E6" s="125"/>
    </row>
    <row r="7" spans="1:5" s="6" customFormat="1" x14ac:dyDescent="0.3">
      <c r="A7" s="112"/>
      <c r="B7" s="112"/>
      <c r="C7" s="80"/>
      <c r="D7" s="80"/>
      <c r="E7" s="172"/>
    </row>
    <row r="8" spans="1:5" s="6" customFormat="1" ht="30" x14ac:dyDescent="0.3">
      <c r="A8" s="123" t="s">
        <v>66</v>
      </c>
      <c r="B8" s="81" t="s">
        <v>11</v>
      </c>
      <c r="C8" s="81" t="s">
        <v>10</v>
      </c>
      <c r="D8" s="81" t="s">
        <v>9</v>
      </c>
      <c r="E8" s="172"/>
    </row>
    <row r="9" spans="1:5" s="9" customFormat="1" ht="18" x14ac:dyDescent="0.2">
      <c r="A9" s="13">
        <v>1</v>
      </c>
      <c r="B9" s="13" t="s">
        <v>59</v>
      </c>
      <c r="C9" s="84">
        <f>SUM(C10,C13,C52,C56,C57,C58)</f>
        <v>0</v>
      </c>
      <c r="D9" s="84">
        <f>SUM(D10,D13,D52,D56,D57,D58)</f>
        <v>0</v>
      </c>
      <c r="E9" s="173"/>
    </row>
    <row r="10" spans="1:5" s="9" customFormat="1" ht="18" x14ac:dyDescent="0.2">
      <c r="A10" s="14">
        <v>1.1000000000000001</v>
      </c>
      <c r="B10" s="14" t="s">
        <v>60</v>
      </c>
      <c r="C10" s="86">
        <f>SUM(C11:C12)</f>
        <v>0</v>
      </c>
      <c r="D10" s="86">
        <f>SUM(D11:D12)</f>
        <v>0</v>
      </c>
      <c r="E10" s="173"/>
    </row>
    <row r="11" spans="1:5" s="9" customFormat="1" ht="16.5" customHeight="1" x14ac:dyDescent="0.2">
      <c r="A11" s="16" t="s">
        <v>30</v>
      </c>
      <c r="B11" s="16" t="s">
        <v>61</v>
      </c>
      <c r="C11" s="33"/>
      <c r="D11" s="34"/>
      <c r="E11" s="173"/>
    </row>
    <row r="12" spans="1:5" ht="16.5" customHeight="1" x14ac:dyDescent="0.3">
      <c r="A12" s="16" t="s">
        <v>31</v>
      </c>
      <c r="B12" s="16" t="s">
        <v>0</v>
      </c>
      <c r="C12" s="33"/>
      <c r="D12" s="34"/>
      <c r="E12" s="171"/>
    </row>
    <row r="13" spans="1:5" x14ac:dyDescent="0.3">
      <c r="A13" s="14">
        <v>1.2</v>
      </c>
      <c r="B13" s="14" t="s">
        <v>62</v>
      </c>
      <c r="C13" s="86">
        <f>SUM(C14,C17,C29:C32,C35,C36,C42,C43,C44,C45,C46,C50,C51)</f>
        <v>0</v>
      </c>
      <c r="D13" s="86">
        <f>SUM(D14,D17,D29:D32,D35,D36,D42,D43,D44,D45,D46,D50,D51)</f>
        <v>0</v>
      </c>
      <c r="E13" s="171"/>
    </row>
    <row r="14" spans="1:5" x14ac:dyDescent="0.3">
      <c r="A14" s="16" t="s">
        <v>32</v>
      </c>
      <c r="B14" s="16" t="s">
        <v>1</v>
      </c>
      <c r="C14" s="85">
        <f>SUM(C15:C16)</f>
        <v>0</v>
      </c>
      <c r="D14" s="85">
        <f>SUM(D15:D16)</f>
        <v>0</v>
      </c>
      <c r="E14" s="171"/>
    </row>
    <row r="15" spans="1:5" ht="17.25" customHeight="1" x14ac:dyDescent="0.3">
      <c r="A15" s="17" t="s">
        <v>104</v>
      </c>
      <c r="B15" s="17" t="s">
        <v>63</v>
      </c>
      <c r="C15" s="35"/>
      <c r="D15" s="36"/>
      <c r="E15" s="171"/>
    </row>
    <row r="16" spans="1:5" ht="17.25" customHeight="1" x14ac:dyDescent="0.3">
      <c r="A16" s="17" t="s">
        <v>107</v>
      </c>
      <c r="B16" s="17" t="s">
        <v>64</v>
      </c>
      <c r="C16" s="35"/>
      <c r="D16" s="36"/>
      <c r="E16" s="171"/>
    </row>
    <row r="17" spans="1:5" x14ac:dyDescent="0.3">
      <c r="A17" s="16" t="s">
        <v>33</v>
      </c>
      <c r="B17" s="16" t="s">
        <v>2</v>
      </c>
      <c r="C17" s="85">
        <f>SUM(C18:C23,C28)</f>
        <v>0</v>
      </c>
      <c r="D17" s="85">
        <f>SUM(D18:D23,D28)</f>
        <v>0</v>
      </c>
      <c r="E17" s="171"/>
    </row>
    <row r="18" spans="1:5" ht="45" x14ac:dyDescent="0.3">
      <c r="A18" s="17" t="s">
        <v>12</v>
      </c>
      <c r="B18" s="17" t="s">
        <v>269</v>
      </c>
      <c r="C18" s="37"/>
      <c r="D18" s="38"/>
      <c r="E18" s="171"/>
    </row>
    <row r="19" spans="1:5" x14ac:dyDescent="0.3">
      <c r="A19" s="17" t="s">
        <v>13</v>
      </c>
      <c r="B19" s="17" t="s">
        <v>14</v>
      </c>
      <c r="C19" s="37"/>
      <c r="D19" s="39"/>
      <c r="E19" s="171"/>
    </row>
    <row r="20" spans="1:5" ht="30" x14ac:dyDescent="0.3">
      <c r="A20" s="17" t="s">
        <v>312</v>
      </c>
      <c r="B20" s="17" t="s">
        <v>22</v>
      </c>
      <c r="C20" s="37"/>
      <c r="D20" s="40"/>
      <c r="E20" s="171"/>
    </row>
    <row r="21" spans="1:5" x14ac:dyDescent="0.3">
      <c r="A21" s="17" t="s">
        <v>313</v>
      </c>
      <c r="B21" s="17" t="s">
        <v>15</v>
      </c>
      <c r="C21" s="37"/>
      <c r="D21" s="40"/>
      <c r="E21" s="171"/>
    </row>
    <row r="22" spans="1:5" x14ac:dyDescent="0.3">
      <c r="A22" s="17" t="s">
        <v>314</v>
      </c>
      <c r="B22" s="17" t="s">
        <v>16</v>
      </c>
      <c r="C22" s="37"/>
      <c r="D22" s="40"/>
      <c r="E22" s="171"/>
    </row>
    <row r="23" spans="1:5" x14ac:dyDescent="0.3">
      <c r="A23" s="17" t="s">
        <v>315</v>
      </c>
      <c r="B23" s="17" t="s">
        <v>17</v>
      </c>
      <c r="C23" s="138">
        <f>SUM(C24:C27)</f>
        <v>0</v>
      </c>
      <c r="D23" s="138">
        <f>SUM(D24:D27)</f>
        <v>0</v>
      </c>
      <c r="E23" s="171"/>
    </row>
    <row r="24" spans="1:5" ht="16.5" customHeight="1" x14ac:dyDescent="0.3">
      <c r="A24" s="19" t="s">
        <v>316</v>
      </c>
      <c r="B24" s="19" t="s">
        <v>18</v>
      </c>
      <c r="C24" s="37"/>
      <c r="D24" s="40"/>
      <c r="E24" s="171"/>
    </row>
    <row r="25" spans="1:5" ht="16.5" customHeight="1" x14ac:dyDescent="0.3">
      <c r="A25" s="19" t="s">
        <v>317</v>
      </c>
      <c r="B25" s="19" t="s">
        <v>19</v>
      </c>
      <c r="C25" s="37"/>
      <c r="D25" s="40"/>
      <c r="E25" s="171"/>
    </row>
    <row r="26" spans="1:5" ht="16.5" customHeight="1" x14ac:dyDescent="0.3">
      <c r="A26" s="19" t="s">
        <v>318</v>
      </c>
      <c r="B26" s="19" t="s">
        <v>20</v>
      </c>
      <c r="C26" s="37"/>
      <c r="D26" s="40"/>
      <c r="E26" s="171"/>
    </row>
    <row r="27" spans="1:5" ht="16.5" customHeight="1" x14ac:dyDescent="0.3">
      <c r="A27" s="19" t="s">
        <v>319</v>
      </c>
      <c r="B27" s="19" t="s">
        <v>23</v>
      </c>
      <c r="C27" s="37"/>
      <c r="D27" s="41"/>
      <c r="E27" s="171"/>
    </row>
    <row r="28" spans="1:5" x14ac:dyDescent="0.3">
      <c r="A28" s="17" t="s">
        <v>320</v>
      </c>
      <c r="B28" s="17" t="s">
        <v>21</v>
      </c>
      <c r="C28" s="37"/>
      <c r="D28" s="41"/>
      <c r="E28" s="171"/>
    </row>
    <row r="29" spans="1:5" x14ac:dyDescent="0.3">
      <c r="A29" s="16" t="s">
        <v>34</v>
      </c>
      <c r="B29" s="16" t="s">
        <v>3</v>
      </c>
      <c r="C29" s="33"/>
      <c r="D29" s="34"/>
      <c r="E29" s="171"/>
    </row>
    <row r="30" spans="1:5" x14ac:dyDescent="0.3">
      <c r="A30" s="16" t="s">
        <v>35</v>
      </c>
      <c r="B30" s="16" t="s">
        <v>4</v>
      </c>
      <c r="C30" s="33"/>
      <c r="D30" s="34"/>
      <c r="E30" s="171"/>
    </row>
    <row r="31" spans="1:5" x14ac:dyDescent="0.3">
      <c r="A31" s="16" t="s">
        <v>36</v>
      </c>
      <c r="B31" s="16" t="s">
        <v>5</v>
      </c>
      <c r="C31" s="33"/>
      <c r="D31" s="34"/>
      <c r="E31" s="171"/>
    </row>
    <row r="32" spans="1:5" ht="30" x14ac:dyDescent="0.3">
      <c r="A32" s="16" t="s">
        <v>37</v>
      </c>
      <c r="B32" s="16" t="s">
        <v>65</v>
      </c>
      <c r="C32" s="85">
        <f>SUM(C33:C34)</f>
        <v>0</v>
      </c>
      <c r="D32" s="85">
        <f>SUM(D33:D34)</f>
        <v>0</v>
      </c>
      <c r="E32" s="171"/>
    </row>
    <row r="33" spans="1:5" x14ac:dyDescent="0.3">
      <c r="A33" s="17" t="s">
        <v>321</v>
      </c>
      <c r="B33" s="17" t="s">
        <v>58</v>
      </c>
      <c r="C33" s="33"/>
      <c r="D33" s="34"/>
      <c r="E33" s="171"/>
    </row>
    <row r="34" spans="1:5" x14ac:dyDescent="0.3">
      <c r="A34" s="17" t="s">
        <v>322</v>
      </c>
      <c r="B34" s="17" t="s">
        <v>57</v>
      </c>
      <c r="C34" s="33"/>
      <c r="D34" s="34"/>
      <c r="E34" s="171"/>
    </row>
    <row r="35" spans="1:5" x14ac:dyDescent="0.3">
      <c r="A35" s="16" t="s">
        <v>38</v>
      </c>
      <c r="B35" s="16" t="s">
        <v>50</v>
      </c>
      <c r="C35" s="33"/>
      <c r="D35" s="34"/>
      <c r="E35" s="171"/>
    </row>
    <row r="36" spans="1:5" x14ac:dyDescent="0.3">
      <c r="A36" s="16" t="s">
        <v>39</v>
      </c>
      <c r="B36" s="16" t="s">
        <v>412</v>
      </c>
      <c r="C36" s="85">
        <f>SUM(C37:C41)</f>
        <v>0</v>
      </c>
      <c r="D36" s="85">
        <f>SUM(D37:D41)</f>
        <v>0</v>
      </c>
      <c r="E36" s="171"/>
    </row>
    <row r="37" spans="1:5" x14ac:dyDescent="0.3">
      <c r="A37" s="17" t="s">
        <v>409</v>
      </c>
      <c r="B37" s="17" t="s">
        <v>413</v>
      </c>
      <c r="C37" s="33"/>
      <c r="D37" s="33"/>
      <c r="E37" s="171"/>
    </row>
    <row r="38" spans="1:5" x14ac:dyDescent="0.3">
      <c r="A38" s="17" t="s">
        <v>410</v>
      </c>
      <c r="B38" s="17" t="s">
        <v>414</v>
      </c>
      <c r="C38" s="33"/>
      <c r="D38" s="33"/>
      <c r="E38" s="171"/>
    </row>
    <row r="39" spans="1:5" x14ac:dyDescent="0.3">
      <c r="A39" s="17" t="s">
        <v>411</v>
      </c>
      <c r="B39" s="17" t="s">
        <v>417</v>
      </c>
      <c r="C39" s="33"/>
      <c r="D39" s="34"/>
      <c r="E39" s="171"/>
    </row>
    <row r="40" spans="1:5" x14ac:dyDescent="0.3">
      <c r="A40" s="17" t="s">
        <v>416</v>
      </c>
      <c r="B40" s="17" t="s">
        <v>418</v>
      </c>
      <c r="C40" s="33"/>
      <c r="D40" s="34"/>
      <c r="E40" s="171"/>
    </row>
    <row r="41" spans="1:5" x14ac:dyDescent="0.3">
      <c r="A41" s="17" t="s">
        <v>419</v>
      </c>
      <c r="B41" s="17" t="s">
        <v>415</v>
      </c>
      <c r="C41" s="33"/>
      <c r="D41" s="34"/>
      <c r="E41" s="171"/>
    </row>
    <row r="42" spans="1:5" ht="30" x14ac:dyDescent="0.3">
      <c r="A42" s="16" t="s">
        <v>40</v>
      </c>
      <c r="B42" s="16" t="s">
        <v>28</v>
      </c>
      <c r="C42" s="33"/>
      <c r="D42" s="34"/>
      <c r="E42" s="171"/>
    </row>
    <row r="43" spans="1:5" ht="30" x14ac:dyDescent="0.3">
      <c r="A43" s="16" t="s">
        <v>41</v>
      </c>
      <c r="B43" s="16" t="s">
        <v>24</v>
      </c>
      <c r="C43" s="33"/>
      <c r="D43" s="34"/>
      <c r="E43" s="171"/>
    </row>
    <row r="44" spans="1:5" x14ac:dyDescent="0.3">
      <c r="A44" s="16" t="s">
        <v>42</v>
      </c>
      <c r="B44" s="16" t="s">
        <v>25</v>
      </c>
      <c r="C44" s="33"/>
      <c r="D44" s="34"/>
      <c r="E44" s="171"/>
    </row>
    <row r="45" spans="1:5" x14ac:dyDescent="0.3">
      <c r="A45" s="16" t="s">
        <v>43</v>
      </c>
      <c r="B45" s="16" t="s">
        <v>26</v>
      </c>
      <c r="C45" s="33"/>
      <c r="D45" s="34"/>
      <c r="E45" s="171"/>
    </row>
    <row r="46" spans="1:5" x14ac:dyDescent="0.3">
      <c r="A46" s="16" t="s">
        <v>44</v>
      </c>
      <c r="B46" s="16" t="s">
        <v>327</v>
      </c>
      <c r="C46" s="85">
        <f>SUM(C47:C49)</f>
        <v>0</v>
      </c>
      <c r="D46" s="85">
        <f>SUM(D47:D49)</f>
        <v>0</v>
      </c>
      <c r="E46" s="171"/>
    </row>
    <row r="47" spans="1:5" x14ac:dyDescent="0.3">
      <c r="A47" s="106" t="s">
        <v>429</v>
      </c>
      <c r="B47" s="106" t="s">
        <v>433</v>
      </c>
      <c r="C47" s="33"/>
      <c r="D47" s="34"/>
      <c r="E47" s="171"/>
    </row>
    <row r="48" spans="1:5" x14ac:dyDescent="0.3">
      <c r="A48" s="106" t="s">
        <v>430</v>
      </c>
      <c r="B48" s="106" t="s">
        <v>432</v>
      </c>
      <c r="C48" s="33"/>
      <c r="D48" s="34"/>
      <c r="E48" s="171"/>
    </row>
    <row r="49" spans="1:5" x14ac:dyDescent="0.3">
      <c r="A49" s="106" t="s">
        <v>434</v>
      </c>
      <c r="B49" s="106" t="s">
        <v>435</v>
      </c>
      <c r="C49" s="33"/>
      <c r="D49" s="34"/>
      <c r="E49" s="171"/>
    </row>
    <row r="50" spans="1:5" ht="16.5" customHeight="1" x14ac:dyDescent="0.3">
      <c r="A50" s="16" t="s">
        <v>45</v>
      </c>
      <c r="B50" s="16" t="s">
        <v>29</v>
      </c>
      <c r="C50" s="33"/>
      <c r="D50" s="34"/>
      <c r="E50" s="171"/>
    </row>
    <row r="51" spans="1:5" x14ac:dyDescent="0.3">
      <c r="A51" s="16" t="s">
        <v>46</v>
      </c>
      <c r="B51" s="16" t="s">
        <v>6</v>
      </c>
      <c r="C51" s="33"/>
      <c r="D51" s="34"/>
      <c r="E51" s="171"/>
    </row>
    <row r="52" spans="1:5" ht="30" x14ac:dyDescent="0.3">
      <c r="A52" s="14">
        <v>1.3</v>
      </c>
      <c r="B52" s="93" t="s">
        <v>330</v>
      </c>
      <c r="C52" s="86">
        <f>SUM(C53:C55)</f>
        <v>0</v>
      </c>
      <c r="D52" s="86">
        <f>SUM(D53:D55)</f>
        <v>0</v>
      </c>
      <c r="E52" s="171"/>
    </row>
    <row r="53" spans="1:5" ht="30" x14ac:dyDescent="0.3">
      <c r="A53" s="16" t="s">
        <v>52</v>
      </c>
      <c r="B53" s="16" t="s">
        <v>49</v>
      </c>
      <c r="C53" s="33"/>
      <c r="D53" s="34"/>
      <c r="E53" s="171"/>
    </row>
    <row r="54" spans="1:5" x14ac:dyDescent="0.3">
      <c r="A54" s="16" t="s">
        <v>53</v>
      </c>
      <c r="B54" s="16" t="s">
        <v>48</v>
      </c>
      <c r="C54" s="33"/>
      <c r="D54" s="34"/>
      <c r="E54" s="171"/>
    </row>
    <row r="55" spans="1:5" x14ac:dyDescent="0.3">
      <c r="A55" s="16" t="s">
        <v>329</v>
      </c>
      <c r="B55" s="16" t="s">
        <v>328</v>
      </c>
      <c r="C55" s="33"/>
      <c r="D55" s="34"/>
      <c r="E55" s="171"/>
    </row>
    <row r="56" spans="1:5" ht="30" x14ac:dyDescent="0.3">
      <c r="A56" s="14">
        <v>1.4</v>
      </c>
      <c r="B56" s="14" t="s">
        <v>47</v>
      </c>
      <c r="C56" s="33"/>
      <c r="D56" s="34"/>
      <c r="E56" s="171"/>
    </row>
    <row r="57" spans="1:5" x14ac:dyDescent="0.3">
      <c r="A57" s="14">
        <v>1.5</v>
      </c>
      <c r="B57" s="14" t="s">
        <v>7</v>
      </c>
      <c r="C57" s="37"/>
      <c r="D57" s="40"/>
      <c r="E57" s="171"/>
    </row>
    <row r="58" spans="1:5" x14ac:dyDescent="0.3">
      <c r="A58" s="14">
        <v>1.6</v>
      </c>
      <c r="B58" s="49" t="s">
        <v>8</v>
      </c>
      <c r="C58" s="86">
        <f>SUM(C59:C63)</f>
        <v>0</v>
      </c>
      <c r="D58" s="86">
        <f>SUM(D59:D63)</f>
        <v>0</v>
      </c>
      <c r="E58" s="171"/>
    </row>
    <row r="59" spans="1:5" x14ac:dyDescent="0.3">
      <c r="A59" s="16" t="s">
        <v>331</v>
      </c>
      <c r="B59" s="50" t="s">
        <v>54</v>
      </c>
      <c r="C59" s="37"/>
      <c r="D59" s="40"/>
      <c r="E59" s="171"/>
    </row>
    <row r="60" spans="1:5" ht="30" x14ac:dyDescent="0.3">
      <c r="A60" s="16" t="s">
        <v>332</v>
      </c>
      <c r="B60" s="50" t="s">
        <v>56</v>
      </c>
      <c r="C60" s="37"/>
      <c r="D60" s="40"/>
      <c r="E60" s="171"/>
    </row>
    <row r="61" spans="1:5" x14ac:dyDescent="0.3">
      <c r="A61" s="16" t="s">
        <v>333</v>
      </c>
      <c r="B61" s="50" t="s">
        <v>55</v>
      </c>
      <c r="C61" s="40"/>
      <c r="D61" s="40"/>
      <c r="E61" s="171"/>
    </row>
    <row r="62" spans="1:5" x14ac:dyDescent="0.3">
      <c r="A62" s="16" t="s">
        <v>334</v>
      </c>
      <c r="B62" s="50" t="s">
        <v>27</v>
      </c>
      <c r="C62" s="37"/>
      <c r="D62" s="40"/>
      <c r="E62" s="171"/>
    </row>
    <row r="63" spans="1:5" x14ac:dyDescent="0.3">
      <c r="A63" s="16" t="s">
        <v>383</v>
      </c>
      <c r="B63" s="238" t="s">
        <v>384</v>
      </c>
      <c r="C63" s="37"/>
      <c r="D63" s="239"/>
      <c r="E63" s="171"/>
    </row>
    <row r="64" spans="1:5" ht="30" x14ac:dyDescent="0.3">
      <c r="A64" s="13">
        <v>2</v>
      </c>
      <c r="B64" s="52" t="s">
        <v>118</v>
      </c>
      <c r="C64" s="85"/>
      <c r="D64" s="139">
        <f>SUM(D65:D70)</f>
        <v>0</v>
      </c>
      <c r="E64" s="171"/>
    </row>
    <row r="65" spans="1:5" x14ac:dyDescent="0.3">
      <c r="A65" s="15">
        <v>2.1</v>
      </c>
      <c r="B65" s="53" t="s">
        <v>111</v>
      </c>
      <c r="C65" s="85"/>
      <c r="D65" s="42"/>
      <c r="E65" s="171"/>
    </row>
    <row r="66" spans="1:5" x14ac:dyDescent="0.3">
      <c r="A66" s="15">
        <v>2.2000000000000002</v>
      </c>
      <c r="B66" s="53" t="s">
        <v>116</v>
      </c>
      <c r="C66" s="85"/>
      <c r="D66" s="43"/>
      <c r="E66" s="171"/>
    </row>
    <row r="67" spans="1:5" x14ac:dyDescent="0.3">
      <c r="A67" s="15">
        <v>2.2999999999999998</v>
      </c>
      <c r="B67" s="53" t="s">
        <v>115</v>
      </c>
      <c r="C67" s="85"/>
      <c r="D67" s="43"/>
      <c r="E67" s="171"/>
    </row>
    <row r="68" spans="1:5" x14ac:dyDescent="0.3">
      <c r="A68" s="15">
        <v>2.4</v>
      </c>
      <c r="B68" s="53" t="s">
        <v>117</v>
      </c>
      <c r="C68" s="85"/>
      <c r="D68" s="43"/>
      <c r="E68" s="171"/>
    </row>
    <row r="69" spans="1:5" x14ac:dyDescent="0.3">
      <c r="A69" s="15">
        <v>2.5</v>
      </c>
      <c r="B69" s="53" t="s">
        <v>112</v>
      </c>
      <c r="C69" s="85"/>
      <c r="D69" s="43"/>
      <c r="E69" s="171"/>
    </row>
    <row r="70" spans="1:5" x14ac:dyDescent="0.3">
      <c r="A70" s="15">
        <v>2.6</v>
      </c>
      <c r="B70" s="53" t="s">
        <v>114</v>
      </c>
      <c r="C70" s="85"/>
      <c r="D70" s="43"/>
      <c r="E70" s="171"/>
    </row>
    <row r="71" spans="1:5" s="2" customFormat="1" x14ac:dyDescent="0.3">
      <c r="A71" s="13">
        <v>3</v>
      </c>
      <c r="B71" s="13" t="s">
        <v>279</v>
      </c>
      <c r="C71" s="87">
        <f>SUM(C72:C73)</f>
        <v>0</v>
      </c>
      <c r="D71" s="87">
        <f>SUM(D72:D73)</f>
        <v>0</v>
      </c>
      <c r="E71" s="122"/>
    </row>
    <row r="72" spans="1:5" s="2" customFormat="1" x14ac:dyDescent="0.3">
      <c r="A72" s="15">
        <v>3.1</v>
      </c>
      <c r="B72" s="51" t="s">
        <v>280</v>
      </c>
      <c r="C72" s="8"/>
      <c r="D72" s="25"/>
      <c r="E72" s="122"/>
    </row>
    <row r="73" spans="1:5" s="2" customFormat="1" x14ac:dyDescent="0.3">
      <c r="A73" s="15">
        <v>3.2</v>
      </c>
      <c r="B73" s="51" t="s">
        <v>281</v>
      </c>
      <c r="C73" s="8"/>
      <c r="D73" s="25"/>
      <c r="E73" s="122"/>
    </row>
    <row r="74" spans="1:5" s="2" customFormat="1" x14ac:dyDescent="0.3">
      <c r="A74" s="13">
        <v>4</v>
      </c>
      <c r="B74" s="13" t="s">
        <v>276</v>
      </c>
      <c r="C74" s="87">
        <f>SUM(C75:C76)</f>
        <v>0</v>
      </c>
      <c r="D74" s="87">
        <f>SUM(D75:D76)</f>
        <v>0</v>
      </c>
      <c r="E74" s="122"/>
    </row>
    <row r="75" spans="1:5" s="2" customFormat="1" x14ac:dyDescent="0.3">
      <c r="A75" s="15">
        <v>4.0999999999999996</v>
      </c>
      <c r="B75" s="15" t="s">
        <v>277</v>
      </c>
      <c r="C75" s="8"/>
      <c r="D75" s="8"/>
      <c r="E75" s="122"/>
    </row>
    <row r="76" spans="1:5" s="2" customFormat="1" x14ac:dyDescent="0.3">
      <c r="A76" s="15">
        <v>4.2</v>
      </c>
      <c r="B76" s="15" t="s">
        <v>278</v>
      </c>
      <c r="C76" s="8"/>
      <c r="D76" s="8"/>
      <c r="E76" s="122"/>
    </row>
    <row r="77" spans="1:5" s="2" customFormat="1" x14ac:dyDescent="0.3">
      <c r="A77" s="68" t="s">
        <v>125</v>
      </c>
      <c r="B77" s="67"/>
      <c r="C77" s="91">
        <f>SUM(C74,C71,C9)</f>
        <v>0</v>
      </c>
      <c r="D77" s="91">
        <f>SUM(D74,D71,D64,D9)</f>
        <v>0</v>
      </c>
      <c r="E77" s="122"/>
    </row>
    <row r="81" spans="1:9" s="26" customFormat="1" ht="12.75" x14ac:dyDescent="0.2"/>
    <row r="82" spans="1:9" s="26" customFormat="1" ht="12.75" x14ac:dyDescent="0.2"/>
    <row r="83" spans="1:9" s="2" customFormat="1" x14ac:dyDescent="0.3">
      <c r="A83" s="70" t="s">
        <v>119</v>
      </c>
      <c r="E83" s="5"/>
    </row>
    <row r="84" spans="1:9" s="2" customFormat="1" x14ac:dyDescent="0.3">
      <c r="E84"/>
      <c r="F84"/>
      <c r="G84"/>
      <c r="H84"/>
      <c r="I84"/>
    </row>
    <row r="85" spans="1:9" s="2" customFormat="1" x14ac:dyDescent="0.3">
      <c r="D85" s="12"/>
      <c r="E85"/>
      <c r="F85"/>
      <c r="G85"/>
      <c r="H85"/>
      <c r="I85"/>
    </row>
    <row r="86" spans="1:9" s="2" customFormat="1" x14ac:dyDescent="0.3">
      <c r="A86"/>
      <c r="B86" s="70" t="s">
        <v>300</v>
      </c>
      <c r="D86" s="12"/>
      <c r="E86"/>
      <c r="F86"/>
      <c r="G86"/>
      <c r="H86"/>
      <c r="I86"/>
    </row>
    <row r="87" spans="1:9" s="2" customFormat="1" x14ac:dyDescent="0.3">
      <c r="A87"/>
      <c r="B87" s="2" t="s">
        <v>299</v>
      </c>
      <c r="D87" s="12"/>
      <c r="E87"/>
      <c r="F87"/>
      <c r="G87"/>
      <c r="H87"/>
      <c r="I87"/>
    </row>
    <row r="88" spans="1:9" customFormat="1" ht="12.75" x14ac:dyDescent="0.2">
      <c r="B88" s="64" t="s">
        <v>154</v>
      </c>
    </row>
    <row r="89" spans="1:9" s="2" customFormat="1" x14ac:dyDescent="0.3">
      <c r="A89" s="11"/>
    </row>
    <row r="90" spans="1:9" s="26" customFormat="1" ht="12.75" x14ac:dyDescent="0.2"/>
    <row r="91" spans="1:9" s="26" customFormat="1" ht="12.75" x14ac:dyDescent="0.2"/>
  </sheetData>
  <mergeCells count="2">
    <mergeCell ref="C1:D1"/>
    <mergeCell ref="C2:D2"/>
  </mergeCells>
  <printOptions gridLines="1"/>
  <pageMargins left="0.2" right="0.25" top="0.38" bottom="0.6" header="0.17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8</vt:i4>
      </vt:variant>
    </vt:vector>
  </HeadingPairs>
  <TitlesOfParts>
    <vt:vector size="31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N5</vt:lpstr>
      <vt:lpstr>ფორმა N5.1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N6'!Print_Area</vt:lpstr>
      <vt:lpstr>'ფორმა N9'!Print_Area</vt:lpstr>
      <vt:lpstr>'ფორმა N9.1'!Print_Area</vt:lpstr>
      <vt:lpstr>'ფორმა N9.2'!Print_Area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2013-01-21T16:27:26Z</cp:lastPrinted>
  <dcterms:created xsi:type="dcterms:W3CDTF">2011-12-27T13:20:18Z</dcterms:created>
  <dcterms:modified xsi:type="dcterms:W3CDTF">2016-04-20T11:03:18Z</dcterms:modified>
</cp:coreProperties>
</file>