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150" windowWidth="14940" windowHeight="7515" tabRatio="954" firstSheet="1" activeTab="22"/>
  </bookViews>
  <sheets>
    <sheet name="ფორმა N1" sheetId="41" r:id="rId1"/>
    <sheet name="ფორმა N2" sheetId="3" r:id="rId2"/>
    <sheet name="ფორმა N3" sheetId="7" r:id="rId3"/>
    <sheet name="ფორმა N4" sheetId="1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Validation" sheetId="13" state="veryHidden" r:id="rId24"/>
  </sheets>
  <externalReferences>
    <externalReference r:id="rId25"/>
  </externalReferences>
  <definedNames>
    <definedName name="_xlnm._FilterDatabase" localSheetId="1" hidden="1">'ფორმა N2'!$A$8:$E$14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N4.1'!$B$9:$D$22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4">#REF!</definedName>
    <definedName name="Date" localSheetId="9">#REF!</definedName>
    <definedName name="Date" localSheetId="11">#REF!</definedName>
    <definedName name="Date">#REF!</definedName>
    <definedName name="_xlnm.Print_Area" localSheetId="1">'ფორმა N2'!$A$1:$E$50</definedName>
    <definedName name="_xlnm.Print_Area" localSheetId="2">'ფორმა N3'!$A$1:$E$48</definedName>
    <definedName name="_xlnm.Print_Area" localSheetId="3">'ფორმა N4'!$A$1:$E$92</definedName>
    <definedName name="_xlnm.Print_Area" localSheetId="4">'ფორმა N4.1'!$A$1:$E$37</definedName>
    <definedName name="_xlnm.Print_Area" localSheetId="10">'ფორმა N6'!$A$1:$D$32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N9.2'!$A$1:$J$38</definedName>
  </definedNames>
  <calcPr calcId="145621"/>
</workbook>
</file>

<file path=xl/calcChain.xml><?xml version="1.0" encoding="utf-8"?>
<calcChain xmlns="http://schemas.openxmlformats.org/spreadsheetml/2006/main">
  <c r="D20" i="41" l="1"/>
  <c r="C39" i="8" l="1"/>
  <c r="C47" i="8" l="1"/>
  <c r="H33" i="35"/>
  <c r="I9" i="29"/>
  <c r="C38" i="1"/>
  <c r="I10" i="9"/>
  <c r="C46" i="8" l="1"/>
  <c r="C36" i="8"/>
  <c r="H39" i="10" l="1"/>
  <c r="H36" i="10"/>
  <c r="H32" i="10"/>
  <c r="H24" i="10"/>
  <c r="H19" i="10"/>
  <c r="H17" i="10"/>
  <c r="H14" i="10"/>
  <c r="A4" i="39" l="1"/>
  <c r="D14" i="8"/>
  <c r="D46" i="8"/>
  <c r="D16" i="1"/>
  <c r="D48" i="1"/>
  <c r="D36" i="8"/>
  <c r="D38" i="1" l="1"/>
  <c r="A4" i="35" l="1"/>
  <c r="H34" i="34" l="1"/>
  <c r="G34" i="34"/>
  <c r="A4" i="34"/>
  <c r="A4" i="33" l="1"/>
  <c r="A4" i="32"/>
  <c r="G34" i="30" l="1"/>
  <c r="F34" i="30"/>
  <c r="A4" i="30"/>
  <c r="H34" i="29"/>
  <c r="G34" i="29"/>
  <c r="A4" i="29"/>
  <c r="D17" i="28" l="1"/>
  <c r="C17" i="28"/>
  <c r="A5" i="28"/>
  <c r="D58" i="8"/>
  <c r="C58" i="8"/>
  <c r="C60" i="1"/>
  <c r="D60" i="1"/>
  <c r="D25" i="27"/>
  <c r="C25" i="27"/>
  <c r="A5" i="27"/>
  <c r="D23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D52" i="8" l="1"/>
  <c r="C52" i="8"/>
  <c r="D54" i="1"/>
  <c r="C54" i="1"/>
  <c r="H10" i="10" l="1"/>
  <c r="H9" i="10" s="1"/>
  <c r="A5" i="16" l="1"/>
  <c r="C25" i="3" l="1"/>
  <c r="C16" i="1"/>
  <c r="D77" i="1"/>
  <c r="C77" i="1"/>
  <c r="D74" i="1"/>
  <c r="C74" i="1"/>
  <c r="C64" i="12" l="1"/>
  <c r="D64" i="12"/>
  <c r="D10" i="8"/>
  <c r="C10" i="8"/>
  <c r="D12" i="1"/>
  <c r="C12" i="1"/>
  <c r="A4" i="17" l="1"/>
  <c r="A4" i="16"/>
  <c r="A4" i="10"/>
  <c r="A4" i="9"/>
  <c r="A4" i="12"/>
  <c r="A5" i="5"/>
  <c r="A4" i="8"/>
  <c r="A6" i="1"/>
  <c r="A4" i="7"/>
  <c r="J24" i="10" l="1"/>
  <c r="I24" i="10"/>
  <c r="G24" i="10"/>
  <c r="F24" i="10"/>
  <c r="E24" i="10"/>
  <c r="D24" i="10"/>
  <c r="C24" i="10"/>
  <c r="B24" i="10"/>
  <c r="D74" i="8" l="1"/>
  <c r="C74" i="8"/>
  <c r="D71" i="8"/>
  <c r="C71" i="8"/>
  <c r="D25" i="3"/>
  <c r="D22" i="7"/>
  <c r="C22" i="7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17" i="5"/>
  <c r="C17" i="5"/>
  <c r="D14" i="5"/>
  <c r="C14" i="5"/>
  <c r="D11" i="5"/>
  <c r="D10" i="5" s="1"/>
  <c r="C11" i="5"/>
  <c r="D64" i="8"/>
  <c r="D32" i="8"/>
  <c r="C32" i="8"/>
  <c r="D23" i="8"/>
  <c r="D17" i="8" s="1"/>
  <c r="C23" i="8"/>
  <c r="C17" i="8" s="1"/>
  <c r="C14" i="8"/>
  <c r="C13" i="8" s="1"/>
  <c r="D25" i="1"/>
  <c r="D19" i="1" s="1"/>
  <c r="C25" i="1"/>
  <c r="C19" i="1" s="1"/>
  <c r="D34" i="1"/>
  <c r="C34" i="1"/>
  <c r="D66" i="1"/>
  <c r="D12" i="7"/>
  <c r="C12" i="7"/>
  <c r="D17" i="7"/>
  <c r="C17" i="7"/>
  <c r="D28" i="7"/>
  <c r="C28" i="7"/>
  <c r="D32" i="7"/>
  <c r="C32" i="7"/>
  <c r="D35" i="3"/>
  <c r="C35" i="3"/>
  <c r="D31" i="3"/>
  <c r="C31" i="3"/>
  <c r="D20" i="3"/>
  <c r="C20" i="3"/>
  <c r="D17" i="3"/>
  <c r="C17" i="3"/>
  <c r="D12" i="3"/>
  <c r="C12" i="3"/>
  <c r="D13" i="8" l="1"/>
  <c r="D9" i="8" s="1"/>
  <c r="D77" i="8" s="1"/>
  <c r="C15" i="1"/>
  <c r="C11" i="1" s="1"/>
  <c r="C80" i="1" s="1"/>
  <c r="D15" i="1"/>
  <c r="D11" i="1" s="1"/>
  <c r="D80" i="1" s="1"/>
  <c r="C9" i="8"/>
  <c r="C77" i="8" s="1"/>
  <c r="C10" i="5"/>
  <c r="D10" i="7"/>
  <c r="C10" i="7"/>
  <c r="C10" i="3"/>
  <c r="C30" i="3"/>
  <c r="C29" i="3" s="1"/>
  <c r="D10" i="3"/>
  <c r="B9" i="10"/>
  <c r="D10" i="12"/>
  <c r="D44" i="12"/>
  <c r="J9" i="10"/>
  <c r="D30" i="3"/>
  <c r="D29" i="3" s="1"/>
  <c r="C10" i="12"/>
  <c r="C44" i="12"/>
  <c r="C27" i="7"/>
  <c r="C26" i="7" s="1"/>
  <c r="D27" i="7"/>
  <c r="D26" i="7" s="1"/>
  <c r="D9" i="10"/>
  <c r="F9" i="10"/>
  <c r="D9" i="7" l="1"/>
  <c r="C9" i="7"/>
  <c r="C9" i="3"/>
  <c r="D9" i="3"/>
</calcChain>
</file>

<file path=xl/sharedStrings.xml><?xml version="1.0" encoding="utf-8"?>
<sst xmlns="http://schemas.openxmlformats.org/spreadsheetml/2006/main" count="1052" uniqueCount="551">
  <si>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</si>
  <si>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</si>
  <si>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</si>
  <si>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</si>
  <si>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</si>
  <si>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</si>
  <si>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</si>
  <si>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</si>
  <si>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</si>
  <si>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</si>
  <si>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</si>
  <si>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</si>
  <si>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</si>
  <si>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</si>
  <si>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</si>
  <si>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</si>
  <si>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</si>
  <si>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</si>
  <si>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</si>
  <si>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</si>
  <si>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</si>
  <si>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</si>
  <si>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</si>
  <si>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</si>
  <si>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</si>
  <si>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</si>
  <si>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</si>
  <si>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</si>
  <si>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</si>
  <si>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</si>
  <si>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</si>
  <si>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</si>
  <si>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</si>
  <si>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</si>
  <si>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</si>
  <si>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</si>
  <si>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</si>
  <si>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</si>
  <si>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</si>
  <si>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</si>
  <si>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</si>
  <si>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</si>
  <si>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</si>
  <si>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</si>
  <si>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</si>
  <si>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</si>
  <si>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</si>
  <si>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დამხმარე ხასიათის სამეწარმეო საქმიანობისათვის გაწეული ხარჯები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</si>
  <si>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</si>
  <si>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</si>
  <si>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</si>
  <si>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რეკლამის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</si>
  <si>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</si>
  <si>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</si>
  <si>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</si>
  <si>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</si>
  <si>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</si>
  <si>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</si>
  <si>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</si>
  <si>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</si>
  <si>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</si>
  <si>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</si>
  <si>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</si>
  <si>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</si>
  <si>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</si>
  <si>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</si>
  <si>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</si>
  <si>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</si>
  <si>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</si>
  <si>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</si>
  <si>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</si>
  <si>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</si>
  <si>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</si>
  <si>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</si>
  <si>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</si>
  <si>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</si>
  <si>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</si>
  <si>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</si>
  <si>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</si>
  <si>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</si>
  <si>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</si>
  <si>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</si>
  <si>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</si>
  <si>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</si>
  <si>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1.1.2.2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</si>
  <si>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</si>
  <si>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</si>
  <si>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</si>
  <si>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</si>
  <si>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</si>
  <si>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</si>
  <si>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დამხმარე ხასიათის სამეწარმეო საქმიანობიდან მიღებული სახსრები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</si>
  <si>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</si>
  <si>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</si>
  <si>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</si>
  <si>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</si>
  <si>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</si>
  <si>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</si>
  <si>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</si>
  <si>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დამხმარე ხასიათის სამეწარმეო საქმიანობიდან მიღებული სხვა სახსრები</t>
  </si>
  <si>
    <t>1.1.5</t>
  </si>
  <si>
    <t>სხვა ფულადი შემოსავლები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</si>
  <si>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</si>
  <si>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</si>
  <si>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1.1.2.3</t>
  </si>
  <si>
    <t>1.2.1.1</t>
  </si>
  <si>
    <t>1.2.1.1.1</t>
  </si>
  <si>
    <t>1.2.1.1.2</t>
  </si>
  <si>
    <t>1.2.1.2</t>
  </si>
  <si>
    <t>1.2.1.2.1</t>
  </si>
  <si>
    <t>1.2.1.2.2</t>
  </si>
  <si>
    <t>სხვა არაფულადი შემოსავლები</t>
  </si>
  <si>
    <t>შენობა-ნაგებობები</t>
  </si>
  <si>
    <t>სხვა ძირითადი აქტივები</t>
  </si>
  <si>
    <t>დაუმთავრებელი მშენებლობა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</si>
  <si>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</si>
  <si>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</si>
  <si>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</si>
  <si>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</si>
  <si>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</si>
  <si>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</si>
  <si>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</si>
  <si>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</si>
  <si>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</si>
  <si>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</si>
  <si>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</si>
  <si>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სულ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</si>
  <si>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</si>
  <si>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</si>
  <si>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</si>
  <si>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</si>
  <si>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</si>
  <si>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</si>
  <si>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</si>
  <si>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</si>
  <si>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</si>
  <si>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</si>
  <si>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</si>
  <si>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</si>
  <si>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</si>
  <si>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</si>
  <si>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</si>
  <si>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</si>
  <si>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</si>
  <si>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</si>
  <si>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</si>
  <si>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</si>
  <si>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</si>
  <si>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</si>
  <si>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</si>
  <si>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</si>
  <si>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</si>
  <si>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4.3.1 რადიოსიხშირული სპექტრით სარგებლობის ლიცენზია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</si>
  <si>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</si>
  <si>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</si>
  <si>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</si>
  <si>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1.2.1.1.3</t>
  </si>
  <si>
    <t>1.2.1.2.3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</si>
  <si>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</si>
  <si>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</si>
  <si>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</si>
  <si>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</si>
  <si>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</si>
  <si>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</si>
  <si>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</si>
  <si>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</si>
  <si>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</si>
  <si>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</si>
  <si>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</si>
  <si>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</si>
  <si>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</si>
  <si>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</si>
  <si>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</si>
  <si>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</si>
  <si>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</si>
  <si>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</si>
  <si>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</si>
  <si>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</si>
  <si>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</si>
  <si>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</si>
  <si>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</si>
  <si>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</si>
  <si>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 xml:space="preserve">   დაუმთავრებელი მშენებლობა</t>
  </si>
  <si>
    <t xml:space="preserve">   სხვა დანარჩენი ძირითადი აქტივები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</si>
  <si>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</si>
  <si>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</si>
  <si>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</si>
  <si>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</si>
  <si>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</si>
  <si>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</si>
  <si>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</si>
  <si>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</si>
  <si>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</si>
  <si>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</si>
  <si>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</si>
  <si>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</si>
  <si>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</si>
  <si>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</si>
  <si>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</si>
  <si>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</si>
  <si>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</si>
  <si>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გაუნაწილებელი მოგება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</si>
  <si>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</si>
  <si>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</si>
  <si>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</si>
  <si>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</si>
  <si>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</si>
  <si>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</si>
  <si>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</si>
  <si>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</si>
  <si>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</si>
  <si>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</si>
  <si>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</si>
  <si>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</si>
  <si>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</si>
  <si>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</si>
  <si>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</si>
  <si>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</si>
  <si>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</si>
  <si>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</si>
  <si>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</si>
  <si>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</si>
  <si>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</si>
  <si>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</si>
  <si>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</si>
  <si>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</si>
  <si>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</si>
  <si>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</si>
  <si>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</si>
  <si>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</si>
  <si>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</si>
  <si>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</si>
  <si>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</si>
  <si>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</si>
  <si>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</si>
  <si>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</si>
  <si>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</si>
  <si>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</si>
  <si>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</si>
  <si>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</si>
  <si>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</si>
  <si>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</si>
  <si>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</si>
  <si>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</si>
  <si>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</si>
  <si>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</si>
  <si>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</si>
  <si>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</si>
  <si>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შემოსავლის ტიპი</t>
  </si>
  <si>
    <t>პირადი ნომერი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</si>
  <si>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</si>
  <si>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</si>
  <si>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</si>
  <si>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</si>
  <si>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</si>
  <si>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</si>
  <si>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</si>
  <si>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</si>
  <si>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</si>
  <si>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</si>
  <si>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</si>
  <si>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</si>
  <si>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</si>
  <si>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</si>
  <si>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</si>
  <si>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</si>
  <si>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</si>
  <si>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</si>
  <si>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</si>
  <si>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</si>
  <si>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მიღებული სესხები</t>
  </si>
  <si>
    <t>1.1.5.1</t>
  </si>
  <si>
    <t>1.1.5.2</t>
  </si>
  <si>
    <t>1.1.6</t>
  </si>
  <si>
    <t>კომერციული ბანკებიდან მიღებული სესხები</t>
  </si>
  <si>
    <t>სხვა სესხები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</si>
  <si>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</si>
  <si>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</si>
  <si>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</si>
  <si>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ფინანსური აქტივების ზრდა</t>
  </si>
  <si>
    <t>გაცემული სესხები</t>
  </si>
  <si>
    <t>სხვა ფინანსური აქტივების ზრდა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</si>
  <si>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</si>
  <si>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</si>
  <si>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</si>
  <si>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</si>
  <si>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</si>
  <si>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</si>
  <si>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</si>
  <si>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</si>
  <si>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</si>
  <si>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</si>
  <si>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</si>
  <si>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</si>
  <si>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</si>
  <si>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არაფინანსური აქტივების ზრდა</t>
  </si>
  <si>
    <t>სხვა მანქანა დანადგარები და ინვენტარი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</si>
  <si>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</si>
  <si>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</si>
  <si>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</si>
  <si>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</si>
  <si>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</si>
  <si>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</si>
  <si>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</si>
  <si>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</si>
  <si>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განვითარების, რეფორმებისა და სწავლების ცენტრიდან მიღებული სახსრების </t>
  </si>
  <si>
    <t xml:space="preserve"> </t>
  </si>
  <si>
    <t>ცენტრიდან მიღებული  სახსრებით გაწეული ხარჯები</t>
  </si>
  <si>
    <t>…</t>
  </si>
  <si>
    <t>...</t>
  </si>
  <si>
    <t>ძირითადი კაპიტალის მოხმარება</t>
  </si>
  <si>
    <t>დაუფარავი ზარალი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</si>
  <si>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</si>
  <si>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</si>
  <si>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</si>
  <si>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</si>
  <si>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</si>
  <si>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</si>
  <si>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</si>
  <si>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</si>
  <si>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</si>
  <si>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</si>
  <si>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</si>
  <si>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</si>
  <si>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</si>
  <si>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</si>
  <si>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</si>
  <si>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</si>
  <si>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ფულადი სახსრები</t>
  </si>
  <si>
    <t>1.3.3</t>
  </si>
  <si>
    <t>პირებისათვის ფულადი სახსრების, მატერიალური და არამატერიალური ფასეულობების გადაცემა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</si>
  <si>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</si>
  <si>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</si>
  <si>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</si>
  <si>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</si>
  <si>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</si>
  <si>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 xml:space="preserve">ფორმა N4 - ხარჯები (საარჩევნო კამპანიის ფონდის და სსიპ საარჩევნო სისტემების </t>
  </si>
  <si>
    <t>ხარჯების გარდა)</t>
  </si>
  <si>
    <t>ფორმა N5 - საარჩევნო კამპანიის ფონდის ხარჯები</t>
  </si>
  <si>
    <t xml:space="preserve">ფორმა N6 - სსიპ საარჩევნო სისტემების განვითარების, რეფორმებისა და სწავლების 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</si>
  <si>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</si>
  <si>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</si>
  <si>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</si>
  <si>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</si>
  <si>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* მოქალაქეთა პოლიტიკური გაერთიანებების შესახებ საქართველოს ორგანული კანონის შესაბამისად ეხება 30/12/2011-მდე პერიოდს</t>
  </si>
  <si>
    <r>
      <rPr>
        <sz val="12"/>
        <rFont val="Sylfaen"/>
        <family val="1"/>
      </rPr>
      <t>*</t>
    </r>
    <r>
      <rPr>
        <sz val="10"/>
        <rFont val="Sylfaen"/>
        <family val="1"/>
      </rPr>
      <t xml:space="preserve"> მოქალაქეთა პოლიტიკური გაერთიანებების შესახებ საქართველოს ორგანული კანონის შესაბამისად ეხება 30/12/2011-მდე პერიოდს</t>
    </r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</si>
  <si>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</si>
  <si>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</si>
  <si>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</si>
  <si>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</si>
  <si>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იურიდიული პირებისაგან (უძრავი ქონება) *</t>
  </si>
  <si>
    <t>შემოწირულებები იურიდიული პირებისაგან (სხვა) *</t>
  </si>
  <si>
    <t>შემოწირულებები ფიზიკური პირებისაგან</t>
  </si>
  <si>
    <t>შემოწირულებები სახელმწიფოს წილობრივი მონაწილეობით შექმნილი საწარმოსაგან</t>
  </si>
  <si>
    <t>შემოწირულებები ფიზიკური პირებისაგან (მოძრავი ქონება)</t>
  </si>
  <si>
    <t>შემოწირულებები იურიდიული პირებისაგან</t>
  </si>
  <si>
    <t>შემოწირულებები იურიდიული პირებისაგან (მოძრავი ქონება) *</t>
  </si>
  <si>
    <t>შემოწირულებები იურიდიული პირებისაგან (გარდა 1.1.2.3 მუხლით განსაზღვრული შემოწირულებებისა)*</t>
  </si>
  <si>
    <r>
      <t xml:space="preserve">შემოწირულებები იურიდიული პირებისაგან (უძრავი ქონება) </t>
    </r>
    <r>
      <rPr>
        <sz val="12"/>
        <rFont val="Sylfaen"/>
        <family val="1"/>
      </rPr>
      <t>*</t>
    </r>
  </si>
  <si>
    <r>
      <t xml:space="preserve">შემოწირულებები იურიდიული პირებისაგან (მოძრავი ქონება) </t>
    </r>
    <r>
      <rPr>
        <sz val="12"/>
        <rFont val="Sylfaen"/>
        <family val="1"/>
      </rPr>
      <t>*</t>
    </r>
  </si>
  <si>
    <t>შემოწირულებები იურიდიული პირებისაგან *</t>
  </si>
  <si>
    <r>
      <t xml:space="preserve">შემოწირულებები იურიდიული პირებისაგან (სხვა) </t>
    </r>
    <r>
      <rPr>
        <sz val="12"/>
        <rFont val="Sylfaen"/>
        <family val="1"/>
      </rPr>
      <t>*</t>
    </r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</si>
  <si>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</si>
  <si>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</si>
  <si>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</si>
  <si>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</si>
  <si>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</si>
  <si>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</si>
  <si>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</si>
  <si>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</si>
  <si>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</si>
  <si>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</si>
  <si>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</si>
  <si>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</si>
  <si>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</si>
  <si>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</si>
  <si>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</si>
  <si>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</si>
  <si>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</si>
  <si>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</si>
  <si>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</si>
  <si>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</si>
  <si>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</si>
  <si>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</si>
  <si>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</si>
  <si>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</si>
  <si>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</si>
  <si>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</si>
  <si>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სხვა ფულადი შემოსავლები (მათ შორის მოგება კურსთაშორისი სხვაობებიდან)</t>
  </si>
  <si>
    <t>სხვა არაფულადი შემოსავლები (მათ შორის მოგება კურსთაშორისი სხვაობებიდან)</t>
  </si>
  <si>
    <t xml:space="preserve">ფორმა N6.1 - სსიპ საარჩევნო სისტემების განვითარების, რეფორმებისა და სწავლების </t>
  </si>
  <si>
    <t>ცენტრიდან მიღებული  სახსრებით გაწეული სხვა ხარჯების განმარტებითი შენიშვნა*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</si>
  <si>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</si>
  <si>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</si>
  <si>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</si>
  <si>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</si>
  <si>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</si>
  <si>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</si>
  <si>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 xml:space="preserve">* ფორმა N4.1 ივსება მხოლოდ იმ შემთხვევებში, როდესაც ფორმა N4-ში წარმოდგენილი სხვა ხარჯებისა (მუხლი N 1.2.15) და/ან </t>
  </si>
  <si>
    <t>სხვა დანარჩენი საქონლისა და მომსახურების (მუხლი N 1.6.4) ფაქტიური ან საკასო ხარჯის მოცულობა აღემატება ამავე ფორმის</t>
  </si>
  <si>
    <t>პოზიცია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</si>
  <si>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</si>
  <si>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</si>
  <si>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</si>
  <si>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</si>
  <si>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</si>
  <si>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 xml:space="preserve">* ფორმა N5.1 ივსება მხოლოდ იმ შემთხვევებში, როდესაც ფორმა N5-ში წარმოდგენილი სხვა ხარჯებისა (მუხლი N 1.2.15) და/ან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</si>
  <si>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</si>
  <si>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</si>
  <si>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</si>
  <si>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</si>
  <si>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ფორმა N9.4 - იჯარით აღებული უძრავი ქონების რეესტრი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</si>
  <si>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</si>
  <si>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</si>
  <si>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</si>
  <si>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</si>
  <si>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</si>
  <si>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</si>
  <si>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</si>
  <si>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</si>
  <si>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</si>
  <si>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</si>
  <si>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</si>
  <si>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</t>
  </si>
  <si>
    <t xml:space="preserve"> N1.2 ან N1.6 მუხლების შესაბამისი მნიშვნელობების 5%-ს ან 1,000 ლარს.</t>
  </si>
  <si>
    <t>ფორმა N4.2 - ხელფასები და სხვა განაცემები ფიზიკურ პირებზე</t>
  </si>
  <si>
    <t>ფორმა N4.3 - მივლინებები</t>
  </si>
  <si>
    <t>ფორმა N4.4 - ფიზიკურ პირებზე გაცემული დახმარება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</si>
  <si>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</si>
  <si>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</si>
  <si>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</si>
  <si>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</si>
  <si>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</si>
  <si>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</si>
  <si>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იჯარის ხარჯი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</si>
  <si>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</si>
  <si>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</si>
  <si>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</si>
  <si>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</si>
  <si>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ფორმა N8 - საბანკო ანგარიშები *</t>
  </si>
  <si>
    <t>ხელშეკრულების დადების თარიღი</t>
  </si>
  <si>
    <t>კონტრაგენტის დასახელება</t>
  </si>
  <si>
    <t>კონტრაგენტის საიდენტიფიკაციო ნომერი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</si>
  <si>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</si>
  <si>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</si>
  <si>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</si>
  <si>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</si>
  <si>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</si>
  <si>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</si>
  <si>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</si>
  <si>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ფორმა N9.6 - იჯარით აღებული სხვა მოძრავი ქონების რეესტრი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</si>
  <si>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</si>
  <si>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</si>
  <si>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</si>
  <si>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</si>
  <si>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</si>
  <si>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</si>
  <si>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</si>
  <si>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</si>
  <si>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</si>
  <si>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</si>
  <si>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</si>
  <si>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</si>
  <si>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ახლად გახსნილი ანგარიშის საბანკო რეკვიზიტები.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</si>
  <si>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</si>
  <si>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</si>
  <si>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</si>
  <si>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ფორმა N9.5 - იჯარით აღებული სატრანსპორტო საშუალებების რეესტრი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</si>
  <si>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</si>
  <si>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</si>
  <si>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 მნიშვნელობებს.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</si>
  <si>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</si>
  <si>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</si>
  <si>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</si>
  <si>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 xml:space="preserve">* ანგარიშვალდებული პირი ვალდებულია ახალი საბანკო ანგარიშის გახსნიდან არაუგვიანეს 2 საათის ვადაში აცნობოს  სახელმწიფო აუდიტის სამსახურს </t>
  </si>
  <si>
    <t>ფორმა N9.7 - ვალდებულებების რეესტრი</t>
  </si>
  <si>
    <t>თიბისი</t>
  </si>
  <si>
    <t>GE07TB1113336080100005</t>
  </si>
  <si>
    <t>GEL</t>
  </si>
  <si>
    <t>თ. აბულაძის 8</t>
  </si>
  <si>
    <t>ოფისი</t>
  </si>
  <si>
    <t>12 თვე</t>
  </si>
  <si>
    <t xml:space="preserve">ცირა </t>
  </si>
  <si>
    <t>შენგლია</t>
  </si>
  <si>
    <t>პარტია "დემოკრატიული მოძრაობა – ერთიანი საქართველო"</t>
  </si>
  <si>
    <t>იჯარა</t>
  </si>
  <si>
    <t>ცირა   შენგლია</t>
  </si>
  <si>
    <t>სს "თიბისი ბანკი"</t>
  </si>
  <si>
    <t>თამარ</t>
  </si>
  <si>
    <t>ცინცაბაძე</t>
  </si>
  <si>
    <t>01009007686</t>
  </si>
  <si>
    <t>GE08TB7717736010100002</t>
  </si>
  <si>
    <t>ზაზა</t>
  </si>
  <si>
    <t>სოფრომაძე</t>
  </si>
  <si>
    <t>60001007771</t>
  </si>
  <si>
    <t>GE90TB7395236010100004</t>
  </si>
  <si>
    <t>ვახტანგ</t>
  </si>
  <si>
    <t>ინტერნეტ მომსახურება</t>
  </si>
  <si>
    <t>გოჩა</t>
  </si>
  <si>
    <t>წიკლაური</t>
  </si>
  <si>
    <t>01006002702</t>
  </si>
  <si>
    <t>GE52TB7709636010100003</t>
  </si>
  <si>
    <t>ფულადი შემოწირულობა</t>
  </si>
  <si>
    <t>ნანა</t>
  </si>
  <si>
    <t>მახარაძე</t>
  </si>
  <si>
    <t>გიორგი</t>
  </si>
  <si>
    <t>ბუღალტერი</t>
  </si>
  <si>
    <t>შპს "კავკასუს ონლაინი "</t>
  </si>
  <si>
    <t>1.6.2.</t>
  </si>
  <si>
    <t>1.6.4.</t>
  </si>
  <si>
    <t>ბარნაბიშვილი</t>
  </si>
  <si>
    <t>შპს "ახალი ამბები"</t>
  </si>
  <si>
    <t>საინფორმაციო მომსახურება</t>
  </si>
  <si>
    <t>12.08.13-01.09.13</t>
  </si>
  <si>
    <t>არაფულადი ფორმით **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</si>
  <si>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</si>
  <si>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>თანხა / ღირებულება (ლარებში)</t>
  </si>
  <si>
    <t>შემომწირავის საბანკო ანგარიშის ნომერი</t>
  </si>
  <si>
    <t>შემომწირავის ბანკი</t>
  </si>
  <si>
    <t>ქონების მოკლე აღწერილობა</t>
  </si>
  <si>
    <t>მომსახურების მოკლე აღწერილობა</t>
  </si>
  <si>
    <t>რაოდენობა/ მოცულობა</t>
  </si>
  <si>
    <t>დამატებითი ინფორმაცია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</si>
  <si>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</si>
  <si>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</si>
  <si>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</si>
  <si>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08/16/2013</t>
  </si>
  <si>
    <t>08/20/2013</t>
  </si>
  <si>
    <t>08/31/2013</t>
  </si>
  <si>
    <t>ლერი</t>
  </si>
  <si>
    <t>გელენავა</t>
  </si>
  <si>
    <t>19001006221</t>
  </si>
  <si>
    <t>GE47TB7932536010100006</t>
  </si>
  <si>
    <t>შპს "ჩოხატაურის მაცნე"</t>
  </si>
  <si>
    <t>სარეკლამო  მომსახურება</t>
  </si>
  <si>
    <t>08/29/2013</t>
  </si>
  <si>
    <t>არაფულადი შემოწირულობა</t>
  </si>
  <si>
    <t>ბაკაშვილი</t>
  </si>
  <si>
    <t>ფირუზი</t>
  </si>
  <si>
    <t>13001010525</t>
  </si>
  <si>
    <t>ჯამარაული</t>
  </si>
  <si>
    <t>ჯიმი</t>
  </si>
  <si>
    <t>01009002870</t>
  </si>
  <si>
    <t>თვარაძე</t>
  </si>
  <si>
    <t>როსტომ</t>
  </si>
  <si>
    <t>01002002222</t>
  </si>
  <si>
    <t>ლონდარიძე</t>
  </si>
  <si>
    <t>01008009650</t>
  </si>
  <si>
    <t>01024009449</t>
  </si>
  <si>
    <t>კოდოშვილი</t>
  </si>
  <si>
    <t>59001038355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</si>
</sst>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1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9"/>
      <name val="Sylfaen"/>
      <family val="1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2"/>
      <name val="Sylfaen"/>
      <family val="1"/>
    </font>
    <font>
      <sz val="10"/>
      <color theme="0"/>
      <name val="Sylfaen"/>
      <family val="1"/>
    </font>
    <font>
      <b/>
      <sz val="11"/>
      <color theme="1"/>
      <name val="Sylfaen"/>
      <family val="1"/>
    </font>
    <font>
      <b/>
      <sz val="13"/>
      <color theme="1"/>
      <name val="Sylfaen"/>
      <family val="1"/>
    </font>
    <font>
      <sz val="8"/>
      <color theme="1"/>
      <name val="Calibri"/>
      <family val="2"/>
      <scheme val="minor"/>
    </font>
    <font>
      <sz val="8"/>
      <color theme="1"/>
      <name val="Sylfaen"/>
      <family val="1"/>
    </font>
    <font>
      <sz val="8"/>
      <color rgb="FF000000"/>
      <name val="Sylfaen"/>
      <family val="1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4" fillId="0" borderId="0"/>
    <xf numFmtId="0" fontId="6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93">
    <xf numFmtId="0" fontId="0" fillId="0" borderId="0" xfId="0"/>
    <xf numFmtId="0" fontId="11" fillId="0" borderId="0" xfId="0" applyFont="1" applyProtection="1"/>
    <xf numFmtId="0" fontId="11" fillId="0" borderId="0" xfId="0" applyFont="1" applyProtection="1">
      <protection locked="0"/>
    </xf>
    <xf numFmtId="0" fontId="11" fillId="0" borderId="0" xfId="1" applyFont="1" applyAlignment="1" applyProtection="1">
      <alignment horizontal="center" vertical="center"/>
      <protection locked="0"/>
    </xf>
    <xf numFmtId="3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1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0" fontId="11" fillId="0" borderId="1" xfId="0" applyFont="1" applyBorder="1" applyProtection="1"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1" fillId="0" borderId="0" xfId="1" applyFont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right"/>
      <protection locked="0"/>
    </xf>
    <xf numFmtId="0" fontId="11" fillId="0" borderId="0" xfId="0" applyFont="1" applyBorder="1" applyProtection="1">
      <protection locked="0"/>
    </xf>
    <xf numFmtId="0" fontId="16" fillId="2" borderId="1" xfId="1" applyFont="1" applyFill="1" applyBorder="1" applyAlignment="1" applyProtection="1">
      <alignment horizontal="left" vertical="center" wrapTex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1" fillId="2" borderId="1" xfId="1" applyFont="1" applyFill="1" applyBorder="1" applyAlignment="1" applyProtection="1">
      <alignment horizontal="left" vertical="center" wrapText="1" indent="1"/>
    </xf>
    <xf numFmtId="0" fontId="11" fillId="2" borderId="1" xfId="1" applyFont="1" applyFill="1" applyBorder="1" applyAlignment="1" applyProtection="1">
      <alignment horizontal="left" vertical="center" wrapText="1" indent="2"/>
    </xf>
    <xf numFmtId="0" fontId="11" fillId="2" borderId="1" xfId="1" applyFont="1" applyFill="1" applyBorder="1" applyAlignment="1" applyProtection="1">
      <alignment horizontal="left" vertical="center" wrapText="1" indent="3"/>
    </xf>
    <xf numFmtId="0" fontId="11" fillId="0" borderId="1" xfId="0" applyFont="1" applyBorder="1" applyAlignment="1" applyProtection="1">
      <alignment horizontal="left" vertical="center" wrapText="1" indent="2"/>
    </xf>
    <xf numFmtId="0" fontId="11" fillId="2" borderId="1" xfId="1" applyFont="1" applyFill="1" applyBorder="1" applyAlignment="1" applyProtection="1">
      <alignment horizontal="left" vertical="center" wrapText="1" indent="4"/>
    </xf>
    <xf numFmtId="0" fontId="11" fillId="0" borderId="0" xfId="3" applyFont="1" applyAlignment="1" applyProtection="1">
      <alignment horizontal="center" vertical="center"/>
      <protection locked="0"/>
    </xf>
    <xf numFmtId="0" fontId="12" fillId="0" borderId="0" xfId="3" applyFont="1" applyAlignment="1" applyProtection="1">
      <alignment horizontal="center" vertical="center"/>
      <protection locked="0"/>
    </xf>
    <xf numFmtId="0" fontId="11" fillId="0" borderId="1" xfId="3" applyFont="1" applyBorder="1" applyProtection="1">
      <protection locked="0"/>
    </xf>
    <xf numFmtId="0" fontId="11" fillId="0" borderId="0" xfId="3" applyFont="1" applyProtection="1">
      <protection locked="0"/>
    </xf>
    <xf numFmtId="0" fontId="11" fillId="0" borderId="1" xfId="3" applyFont="1" applyBorder="1" applyAlignment="1" applyProtection="1">
      <alignment horizontal="left" vertical="center" indent="2"/>
    </xf>
    <xf numFmtId="0" fontId="11" fillId="0" borderId="5" xfId="0" applyFont="1" applyBorder="1" applyProtection="1">
      <protection locked="0"/>
    </xf>
    <xf numFmtId="0" fontId="0" fillId="0" borderId="0" xfId="0" applyProtection="1">
      <protection locked="0"/>
    </xf>
    <xf numFmtId="0" fontId="13" fillId="0" borderId="0" xfId="4" applyFont="1" applyAlignment="1" applyProtection="1">
      <alignment vertical="center" wrapText="1"/>
      <protection locked="0"/>
    </xf>
    <xf numFmtId="0" fontId="14" fillId="0" borderId="0" xfId="4" applyFont="1" applyProtection="1">
      <protection locked="0"/>
    </xf>
    <xf numFmtId="0" fontId="13" fillId="0" borderId="1" xfId="4" applyFont="1" applyBorder="1" applyAlignment="1" applyProtection="1">
      <alignment vertical="center" wrapText="1"/>
      <protection locked="0"/>
    </xf>
    <xf numFmtId="0" fontId="11" fillId="0" borderId="0" xfId="0" applyFont="1" applyFill="1" applyProtection="1">
      <protection locked="0"/>
    </xf>
    <xf numFmtId="0" fontId="19" fillId="0" borderId="7" xfId="2" applyFont="1" applyFill="1" applyBorder="1" applyAlignment="1" applyProtection="1">
      <alignment horizontal="right" vertical="top" wrapText="1"/>
      <protection locked="0"/>
    </xf>
    <xf numFmtId="0" fontId="19" fillId="0" borderId="8" xfId="2" applyFont="1" applyFill="1" applyBorder="1" applyAlignment="1" applyProtection="1">
      <alignment horizontal="right" vertical="top" wrapText="1"/>
      <protection locked="0"/>
    </xf>
    <xf numFmtId="0" fontId="11" fillId="0" borderId="0" xfId="0" applyFont="1" applyFill="1" applyBorder="1" applyAlignment="1" applyProtection="1">
      <alignment horizontal="left" wrapText="1"/>
      <protection locked="0"/>
    </xf>
    <xf numFmtId="0" fontId="11" fillId="0" borderId="0" xfId="0" applyFont="1" applyFill="1" applyBorder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left" indent="1"/>
      <protection locked="0"/>
    </xf>
    <xf numFmtId="0" fontId="16" fillId="0" borderId="0" xfId="0" applyFont="1" applyFill="1" applyBorder="1" applyAlignment="1" applyProtection="1">
      <alignment horizontal="left" vertical="center" indent="1"/>
      <protection locked="0"/>
    </xf>
    <xf numFmtId="0" fontId="11" fillId="0" borderId="0" xfId="0" applyFont="1" applyFill="1" applyBorder="1" applyAlignment="1" applyProtection="1">
      <alignment horizontal="lef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3" fontId="1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1" fillId="2" borderId="1" xfId="1" applyNumberFormat="1" applyFont="1" applyFill="1" applyBorder="1" applyAlignment="1" applyProtection="1">
      <alignment horizontal="right" vertical="center"/>
      <protection locked="0"/>
    </xf>
    <xf numFmtId="0" fontId="11" fillId="0" borderId="1" xfId="2" applyFont="1" applyFill="1" applyBorder="1" applyAlignment="1" applyProtection="1">
      <alignment horizontal="right" vertical="top"/>
      <protection locked="0"/>
    </xf>
    <xf numFmtId="165" fontId="11" fillId="0" borderId="1" xfId="2" applyNumberFormat="1" applyFont="1" applyFill="1" applyBorder="1" applyAlignment="1" applyProtection="1">
      <alignment horizontal="right" vertical="center"/>
      <protection locked="0"/>
    </xf>
    <xf numFmtId="166" fontId="11" fillId="0" borderId="1" xfId="2" applyNumberFormat="1" applyFont="1" applyFill="1" applyBorder="1" applyAlignment="1" applyProtection="1">
      <alignment horizontal="right" vertical="center"/>
      <protection locked="0"/>
    </xf>
    <xf numFmtId="4" fontId="11" fillId="0" borderId="1" xfId="2" applyNumberFormat="1" applyFont="1" applyFill="1" applyBorder="1" applyAlignment="1" applyProtection="1">
      <alignment horizontal="right" vertical="center"/>
      <protection locked="0"/>
    </xf>
    <xf numFmtId="164" fontId="11" fillId="0" borderId="1" xfId="2" applyNumberFormat="1" applyFont="1" applyFill="1" applyBorder="1" applyAlignment="1" applyProtection="1">
      <alignment horizontal="right" vertical="center"/>
      <protection locked="0"/>
    </xf>
    <xf numFmtId="0" fontId="11" fillId="0" borderId="5" xfId="3" applyFont="1" applyFill="1" applyBorder="1" applyAlignment="1" applyProtection="1">
      <alignment horizontal="right"/>
      <protection locked="0"/>
    </xf>
    <xf numFmtId="0" fontId="11" fillId="0" borderId="5" xfId="3" applyFont="1" applyBorder="1" applyAlignment="1" applyProtection="1">
      <alignment horizontal="right"/>
      <protection locked="0"/>
    </xf>
    <xf numFmtId="3" fontId="16" fillId="2" borderId="1" xfId="1" applyNumberFormat="1" applyFont="1" applyFill="1" applyBorder="1" applyAlignment="1" applyProtection="1">
      <alignment horizontal="center" vertical="center"/>
      <protection locked="0"/>
    </xf>
    <xf numFmtId="3" fontId="11" fillId="0" borderId="0" xfId="1" applyNumberFormat="1" applyFont="1" applyAlignment="1" applyProtection="1">
      <alignment horizontal="center" vertical="center"/>
      <protection locked="0"/>
    </xf>
    <xf numFmtId="0" fontId="11" fillId="0" borderId="1" xfId="2" applyFont="1" applyFill="1" applyBorder="1" applyAlignment="1" applyProtection="1">
      <alignment horizontal="left" vertical="top"/>
      <protection locked="0"/>
    </xf>
    <xf numFmtId="0" fontId="7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1" xfId="2" applyFont="1" applyFill="1" applyBorder="1" applyAlignment="1" applyProtection="1">
      <alignment horizontal="left" vertical="top" indent="1"/>
    </xf>
    <xf numFmtId="0" fontId="11" fillId="0" borderId="1" xfId="2" applyFont="1" applyFill="1" applyBorder="1" applyAlignment="1" applyProtection="1">
      <alignment horizontal="left" vertical="center" wrapText="1" indent="2"/>
    </xf>
    <xf numFmtId="0" fontId="11" fillId="0" borderId="6" xfId="0" applyFont="1" applyBorder="1" applyAlignment="1" applyProtection="1">
      <alignment horizontal="left" vertical="center" indent="1"/>
    </xf>
    <xf numFmtId="0" fontId="16" fillId="2" borderId="6" xfId="1" applyFont="1" applyFill="1" applyBorder="1" applyAlignment="1" applyProtection="1">
      <alignment horizontal="left" vertical="center" wrapText="1"/>
    </xf>
    <xf numFmtId="0" fontId="11" fillId="0" borderId="6" xfId="3" applyFont="1" applyBorder="1" applyAlignment="1" applyProtection="1">
      <alignment horizontal="left" vertical="center" indent="1"/>
    </xf>
    <xf numFmtId="0" fontId="16" fillId="0" borderId="0" xfId="0" applyFont="1" applyFill="1" applyBorder="1" applyAlignment="1" applyProtection="1">
      <alignment horizontal="center" wrapText="1"/>
    </xf>
    <xf numFmtId="0" fontId="16" fillId="0" borderId="0" xfId="0" applyFont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/>
    </xf>
    <xf numFmtId="0" fontId="16" fillId="0" borderId="1" xfId="0" applyFont="1" applyBorder="1" applyAlignment="1" applyProtection="1">
      <alignment horizontal="center" vertical="center" wrapText="1"/>
    </xf>
    <xf numFmtId="0" fontId="16" fillId="0" borderId="1" xfId="0" applyFont="1" applyFill="1" applyBorder="1" applyAlignment="1" applyProtection="1">
      <alignment horizontal="left" indent="1"/>
    </xf>
    <xf numFmtId="0" fontId="11" fillId="0" borderId="1" xfId="0" applyFont="1" applyBorder="1" applyAlignment="1" applyProtection="1">
      <alignment wrapText="1"/>
    </xf>
    <xf numFmtId="0" fontId="16" fillId="0" borderId="1" xfId="0" applyFont="1" applyFill="1" applyBorder="1" applyAlignment="1" applyProtection="1">
      <alignment horizontal="left" vertical="center"/>
    </xf>
    <xf numFmtId="0" fontId="11" fillId="0" borderId="1" xfId="0" applyFont="1" applyFill="1" applyBorder="1" applyAlignment="1" applyProtection="1">
      <alignment horizontal="left" wrapText="1"/>
    </xf>
    <xf numFmtId="0" fontId="1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vertical="center" indent="1"/>
    </xf>
    <xf numFmtId="0" fontId="11" fillId="0" borderId="0" xfId="0" applyFont="1" applyFill="1" applyProtection="1"/>
    <xf numFmtId="0" fontId="15" fillId="0" borderId="1" xfId="4" applyFont="1" applyBorder="1" applyAlignment="1" applyProtection="1">
      <alignment vertical="center" wrapText="1"/>
    </xf>
    <xf numFmtId="0" fontId="13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9" fillId="0" borderId="10" xfId="2" applyFont="1" applyFill="1" applyBorder="1" applyAlignment="1" applyProtection="1">
      <alignment horizontal="right" vertical="top" wrapText="1"/>
      <protection locked="0"/>
    </xf>
    <xf numFmtId="0" fontId="21" fillId="0" borderId="0" xfId="5" applyFont="1" applyProtection="1"/>
    <xf numFmtId="0" fontId="21" fillId="0" borderId="0" xfId="5" applyFont="1" applyProtection="1">
      <protection locked="0"/>
    </xf>
    <xf numFmtId="0" fontId="22" fillId="0" borderId="0" xfId="5" applyFont="1" applyAlignment="1" applyProtection="1">
      <alignment horizontal="center" vertical="top" wrapText="1"/>
      <protection locked="0"/>
    </xf>
    <xf numFmtId="0" fontId="21" fillId="0" borderId="3" xfId="5" applyFont="1" applyBorder="1" applyAlignment="1" applyProtection="1">
      <alignment wrapText="1"/>
      <protection locked="0"/>
    </xf>
    <xf numFmtId="0" fontId="21" fillId="0" borderId="1" xfId="5" applyFont="1" applyBorder="1" applyAlignment="1" applyProtection="1">
      <alignment wrapText="1"/>
      <protection locked="0"/>
    </xf>
    <xf numFmtId="49" fontId="21" fillId="0" borderId="0" xfId="5" applyNumberFormat="1" applyFont="1" applyProtection="1">
      <protection locked="0"/>
    </xf>
    <xf numFmtId="0" fontId="13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4" fillId="0" borderId="0" xfId="4" applyFont="1" applyBorder="1" applyProtection="1">
      <protection locked="0"/>
    </xf>
    <xf numFmtId="0" fontId="10" fillId="0" borderId="0" xfId="0" applyFont="1"/>
    <xf numFmtId="0" fontId="21" fillId="0" borderId="0" xfId="5" applyFont="1" applyAlignment="1" applyProtection="1">
      <alignment horizontal="center"/>
      <protection locked="0"/>
    </xf>
    <xf numFmtId="0" fontId="11" fillId="0" borderId="0" xfId="1" applyFont="1" applyBorder="1" applyAlignment="1" applyProtection="1">
      <alignment vertical="center"/>
      <protection locked="0"/>
    </xf>
    <xf numFmtId="0" fontId="13" fillId="0" borderId="1" xfId="4" applyFont="1" applyBorder="1" applyAlignment="1" applyProtection="1">
      <alignment horizontal="center" vertical="center" wrapText="1"/>
      <protection locked="0"/>
    </xf>
    <xf numFmtId="0" fontId="16" fillId="0" borderId="1" xfId="0" applyFont="1" applyBorder="1" applyAlignment="1" applyProtection="1">
      <alignment horizontal="left"/>
      <protection locked="0"/>
    </xf>
    <xf numFmtId="0" fontId="16" fillId="0" borderId="1" xfId="0" applyFont="1" applyBorder="1" applyProtection="1">
      <protection locked="0"/>
    </xf>
    <xf numFmtId="3" fontId="11" fillId="0" borderId="0" xfId="1" applyNumberFormat="1" applyFont="1" applyAlignment="1" applyProtection="1">
      <alignment horizontal="center" vertical="center" wrapText="1"/>
      <protection locked="0"/>
    </xf>
    <xf numFmtId="0" fontId="16" fillId="0" borderId="0" xfId="0" applyFont="1" applyProtection="1">
      <protection locked="0"/>
    </xf>
    <xf numFmtId="0" fontId="11" fillId="0" borderId="4" xfId="0" applyFont="1" applyBorder="1" applyProtection="1">
      <protection locked="0"/>
    </xf>
    <xf numFmtId="0" fontId="16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4" xfId="0" applyBorder="1"/>
    <xf numFmtId="0" fontId="13" fillId="0" borderId="0" xfId="5" applyFont="1" applyProtection="1">
      <protection locked="0"/>
    </xf>
    <xf numFmtId="0" fontId="13" fillId="0" borderId="0" xfId="5" applyFont="1" applyProtection="1"/>
    <xf numFmtId="49" fontId="13" fillId="0" borderId="0" xfId="5" applyNumberFormat="1" applyFont="1" applyProtection="1">
      <protection locked="0"/>
    </xf>
    <xf numFmtId="0" fontId="16" fillId="3" borderId="0" xfId="0" applyFont="1" applyFill="1" applyProtection="1"/>
    <xf numFmtId="0" fontId="11" fillId="3" borderId="0" xfId="1" applyFont="1" applyFill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11" fillId="3" borderId="0" xfId="0" applyFont="1" applyFill="1" applyProtection="1"/>
    <xf numFmtId="0" fontId="11" fillId="3" borderId="0" xfId="0" applyFont="1" applyFill="1" applyBorder="1" applyProtection="1"/>
    <xf numFmtId="0" fontId="11" fillId="3" borderId="0" xfId="1" applyFont="1" applyFill="1" applyAlignment="1" applyProtection="1">
      <alignment vertical="center"/>
    </xf>
    <xf numFmtId="3" fontId="16" fillId="3" borderId="1" xfId="1" applyNumberFormat="1" applyFont="1" applyFill="1" applyBorder="1" applyAlignment="1" applyProtection="1">
      <alignment horizontal="center" vertical="center" wrapText="1"/>
    </xf>
    <xf numFmtId="0" fontId="11" fillId="2" borderId="0" xfId="0" applyFont="1" applyFill="1" applyBorder="1" applyProtection="1"/>
    <xf numFmtId="0" fontId="11" fillId="2" borderId="0" xfId="0" applyFont="1" applyFill="1" applyProtection="1"/>
    <xf numFmtId="3" fontId="16" fillId="3" borderId="1" xfId="1" applyNumberFormat="1" applyFont="1" applyFill="1" applyBorder="1" applyAlignment="1" applyProtection="1">
      <alignment horizontal="right" vertical="center"/>
    </xf>
    <xf numFmtId="3" fontId="11" fillId="3" borderId="1" xfId="1" applyNumberFormat="1" applyFont="1" applyFill="1" applyBorder="1" applyAlignment="1" applyProtection="1">
      <alignment horizontal="right" vertical="center" wrapText="1"/>
    </xf>
    <xf numFmtId="3" fontId="16" fillId="3" borderId="1" xfId="1" applyNumberFormat="1" applyFont="1" applyFill="1" applyBorder="1" applyAlignment="1" applyProtection="1">
      <alignment horizontal="right" vertical="center" wrapText="1"/>
    </xf>
    <xf numFmtId="0" fontId="16" fillId="3" borderId="1" xfId="0" applyFont="1" applyFill="1" applyBorder="1" applyProtection="1"/>
    <xf numFmtId="0" fontId="11" fillId="3" borderId="1" xfId="0" applyFont="1" applyFill="1" applyBorder="1" applyAlignment="1" applyProtection="1">
      <alignment horizontal="center"/>
    </xf>
    <xf numFmtId="0" fontId="11" fillId="3" borderId="2" xfId="0" applyFont="1" applyFill="1" applyBorder="1" applyAlignment="1" applyProtection="1">
      <alignment horizontal="center"/>
    </xf>
    <xf numFmtId="0" fontId="11" fillId="3" borderId="3" xfId="0" applyFont="1" applyFill="1" applyBorder="1" applyAlignment="1" applyProtection="1">
      <alignment horizontal="center"/>
    </xf>
    <xf numFmtId="3" fontId="16" fillId="3" borderId="1" xfId="0" applyNumberFormat="1" applyFont="1" applyFill="1" applyBorder="1" applyProtection="1"/>
    <xf numFmtId="0" fontId="16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11" fillId="0" borderId="1" xfId="1" applyFont="1" applyFill="1" applyBorder="1" applyAlignment="1" applyProtection="1">
      <alignment horizontal="left" vertical="center" wrapText="1" indent="2"/>
    </xf>
    <xf numFmtId="3" fontId="16" fillId="4" borderId="1" xfId="1" applyNumberFormat="1" applyFont="1" applyFill="1" applyBorder="1" applyAlignment="1" applyProtection="1">
      <alignment horizontal="left" vertical="center" wrapText="1"/>
    </xf>
    <xf numFmtId="3" fontId="16" fillId="4" borderId="1" xfId="1" applyNumberFormat="1" applyFont="1" applyFill="1" applyBorder="1" applyAlignment="1" applyProtection="1">
      <alignment horizontal="center" vertical="center" wrapText="1"/>
    </xf>
    <xf numFmtId="0" fontId="11" fillId="4" borderId="0" xfId="1" applyFont="1" applyFill="1" applyProtection="1">
      <protection locked="0"/>
    </xf>
    <xf numFmtId="0" fontId="11" fillId="4" borderId="0" xfId="0" applyFont="1" applyFill="1" applyAlignment="1" applyProtection="1">
      <alignment horizontal="center" vertical="center"/>
      <protection locked="0"/>
    </xf>
    <xf numFmtId="0" fontId="16" fillId="4" borderId="0" xfId="1" applyFont="1" applyFill="1" applyAlignment="1" applyProtection="1">
      <alignment horizontal="center" vertical="center"/>
      <protection locked="0"/>
    </xf>
    <xf numFmtId="0" fontId="17" fillId="4" borderId="0" xfId="1" applyFont="1" applyFill="1" applyAlignment="1" applyProtection="1">
      <alignment horizontal="center" vertical="center" wrapText="1"/>
      <protection locked="0"/>
    </xf>
    <xf numFmtId="0" fontId="11" fillId="4" borderId="0" xfId="1" applyFont="1" applyFill="1" applyAlignment="1" applyProtection="1">
      <alignment horizontal="center" vertical="center" wrapText="1"/>
      <protection locked="0"/>
    </xf>
    <xf numFmtId="0" fontId="11" fillId="4" borderId="0" xfId="1" applyFont="1" applyFill="1" applyAlignment="1" applyProtection="1">
      <alignment horizontal="center" vertical="center"/>
      <protection locked="0"/>
    </xf>
    <xf numFmtId="3" fontId="11" fillId="4" borderId="0" xfId="1" applyNumberFormat="1" applyFont="1" applyFill="1" applyAlignment="1" applyProtection="1">
      <alignment horizontal="center" vertical="center"/>
      <protection locked="0"/>
    </xf>
    <xf numFmtId="0" fontId="7" fillId="4" borderId="0" xfId="0" applyFont="1" applyFill="1" applyAlignment="1" applyProtection="1">
      <alignment vertical="center"/>
      <protection locked="0"/>
    </xf>
    <xf numFmtId="0" fontId="11" fillId="4" borderId="0" xfId="0" applyFont="1" applyFill="1" applyProtection="1">
      <protection locked="0"/>
    </xf>
    <xf numFmtId="0" fontId="11" fillId="0" borderId="1" xfId="1" applyFont="1" applyFill="1" applyBorder="1" applyAlignment="1" applyProtection="1">
      <alignment horizontal="left" vertical="center" wrapText="1" indent="3"/>
    </xf>
    <xf numFmtId="0" fontId="11" fillId="0" borderId="1" xfId="1" applyFont="1" applyFill="1" applyBorder="1" applyAlignment="1" applyProtection="1">
      <alignment horizontal="left" vertical="center" wrapText="1" indent="4"/>
    </xf>
    <xf numFmtId="0" fontId="11" fillId="0" borderId="1" xfId="1" applyFont="1" applyFill="1" applyBorder="1" applyAlignment="1" applyProtection="1">
      <alignment horizontal="left" vertical="center" wrapText="1" indent="1"/>
    </xf>
    <xf numFmtId="0" fontId="11" fillId="0" borderId="6" xfId="0" applyFont="1" applyFill="1" applyBorder="1" applyAlignment="1" applyProtection="1">
      <alignment horizontal="left" vertical="center" indent="1"/>
    </xf>
    <xf numFmtId="0" fontId="16" fillId="0" borderId="1" xfId="0" applyFont="1" applyFill="1" applyBorder="1" applyProtection="1">
      <protection locked="0"/>
    </xf>
    <xf numFmtId="0" fontId="16" fillId="0" borderId="1" xfId="0" applyFont="1" applyFill="1" applyBorder="1" applyAlignment="1" applyProtection="1">
      <alignment horizontal="left"/>
      <protection locked="0"/>
    </xf>
    <xf numFmtId="0" fontId="11" fillId="3" borderId="0" xfId="1" applyFont="1" applyFill="1" applyAlignment="1" applyProtection="1">
      <alignment horizontal="center" vertical="center"/>
    </xf>
    <xf numFmtId="0" fontId="18" fillId="0" borderId="13" xfId="2" applyFont="1" applyFill="1" applyBorder="1" applyAlignment="1" applyProtection="1">
      <alignment horizontal="center" vertical="top" wrapText="1"/>
      <protection locked="0"/>
    </xf>
    <xf numFmtId="1" fontId="18" fillId="0" borderId="14" xfId="2" applyNumberFormat="1" applyFont="1" applyFill="1" applyBorder="1" applyAlignment="1" applyProtection="1">
      <alignment horizontal="left" vertical="top" wrapText="1"/>
      <protection locked="0"/>
    </xf>
    <xf numFmtId="1" fontId="18" fillId="0" borderId="15" xfId="2" applyNumberFormat="1" applyFont="1" applyFill="1" applyBorder="1" applyAlignment="1" applyProtection="1">
      <alignment horizontal="left" vertical="top" wrapText="1"/>
      <protection locked="0"/>
    </xf>
    <xf numFmtId="1" fontId="18" fillId="0" borderId="16" xfId="2" applyNumberFormat="1" applyFont="1" applyFill="1" applyBorder="1" applyAlignment="1" applyProtection="1">
      <alignment horizontal="left" vertical="top" wrapText="1"/>
      <protection locked="0"/>
    </xf>
    <xf numFmtId="1" fontId="18" fillId="0" borderId="1" xfId="2" applyNumberFormat="1" applyFont="1" applyFill="1" applyBorder="1" applyAlignment="1" applyProtection="1">
      <alignment horizontal="left" vertical="top" wrapText="1"/>
      <protection locked="0"/>
    </xf>
    <xf numFmtId="0" fontId="13" fillId="3" borderId="0" xfId="5" applyFont="1" applyFill="1" applyProtection="1"/>
    <xf numFmtId="0" fontId="0" fillId="3" borderId="0" xfId="0" applyFill="1" applyBorder="1"/>
    <xf numFmtId="0" fontId="11" fillId="3" borderId="0" xfId="1" applyFont="1" applyFill="1" applyBorder="1" applyAlignment="1" applyProtection="1">
      <alignment horizontal="right" vertical="center"/>
    </xf>
    <xf numFmtId="0" fontId="11" fillId="3" borderId="0" xfId="1" applyFont="1" applyFill="1" applyBorder="1" applyAlignment="1" applyProtection="1">
      <alignment horizontal="left" vertical="center"/>
    </xf>
    <xf numFmtId="0" fontId="11" fillId="3" borderId="0" xfId="0" applyFont="1" applyFill="1" applyBorder="1" applyProtection="1">
      <protection locked="0"/>
    </xf>
    <xf numFmtId="0" fontId="11" fillId="3" borderId="0" xfId="0" applyFont="1" applyFill="1" applyProtection="1">
      <protection locked="0"/>
    </xf>
    <xf numFmtId="3" fontId="16" fillId="3" borderId="1" xfId="1" applyNumberFormat="1" applyFont="1" applyFill="1" applyBorder="1" applyAlignment="1" applyProtection="1">
      <alignment horizontal="left" vertical="center" wrapText="1"/>
    </xf>
    <xf numFmtId="0" fontId="11" fillId="3" borderId="1" xfId="0" applyFont="1" applyFill="1" applyBorder="1" applyProtection="1"/>
    <xf numFmtId="0" fontId="11" fillId="3" borderId="0" xfId="0" applyFont="1" applyFill="1" applyAlignment="1" applyProtection="1">
      <alignment horizontal="center" vertical="center"/>
      <protection locked="0"/>
    </xf>
    <xf numFmtId="0" fontId="11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1" fillId="0" borderId="0" xfId="0" applyFont="1" applyFill="1" applyBorder="1" applyProtection="1">
      <protection locked="0"/>
    </xf>
    <xf numFmtId="0" fontId="16" fillId="0" borderId="0" xfId="0" applyFont="1" applyBorder="1" applyProtection="1">
      <protection locked="0"/>
    </xf>
    <xf numFmtId="0" fontId="11" fillId="3" borderId="0" xfId="1" applyFont="1" applyFill="1" applyProtection="1"/>
    <xf numFmtId="0" fontId="12" fillId="3" borderId="0" xfId="3" applyFont="1" applyFill="1" applyAlignment="1" applyProtection="1">
      <alignment horizontal="center" vertical="center" wrapText="1"/>
    </xf>
    <xf numFmtId="0" fontId="16" fillId="3" borderId="1" xfId="3" applyFont="1" applyFill="1" applyBorder="1" applyProtection="1"/>
    <xf numFmtId="0" fontId="11" fillId="3" borderId="1" xfId="3" applyFont="1" applyFill="1" applyBorder="1" applyProtection="1"/>
    <xf numFmtId="0" fontId="11" fillId="3" borderId="1" xfId="3" applyFont="1" applyFill="1" applyBorder="1" applyProtection="1">
      <protection locked="0"/>
    </xf>
    <xf numFmtId="0" fontId="11" fillId="3" borderId="0" xfId="3" applyFont="1" applyFill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left"/>
    </xf>
    <xf numFmtId="0" fontId="11" fillId="3" borderId="0" xfId="3" applyFont="1" applyFill="1" applyProtection="1"/>
    <xf numFmtId="0" fontId="11" fillId="3" borderId="4" xfId="0" applyFont="1" applyFill="1" applyBorder="1" applyAlignment="1" applyProtection="1">
      <alignment horizontal="left"/>
    </xf>
    <xf numFmtId="0" fontId="11" fillId="3" borderId="0" xfId="0" applyFont="1" applyFill="1" applyBorder="1" applyAlignment="1" applyProtection="1">
      <alignment horizontal="left"/>
    </xf>
    <xf numFmtId="0" fontId="11" fillId="3" borderId="1" xfId="2" applyFont="1" applyFill="1" applyBorder="1" applyAlignment="1" applyProtection="1">
      <alignment horizontal="right" vertical="top"/>
    </xf>
    <xf numFmtId="0" fontId="16" fillId="3" borderId="5" xfId="3" applyFont="1" applyFill="1" applyBorder="1" applyAlignment="1" applyProtection="1">
      <alignment horizontal="right"/>
    </xf>
    <xf numFmtId="0" fontId="16" fillId="0" borderId="0" xfId="0" applyFont="1" applyFill="1" applyBorder="1" applyAlignment="1" applyProtection="1">
      <alignment horizontal="left"/>
      <protection locked="0"/>
    </xf>
    <xf numFmtId="0" fontId="16" fillId="0" borderId="0" xfId="0" applyFont="1" applyFill="1" applyBorder="1" applyAlignment="1" applyProtection="1">
      <alignment horizontal="left"/>
    </xf>
    <xf numFmtId="0" fontId="11" fillId="0" borderId="0" xfId="0" applyFont="1" applyFill="1" applyBorder="1" applyProtection="1"/>
    <xf numFmtId="0" fontId="11" fillId="3" borderId="0" xfId="0" applyFont="1" applyFill="1" applyBorder="1" applyAlignment="1" applyProtection="1">
      <alignment horizontal="left" wrapText="1"/>
    </xf>
    <xf numFmtId="0" fontId="11" fillId="3" borderId="4" xfId="0" applyFont="1" applyFill="1" applyBorder="1" applyAlignment="1" applyProtection="1">
      <alignment horizontal="left" wrapText="1"/>
    </xf>
    <xf numFmtId="0" fontId="11" fillId="3" borderId="4" xfId="0" applyFont="1" applyFill="1" applyBorder="1" applyProtection="1"/>
    <xf numFmtId="0" fontId="16" fillId="3" borderId="4" xfId="0" applyFont="1" applyFill="1" applyBorder="1" applyAlignment="1" applyProtection="1">
      <alignment horizontal="center" vertical="center" wrapText="1"/>
    </xf>
    <xf numFmtId="0" fontId="16" fillId="3" borderId="1" xfId="0" applyFont="1" applyFill="1" applyBorder="1" applyAlignment="1" applyProtection="1">
      <alignment horizontal="right" vertical="center" wrapText="1"/>
    </xf>
    <xf numFmtId="0" fontId="11" fillId="3" borderId="0" xfId="0" applyFont="1" applyFill="1" applyAlignment="1" applyProtection="1">
      <alignment horizontal="center" vertical="center"/>
    </xf>
    <xf numFmtId="0" fontId="11" fillId="3" borderId="4" xfId="1" applyFont="1" applyFill="1" applyBorder="1" applyAlignment="1" applyProtection="1">
      <alignment horizontal="left" vertical="center"/>
    </xf>
    <xf numFmtId="0" fontId="18" fillId="3" borderId="9" xfId="2" applyFont="1" applyFill="1" applyBorder="1" applyAlignment="1" applyProtection="1">
      <alignment horizontal="center" vertical="top" wrapText="1"/>
    </xf>
    <xf numFmtId="0" fontId="18" fillId="3" borderId="17" xfId="2" applyFont="1" applyFill="1" applyBorder="1" applyAlignment="1" applyProtection="1">
      <alignment horizontal="center" vertical="top" wrapText="1"/>
    </xf>
    <xf numFmtId="1" fontId="18" fillId="3" borderId="17" xfId="2" applyNumberFormat="1" applyFont="1" applyFill="1" applyBorder="1" applyAlignment="1" applyProtection="1">
      <alignment horizontal="center" vertical="top" wrapText="1"/>
    </xf>
    <xf numFmtId="1" fontId="18" fillId="3" borderId="9" xfId="2" applyNumberFormat="1" applyFont="1" applyFill="1" applyBorder="1" applyAlignment="1" applyProtection="1">
      <alignment horizontal="center" vertical="top" wrapText="1"/>
    </xf>
    <xf numFmtId="0" fontId="11" fillId="0" borderId="0" xfId="0" applyFont="1" applyFill="1" applyAlignment="1" applyProtection="1">
      <alignment horizontal="center" vertical="center"/>
    </xf>
    <xf numFmtId="0" fontId="13" fillId="3" borderId="1" xfId="4" applyFont="1" applyFill="1" applyBorder="1" applyAlignment="1" applyProtection="1">
      <alignment vertical="center" wrapText="1"/>
    </xf>
    <xf numFmtId="0" fontId="15" fillId="3" borderId="6" xfId="4" applyFont="1" applyFill="1" applyBorder="1" applyAlignment="1" applyProtection="1">
      <alignment horizontal="center" vertical="center" wrapText="1"/>
    </xf>
    <xf numFmtId="0" fontId="15" fillId="3" borderId="5" xfId="4" applyFont="1" applyFill="1" applyBorder="1" applyAlignment="1" applyProtection="1">
      <alignment horizontal="center" vertical="center" wrapText="1"/>
    </xf>
    <xf numFmtId="0" fontId="15" fillId="3" borderId="1" xfId="4" applyFont="1" applyFill="1" applyBorder="1" applyAlignment="1" applyProtection="1">
      <alignment horizontal="center" vertical="center" wrapText="1"/>
    </xf>
    <xf numFmtId="0" fontId="10" fillId="3" borderId="0" xfId="0" applyFont="1" applyFill="1" applyProtection="1"/>
    <xf numFmtId="0" fontId="0" fillId="3" borderId="0" xfId="0" applyFill="1" applyProtection="1"/>
    <xf numFmtId="14" fontId="11" fillId="3" borderId="0" xfId="1" applyNumberFormat="1" applyFont="1" applyFill="1" applyBorder="1" applyAlignment="1" applyProtection="1">
      <alignment vertical="center"/>
    </xf>
    <xf numFmtId="0" fontId="11" fillId="3" borderId="0" xfId="1" applyFont="1" applyFill="1" applyBorder="1" applyAlignment="1" applyProtection="1">
      <alignment vertical="center"/>
    </xf>
    <xf numFmtId="14" fontId="11" fillId="3" borderId="0" xfId="1" applyNumberFormat="1" applyFont="1" applyFill="1" applyBorder="1" applyAlignment="1" applyProtection="1">
      <alignment horizontal="center" vertical="center"/>
    </xf>
    <xf numFmtId="0" fontId="5" fillId="3" borderId="0" xfId="1" applyFont="1" applyFill="1" applyAlignment="1" applyProtection="1">
      <alignment horizontal="left" vertical="center"/>
    </xf>
    <xf numFmtId="0" fontId="4" fillId="3" borderId="0" xfId="0" applyFont="1" applyFill="1" applyProtection="1"/>
    <xf numFmtId="0" fontId="0" fillId="3" borderId="0" xfId="0" applyFill="1" applyProtection="1">
      <protection locked="0"/>
    </xf>
    <xf numFmtId="0" fontId="14" fillId="3" borderId="0" xfId="4" applyFont="1" applyFill="1" applyProtection="1">
      <protection locked="0"/>
    </xf>
    <xf numFmtId="0" fontId="0" fillId="3" borderId="0" xfId="0" applyFill="1" applyBorder="1" applyProtection="1">
      <protection locked="0"/>
    </xf>
    <xf numFmtId="0" fontId="0" fillId="3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5" fillId="3" borderId="6" xfId="4" applyFont="1" applyFill="1" applyBorder="1" applyAlignment="1" applyProtection="1">
      <alignment horizontal="left" vertical="center" wrapText="1"/>
    </xf>
    <xf numFmtId="0" fontId="11" fillId="3" borderId="0" xfId="1" applyFont="1" applyFill="1" applyBorder="1" applyAlignment="1" applyProtection="1">
      <alignment vertical="center"/>
      <protection locked="0"/>
    </xf>
    <xf numFmtId="0" fontId="14" fillId="3" borderId="0" xfId="4" applyFont="1" applyFill="1" applyBorder="1" applyProtection="1">
      <protection locked="0"/>
    </xf>
    <xf numFmtId="0" fontId="11" fillId="3" borderId="0" xfId="3" applyFont="1" applyFill="1" applyProtection="1">
      <protection locked="0"/>
    </xf>
    <xf numFmtId="0" fontId="11" fillId="3" borderId="0" xfId="1" applyFont="1" applyFill="1" applyProtection="1">
      <protection locked="0"/>
    </xf>
    <xf numFmtId="0" fontId="17" fillId="3" borderId="0" xfId="1" applyFont="1" applyFill="1" applyAlignment="1" applyProtection="1">
      <alignment horizontal="center" vertical="center" wrapText="1"/>
      <protection locked="0"/>
    </xf>
    <xf numFmtId="0" fontId="13" fillId="3" borderId="1" xfId="4" applyFont="1" applyFill="1" applyBorder="1" applyAlignment="1" applyProtection="1">
      <alignment horizontal="center" vertical="center" wrapText="1"/>
    </xf>
    <xf numFmtId="14" fontId="21" fillId="0" borderId="3" xfId="5" applyNumberFormat="1" applyFont="1" applyBorder="1" applyAlignment="1" applyProtection="1">
      <alignment wrapText="1"/>
      <protection locked="0"/>
    </xf>
    <xf numFmtId="14" fontId="16" fillId="0" borderId="0" xfId="0" applyNumberFormat="1" applyFont="1" applyFill="1" applyBorder="1" applyAlignment="1" applyProtection="1">
      <alignment horizontal="center" vertical="center" wrapText="1"/>
    </xf>
    <xf numFmtId="0" fontId="18" fillId="0" borderId="18" xfId="2" applyFont="1" applyFill="1" applyBorder="1" applyAlignment="1" applyProtection="1">
      <alignment horizontal="center" vertical="top" wrapText="1"/>
      <protection locked="0"/>
    </xf>
    <xf numFmtId="1" fontId="18" fillId="0" borderId="3" xfId="2" applyNumberFormat="1" applyFont="1" applyFill="1" applyBorder="1" applyAlignment="1" applyProtection="1">
      <alignment horizontal="left" vertical="top" wrapText="1"/>
      <protection locked="0"/>
    </xf>
    <xf numFmtId="1" fontId="18" fillId="0" borderId="19" xfId="2" applyNumberFormat="1" applyFont="1" applyFill="1" applyBorder="1" applyAlignment="1" applyProtection="1">
      <alignment horizontal="left" vertical="top" wrapText="1"/>
      <protection locked="0"/>
    </xf>
    <xf numFmtId="0" fontId="20" fillId="3" borderId="1" xfId="2" applyFont="1" applyFill="1" applyBorder="1" applyAlignment="1" applyProtection="1">
      <alignment horizontal="center" vertical="top" wrapText="1"/>
    </xf>
    <xf numFmtId="1" fontId="20" fillId="3" borderId="1" xfId="2" applyNumberFormat="1" applyFont="1" applyFill="1" applyBorder="1" applyAlignment="1" applyProtection="1">
      <alignment horizontal="center" vertical="top" wrapText="1"/>
    </xf>
    <xf numFmtId="0" fontId="11" fillId="3" borderId="0" xfId="1" applyFont="1" applyFill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11" fillId="3" borderId="0" xfId="1" applyFont="1" applyFill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11" fillId="3" borderId="0" xfId="1" applyFont="1" applyFill="1" applyAlignment="1" applyProtection="1">
      <alignment horizontal="right" vertical="center"/>
    </xf>
    <xf numFmtId="0" fontId="11" fillId="3" borderId="0" xfId="1" applyFont="1" applyFill="1" applyBorder="1" applyAlignment="1" applyProtection="1">
      <alignment horizontal="center" vertical="center"/>
      <protection locked="0"/>
    </xf>
    <xf numFmtId="0" fontId="20" fillId="3" borderId="7" xfId="2" applyFont="1" applyFill="1" applyBorder="1" applyAlignment="1" applyProtection="1">
      <alignment horizontal="center" vertical="top" wrapText="1"/>
    </xf>
    <xf numFmtId="1" fontId="20" fillId="3" borderId="7" xfId="2" applyNumberFormat="1" applyFont="1" applyFill="1" applyBorder="1" applyAlignment="1" applyProtection="1">
      <alignment horizontal="center" vertical="top" wrapText="1"/>
    </xf>
    <xf numFmtId="0" fontId="20" fillId="0" borderId="7" xfId="2" applyFont="1" applyFill="1" applyBorder="1" applyAlignment="1" applyProtection="1">
      <alignment horizontal="left" vertical="top"/>
    </xf>
    <xf numFmtId="0" fontId="18" fillId="0" borderId="7" xfId="2" applyFont="1" applyFill="1" applyBorder="1" applyAlignment="1" applyProtection="1">
      <alignment horizontal="center" vertical="top" wrapText="1"/>
      <protection locked="0"/>
    </xf>
    <xf numFmtId="0" fontId="18" fillId="0" borderId="0" xfId="2" applyFont="1" applyFill="1" applyBorder="1" applyAlignment="1" applyProtection="1">
      <alignment horizontal="center" vertical="top" wrapText="1"/>
      <protection locked="0"/>
    </xf>
    <xf numFmtId="1" fontId="18" fillId="0" borderId="0" xfId="2" applyNumberFormat="1" applyFont="1" applyFill="1" applyBorder="1" applyAlignment="1" applyProtection="1">
      <alignment horizontal="center" vertical="top" wrapText="1"/>
      <protection locked="0"/>
    </xf>
    <xf numFmtId="1" fontId="18" fillId="3" borderId="7" xfId="2" applyNumberFormat="1" applyFont="1" applyFill="1" applyBorder="1" applyAlignment="1" applyProtection="1">
      <alignment horizontal="center" vertical="top" wrapText="1"/>
      <protection locked="0"/>
    </xf>
    <xf numFmtId="167" fontId="21" fillId="0" borderId="3" xfId="5" applyNumberFormat="1" applyFont="1" applyBorder="1" applyProtection="1">
      <protection locked="0"/>
    </xf>
    <xf numFmtId="0" fontId="18" fillId="0" borderId="7" xfId="2" applyFont="1" applyFill="1" applyBorder="1" applyAlignment="1" applyProtection="1">
      <alignment horizontal="left" vertical="top" wrapText="1"/>
      <protection locked="0"/>
    </xf>
    <xf numFmtId="1" fontId="18" fillId="0" borderId="7" xfId="2" applyNumberFormat="1" applyFont="1" applyFill="1" applyBorder="1" applyAlignment="1" applyProtection="1">
      <alignment horizontal="left" vertical="top" wrapText="1"/>
      <protection locked="0"/>
    </xf>
    <xf numFmtId="0" fontId="19" fillId="3" borderId="7" xfId="2" applyFont="1" applyFill="1" applyBorder="1" applyAlignment="1" applyProtection="1">
      <alignment horizontal="right" vertical="top" wrapText="1"/>
      <protection locked="0"/>
    </xf>
    <xf numFmtId="0" fontId="18" fillId="0" borderId="8" xfId="2" applyFont="1" applyFill="1" applyBorder="1" applyAlignment="1" applyProtection="1">
      <alignment horizontal="left" vertical="top" wrapText="1"/>
      <protection locked="0"/>
    </xf>
    <xf numFmtId="1" fontId="18" fillId="0" borderId="8" xfId="2" applyNumberFormat="1" applyFont="1" applyFill="1" applyBorder="1" applyAlignment="1" applyProtection="1">
      <alignment horizontal="left" vertical="top" wrapText="1"/>
      <protection locked="0"/>
    </xf>
    <xf numFmtId="0" fontId="20" fillId="3" borderId="20" xfId="2" applyFont="1" applyFill="1" applyBorder="1" applyAlignment="1" applyProtection="1">
      <alignment horizontal="left" vertical="top"/>
      <protection locked="0"/>
    </xf>
    <xf numFmtId="0" fontId="18" fillId="3" borderId="20" xfId="2" applyFont="1" applyFill="1" applyBorder="1" applyAlignment="1" applyProtection="1">
      <alignment horizontal="left" vertical="top" wrapText="1"/>
      <protection locked="0"/>
    </xf>
    <xf numFmtId="0" fontId="18" fillId="3" borderId="21" xfId="2" applyFont="1" applyFill="1" applyBorder="1" applyAlignment="1" applyProtection="1">
      <alignment horizontal="left" vertical="top" wrapText="1"/>
      <protection locked="0"/>
    </xf>
    <xf numFmtId="1" fontId="18" fillId="3" borderId="21" xfId="2" applyNumberFormat="1" applyFont="1" applyFill="1" applyBorder="1" applyAlignment="1" applyProtection="1">
      <alignment horizontal="left" vertical="top" wrapText="1"/>
      <protection locked="0"/>
    </xf>
    <xf numFmtId="1" fontId="18" fillId="3" borderId="22" xfId="2" applyNumberFormat="1" applyFont="1" applyFill="1" applyBorder="1" applyAlignment="1" applyProtection="1">
      <alignment horizontal="left" vertical="top" wrapText="1"/>
      <protection locked="0"/>
    </xf>
    <xf numFmtId="0" fontId="19" fillId="3" borderId="8" xfId="2" applyFont="1" applyFill="1" applyBorder="1" applyAlignment="1" applyProtection="1">
      <alignment horizontal="right" vertical="top" wrapText="1"/>
      <protection locked="0"/>
    </xf>
    <xf numFmtId="0" fontId="11" fillId="2" borderId="0" xfId="0" applyFont="1" applyFill="1" applyProtection="1">
      <protection locked="0"/>
    </xf>
    <xf numFmtId="0" fontId="0" fillId="2" borderId="0" xfId="0" applyFill="1"/>
    <xf numFmtId="0" fontId="16" fillId="2" borderId="0" xfId="0" applyFont="1" applyFill="1" applyAlignment="1" applyProtection="1">
      <alignment horizontal="center"/>
      <protection locked="0"/>
    </xf>
    <xf numFmtId="0" fontId="11" fillId="2" borderId="0" xfId="0" applyFont="1" applyFill="1" applyAlignment="1" applyProtection="1">
      <alignment horizontal="center" vertical="center"/>
      <protection locked="0"/>
    </xf>
    <xf numFmtId="0" fontId="11" fillId="2" borderId="4" xfId="0" applyFont="1" applyFill="1" applyBorder="1" applyProtection="1">
      <protection locked="0"/>
    </xf>
    <xf numFmtId="0" fontId="0" fillId="2" borderId="0" xfId="0" applyFill="1" applyBorder="1"/>
    <xf numFmtId="0" fontId="16" fillId="2" borderId="0" xfId="0" applyFont="1" applyFill="1" applyProtection="1">
      <protection locked="0"/>
    </xf>
    <xf numFmtId="0" fontId="11" fillId="2" borderId="0" xfId="0" applyFont="1" applyFill="1" applyBorder="1" applyProtection="1">
      <protection locked="0"/>
    </xf>
    <xf numFmtId="0" fontId="10" fillId="2" borderId="0" xfId="0" applyFont="1" applyFill="1"/>
    <xf numFmtId="0" fontId="10" fillId="3" borderId="0" xfId="3" applyFont="1" applyFill="1" applyProtection="1"/>
    <xf numFmtId="0" fontId="4" fillId="3" borderId="0" xfId="3" applyFill="1" applyProtection="1"/>
    <xf numFmtId="0" fontId="4" fillId="3" borderId="0" xfId="3" applyFill="1" applyBorder="1" applyProtection="1"/>
    <xf numFmtId="0" fontId="4" fillId="0" borderId="0" xfId="3" applyProtection="1">
      <protection locked="0"/>
    </xf>
    <xf numFmtId="0" fontId="4" fillId="3" borderId="0" xfId="3" applyFill="1" applyProtection="1">
      <protection locked="0"/>
    </xf>
    <xf numFmtId="0" fontId="4" fillId="3" borderId="0" xfId="3" applyFill="1" applyBorder="1" applyProtection="1">
      <protection locked="0"/>
    </xf>
    <xf numFmtId="0" fontId="4" fillId="0" borderId="0" xfId="3" applyFill="1" applyProtection="1"/>
    <xf numFmtId="0" fontId="4" fillId="0" borderId="0" xfId="3" applyFill="1" applyBorder="1" applyProtection="1"/>
    <xf numFmtId="0" fontId="4" fillId="3" borderId="4" xfId="3" applyFill="1" applyBorder="1" applyProtection="1"/>
    <xf numFmtId="0" fontId="10" fillId="3" borderId="1" xfId="3" applyFont="1" applyFill="1" applyBorder="1" applyAlignment="1" applyProtection="1">
      <alignment horizontal="center" vertical="center"/>
    </xf>
    <xf numFmtId="0" fontId="10" fillId="3" borderId="1" xfId="3" applyFont="1" applyFill="1" applyBorder="1" applyAlignment="1" applyProtection="1">
      <alignment horizontal="center" vertical="center" wrapText="1"/>
    </xf>
    <xf numFmtId="0" fontId="10" fillId="3" borderId="3" xfId="3" applyFont="1" applyFill="1" applyBorder="1" applyAlignment="1" applyProtection="1">
      <alignment horizontal="center" vertical="center" wrapText="1"/>
    </xf>
    <xf numFmtId="0" fontId="4" fillId="0" borderId="1" xfId="3" applyBorder="1" applyProtection="1">
      <protection locked="0"/>
    </xf>
    <xf numFmtId="14" fontId="4" fillId="0" borderId="1" xfId="3" applyNumberFormat="1" applyBorder="1" applyProtection="1">
      <protection locked="0"/>
    </xf>
    <xf numFmtId="0" fontId="16" fillId="0" borderId="0" xfId="3" applyFont="1" applyProtection="1">
      <protection locked="0"/>
    </xf>
    <xf numFmtId="0" fontId="11" fillId="0" borderId="0" xfId="3" applyFont="1" applyBorder="1" applyProtection="1">
      <protection locked="0"/>
    </xf>
    <xf numFmtId="0" fontId="11" fillId="0" borderId="4" xfId="3" applyFont="1" applyBorder="1" applyProtection="1">
      <protection locked="0"/>
    </xf>
    <xf numFmtId="0" fontId="16" fillId="0" borderId="0" xfId="3" applyFont="1" applyAlignment="1" applyProtection="1">
      <alignment horizontal="left"/>
      <protection locked="0"/>
    </xf>
    <xf numFmtId="0" fontId="11" fillId="0" borderId="0" xfId="3" applyFont="1" applyAlignment="1" applyProtection="1">
      <alignment horizontal="left"/>
      <protection locked="0"/>
    </xf>
    <xf numFmtId="0" fontId="4" fillId="0" borderId="0" xfId="3"/>
    <xf numFmtId="0" fontId="4" fillId="0" borderId="0" xfId="3" applyBorder="1" applyProtection="1">
      <protection locked="0"/>
    </xf>
    <xf numFmtId="0" fontId="4" fillId="0" borderId="1" xfId="3" applyBorder="1" applyAlignment="1" applyProtection="1">
      <alignment horizontal="center"/>
      <protection locked="0"/>
    </xf>
    <xf numFmtId="0" fontId="11" fillId="0" borderId="0" xfId="0" applyFont="1" applyAlignment="1" applyProtection="1">
      <alignment horizontal="left"/>
      <protection locked="0"/>
    </xf>
    <xf numFmtId="0" fontId="11" fillId="0" borderId="6" xfId="2" applyFont="1" applyFill="1" applyBorder="1" applyAlignment="1" applyProtection="1">
      <alignment horizontal="left" vertical="center" wrapText="1" indent="2"/>
    </xf>
    <xf numFmtId="4" fontId="11" fillId="0" borderId="5" xfId="2" applyNumberFormat="1" applyFont="1" applyFill="1" applyBorder="1" applyAlignment="1" applyProtection="1">
      <alignment horizontal="right" vertical="center"/>
      <protection locked="0"/>
    </xf>
    <xf numFmtId="0" fontId="11" fillId="3" borderId="0" xfId="1" applyFont="1" applyFill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13" fillId="0" borderId="3" xfId="4" applyFont="1" applyBorder="1" applyAlignment="1" applyProtection="1">
      <alignment vertical="center" wrapText="1"/>
      <protection locked="0"/>
    </xf>
    <xf numFmtId="0" fontId="11" fillId="3" borderId="0" xfId="1" applyFont="1" applyFill="1" applyAlignment="1" applyProtection="1">
      <alignment horizontal="center" vertical="center"/>
    </xf>
    <xf numFmtId="0" fontId="16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4" fillId="2" borderId="0" xfId="4" applyFont="1" applyFill="1" applyProtection="1">
      <protection locked="0"/>
    </xf>
    <xf numFmtId="0" fontId="11" fillId="3" borderId="0" xfId="1" applyFont="1" applyFill="1" applyBorder="1" applyAlignment="1" applyProtection="1">
      <alignment horizontal="center" vertical="center"/>
    </xf>
    <xf numFmtId="0" fontId="16" fillId="2" borderId="0" xfId="0" applyFont="1" applyFill="1" applyAlignment="1" applyProtection="1">
      <alignment horizontal="left"/>
      <protection locked="0"/>
    </xf>
    <xf numFmtId="0" fontId="11" fillId="2" borderId="0" xfId="0" applyFont="1" applyFill="1" applyAlignment="1" applyProtection="1">
      <alignment horizontal="left"/>
      <protection locked="0"/>
    </xf>
    <xf numFmtId="0" fontId="4" fillId="2" borderId="0" xfId="0" applyFont="1" applyFill="1"/>
    <xf numFmtId="0" fontId="0" fillId="2" borderId="4" xfId="0" applyFill="1" applyBorder="1"/>
    <xf numFmtId="0" fontId="10" fillId="3" borderId="3" xfId="3" applyFont="1" applyFill="1" applyBorder="1" applyAlignment="1" applyProtection="1">
      <alignment horizontal="center" vertical="center"/>
    </xf>
    <xf numFmtId="0" fontId="16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0" fontId="16" fillId="3" borderId="0" xfId="0" applyFont="1" applyFill="1" applyBorder="1" applyProtection="1">
      <protection locked="0"/>
    </xf>
    <xf numFmtId="0" fontId="10" fillId="3" borderId="0" xfId="0" applyFont="1" applyFill="1" applyBorder="1"/>
    <xf numFmtId="0" fontId="18" fillId="0" borderId="23" xfId="2" applyFont="1" applyFill="1" applyBorder="1" applyAlignment="1" applyProtection="1">
      <alignment horizontal="center" vertical="top" wrapText="1"/>
      <protection locked="0"/>
    </xf>
    <xf numFmtId="0" fontId="25" fillId="3" borderId="0" xfId="0" applyFont="1" applyFill="1" applyBorder="1" applyProtection="1"/>
    <xf numFmtId="0" fontId="25" fillId="3" borderId="0" xfId="0" applyFont="1" applyFill="1" applyBorder="1" applyAlignment="1" applyProtection="1">
      <alignment horizontal="center" vertical="center"/>
    </xf>
    <xf numFmtId="14" fontId="11" fillId="0" borderId="0" xfId="1" applyNumberFormat="1" applyFont="1" applyFill="1" applyBorder="1" applyAlignment="1" applyProtection="1">
      <alignment horizontal="center" vertical="center"/>
    </xf>
    <xf numFmtId="4" fontId="11" fillId="0" borderId="1" xfId="2" applyNumberFormat="1" applyFont="1" applyFill="1" applyBorder="1" applyAlignment="1" applyProtection="1">
      <alignment horizontal="left" vertical="center"/>
      <protection locked="0"/>
    </xf>
    <xf numFmtId="0" fontId="7" fillId="5" borderId="0" xfId="0" applyFont="1" applyFill="1" applyAlignment="1" applyProtection="1">
      <alignment vertical="center"/>
      <protection locked="0"/>
    </xf>
    <xf numFmtId="0" fontId="11" fillId="2" borderId="1" xfId="0" applyFont="1" applyFill="1" applyBorder="1" applyProtection="1">
      <protection locked="0"/>
    </xf>
    <xf numFmtId="14" fontId="11" fillId="0" borderId="1" xfId="1" applyNumberFormat="1" applyFont="1" applyFill="1" applyBorder="1" applyAlignment="1" applyProtection="1">
      <alignment horizontal="left" vertical="center" wrapText="1" indent="1"/>
    </xf>
    <xf numFmtId="4" fontId="16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16" fillId="3" borderId="1" xfId="0" applyNumberFormat="1" applyFont="1" applyFill="1" applyBorder="1" applyProtection="1"/>
    <xf numFmtId="0" fontId="18" fillId="0" borderId="13" xfId="2" applyFont="1" applyFill="1" applyBorder="1" applyAlignment="1" applyProtection="1">
      <alignment horizontal="center" vertical="center" wrapText="1"/>
      <protection locked="0"/>
    </xf>
    <xf numFmtId="167" fontId="21" fillId="0" borderId="1" xfId="5" applyNumberFormat="1" applyFont="1" applyBorder="1" applyAlignment="1" applyProtection="1">
      <alignment vertical="center"/>
      <protection locked="0"/>
    </xf>
    <xf numFmtId="1" fontId="18" fillId="0" borderId="14" xfId="2" applyNumberFormat="1" applyFont="1" applyFill="1" applyBorder="1" applyAlignment="1" applyProtection="1">
      <alignment horizontal="left" vertical="center" wrapText="1"/>
      <protection locked="0"/>
    </xf>
    <xf numFmtId="0" fontId="18" fillId="0" borderId="7" xfId="2" applyFont="1" applyFill="1" applyBorder="1" applyAlignment="1" applyProtection="1">
      <alignment horizontal="left" vertical="center" wrapText="1"/>
      <protection locked="0"/>
    </xf>
    <xf numFmtId="0" fontId="11" fillId="3" borderId="0" xfId="0" applyFont="1" applyFill="1" applyAlignment="1" applyProtection="1">
      <alignment vertical="center"/>
      <protection locked="0"/>
    </xf>
    <xf numFmtId="0" fontId="11" fillId="2" borderId="0" xfId="0" applyFont="1" applyFill="1" applyAlignment="1" applyProtection="1">
      <alignment vertical="center"/>
      <protection locked="0"/>
    </xf>
    <xf numFmtId="1" fontId="20" fillId="3" borderId="7" xfId="2" applyNumberFormat="1" applyFont="1" applyFill="1" applyBorder="1" applyAlignment="1" applyProtection="1">
      <alignment horizontal="center" vertical="center" wrapText="1"/>
    </xf>
    <xf numFmtId="1" fontId="18" fillId="0" borderId="7" xfId="2" applyNumberFormat="1" applyFont="1" applyFill="1" applyBorder="1" applyAlignment="1" applyProtection="1">
      <alignment horizontal="center" vertical="center" wrapText="1"/>
      <protection locked="0"/>
    </xf>
    <xf numFmtId="0" fontId="16" fillId="2" borderId="0" xfId="0" applyFont="1" applyFill="1" applyBorder="1" applyAlignment="1" applyProtection="1">
      <alignment horizontal="center" vertical="center"/>
    </xf>
    <xf numFmtId="1" fontId="18" fillId="0" borderId="8" xfId="2" applyNumberFormat="1" applyFont="1" applyFill="1" applyBorder="1" applyAlignment="1" applyProtection="1">
      <alignment horizontal="center" vertical="center" wrapText="1"/>
      <protection locked="0"/>
    </xf>
    <xf numFmtId="0" fontId="0" fillId="2" borderId="0" xfId="0" applyFill="1" applyAlignment="1">
      <alignment horizontal="center" vertical="center"/>
    </xf>
    <xf numFmtId="14" fontId="11" fillId="0" borderId="0" xfId="1" applyNumberFormat="1" applyFont="1" applyFill="1" applyBorder="1" applyAlignment="1" applyProtection="1">
      <alignment horizontal="center" vertical="center"/>
    </xf>
    <xf numFmtId="0" fontId="13" fillId="3" borderId="0" xfId="5" applyFont="1" applyFill="1" applyProtection="1">
      <protection locked="0"/>
    </xf>
    <xf numFmtId="0" fontId="0" fillId="3" borderId="0" xfId="0" applyFill="1"/>
    <xf numFmtId="0" fontId="4" fillId="3" borderId="0" xfId="0" applyFont="1" applyFill="1"/>
    <xf numFmtId="0" fontId="13" fillId="3" borderId="0" xfId="5" applyFont="1" applyFill="1" applyBorder="1" applyProtection="1">
      <protection locked="0"/>
    </xf>
    <xf numFmtId="0" fontId="13" fillId="3" borderId="0" xfId="5" applyFont="1" applyFill="1" applyBorder="1" applyAlignment="1" applyProtection="1">
      <alignment horizontal="right"/>
    </xf>
    <xf numFmtId="0" fontId="15" fillId="3" borderId="0" xfId="5" applyFont="1" applyFill="1" applyBorder="1" applyAlignment="1" applyProtection="1">
      <alignment horizontal="right"/>
    </xf>
    <xf numFmtId="167" fontId="13" fillId="3" borderId="0" xfId="5" applyNumberFormat="1" applyFont="1" applyFill="1" applyBorder="1" applyProtection="1"/>
    <xf numFmtId="14" fontId="13" fillId="3" borderId="0" xfId="5" applyNumberFormat="1" applyFont="1" applyFill="1" applyBorder="1" applyProtection="1"/>
    <xf numFmtId="14" fontId="15" fillId="3" borderId="0" xfId="5" applyNumberFormat="1" applyFont="1" applyFill="1" applyBorder="1" applyProtection="1"/>
    <xf numFmtId="49" fontId="13" fillId="3" borderId="0" xfId="5" applyNumberFormat="1" applyFont="1" applyFill="1" applyProtection="1">
      <protection locked="0"/>
    </xf>
    <xf numFmtId="0" fontId="13" fillId="3" borderId="0" xfId="5" applyFont="1" applyFill="1" applyAlignment="1" applyProtection="1">
      <alignment horizontal="left"/>
    </xf>
    <xf numFmtId="0" fontId="15" fillId="3" borderId="0" xfId="5" applyFont="1" applyFill="1" applyBorder="1" applyAlignment="1" applyProtection="1">
      <alignment horizontal="right"/>
      <protection locked="0"/>
    </xf>
    <xf numFmtId="0" fontId="11" fillId="3" borderId="0" xfId="1" applyFont="1" applyFill="1" applyAlignment="1" applyProtection="1">
      <alignment horizontal="left" vertical="center"/>
    </xf>
    <xf numFmtId="167" fontId="13" fillId="3" borderId="0" xfId="5" applyNumberFormat="1" applyFont="1" applyFill="1" applyBorder="1" applyProtection="1">
      <protection locked="0"/>
    </xf>
    <xf numFmtId="0" fontId="21" fillId="3" borderId="0" xfId="5" applyFont="1" applyFill="1" applyProtection="1"/>
    <xf numFmtId="0" fontId="26" fillId="3" borderId="0" xfId="5" applyFont="1" applyFill="1" applyProtection="1"/>
    <xf numFmtId="0" fontId="21" fillId="3" borderId="0" xfId="5" applyFont="1" applyFill="1" applyBorder="1" applyAlignment="1" applyProtection="1"/>
    <xf numFmtId="0" fontId="22" fillId="3" borderId="28" xfId="5" applyFont="1" applyFill="1" applyBorder="1" applyAlignment="1" applyProtection="1">
      <alignment horizontal="center" vertical="top" wrapText="1"/>
    </xf>
    <xf numFmtId="0" fontId="22" fillId="3" borderId="29" xfId="5" applyFont="1" applyFill="1" applyBorder="1" applyAlignment="1" applyProtection="1">
      <alignment horizontal="center" vertical="top" wrapText="1"/>
    </xf>
    <xf numFmtId="0" fontId="22" fillId="3" borderId="30" xfId="5" applyFont="1" applyFill="1" applyBorder="1" applyAlignment="1" applyProtection="1">
      <alignment horizontal="center" vertical="top" wrapText="1"/>
    </xf>
    <xf numFmtId="0" fontId="22" fillId="7" borderId="28" xfId="5" applyFont="1" applyFill="1" applyBorder="1" applyAlignment="1" applyProtection="1">
      <alignment horizontal="center" vertical="top" wrapText="1"/>
    </xf>
    <xf numFmtId="0" fontId="22" fillId="7" borderId="29" xfId="5" applyFont="1" applyFill="1" applyBorder="1" applyAlignment="1" applyProtection="1">
      <alignment horizontal="center" vertical="top" wrapText="1"/>
    </xf>
    <xf numFmtId="49" fontId="22" fillId="7" borderId="29" xfId="5" applyNumberFormat="1" applyFont="1" applyFill="1" applyBorder="1" applyAlignment="1" applyProtection="1">
      <alignment horizontal="center" vertical="top" wrapText="1"/>
    </xf>
    <xf numFmtId="0" fontId="22" fillId="7" borderId="31" xfId="5" applyFont="1" applyFill="1" applyBorder="1" applyAlignment="1" applyProtection="1">
      <alignment horizontal="center" vertical="top" wrapText="1"/>
    </xf>
    <xf numFmtId="0" fontId="22" fillId="7" borderId="32" xfId="5" applyFont="1" applyFill="1" applyBorder="1" applyAlignment="1" applyProtection="1">
      <alignment horizontal="center" vertical="top" wrapText="1"/>
    </xf>
    <xf numFmtId="0" fontId="22" fillId="6" borderId="28" xfId="5" applyFont="1" applyFill="1" applyBorder="1" applyAlignment="1" applyProtection="1">
      <alignment horizontal="center" vertical="top" wrapText="1"/>
    </xf>
    <xf numFmtId="0" fontId="22" fillId="6" borderId="29" xfId="5" applyFont="1" applyFill="1" applyBorder="1" applyAlignment="1" applyProtection="1">
      <alignment horizontal="center" vertical="top" wrapText="1"/>
    </xf>
    <xf numFmtId="0" fontId="22" fillId="3" borderId="32" xfId="5" applyFont="1" applyFill="1" applyBorder="1" applyAlignment="1" applyProtection="1">
      <alignment horizontal="center" vertical="top" wrapText="1"/>
    </xf>
    <xf numFmtId="0" fontId="22" fillId="3" borderId="28" xfId="5" applyFont="1" applyFill="1" applyBorder="1" applyAlignment="1" applyProtection="1">
      <alignment horizontal="center" vertical="center"/>
    </xf>
    <xf numFmtId="0" fontId="22" fillId="3" borderId="29" xfId="5" applyFont="1" applyFill="1" applyBorder="1" applyAlignment="1" applyProtection="1">
      <alignment horizontal="center"/>
    </xf>
    <xf numFmtId="0" fontId="22" fillId="3" borderId="30" xfId="5" applyFont="1" applyFill="1" applyBorder="1" applyAlignment="1" applyProtection="1">
      <alignment horizontal="center"/>
    </xf>
    <xf numFmtId="0" fontId="22" fillId="3" borderId="28" xfId="5" applyFont="1" applyFill="1" applyBorder="1" applyAlignment="1" applyProtection="1">
      <alignment horizontal="center"/>
    </xf>
    <xf numFmtId="0" fontId="22" fillId="3" borderId="29" xfId="5" applyNumberFormat="1" applyFont="1" applyFill="1" applyBorder="1" applyAlignment="1" applyProtection="1">
      <alignment horizontal="center"/>
    </xf>
    <xf numFmtId="0" fontId="22" fillId="3" borderId="31" xfId="5" applyFont="1" applyFill="1" applyBorder="1" applyAlignment="1" applyProtection="1">
      <alignment horizontal="center"/>
    </xf>
    <xf numFmtId="0" fontId="22" fillId="3" borderId="32" xfId="5" applyFont="1" applyFill="1" applyBorder="1" applyAlignment="1" applyProtection="1">
      <alignment horizontal="center"/>
    </xf>
    <xf numFmtId="0" fontId="21" fillId="0" borderId="33" xfId="5" applyFont="1" applyBorder="1" applyAlignment="1" applyProtection="1">
      <alignment horizontal="center"/>
      <protection locked="0"/>
    </xf>
    <xf numFmtId="0" fontId="21" fillId="0" borderId="36" xfId="5" applyFont="1" applyBorder="1" applyAlignment="1" applyProtection="1">
      <alignment horizontal="center"/>
      <protection locked="0"/>
    </xf>
    <xf numFmtId="0" fontId="21" fillId="0" borderId="38" xfId="5" applyFont="1" applyBorder="1" applyAlignment="1" applyProtection="1">
      <alignment horizontal="center"/>
      <protection locked="0"/>
    </xf>
    <xf numFmtId="14" fontId="21" fillId="0" borderId="39" xfId="5" applyNumberFormat="1" applyFont="1" applyBorder="1" applyAlignment="1" applyProtection="1">
      <alignment wrapText="1"/>
      <protection locked="0"/>
    </xf>
    <xf numFmtId="0" fontId="28" fillId="2" borderId="26" xfId="0" applyFont="1" applyFill="1" applyBorder="1" applyAlignment="1">
      <alignment vertical="center"/>
    </xf>
    <xf numFmtId="1" fontId="18" fillId="0" borderId="7" xfId="2" applyNumberFormat="1" applyFont="1" applyFill="1" applyBorder="1" applyAlignment="1" applyProtection="1">
      <alignment horizontal="left" vertical="center" wrapText="1"/>
      <protection locked="0"/>
    </xf>
    <xf numFmtId="0" fontId="29" fillId="0" borderId="3" xfId="5" applyFont="1" applyBorder="1" applyAlignment="1" applyProtection="1">
      <alignment wrapText="1"/>
      <protection locked="0"/>
    </xf>
    <xf numFmtId="0" fontId="29" fillId="0" borderId="34" xfId="5" applyFont="1" applyBorder="1" applyAlignment="1" applyProtection="1">
      <alignment horizontal="right"/>
      <protection locked="0"/>
    </xf>
    <xf numFmtId="0" fontId="29" fillId="2" borderId="26" xfId="0" applyFont="1" applyFill="1" applyBorder="1" applyAlignment="1">
      <alignment vertical="center" wrapText="1"/>
    </xf>
    <xf numFmtId="0" fontId="29" fillId="2" borderId="11" xfId="0" applyFont="1" applyFill="1" applyBorder="1" applyAlignment="1">
      <alignment vertical="center" wrapText="1"/>
    </xf>
    <xf numFmtId="49" fontId="28" fillId="2" borderId="26" xfId="0" applyNumberFormat="1" applyFont="1" applyFill="1" applyBorder="1" applyAlignment="1">
      <alignment horizontal="center" vertical="center"/>
    </xf>
    <xf numFmtId="0" fontId="30" fillId="2" borderId="24" xfId="0" applyFont="1" applyFill="1" applyBorder="1" applyAlignment="1">
      <alignment vertical="center" wrapText="1"/>
    </xf>
    <xf numFmtId="0" fontId="29" fillId="6" borderId="33" xfId="5" applyFont="1" applyFill="1" applyBorder="1" applyAlignment="1" applyProtection="1">
      <alignment wrapText="1"/>
      <protection locked="0"/>
    </xf>
    <xf numFmtId="0" fontId="29" fillId="6" borderId="3" xfId="5" applyFont="1" applyFill="1" applyBorder="1" applyAlignment="1" applyProtection="1">
      <alignment wrapText="1"/>
      <protection locked="0"/>
    </xf>
    <xf numFmtId="0" fontId="29" fillId="6" borderId="3" xfId="5" applyFont="1" applyFill="1" applyBorder="1" applyProtection="1">
      <protection locked="0"/>
    </xf>
    <xf numFmtId="0" fontId="29" fillId="0" borderId="35" xfId="5" applyFont="1" applyBorder="1" applyAlignment="1" applyProtection="1">
      <alignment wrapText="1"/>
      <protection locked="0"/>
    </xf>
    <xf numFmtId="0" fontId="29" fillId="0" borderId="6" xfId="5" applyFont="1" applyBorder="1" applyProtection="1">
      <protection locked="0"/>
    </xf>
    <xf numFmtId="0" fontId="29" fillId="0" borderId="36" xfId="5" applyFont="1" applyBorder="1" applyAlignment="1" applyProtection="1">
      <alignment wrapText="1"/>
      <protection locked="0"/>
    </xf>
    <xf numFmtId="0" fontId="29" fillId="0" borderId="1" xfId="5" applyFont="1" applyBorder="1" applyAlignment="1" applyProtection="1">
      <alignment wrapText="1"/>
      <protection locked="0"/>
    </xf>
    <xf numFmtId="49" fontId="29" fillId="0" borderId="1" xfId="5" applyNumberFormat="1" applyFont="1" applyBorder="1" applyProtection="1">
      <protection locked="0"/>
    </xf>
    <xf numFmtId="0" fontId="29" fillId="6" borderId="36" xfId="5" applyFont="1" applyFill="1" applyBorder="1" applyAlignment="1" applyProtection="1">
      <alignment wrapText="1"/>
      <protection locked="0"/>
    </xf>
    <xf numFmtId="0" fontId="29" fillId="6" borderId="1" xfId="5" applyFont="1" applyFill="1" applyBorder="1" applyAlignment="1" applyProtection="1">
      <alignment wrapText="1"/>
      <protection locked="0"/>
    </xf>
    <xf numFmtId="0" fontId="29" fillId="6" borderId="1" xfId="5" applyFont="1" applyFill="1" applyBorder="1" applyProtection="1">
      <protection locked="0"/>
    </xf>
    <xf numFmtId="0" fontId="29" fillId="0" borderId="37" xfId="5" applyFont="1" applyBorder="1" applyAlignment="1" applyProtection="1">
      <alignment wrapText="1"/>
      <protection locked="0"/>
    </xf>
    <xf numFmtId="0" fontId="29" fillId="2" borderId="25" xfId="0" applyFont="1" applyFill="1" applyBorder="1" applyAlignment="1">
      <alignment vertical="center" wrapText="1"/>
    </xf>
    <xf numFmtId="0" fontId="29" fillId="0" borderId="39" xfId="5" applyFont="1" applyBorder="1" applyAlignment="1" applyProtection="1">
      <alignment wrapText="1"/>
      <protection locked="0"/>
    </xf>
    <xf numFmtId="0" fontId="29" fillId="0" borderId="40" xfId="5" applyFont="1" applyBorder="1" applyProtection="1">
      <protection locked="0"/>
    </xf>
    <xf numFmtId="0" fontId="29" fillId="0" borderId="38" xfId="5" applyFont="1" applyBorder="1" applyAlignment="1" applyProtection="1">
      <alignment wrapText="1"/>
      <protection locked="0"/>
    </xf>
    <xf numFmtId="49" fontId="29" fillId="0" borderId="39" xfId="5" applyNumberFormat="1" applyFont="1" applyBorder="1" applyProtection="1">
      <protection locked="0"/>
    </xf>
    <xf numFmtId="0" fontId="29" fillId="6" borderId="38" xfId="5" applyFont="1" applyFill="1" applyBorder="1" applyAlignment="1" applyProtection="1">
      <alignment wrapText="1"/>
      <protection locked="0"/>
    </xf>
    <xf numFmtId="0" fontId="29" fillId="6" borderId="39" xfId="5" applyFont="1" applyFill="1" applyBorder="1" applyAlignment="1" applyProtection="1">
      <alignment wrapText="1"/>
      <protection locked="0"/>
    </xf>
    <xf numFmtId="0" fontId="29" fillId="6" borderId="39" xfId="5" applyFont="1" applyFill="1" applyBorder="1" applyProtection="1">
      <protection locked="0"/>
    </xf>
    <xf numFmtId="0" fontId="29" fillId="0" borderId="41" xfId="5" applyFont="1" applyBorder="1" applyAlignment="1" applyProtection="1">
      <alignment wrapText="1"/>
      <protection locked="0"/>
    </xf>
    <xf numFmtId="4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22" fillId="6" borderId="11" xfId="5" applyFont="1" applyFill="1" applyBorder="1" applyAlignment="1" applyProtection="1">
      <alignment horizontal="center"/>
    </xf>
    <xf numFmtId="0" fontId="22" fillId="6" borderId="27" xfId="5" applyFont="1" applyFill="1" applyBorder="1" applyAlignment="1" applyProtection="1">
      <alignment horizontal="center"/>
    </xf>
    <xf numFmtId="0" fontId="22" fillId="6" borderId="12" xfId="5" applyFont="1" applyFill="1" applyBorder="1" applyAlignment="1" applyProtection="1">
      <alignment horizontal="center"/>
    </xf>
    <xf numFmtId="0" fontId="11" fillId="3" borderId="0" xfId="1" applyFont="1" applyFill="1" applyAlignment="1" applyProtection="1">
      <alignment horizontal="center" vertical="center"/>
    </xf>
    <xf numFmtId="14" fontId="11" fillId="0" borderId="0" xfId="1" applyNumberFormat="1" applyFont="1" applyBorder="1" applyAlignment="1" applyProtection="1">
      <alignment horizontal="center" vertical="center"/>
    </xf>
    <xf numFmtId="0" fontId="11" fillId="0" borderId="0" xfId="1" applyFont="1" applyBorder="1" applyAlignment="1" applyProtection="1">
      <alignment horizontal="center" vertical="center"/>
    </xf>
    <xf numFmtId="14" fontId="11" fillId="0" borderId="0" xfId="1" applyNumberFormat="1" applyFont="1" applyFill="1" applyBorder="1" applyAlignment="1" applyProtection="1">
      <alignment horizontal="center" vertical="center"/>
    </xf>
    <xf numFmtId="0" fontId="11" fillId="0" borderId="0" xfId="1" applyFont="1" applyFill="1" applyBorder="1" applyAlignment="1" applyProtection="1">
      <alignment horizontal="center" vertical="center"/>
    </xf>
    <xf numFmtId="0" fontId="11" fillId="3" borderId="0" xfId="1" applyFont="1" applyFill="1" applyBorder="1" applyAlignment="1" applyProtection="1">
      <alignment horizontal="center" vertical="center"/>
    </xf>
    <xf numFmtId="0" fontId="13" fillId="3" borderId="1" xfId="4" applyFont="1" applyFill="1" applyBorder="1" applyAlignment="1" applyProtection="1">
      <alignment horizontal="center" vertical="center" wrapText="1"/>
    </xf>
    <xf numFmtId="0" fontId="11" fillId="0" borderId="4" xfId="0" applyFont="1" applyBorder="1" applyAlignment="1" applyProtection="1">
      <alignment horizontal="center"/>
      <protection locked="0"/>
    </xf>
  </cellXfs>
  <cellStyles count="7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45</xdr:row>
      <xdr:rowOff>171450</xdr:rowOff>
    </xdr:from>
    <xdr:to>
      <xdr:col>1</xdr:col>
      <xdr:colOff>1495425</xdr:colOff>
      <xdr:row>45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45</xdr:row>
      <xdr:rowOff>180975</xdr:rowOff>
    </xdr:from>
    <xdr:to>
      <xdr:col>2</xdr:col>
      <xdr:colOff>545037</xdr:colOff>
      <xdr:row>45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43</xdr:row>
      <xdr:rowOff>171450</xdr:rowOff>
    </xdr:from>
    <xdr:to>
      <xdr:col>1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43</xdr:row>
      <xdr:rowOff>180975</xdr:rowOff>
    </xdr:from>
    <xdr:to>
      <xdr:col>2</xdr:col>
      <xdr:colOff>554556</xdr:colOff>
      <xdr:row>43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97440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32</xdr:row>
      <xdr:rowOff>171450</xdr:rowOff>
    </xdr:from>
    <xdr:to>
      <xdr:col>1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32</xdr:row>
      <xdr:rowOff>180975</xdr:rowOff>
    </xdr:from>
    <xdr:to>
      <xdr:col>2</xdr:col>
      <xdr:colOff>554556</xdr:colOff>
      <xdr:row>32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838200</xdr:colOff>
      <xdr:row>42</xdr:row>
      <xdr:rowOff>180975</xdr:rowOff>
    </xdr:from>
    <xdr:to>
      <xdr:col>5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421957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D10" sqref="D10:D13"/>
    </sheetView>
  </sheetViews>
  <sheetFormatPr defaultRowHeight="15" x14ac:dyDescent="0.25"/>
  <cols>
    <col min="1" max="1" width="6.28515625" style="75" bestFit="1" customWidth="1"/>
    <col min="2" max="2" width="13.140625" style="75" customWidth="1"/>
    <col min="3" max="3" width="10.5703125" style="75" customWidth="1"/>
    <col min="4" max="4" width="8.85546875" style="75" customWidth="1"/>
    <col min="5" max="5" width="13.5703125" style="75" customWidth="1"/>
    <col min="6" max="6" width="11.85546875" style="75" customWidth="1"/>
    <col min="7" max="7" width="14.5703125" style="79" customWidth="1"/>
    <col min="8" max="8" width="19.140625" style="79" customWidth="1"/>
    <col min="9" max="9" width="16.28515625" style="79" customWidth="1"/>
    <col min="10" max="11" width="6.85546875" style="75" customWidth="1"/>
    <col min="12" max="12" width="4.5703125" style="75" customWidth="1"/>
    <col min="13" max="13" width="5" style="75" customWidth="1"/>
    <col min="14" max="16384" width="9.140625" style="75"/>
  </cols>
  <sheetData>
    <row r="1" spans="1:13" s="95" customFormat="1" x14ac:dyDescent="0.3">
      <c r="A1" s="98" t="s">
        <v>346</v>
      </c>
      <c r="B1" s="141"/>
      <c r="C1" s="141"/>
      <c r="D1" s="141"/>
      <c r="E1" s="313"/>
      <c r="F1" s="314"/>
      <c r="G1" s="315"/>
      <c r="H1" s="316"/>
      <c r="I1" s="98"/>
      <c r="J1" s="141"/>
      <c r="K1" s="313"/>
      <c r="L1" s="313"/>
      <c r="M1" s="317" t="s">
        <v>123</v>
      </c>
    </row>
    <row r="2" spans="1:13" s="95" customFormat="1" x14ac:dyDescent="0.3">
      <c r="A2" s="101" t="s">
        <v>158</v>
      </c>
      <c r="B2" s="141"/>
      <c r="C2" s="141"/>
      <c r="D2" s="141"/>
      <c r="E2" s="313"/>
      <c r="F2" s="314"/>
      <c r="G2" s="315"/>
      <c r="H2" s="316"/>
      <c r="I2" s="101"/>
      <c r="J2" s="141" t="s">
        <v>513</v>
      </c>
      <c r="K2" s="313"/>
      <c r="L2" s="313"/>
      <c r="M2" s="312"/>
    </row>
    <row r="3" spans="1:13" s="95" customFormat="1" x14ac:dyDescent="0.3">
      <c r="A3" s="141"/>
      <c r="B3" s="141"/>
      <c r="C3" s="318"/>
      <c r="D3" s="319"/>
      <c r="E3" s="313"/>
      <c r="F3" s="313"/>
      <c r="G3" s="320"/>
      <c r="H3" s="313"/>
      <c r="I3" s="313"/>
      <c r="J3" s="314"/>
      <c r="K3" s="141"/>
      <c r="L3" s="141"/>
      <c r="M3" s="313"/>
    </row>
    <row r="4" spans="1:13" s="95" customFormat="1" x14ac:dyDescent="0.3">
      <c r="A4" s="314" t="s">
        <v>303</v>
      </c>
      <c r="B4" s="142"/>
      <c r="C4" s="142"/>
      <c r="D4" s="142" t="s">
        <v>306</v>
      </c>
      <c r="E4" s="321"/>
      <c r="F4" s="313"/>
      <c r="G4" s="322"/>
      <c r="H4" s="313"/>
      <c r="I4" s="323"/>
      <c r="J4" s="321"/>
      <c r="K4" s="141"/>
      <c r="L4" s="313"/>
      <c r="M4" s="313"/>
    </row>
    <row r="5" spans="1:13" s="95" customFormat="1" x14ac:dyDescent="0.3">
      <c r="A5" s="314"/>
      <c r="B5" s="314"/>
      <c r="C5" s="314"/>
      <c r="D5" s="142"/>
      <c r="E5" s="313"/>
      <c r="F5" s="313"/>
      <c r="G5" s="322"/>
      <c r="H5" s="322"/>
      <c r="I5" s="322"/>
      <c r="J5" s="324"/>
      <c r="K5" s="316"/>
      <c r="L5" s="141"/>
      <c r="M5" s="313"/>
    </row>
    <row r="6" spans="1:13" s="95" customFormat="1" ht="15.75" thickBot="1" x14ac:dyDescent="0.35">
      <c r="A6" s="325" t="s">
        <v>484</v>
      </c>
      <c r="B6" s="313"/>
      <c r="C6" s="324"/>
      <c r="D6" s="326"/>
      <c r="E6" s="313"/>
      <c r="F6" s="313"/>
      <c r="G6" s="322"/>
      <c r="H6" s="322"/>
      <c r="I6" s="322"/>
      <c r="J6" s="313"/>
      <c r="K6" s="141"/>
      <c r="L6" s="141"/>
      <c r="M6" s="313"/>
    </row>
    <row r="7" spans="1:13" ht="15.75" thickBot="1" x14ac:dyDescent="0.3">
      <c r="A7" s="327"/>
      <c r="B7" s="328"/>
      <c r="C7" s="327"/>
      <c r="D7" s="327"/>
      <c r="E7" s="329"/>
      <c r="F7" s="329"/>
      <c r="G7" s="314"/>
      <c r="H7" s="314"/>
      <c r="I7" s="314"/>
      <c r="J7" s="382" t="s">
        <v>514</v>
      </c>
      <c r="K7" s="383"/>
      <c r="L7" s="384"/>
      <c r="M7" s="327"/>
    </row>
    <row r="8" spans="1:13" s="76" customFormat="1" ht="62.25" customHeight="1" thickBot="1" x14ac:dyDescent="0.25">
      <c r="A8" s="330" t="s">
        <v>66</v>
      </c>
      <c r="B8" s="331" t="s">
        <v>159</v>
      </c>
      <c r="C8" s="331" t="s">
        <v>515</v>
      </c>
      <c r="D8" s="332" t="s">
        <v>516</v>
      </c>
      <c r="E8" s="333" t="s">
        <v>247</v>
      </c>
      <c r="F8" s="334" t="s">
        <v>246</v>
      </c>
      <c r="G8" s="335" t="s">
        <v>249</v>
      </c>
      <c r="H8" s="336" t="s">
        <v>517</v>
      </c>
      <c r="I8" s="337" t="s">
        <v>518</v>
      </c>
      <c r="J8" s="338" t="s">
        <v>519</v>
      </c>
      <c r="K8" s="339" t="s">
        <v>520</v>
      </c>
      <c r="L8" s="339" t="s">
        <v>521</v>
      </c>
      <c r="M8" s="340" t="s">
        <v>522</v>
      </c>
    </row>
    <row r="9" spans="1:13" s="84" customFormat="1" ht="15.75" thickBot="1" x14ac:dyDescent="0.3">
      <c r="A9" s="341">
        <v>1</v>
      </c>
      <c r="B9" s="342">
        <v>2</v>
      </c>
      <c r="C9" s="342">
        <v>3</v>
      </c>
      <c r="D9" s="343">
        <v>4</v>
      </c>
      <c r="E9" s="344">
        <v>7</v>
      </c>
      <c r="F9" s="342">
        <v>8</v>
      </c>
      <c r="G9" s="345">
        <v>9</v>
      </c>
      <c r="H9" s="346">
        <v>12</v>
      </c>
      <c r="I9" s="347">
        <v>13</v>
      </c>
      <c r="J9" s="344">
        <v>14</v>
      </c>
      <c r="K9" s="342">
        <v>15</v>
      </c>
      <c r="L9" s="342">
        <v>16</v>
      </c>
      <c r="M9" s="347">
        <v>17</v>
      </c>
    </row>
    <row r="10" spans="1:13" ht="38.25" customHeight="1" thickBot="1" x14ac:dyDescent="0.3">
      <c r="A10" s="348">
        <v>1</v>
      </c>
      <c r="B10" s="205" t="s">
        <v>526</v>
      </c>
      <c r="C10" s="354" t="s">
        <v>502</v>
      </c>
      <c r="D10" s="355">
        <v>2000</v>
      </c>
      <c r="E10" s="356" t="s">
        <v>489</v>
      </c>
      <c r="F10" s="357" t="s">
        <v>488</v>
      </c>
      <c r="G10" s="358" t="s">
        <v>490</v>
      </c>
      <c r="H10" s="352" t="s">
        <v>491</v>
      </c>
      <c r="I10" s="359" t="s">
        <v>487</v>
      </c>
      <c r="J10" s="360"/>
      <c r="K10" s="361"/>
      <c r="L10" s="362"/>
      <c r="M10" s="363"/>
    </row>
    <row r="11" spans="1:13" ht="38.25" customHeight="1" thickBot="1" x14ac:dyDescent="0.3">
      <c r="A11" s="349">
        <v>2</v>
      </c>
      <c r="B11" s="205" t="s">
        <v>527</v>
      </c>
      <c r="C11" s="354" t="s">
        <v>502</v>
      </c>
      <c r="D11" s="364">
        <v>6618</v>
      </c>
      <c r="E11" s="365" t="s">
        <v>530</v>
      </c>
      <c r="F11" s="366" t="s">
        <v>529</v>
      </c>
      <c r="G11" s="367" t="s">
        <v>531</v>
      </c>
      <c r="H11" s="352" t="s">
        <v>532</v>
      </c>
      <c r="I11" s="359" t="s">
        <v>487</v>
      </c>
      <c r="J11" s="368"/>
      <c r="K11" s="369"/>
      <c r="L11" s="370"/>
      <c r="M11" s="371"/>
    </row>
    <row r="12" spans="1:13" ht="38.25" customHeight="1" thickBot="1" x14ac:dyDescent="0.3">
      <c r="A12" s="349">
        <v>3</v>
      </c>
      <c r="B12" s="205" t="s">
        <v>527</v>
      </c>
      <c r="C12" s="354" t="s">
        <v>502</v>
      </c>
      <c r="D12" s="364">
        <v>4000</v>
      </c>
      <c r="E12" s="372" t="s">
        <v>493</v>
      </c>
      <c r="F12" s="357" t="s">
        <v>492</v>
      </c>
      <c r="G12" s="358" t="s">
        <v>494</v>
      </c>
      <c r="H12" s="352" t="s">
        <v>495</v>
      </c>
      <c r="I12" s="359" t="s">
        <v>487</v>
      </c>
      <c r="J12" s="368"/>
      <c r="K12" s="369"/>
      <c r="L12" s="370"/>
      <c r="M12" s="371"/>
    </row>
    <row r="13" spans="1:13" ht="38.25" customHeight="1" thickBot="1" x14ac:dyDescent="0.3">
      <c r="A13" s="349">
        <v>4</v>
      </c>
      <c r="B13" s="205" t="s">
        <v>528</v>
      </c>
      <c r="C13" s="354" t="s">
        <v>502</v>
      </c>
      <c r="D13" s="364">
        <v>2000</v>
      </c>
      <c r="E13" s="372" t="s">
        <v>499</v>
      </c>
      <c r="F13" s="357" t="s">
        <v>498</v>
      </c>
      <c r="G13" s="358" t="s">
        <v>500</v>
      </c>
      <c r="H13" s="352" t="s">
        <v>501</v>
      </c>
      <c r="I13" s="359" t="s">
        <v>487</v>
      </c>
      <c r="J13" s="368"/>
      <c r="K13" s="369"/>
      <c r="L13" s="370"/>
      <c r="M13" s="371"/>
    </row>
    <row r="14" spans="1:13" ht="38.25" customHeight="1" x14ac:dyDescent="0.25">
      <c r="A14" s="349">
        <v>5</v>
      </c>
      <c r="B14" s="205" t="s">
        <v>535</v>
      </c>
      <c r="C14" s="354" t="s">
        <v>536</v>
      </c>
      <c r="D14" s="364">
        <v>500</v>
      </c>
      <c r="E14" s="365" t="s">
        <v>537</v>
      </c>
      <c r="F14" s="366" t="s">
        <v>538</v>
      </c>
      <c r="G14" s="367" t="s">
        <v>539</v>
      </c>
      <c r="H14" s="367"/>
      <c r="I14" s="367"/>
      <c r="J14" s="368"/>
      <c r="K14" s="369" t="s">
        <v>485</v>
      </c>
      <c r="L14" s="370"/>
      <c r="M14" s="371"/>
    </row>
    <row r="15" spans="1:13" ht="38.25" customHeight="1" x14ac:dyDescent="0.25">
      <c r="A15" s="349">
        <v>6</v>
      </c>
      <c r="B15" s="205" t="s">
        <v>535</v>
      </c>
      <c r="C15" s="354" t="s">
        <v>536</v>
      </c>
      <c r="D15" s="364">
        <v>200</v>
      </c>
      <c r="E15" s="365" t="s">
        <v>540</v>
      </c>
      <c r="F15" s="366" t="s">
        <v>541</v>
      </c>
      <c r="G15" s="367" t="s">
        <v>542</v>
      </c>
      <c r="H15" s="367"/>
      <c r="I15" s="367"/>
      <c r="J15" s="368"/>
      <c r="K15" s="369" t="s">
        <v>485</v>
      </c>
      <c r="L15" s="370"/>
      <c r="M15" s="371"/>
    </row>
    <row r="16" spans="1:13" ht="38.25" customHeight="1" x14ac:dyDescent="0.25">
      <c r="A16" s="349">
        <v>7</v>
      </c>
      <c r="B16" s="205" t="s">
        <v>535</v>
      </c>
      <c r="C16" s="354" t="s">
        <v>536</v>
      </c>
      <c r="D16" s="364">
        <v>300</v>
      </c>
      <c r="E16" s="365" t="s">
        <v>543</v>
      </c>
      <c r="F16" s="366" t="s">
        <v>544</v>
      </c>
      <c r="G16" s="367" t="s">
        <v>545</v>
      </c>
      <c r="H16" s="367"/>
      <c r="I16" s="367"/>
      <c r="J16" s="368"/>
      <c r="K16" s="369" t="s">
        <v>485</v>
      </c>
      <c r="L16" s="370"/>
      <c r="M16" s="371"/>
    </row>
    <row r="17" spans="1:13" ht="38.25" customHeight="1" x14ac:dyDescent="0.25">
      <c r="A17" s="349">
        <v>8</v>
      </c>
      <c r="B17" s="205" t="s">
        <v>535</v>
      </c>
      <c r="C17" s="354" t="s">
        <v>536</v>
      </c>
      <c r="D17" s="364">
        <v>5000</v>
      </c>
      <c r="E17" s="365" t="s">
        <v>546</v>
      </c>
      <c r="F17" s="366" t="s">
        <v>496</v>
      </c>
      <c r="G17" s="367" t="s">
        <v>547</v>
      </c>
      <c r="H17" s="367"/>
      <c r="I17" s="367"/>
      <c r="J17" s="368"/>
      <c r="K17" s="369" t="s">
        <v>485</v>
      </c>
      <c r="L17" s="370"/>
      <c r="M17" s="371"/>
    </row>
    <row r="18" spans="1:13" ht="38.25" customHeight="1" x14ac:dyDescent="0.25">
      <c r="A18" s="349">
        <v>9</v>
      </c>
      <c r="B18" s="205" t="s">
        <v>535</v>
      </c>
      <c r="C18" s="354" t="s">
        <v>536</v>
      </c>
      <c r="D18" s="364">
        <v>1245</v>
      </c>
      <c r="E18" s="365" t="s">
        <v>504</v>
      </c>
      <c r="F18" s="366" t="s">
        <v>505</v>
      </c>
      <c r="G18" s="367" t="s">
        <v>548</v>
      </c>
      <c r="H18" s="367"/>
      <c r="I18" s="367"/>
      <c r="J18" s="368"/>
      <c r="K18" s="369" t="s">
        <v>485</v>
      </c>
      <c r="L18" s="370"/>
      <c r="M18" s="371"/>
    </row>
    <row r="19" spans="1:13" ht="38.25" customHeight="1" x14ac:dyDescent="0.25">
      <c r="A19" s="349">
        <v>10</v>
      </c>
      <c r="B19" s="205" t="s">
        <v>535</v>
      </c>
      <c r="C19" s="354" t="s">
        <v>536</v>
      </c>
      <c r="D19" s="364">
        <v>400</v>
      </c>
      <c r="E19" s="365" t="s">
        <v>549</v>
      </c>
      <c r="F19" s="366" t="s">
        <v>488</v>
      </c>
      <c r="G19" s="367" t="s">
        <v>550</v>
      </c>
      <c r="H19" s="367"/>
      <c r="I19" s="367"/>
      <c r="J19" s="368"/>
      <c r="K19" s="369" t="s">
        <v>485</v>
      </c>
      <c r="L19" s="370"/>
      <c r="M19" s="371"/>
    </row>
    <row r="20" spans="1:13" ht="15.75" thickBot="1" x14ac:dyDescent="0.3">
      <c r="A20" s="350" t="s">
        <v>308</v>
      </c>
      <c r="B20" s="351"/>
      <c r="C20" s="373"/>
      <c r="D20" s="374">
        <f>SUM(D10:D19)</f>
        <v>22263</v>
      </c>
      <c r="E20" s="375"/>
      <c r="F20" s="373"/>
      <c r="G20" s="376"/>
      <c r="H20" s="376"/>
      <c r="I20" s="376"/>
      <c r="J20" s="377"/>
      <c r="K20" s="378"/>
      <c r="L20" s="379"/>
      <c r="M20" s="380"/>
    </row>
    <row r="24" spans="1:13" s="95" customFormat="1" x14ac:dyDescent="0.3">
      <c r="A24" s="96" t="s">
        <v>523</v>
      </c>
      <c r="G24" s="97"/>
      <c r="H24" s="97"/>
      <c r="I24" s="97"/>
    </row>
    <row r="25" spans="1:13" s="95" customFormat="1" x14ac:dyDescent="0.3">
      <c r="A25" s="96" t="s">
        <v>524</v>
      </c>
      <c r="G25" s="97"/>
      <c r="H25" s="97"/>
      <c r="I25" s="97"/>
    </row>
    <row r="26" spans="1:13" s="95" customFormat="1" x14ac:dyDescent="0.3">
      <c r="A26" s="96" t="s">
        <v>525</v>
      </c>
      <c r="G26" s="97"/>
      <c r="H26" s="97"/>
      <c r="I26" s="97"/>
    </row>
    <row r="27" spans="1:13" s="95" customFormat="1" x14ac:dyDescent="0.3">
      <c r="B27" s="96"/>
      <c r="G27" s="97"/>
      <c r="H27" s="97"/>
      <c r="I27" s="97"/>
    </row>
    <row r="28" spans="1:13" s="95" customFormat="1" x14ac:dyDescent="0.3">
      <c r="B28" s="96"/>
      <c r="G28" s="97"/>
      <c r="H28" s="97"/>
      <c r="I28" s="97"/>
    </row>
    <row r="29" spans="1:13" s="95" customFormat="1" x14ac:dyDescent="0.3">
      <c r="B29" s="96"/>
      <c r="G29" s="97"/>
      <c r="H29" s="97"/>
      <c r="I29" s="97"/>
    </row>
    <row r="30" spans="1:13" s="95" customFormat="1" x14ac:dyDescent="0.3">
      <c r="B30" s="96"/>
      <c r="G30" s="97"/>
      <c r="H30" s="97"/>
      <c r="I30" s="97"/>
    </row>
    <row r="31" spans="1:13" s="95" customFormat="1" x14ac:dyDescent="0.3">
      <c r="B31" s="96"/>
      <c r="G31" s="97"/>
      <c r="H31" s="97"/>
      <c r="I31" s="97"/>
    </row>
    <row r="32" spans="1:13" x14ac:dyDescent="0.25">
      <c r="B32" s="74"/>
      <c r="G32" s="75"/>
      <c r="H32" s="75"/>
    </row>
    <row r="33" spans="1:11" s="2" customFormat="1" x14ac:dyDescent="0.3">
      <c r="B33" s="92" t="s">
        <v>120</v>
      </c>
    </row>
    <row r="34" spans="1:11" s="2" customFormat="1" x14ac:dyDescent="0.3">
      <c r="C34" s="91"/>
      <c r="G34" s="91"/>
      <c r="H34" s="94"/>
      <c r="I34"/>
    </row>
    <row r="35" spans="1:11" s="2" customFormat="1" x14ac:dyDescent="0.3">
      <c r="A35"/>
      <c r="C35" s="90" t="s">
        <v>297</v>
      </c>
      <c r="G35" s="12" t="s">
        <v>302</v>
      </c>
      <c r="H35" s="93"/>
      <c r="I35"/>
      <c r="K35" s="12"/>
    </row>
    <row r="36" spans="1:11" s="2" customFormat="1" x14ac:dyDescent="0.3">
      <c r="A36"/>
      <c r="G36" s="2" t="s">
        <v>298</v>
      </c>
      <c r="H36"/>
      <c r="I36"/>
    </row>
    <row r="37" spans="1:11" customFormat="1" ht="15.75" x14ac:dyDescent="0.3">
      <c r="B37" s="2"/>
      <c r="C37" s="83" t="s">
        <v>155</v>
      </c>
      <c r="E37" s="75"/>
      <c r="F37" s="75"/>
      <c r="K37" s="75"/>
    </row>
    <row r="38" spans="1:11" customFormat="1" x14ac:dyDescent="0.25">
      <c r="E38" s="75"/>
      <c r="F38" s="75"/>
    </row>
    <row r="39" spans="1:11" customFormat="1" x14ac:dyDescent="0.25">
      <c r="E39" s="75"/>
      <c r="F39" s="75"/>
    </row>
    <row r="40" spans="1:11" customFormat="1" x14ac:dyDescent="0.25">
      <c r="E40" s="75"/>
      <c r="F40" s="75"/>
    </row>
    <row r="41" spans="1:11" customFormat="1" x14ac:dyDescent="0.25">
      <c r="E41" s="75"/>
      <c r="F41" s="75"/>
    </row>
    <row r="42" spans="1:11" customFormat="1" ht="12.75" x14ac:dyDescent="0.2"/>
  </sheetData>
  <mergeCells count="1">
    <mergeCell ref="J7:L7"/>
  </mergeCells>
  <dataValidations count="4">
    <dataValidation allowBlank="1" showInputMessage="1" showErrorMessage="1" error="თვე/დღე/წელი" prompt="თვე/დღე/წელი" sqref="F12 B10:B20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0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1 G14:I2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E12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</dataValidations>
  <pageMargins left="0.17" right="0.17" top="0.34" bottom="0.26" header="0.17" footer="0.17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9"/>
  <sheetViews>
    <sheetView showGridLines="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98" t="s">
        <v>383</v>
      </c>
      <c r="B1" s="102"/>
      <c r="C1" s="385" t="s">
        <v>123</v>
      </c>
      <c r="D1" s="385"/>
      <c r="E1" s="120"/>
    </row>
    <row r="2" spans="1:5" s="6" customFormat="1" x14ac:dyDescent="0.3">
      <c r="A2" s="98" t="s">
        <v>377</v>
      </c>
      <c r="B2" s="102"/>
      <c r="C2" s="388" t="s">
        <v>513</v>
      </c>
      <c r="D2" s="388"/>
      <c r="E2" s="120"/>
    </row>
    <row r="3" spans="1:5" s="6" customFormat="1" x14ac:dyDescent="0.3">
      <c r="A3" s="101" t="s">
        <v>158</v>
      </c>
      <c r="B3" s="98"/>
      <c r="C3" s="213"/>
      <c r="D3" s="213"/>
      <c r="E3" s="120"/>
    </row>
    <row r="4" spans="1:5" s="6" customFormat="1" x14ac:dyDescent="0.3">
      <c r="A4" s="101"/>
      <c r="B4" s="101"/>
      <c r="C4" s="213"/>
      <c r="D4" s="213"/>
      <c r="E4" s="120"/>
    </row>
    <row r="5" spans="1:5" x14ac:dyDescent="0.3">
      <c r="A5" s="102" t="str">
        <f>'ფორმა N2'!A4</f>
        <v>ანგარიშვალდებული პირის დასახელება:</v>
      </c>
      <c r="B5" s="102"/>
      <c r="C5" s="101"/>
      <c r="D5" s="101"/>
      <c r="E5" s="121"/>
    </row>
    <row r="6" spans="1:5" x14ac:dyDescent="0.3">
      <c r="A6" s="105" t="s">
        <v>484</v>
      </c>
      <c r="B6" s="105"/>
      <c r="C6" s="106"/>
      <c r="D6" s="106"/>
      <c r="E6" s="121"/>
    </row>
    <row r="7" spans="1:5" x14ac:dyDescent="0.3">
      <c r="A7" s="102"/>
      <c r="B7" s="102"/>
      <c r="C7" s="101"/>
      <c r="D7" s="101"/>
      <c r="E7" s="121"/>
    </row>
    <row r="8" spans="1:5" s="6" customFormat="1" x14ac:dyDescent="0.3">
      <c r="A8" s="212"/>
      <c r="B8" s="212"/>
      <c r="C8" s="103"/>
      <c r="D8" s="103"/>
      <c r="E8" s="120"/>
    </row>
    <row r="9" spans="1:5" s="6" customFormat="1" ht="30" x14ac:dyDescent="0.3">
      <c r="A9" s="118" t="s">
        <v>66</v>
      </c>
      <c r="B9" s="118" t="s">
        <v>382</v>
      </c>
      <c r="C9" s="104" t="s">
        <v>10</v>
      </c>
      <c r="D9" s="104" t="s">
        <v>9</v>
      </c>
      <c r="E9" s="120"/>
    </row>
    <row r="10" spans="1:5" s="9" customFormat="1" ht="18" x14ac:dyDescent="0.2">
      <c r="A10" s="131" t="s">
        <v>378</v>
      </c>
      <c r="B10" s="131"/>
      <c r="C10" s="4"/>
      <c r="D10" s="4"/>
      <c r="E10" s="123"/>
    </row>
    <row r="11" spans="1:5" s="10" customFormat="1" x14ac:dyDescent="0.2">
      <c r="A11" s="131" t="s">
        <v>379</v>
      </c>
      <c r="B11" s="131"/>
      <c r="C11" s="4"/>
      <c r="D11" s="4"/>
      <c r="E11" s="124"/>
    </row>
    <row r="12" spans="1:5" s="10" customFormat="1" x14ac:dyDescent="0.2">
      <c r="A12" s="116" t="s">
        <v>309</v>
      </c>
      <c r="B12" s="116"/>
      <c r="C12" s="4"/>
      <c r="D12" s="4"/>
      <c r="E12" s="124"/>
    </row>
    <row r="13" spans="1:5" s="10" customFormat="1" x14ac:dyDescent="0.2">
      <c r="A13" s="116" t="s">
        <v>309</v>
      </c>
      <c r="B13" s="116"/>
      <c r="C13" s="4"/>
      <c r="D13" s="4"/>
      <c r="E13" s="124"/>
    </row>
    <row r="14" spans="1:5" s="10" customFormat="1" x14ac:dyDescent="0.2">
      <c r="A14" s="116" t="s">
        <v>309</v>
      </c>
      <c r="B14" s="116"/>
      <c r="C14" s="4"/>
      <c r="D14" s="4"/>
      <c r="E14" s="124"/>
    </row>
    <row r="15" spans="1:5" s="10" customFormat="1" x14ac:dyDescent="0.2">
      <c r="A15" s="116" t="s">
        <v>309</v>
      </c>
      <c r="B15" s="116"/>
      <c r="C15" s="4"/>
      <c r="D15" s="4"/>
      <c r="E15" s="124"/>
    </row>
    <row r="16" spans="1:5" s="10" customFormat="1" x14ac:dyDescent="0.2">
      <c r="A16" s="116" t="s">
        <v>309</v>
      </c>
      <c r="B16" s="116"/>
      <c r="C16" s="4"/>
      <c r="D16" s="4"/>
      <c r="E16" s="124"/>
    </row>
    <row r="17" spans="1:5" s="10" customFormat="1" ht="17.25" customHeight="1" x14ac:dyDescent="0.2">
      <c r="A17" s="131" t="s">
        <v>380</v>
      </c>
      <c r="B17" s="116"/>
      <c r="C17" s="4"/>
      <c r="D17" s="4"/>
      <c r="E17" s="124"/>
    </row>
    <row r="18" spans="1:5" s="10" customFormat="1" ht="18" customHeight="1" x14ac:dyDescent="0.2">
      <c r="A18" s="131" t="s">
        <v>381</v>
      </c>
      <c r="B18" s="116"/>
      <c r="C18" s="4"/>
      <c r="D18" s="4"/>
      <c r="E18" s="124"/>
    </row>
    <row r="19" spans="1:5" s="10" customFormat="1" x14ac:dyDescent="0.2">
      <c r="A19" s="116" t="s">
        <v>309</v>
      </c>
      <c r="B19" s="116"/>
      <c r="C19" s="4"/>
      <c r="D19" s="4"/>
      <c r="E19" s="124"/>
    </row>
    <row r="20" spans="1:5" s="10" customFormat="1" x14ac:dyDescent="0.2">
      <c r="A20" s="116" t="s">
        <v>309</v>
      </c>
      <c r="B20" s="116"/>
      <c r="C20" s="4"/>
      <c r="D20" s="4"/>
      <c r="E20" s="124"/>
    </row>
    <row r="21" spans="1:5" s="10" customFormat="1" x14ac:dyDescent="0.2">
      <c r="A21" s="116" t="s">
        <v>309</v>
      </c>
      <c r="B21" s="116"/>
      <c r="C21" s="4"/>
      <c r="D21" s="4"/>
      <c r="E21" s="124"/>
    </row>
    <row r="22" spans="1:5" s="10" customFormat="1" x14ac:dyDescent="0.2">
      <c r="A22" s="116" t="s">
        <v>309</v>
      </c>
      <c r="B22" s="116"/>
      <c r="C22" s="4"/>
      <c r="D22" s="4"/>
      <c r="E22" s="124"/>
    </row>
    <row r="23" spans="1:5" s="10" customFormat="1" x14ac:dyDescent="0.2">
      <c r="A23" s="116" t="s">
        <v>309</v>
      </c>
      <c r="B23" s="116"/>
      <c r="C23" s="4"/>
      <c r="D23" s="4"/>
      <c r="E23" s="124"/>
    </row>
    <row r="24" spans="1:5" s="3" customFormat="1" x14ac:dyDescent="0.2">
      <c r="A24" s="117"/>
      <c r="B24" s="117"/>
      <c r="C24" s="4"/>
      <c r="D24" s="4"/>
      <c r="E24" s="125"/>
    </row>
    <row r="25" spans="1:5" x14ac:dyDescent="0.3">
      <c r="A25" s="133"/>
      <c r="B25" s="133" t="s">
        <v>384</v>
      </c>
      <c r="C25" s="114">
        <f>SUM(C10:C24)</f>
        <v>0</v>
      </c>
      <c r="D25" s="114">
        <f>SUM(D10:D24)</f>
        <v>0</v>
      </c>
      <c r="E25" s="128"/>
    </row>
    <row r="26" spans="1:5" x14ac:dyDescent="0.3">
      <c r="A26" s="53"/>
      <c r="B26" s="53"/>
    </row>
    <row r="27" spans="1:5" x14ac:dyDescent="0.3">
      <c r="A27" s="2" t="s">
        <v>406</v>
      </c>
      <c r="E27" s="5"/>
    </row>
    <row r="28" spans="1:5" x14ac:dyDescent="0.3">
      <c r="A28" s="2" t="s">
        <v>399</v>
      </c>
    </row>
    <row r="29" spans="1:5" x14ac:dyDescent="0.3">
      <c r="A29" s="268" t="s">
        <v>424</v>
      </c>
    </row>
    <row r="30" spans="1:5" x14ac:dyDescent="0.3">
      <c r="A30" s="268"/>
    </row>
    <row r="31" spans="1:5" x14ac:dyDescent="0.3">
      <c r="A31" s="268" t="s">
        <v>408</v>
      </c>
    </row>
    <row r="32" spans="1:5" s="26" customFormat="1" ht="12.75" x14ac:dyDescent="0.2"/>
    <row r="33" spans="1:9" x14ac:dyDescent="0.3">
      <c r="A33" s="90" t="s">
        <v>120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90"/>
      <c r="B36" s="90" t="s">
        <v>300</v>
      </c>
      <c r="D36" s="12"/>
      <c r="E36"/>
      <c r="F36"/>
      <c r="G36"/>
      <c r="H36"/>
      <c r="I36"/>
    </row>
    <row r="37" spans="1:9" x14ac:dyDescent="0.3">
      <c r="B37" s="2" t="s">
        <v>299</v>
      </c>
      <c r="D37" s="12"/>
      <c r="E37"/>
      <c r="F37"/>
      <c r="G37"/>
      <c r="H37"/>
      <c r="I37"/>
    </row>
    <row r="38" spans="1:9" customFormat="1" ht="12.75" x14ac:dyDescent="0.2">
      <c r="A38" s="83"/>
      <c r="B38" s="83" t="s">
        <v>155</v>
      </c>
    </row>
    <row r="39" spans="1:9" s="26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workbookViewId="0">
      <selection activeCell="C2" sqref="C2:D2"/>
    </sheetView>
  </sheetViews>
  <sheetFormatPr defaultRowHeight="15" x14ac:dyDescent="0.3"/>
  <cols>
    <col min="1" max="1" width="14.28515625" style="2" bestFit="1" customWidth="1"/>
    <col min="2" max="2" width="72" style="2" customWidth="1"/>
    <col min="3" max="4" width="13.42578125" style="2" customWidth="1"/>
    <col min="5" max="16384" width="9.140625" style="2"/>
  </cols>
  <sheetData>
    <row r="1" spans="1:5" x14ac:dyDescent="0.3">
      <c r="A1" s="98" t="s">
        <v>339</v>
      </c>
      <c r="B1" s="101"/>
      <c r="C1" s="390" t="s">
        <v>123</v>
      </c>
      <c r="D1" s="390"/>
    </row>
    <row r="2" spans="1:5" x14ac:dyDescent="0.3">
      <c r="A2" s="98" t="s">
        <v>307</v>
      </c>
      <c r="B2" s="101"/>
      <c r="C2" s="388" t="s">
        <v>513</v>
      </c>
      <c r="D2" s="389"/>
    </row>
    <row r="3" spans="1:5" x14ac:dyDescent="0.3">
      <c r="A3" s="101" t="s">
        <v>158</v>
      </c>
      <c r="B3" s="101"/>
      <c r="C3" s="100"/>
      <c r="D3" s="100"/>
    </row>
    <row r="4" spans="1:5" x14ac:dyDescent="0.3">
      <c r="A4" s="98"/>
      <c r="B4" s="101"/>
      <c r="C4" s="100"/>
      <c r="D4" s="100"/>
    </row>
    <row r="5" spans="1:5" x14ac:dyDescent="0.3">
      <c r="A5" s="102" t="str">
        <f>'ფორმა N2'!A4</f>
        <v>ანგარიშვალდებული პირის დასახელება:</v>
      </c>
      <c r="B5" s="102"/>
      <c r="C5" s="102"/>
      <c r="D5" s="101"/>
      <c r="E5" s="5"/>
    </row>
    <row r="6" spans="1:5" x14ac:dyDescent="0.3">
      <c r="A6" s="167" t="s">
        <v>484</v>
      </c>
      <c r="B6" s="168"/>
      <c r="C6" s="168"/>
      <c r="D6" s="69"/>
      <c r="E6" s="5"/>
    </row>
    <row r="7" spans="1:5" x14ac:dyDescent="0.3">
      <c r="A7" s="102"/>
      <c r="B7" s="102"/>
      <c r="C7" s="102"/>
      <c r="D7" s="101"/>
      <c r="E7" s="5"/>
    </row>
    <row r="8" spans="1:5" s="6" customFormat="1" x14ac:dyDescent="0.3">
      <c r="A8" s="135"/>
      <c r="B8" s="135"/>
      <c r="C8" s="103"/>
      <c r="D8" s="103"/>
    </row>
    <row r="9" spans="1:5" s="6" customFormat="1" ht="30" x14ac:dyDescent="0.3">
      <c r="A9" s="147" t="s">
        <v>66</v>
      </c>
      <c r="B9" s="104" t="s">
        <v>11</v>
      </c>
      <c r="C9" s="104" t="s">
        <v>10</v>
      </c>
      <c r="D9" s="104" t="s">
        <v>9</v>
      </c>
    </row>
    <row r="10" spans="1:5" s="7" customFormat="1" x14ac:dyDescent="0.2">
      <c r="A10" s="13">
        <v>1</v>
      </c>
      <c r="B10" s="13" t="s">
        <v>121</v>
      </c>
      <c r="C10" s="107">
        <f>SUM(C11,C14,C17,C20:C22)</f>
        <v>0</v>
      </c>
      <c r="D10" s="107">
        <f>SUM(D11,D14,D17,D20:D22)</f>
        <v>0</v>
      </c>
    </row>
    <row r="11" spans="1:5" s="9" customFormat="1" ht="18" x14ac:dyDescent="0.2">
      <c r="A11" s="14">
        <v>1.1000000000000001</v>
      </c>
      <c r="B11" s="14" t="s">
        <v>70</v>
      </c>
      <c r="C11" s="107">
        <f>SUM(C12:C13)</f>
        <v>0</v>
      </c>
      <c r="D11" s="107">
        <f>SUM(D12:D13)</f>
        <v>0</v>
      </c>
    </row>
    <row r="12" spans="1:5" s="9" customFormat="1" ht="18" x14ac:dyDescent="0.2">
      <c r="A12" s="16" t="s">
        <v>30</v>
      </c>
      <c r="B12" s="16" t="s">
        <v>72</v>
      </c>
      <c r="C12" s="38"/>
      <c r="D12" s="39"/>
    </row>
    <row r="13" spans="1:5" s="9" customFormat="1" ht="18" x14ac:dyDescent="0.2">
      <c r="A13" s="16" t="s">
        <v>31</v>
      </c>
      <c r="B13" s="16" t="s">
        <v>73</v>
      </c>
      <c r="C13" s="38"/>
      <c r="D13" s="39"/>
    </row>
    <row r="14" spans="1:5" s="3" customFormat="1" x14ac:dyDescent="0.2">
      <c r="A14" s="14">
        <v>1.2</v>
      </c>
      <c r="B14" s="14" t="s">
        <v>71</v>
      </c>
      <c r="C14" s="107">
        <f>SUM(C15:C16)</f>
        <v>0</v>
      </c>
      <c r="D14" s="107">
        <f>SUM(D15:D16)</f>
        <v>0</v>
      </c>
    </row>
    <row r="15" spans="1:5" x14ac:dyDescent="0.3">
      <c r="A15" s="16" t="s">
        <v>32</v>
      </c>
      <c r="B15" s="16" t="s">
        <v>74</v>
      </c>
      <c r="C15" s="38"/>
      <c r="D15" s="39"/>
    </row>
    <row r="16" spans="1:5" x14ac:dyDescent="0.3">
      <c r="A16" s="16" t="s">
        <v>33</v>
      </c>
      <c r="B16" s="16" t="s">
        <v>75</v>
      </c>
      <c r="C16" s="38"/>
      <c r="D16" s="39"/>
    </row>
    <row r="17" spans="1:9" x14ac:dyDescent="0.3">
      <c r="A17" s="14">
        <v>1.3</v>
      </c>
      <c r="B17" s="14" t="s">
        <v>76</v>
      </c>
      <c r="C17" s="107">
        <f>SUM(C18:C19)</f>
        <v>0</v>
      </c>
      <c r="D17" s="107">
        <f>SUM(D18:D19)</f>
        <v>0</v>
      </c>
    </row>
    <row r="18" spans="1:9" x14ac:dyDescent="0.3">
      <c r="A18" s="16" t="s">
        <v>52</v>
      </c>
      <c r="B18" s="16" t="s">
        <v>77</v>
      </c>
      <c r="C18" s="38"/>
      <c r="D18" s="39"/>
    </row>
    <row r="19" spans="1:9" x14ac:dyDescent="0.3">
      <c r="A19" s="16" t="s">
        <v>53</v>
      </c>
      <c r="B19" s="16" t="s">
        <v>78</v>
      </c>
      <c r="C19" s="38"/>
      <c r="D19" s="39"/>
    </row>
    <row r="20" spans="1:9" x14ac:dyDescent="0.3">
      <c r="A20" s="14">
        <v>1.4</v>
      </c>
      <c r="B20" s="14" t="s">
        <v>79</v>
      </c>
      <c r="C20" s="38"/>
      <c r="D20" s="39"/>
    </row>
    <row r="21" spans="1:9" x14ac:dyDescent="0.3">
      <c r="A21" s="14">
        <v>1.5</v>
      </c>
      <c r="B21" s="14" t="s">
        <v>80</v>
      </c>
      <c r="C21" s="38"/>
      <c r="D21" s="39"/>
    </row>
    <row r="22" spans="1:9" x14ac:dyDescent="0.3">
      <c r="A22" s="14">
        <v>1.6</v>
      </c>
      <c r="B22" s="14" t="s">
        <v>8</v>
      </c>
      <c r="C22" s="38"/>
      <c r="D22" s="39"/>
    </row>
    <row r="25" spans="1:9" s="26" customFormat="1" ht="12.75" x14ac:dyDescent="0.2"/>
    <row r="26" spans="1:9" x14ac:dyDescent="0.3">
      <c r="A26" s="90" t="s">
        <v>120</v>
      </c>
      <c r="E26" s="5"/>
    </row>
    <row r="27" spans="1:9" x14ac:dyDescent="0.3">
      <c r="E27"/>
      <c r="F27"/>
      <c r="G27"/>
      <c r="H27"/>
      <c r="I27"/>
    </row>
    <row r="28" spans="1:9" x14ac:dyDescent="0.3">
      <c r="D28" s="12"/>
      <c r="E28"/>
      <c r="F28"/>
      <c r="G28"/>
      <c r="H28"/>
      <c r="I28"/>
    </row>
    <row r="29" spans="1:9" x14ac:dyDescent="0.3">
      <c r="A29"/>
      <c r="B29" s="90" t="s">
        <v>300</v>
      </c>
      <c r="D29" s="12"/>
      <c r="E29"/>
      <c r="F29"/>
      <c r="G29"/>
      <c r="H29"/>
      <c r="I29"/>
    </row>
    <row r="30" spans="1:9" x14ac:dyDescent="0.3">
      <c r="A30"/>
      <c r="B30" s="2" t="s">
        <v>299</v>
      </c>
      <c r="D30" s="12"/>
      <c r="E30"/>
      <c r="F30"/>
      <c r="G30"/>
      <c r="H30"/>
      <c r="I30"/>
    </row>
    <row r="31" spans="1:9" customFormat="1" ht="12.75" x14ac:dyDescent="0.2">
      <c r="B31" s="83" t="s">
        <v>155</v>
      </c>
    </row>
    <row r="32" spans="1:9" s="26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I30"/>
  <sheetViews>
    <sheetView showGridLines="0" workbookViewId="0">
      <selection activeCell="C2" sqref="C2:D2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98" t="s">
        <v>390</v>
      </c>
      <c r="B1" s="102"/>
      <c r="C1" s="385" t="s">
        <v>123</v>
      </c>
      <c r="D1" s="385"/>
      <c r="E1" s="120"/>
    </row>
    <row r="2" spans="1:5" s="6" customFormat="1" x14ac:dyDescent="0.3">
      <c r="A2" s="98" t="s">
        <v>391</v>
      </c>
      <c r="B2" s="102"/>
      <c r="C2" s="388" t="s">
        <v>513</v>
      </c>
      <c r="D2" s="388"/>
      <c r="E2" s="120"/>
    </row>
    <row r="3" spans="1:5" s="6" customFormat="1" x14ac:dyDescent="0.3">
      <c r="A3" s="101" t="s">
        <v>158</v>
      </c>
      <c r="B3" s="98"/>
      <c r="C3" s="213"/>
      <c r="D3" s="213"/>
      <c r="E3" s="120"/>
    </row>
    <row r="4" spans="1:5" s="6" customFormat="1" x14ac:dyDescent="0.3">
      <c r="A4" s="101"/>
      <c r="B4" s="101"/>
      <c r="C4" s="213"/>
      <c r="D4" s="213"/>
      <c r="E4" s="120"/>
    </row>
    <row r="5" spans="1:5" x14ac:dyDescent="0.3">
      <c r="A5" s="102" t="str">
        <f>'ფორმა N2'!A4</f>
        <v>ანგარიშვალდებული პირის დასახელება:</v>
      </c>
      <c r="B5" s="102"/>
      <c r="C5" s="101"/>
      <c r="D5" s="101"/>
      <c r="E5" s="121"/>
    </row>
    <row r="6" spans="1:5" x14ac:dyDescent="0.3">
      <c r="A6" s="105" t="s">
        <v>484</v>
      </c>
      <c r="B6" s="105"/>
      <c r="C6" s="106"/>
      <c r="D6" s="106"/>
      <c r="E6" s="121"/>
    </row>
    <row r="7" spans="1:5" x14ac:dyDescent="0.3">
      <c r="A7" s="102"/>
      <c r="B7" s="102"/>
      <c r="C7" s="101"/>
      <c r="D7" s="101"/>
      <c r="E7" s="121"/>
    </row>
    <row r="8" spans="1:5" s="6" customFormat="1" x14ac:dyDescent="0.3">
      <c r="A8" s="212"/>
      <c r="B8" s="212"/>
      <c r="C8" s="103"/>
      <c r="D8" s="103"/>
      <c r="E8" s="120"/>
    </row>
    <row r="9" spans="1:5" s="6" customFormat="1" ht="30" x14ac:dyDescent="0.3">
      <c r="A9" s="118" t="s">
        <v>66</v>
      </c>
      <c r="B9" s="118" t="s">
        <v>382</v>
      </c>
      <c r="C9" s="104" t="s">
        <v>10</v>
      </c>
      <c r="D9" s="104" t="s">
        <v>9</v>
      </c>
      <c r="E9" s="120"/>
    </row>
    <row r="10" spans="1:5" s="9" customFormat="1" ht="18" x14ac:dyDescent="0.2">
      <c r="A10" s="131" t="s">
        <v>331</v>
      </c>
      <c r="B10" s="131"/>
      <c r="C10" s="4"/>
      <c r="D10" s="4"/>
      <c r="E10" s="123"/>
    </row>
    <row r="11" spans="1:5" s="10" customFormat="1" x14ac:dyDescent="0.2">
      <c r="A11" s="131" t="s">
        <v>332</v>
      </c>
      <c r="B11" s="131"/>
      <c r="C11" s="4"/>
      <c r="D11" s="4"/>
      <c r="E11" s="124"/>
    </row>
    <row r="12" spans="1:5" s="10" customFormat="1" x14ac:dyDescent="0.2">
      <c r="A12" s="131" t="s">
        <v>333</v>
      </c>
      <c r="B12" s="116"/>
      <c r="C12" s="4"/>
      <c r="D12" s="4"/>
      <c r="E12" s="124"/>
    </row>
    <row r="13" spans="1:5" s="10" customFormat="1" x14ac:dyDescent="0.2">
      <c r="A13" s="116" t="s">
        <v>309</v>
      </c>
      <c r="B13" s="116"/>
      <c r="C13" s="4"/>
      <c r="D13" s="4"/>
      <c r="E13" s="124"/>
    </row>
    <row r="14" spans="1:5" s="10" customFormat="1" x14ac:dyDescent="0.2">
      <c r="A14" s="116" t="s">
        <v>309</v>
      </c>
      <c r="B14" s="116"/>
      <c r="C14" s="4"/>
      <c r="D14" s="4"/>
      <c r="E14" s="124"/>
    </row>
    <row r="15" spans="1:5" s="10" customFormat="1" x14ac:dyDescent="0.2">
      <c r="A15" s="116" t="s">
        <v>309</v>
      </c>
      <c r="B15" s="116"/>
      <c r="C15" s="4"/>
      <c r="D15" s="4"/>
      <c r="E15" s="124"/>
    </row>
    <row r="16" spans="1:5" s="10" customFormat="1" x14ac:dyDescent="0.2">
      <c r="A16" s="116" t="s">
        <v>309</v>
      </c>
      <c r="B16" s="116"/>
      <c r="C16" s="4"/>
      <c r="D16" s="4"/>
      <c r="E16" s="124"/>
    </row>
    <row r="17" spans="1:9" x14ac:dyDescent="0.3">
      <c r="A17" s="133"/>
      <c r="B17" s="133" t="s">
        <v>384</v>
      </c>
      <c r="C17" s="114">
        <f>SUM(C10:C16)</f>
        <v>0</v>
      </c>
      <c r="D17" s="114">
        <f>SUM(D10:D16)</f>
        <v>0</v>
      </c>
      <c r="E17" s="128"/>
    </row>
    <row r="18" spans="1:9" x14ac:dyDescent="0.3">
      <c r="A18" s="53"/>
      <c r="B18" s="53"/>
    </row>
    <row r="19" spans="1:9" x14ac:dyDescent="0.3">
      <c r="A19" s="2" t="s">
        <v>471</v>
      </c>
      <c r="E19" s="5"/>
    </row>
    <row r="20" spans="1:9" x14ac:dyDescent="0.3">
      <c r="A20" s="2" t="s">
        <v>473</v>
      </c>
    </row>
    <row r="21" spans="1:9" x14ac:dyDescent="0.3">
      <c r="A21" s="268"/>
    </row>
    <row r="22" spans="1:9" x14ac:dyDescent="0.3">
      <c r="A22" s="268" t="s">
        <v>472</v>
      </c>
    </row>
    <row r="23" spans="1:9" s="26" customFormat="1" ht="12.75" x14ac:dyDescent="0.2"/>
    <row r="24" spans="1:9" x14ac:dyDescent="0.3">
      <c r="A24" s="90" t="s">
        <v>120</v>
      </c>
      <c r="E24" s="5"/>
    </row>
    <row r="25" spans="1:9" x14ac:dyDescent="0.3">
      <c r="E25"/>
      <c r="F25"/>
      <c r="G25"/>
      <c r="H25"/>
      <c r="I25"/>
    </row>
    <row r="26" spans="1:9" x14ac:dyDescent="0.3">
      <c r="D26" s="12"/>
      <c r="E26"/>
      <c r="F26"/>
      <c r="G26"/>
      <c r="H26"/>
      <c r="I26"/>
    </row>
    <row r="27" spans="1:9" x14ac:dyDescent="0.3">
      <c r="A27" s="90"/>
      <c r="B27" s="90" t="s">
        <v>300</v>
      </c>
      <c r="D27" s="12"/>
      <c r="E27"/>
      <c r="F27"/>
      <c r="G27"/>
      <c r="H27"/>
      <c r="I27"/>
    </row>
    <row r="28" spans="1:9" x14ac:dyDescent="0.3">
      <c r="B28" s="2" t="s">
        <v>299</v>
      </c>
      <c r="D28" s="12"/>
      <c r="E28"/>
      <c r="F28"/>
      <c r="G28"/>
      <c r="H28"/>
      <c r="I28"/>
    </row>
    <row r="29" spans="1:9" customFormat="1" ht="12.75" x14ac:dyDescent="0.2">
      <c r="A29" s="83"/>
      <c r="B29" s="83" t="s">
        <v>155</v>
      </c>
    </row>
    <row r="30" spans="1:9" s="26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93"/>
  <sheetViews>
    <sheetView showGridLines="0" topLeftCell="A4" workbookViewId="0">
      <selection activeCell="D32" sqref="D32"/>
    </sheetView>
  </sheetViews>
  <sheetFormatPr defaultRowHeight="15" x14ac:dyDescent="0.3"/>
  <cols>
    <col min="1" max="1" width="11.140625" style="34" customWidth="1"/>
    <col min="2" max="2" width="65.5703125" style="33" customWidth="1"/>
    <col min="3" max="4" width="14.85546875" style="2" customWidth="1"/>
    <col min="5" max="5" width="14.42578125" style="2" customWidth="1"/>
    <col min="6" max="16384" width="9.140625" style="2"/>
  </cols>
  <sheetData>
    <row r="1" spans="1:5" x14ac:dyDescent="0.3">
      <c r="A1" s="98" t="s">
        <v>245</v>
      </c>
      <c r="B1" s="169"/>
      <c r="C1" s="385" t="s">
        <v>219</v>
      </c>
      <c r="D1" s="385"/>
      <c r="E1" s="146"/>
    </row>
    <row r="2" spans="1:5" x14ac:dyDescent="0.3">
      <c r="A2" s="101" t="s">
        <v>158</v>
      </c>
      <c r="B2" s="169"/>
      <c r="C2" s="102"/>
      <c r="D2" s="312" t="s">
        <v>513</v>
      </c>
      <c r="E2" s="146"/>
    </row>
    <row r="3" spans="1:5" x14ac:dyDescent="0.3">
      <c r="A3" s="163"/>
      <c r="B3" s="169"/>
      <c r="C3" s="102"/>
      <c r="D3" s="102"/>
      <c r="E3" s="146"/>
    </row>
    <row r="4" spans="1:5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01"/>
      <c r="E4" s="149"/>
    </row>
    <row r="5" spans="1:5" x14ac:dyDescent="0.3">
      <c r="A5" s="167" t="s">
        <v>484</v>
      </c>
      <c r="B5" s="168"/>
      <c r="C5" s="168"/>
      <c r="D5" s="69"/>
      <c r="E5" s="149"/>
    </row>
    <row r="6" spans="1:5" x14ac:dyDescent="0.3">
      <c r="A6" s="102"/>
      <c r="B6" s="101"/>
      <c r="C6" s="101"/>
      <c r="D6" s="101"/>
      <c r="E6" s="149"/>
    </row>
    <row r="7" spans="1:5" x14ac:dyDescent="0.3">
      <c r="A7" s="162"/>
      <c r="B7" s="170"/>
      <c r="C7" s="171"/>
      <c r="D7" s="171"/>
      <c r="E7" s="146"/>
    </row>
    <row r="8" spans="1:5" ht="45" x14ac:dyDescent="0.3">
      <c r="A8" s="172" t="s">
        <v>128</v>
      </c>
      <c r="B8" s="172" t="s">
        <v>211</v>
      </c>
      <c r="C8" s="172" t="s">
        <v>340</v>
      </c>
      <c r="D8" s="172" t="s">
        <v>284</v>
      </c>
      <c r="E8" s="146"/>
    </row>
    <row r="9" spans="1:5" x14ac:dyDescent="0.3">
      <c r="A9" s="59"/>
      <c r="B9" s="60"/>
      <c r="C9" s="206"/>
      <c r="D9" s="206"/>
      <c r="E9" s="146"/>
    </row>
    <row r="10" spans="1:5" x14ac:dyDescent="0.3">
      <c r="A10" s="61" t="s">
        <v>212</v>
      </c>
      <c r="B10" s="62"/>
      <c r="C10" s="173">
        <f>SUM(C11,C34)</f>
        <v>115878.84</v>
      </c>
      <c r="D10" s="173">
        <f>SUM(D11,D34)</f>
        <v>117578.70000000001</v>
      </c>
      <c r="E10" s="146"/>
    </row>
    <row r="11" spans="1:5" x14ac:dyDescent="0.3">
      <c r="A11" s="63" t="s">
        <v>213</v>
      </c>
      <c r="B11" s="64"/>
      <c r="C11" s="110">
        <f>SUM(C12:C32)</f>
        <v>108344.06999999999</v>
      </c>
      <c r="D11" s="110">
        <f>SUM(D12:D32)</f>
        <v>110043.93000000001</v>
      </c>
      <c r="E11" s="146"/>
    </row>
    <row r="12" spans="1:5" x14ac:dyDescent="0.3">
      <c r="A12" s="67">
        <v>1110</v>
      </c>
      <c r="B12" s="66" t="s">
        <v>160</v>
      </c>
      <c r="C12" s="8"/>
      <c r="D12" s="8"/>
      <c r="E12" s="146"/>
    </row>
    <row r="13" spans="1:5" x14ac:dyDescent="0.3">
      <c r="A13" s="67">
        <v>1120</v>
      </c>
      <c r="B13" s="66" t="s">
        <v>161</v>
      </c>
      <c r="C13" s="8"/>
      <c r="D13" s="8"/>
      <c r="E13" s="146"/>
    </row>
    <row r="14" spans="1:5" x14ac:dyDescent="0.3">
      <c r="A14" s="67">
        <v>1211</v>
      </c>
      <c r="B14" s="66" t="s">
        <v>162</v>
      </c>
      <c r="C14" s="8">
        <v>2128.2600000000002</v>
      </c>
      <c r="D14" s="8">
        <v>9069.2199999999993</v>
      </c>
      <c r="E14" s="146"/>
    </row>
    <row r="15" spans="1:5" x14ac:dyDescent="0.3">
      <c r="A15" s="67">
        <v>1212</v>
      </c>
      <c r="B15" s="66" t="s">
        <v>163</v>
      </c>
      <c r="C15" s="8"/>
      <c r="D15" s="8"/>
      <c r="E15" s="146"/>
    </row>
    <row r="16" spans="1:5" x14ac:dyDescent="0.3">
      <c r="A16" s="67">
        <v>1213</v>
      </c>
      <c r="B16" s="66" t="s">
        <v>164</v>
      </c>
      <c r="C16" s="8"/>
      <c r="D16" s="8"/>
      <c r="E16" s="146"/>
    </row>
    <row r="17" spans="1:5" x14ac:dyDescent="0.3">
      <c r="A17" s="67">
        <v>1214</v>
      </c>
      <c r="B17" s="66" t="s">
        <v>165</v>
      </c>
      <c r="C17" s="8"/>
      <c r="D17" s="8"/>
      <c r="E17" s="146"/>
    </row>
    <row r="18" spans="1:5" x14ac:dyDescent="0.3">
      <c r="A18" s="67">
        <v>1215</v>
      </c>
      <c r="B18" s="66" t="s">
        <v>166</v>
      </c>
      <c r="C18" s="8"/>
      <c r="D18" s="8"/>
      <c r="E18" s="146"/>
    </row>
    <row r="19" spans="1:5" x14ac:dyDescent="0.3">
      <c r="A19" s="67">
        <v>1300</v>
      </c>
      <c r="B19" s="66" t="s">
        <v>167</v>
      </c>
      <c r="C19" s="8"/>
      <c r="D19" s="8"/>
      <c r="E19" s="146"/>
    </row>
    <row r="20" spans="1:5" x14ac:dyDescent="0.3">
      <c r="A20" s="67">
        <v>1410</v>
      </c>
      <c r="B20" s="66" t="s">
        <v>168</v>
      </c>
      <c r="C20" s="8"/>
      <c r="D20" s="8"/>
      <c r="E20" s="146"/>
    </row>
    <row r="21" spans="1:5" x14ac:dyDescent="0.3">
      <c r="A21" s="67">
        <v>1421</v>
      </c>
      <c r="B21" s="66" t="s">
        <v>169</v>
      </c>
      <c r="C21" s="8"/>
      <c r="D21" s="8"/>
      <c r="E21" s="146"/>
    </row>
    <row r="22" spans="1:5" x14ac:dyDescent="0.3">
      <c r="A22" s="67">
        <v>1422</v>
      </c>
      <c r="B22" s="66" t="s">
        <v>170</v>
      </c>
      <c r="C22" s="8"/>
      <c r="D22" s="8"/>
      <c r="E22" s="146"/>
    </row>
    <row r="23" spans="1:5" x14ac:dyDescent="0.3">
      <c r="A23" s="67">
        <v>1423</v>
      </c>
      <c r="B23" s="66" t="s">
        <v>171</v>
      </c>
      <c r="C23" s="8"/>
      <c r="D23" s="8"/>
      <c r="E23" s="146"/>
    </row>
    <row r="24" spans="1:5" x14ac:dyDescent="0.3">
      <c r="A24" s="67">
        <v>1431</v>
      </c>
      <c r="B24" s="66" t="s">
        <v>172</v>
      </c>
      <c r="C24" s="8"/>
      <c r="D24" s="8"/>
      <c r="E24" s="146"/>
    </row>
    <row r="25" spans="1:5" x14ac:dyDescent="0.3">
      <c r="A25" s="67">
        <v>1432</v>
      </c>
      <c r="B25" s="66" t="s">
        <v>173</v>
      </c>
      <c r="C25" s="8"/>
      <c r="D25" s="8"/>
      <c r="E25" s="146"/>
    </row>
    <row r="26" spans="1:5" x14ac:dyDescent="0.3">
      <c r="A26" s="67">
        <v>1433</v>
      </c>
      <c r="B26" s="66" t="s">
        <v>174</v>
      </c>
      <c r="C26" s="8"/>
      <c r="D26" s="8"/>
      <c r="E26" s="146"/>
    </row>
    <row r="27" spans="1:5" x14ac:dyDescent="0.3">
      <c r="A27" s="67">
        <v>1441</v>
      </c>
      <c r="B27" s="66" t="s">
        <v>175</v>
      </c>
      <c r="C27" s="8"/>
      <c r="D27" s="8"/>
      <c r="E27" s="146"/>
    </row>
    <row r="28" spans="1:5" x14ac:dyDescent="0.3">
      <c r="A28" s="67">
        <v>1442</v>
      </c>
      <c r="B28" s="66" t="s">
        <v>176</v>
      </c>
      <c r="C28" s="8"/>
      <c r="D28" s="8"/>
      <c r="E28" s="146"/>
    </row>
    <row r="29" spans="1:5" x14ac:dyDescent="0.3">
      <c r="A29" s="67">
        <v>1443</v>
      </c>
      <c r="B29" s="66" t="s">
        <v>177</v>
      </c>
      <c r="C29" s="8"/>
      <c r="D29" s="8"/>
      <c r="E29" s="146"/>
    </row>
    <row r="30" spans="1:5" x14ac:dyDescent="0.3">
      <c r="A30" s="67">
        <v>1444</v>
      </c>
      <c r="B30" s="66" t="s">
        <v>178</v>
      </c>
      <c r="C30" s="8"/>
      <c r="D30" s="8"/>
      <c r="E30" s="146"/>
    </row>
    <row r="31" spans="1:5" x14ac:dyDescent="0.3">
      <c r="A31" s="67">
        <v>1445</v>
      </c>
      <c r="B31" s="66" t="s">
        <v>179</v>
      </c>
      <c r="C31" s="8">
        <v>106215.81</v>
      </c>
      <c r="D31" s="8">
        <v>100974.71</v>
      </c>
      <c r="E31" s="146"/>
    </row>
    <row r="32" spans="1:5" x14ac:dyDescent="0.3">
      <c r="A32" s="67">
        <v>1446</v>
      </c>
      <c r="B32" s="66" t="s">
        <v>180</v>
      </c>
      <c r="C32" s="8"/>
      <c r="D32" s="8"/>
      <c r="E32" s="146"/>
    </row>
    <row r="33" spans="1:5" x14ac:dyDescent="0.3">
      <c r="A33" s="35"/>
      <c r="E33" s="146"/>
    </row>
    <row r="34" spans="1:5" x14ac:dyDescent="0.3">
      <c r="A34" s="68" t="s">
        <v>214</v>
      </c>
      <c r="B34" s="66"/>
      <c r="C34" s="110">
        <f>SUM(C35:C42)</f>
        <v>7534.77</v>
      </c>
      <c r="D34" s="110">
        <f>SUM(D35:D42)</f>
        <v>7534.77</v>
      </c>
      <c r="E34" s="146"/>
    </row>
    <row r="35" spans="1:5" x14ac:dyDescent="0.3">
      <c r="A35" s="67">
        <v>2110</v>
      </c>
      <c r="B35" s="66" t="s">
        <v>112</v>
      </c>
      <c r="C35" s="8"/>
      <c r="D35" s="8"/>
      <c r="E35" s="146"/>
    </row>
    <row r="36" spans="1:5" x14ac:dyDescent="0.3">
      <c r="A36" s="67">
        <v>2120</v>
      </c>
      <c r="B36" s="66" t="s">
        <v>181</v>
      </c>
      <c r="C36" s="8">
        <v>6974.77</v>
      </c>
      <c r="D36" s="296">
        <v>6974.77</v>
      </c>
      <c r="E36" s="146"/>
    </row>
    <row r="37" spans="1:5" x14ac:dyDescent="0.3">
      <c r="A37" s="67">
        <v>2130</v>
      </c>
      <c r="B37" s="66" t="s">
        <v>113</v>
      </c>
      <c r="C37" s="8"/>
      <c r="D37" s="8"/>
      <c r="E37" s="146"/>
    </row>
    <row r="38" spans="1:5" x14ac:dyDescent="0.3">
      <c r="A38" s="67">
        <v>2140</v>
      </c>
      <c r="B38" s="66" t="s">
        <v>182</v>
      </c>
      <c r="C38" s="8"/>
      <c r="D38" s="8"/>
      <c r="E38" s="146"/>
    </row>
    <row r="39" spans="1:5" x14ac:dyDescent="0.3">
      <c r="A39" s="67">
        <v>2150</v>
      </c>
      <c r="B39" s="66" t="s">
        <v>183</v>
      </c>
      <c r="C39" s="8"/>
      <c r="D39" s="8"/>
      <c r="E39" s="146"/>
    </row>
    <row r="40" spans="1:5" x14ac:dyDescent="0.3">
      <c r="A40" s="67">
        <v>2220</v>
      </c>
      <c r="B40" s="66" t="s">
        <v>115</v>
      </c>
      <c r="C40" s="8"/>
      <c r="D40" s="8"/>
      <c r="E40" s="146"/>
    </row>
    <row r="41" spans="1:5" x14ac:dyDescent="0.3">
      <c r="A41" s="67">
        <v>2300</v>
      </c>
      <c r="B41" s="66" t="s">
        <v>184</v>
      </c>
      <c r="C41" s="8"/>
      <c r="D41" s="8"/>
      <c r="E41" s="146"/>
    </row>
    <row r="42" spans="1:5" x14ac:dyDescent="0.3">
      <c r="A42" s="67">
        <v>2400</v>
      </c>
      <c r="B42" s="66" t="s">
        <v>185</v>
      </c>
      <c r="C42" s="8">
        <v>560</v>
      </c>
      <c r="D42" s="8">
        <v>560</v>
      </c>
      <c r="E42" s="146"/>
    </row>
    <row r="43" spans="1:5" x14ac:dyDescent="0.3">
      <c r="A43" s="36"/>
      <c r="E43" s="146"/>
    </row>
    <row r="44" spans="1:5" x14ac:dyDescent="0.3">
      <c r="A44" s="65" t="s">
        <v>218</v>
      </c>
      <c r="B44" s="66"/>
      <c r="C44" s="110">
        <f>SUM(C45,C64)</f>
        <v>115878.84</v>
      </c>
      <c r="D44" s="110">
        <f>SUM(D45,D64)</f>
        <v>117578.7</v>
      </c>
      <c r="E44" s="146"/>
    </row>
    <row r="45" spans="1:5" x14ac:dyDescent="0.3">
      <c r="A45" s="68" t="s">
        <v>215</v>
      </c>
      <c r="B45" s="66"/>
      <c r="C45" s="110">
        <f>SUM(C46:C61)</f>
        <v>115878.84</v>
      </c>
      <c r="D45" s="110">
        <f>SUM(D46:D61)</f>
        <v>117578.7</v>
      </c>
      <c r="E45" s="146"/>
    </row>
    <row r="46" spans="1:5" x14ac:dyDescent="0.3">
      <c r="A46" s="67">
        <v>3100</v>
      </c>
      <c r="B46" s="66" t="s">
        <v>186</v>
      </c>
      <c r="C46" s="8"/>
      <c r="D46" s="8"/>
      <c r="E46" s="146"/>
    </row>
    <row r="47" spans="1:5" x14ac:dyDescent="0.3">
      <c r="A47" s="67">
        <v>3210</v>
      </c>
      <c r="B47" s="66" t="s">
        <v>187</v>
      </c>
      <c r="C47" s="8">
        <v>115878.84</v>
      </c>
      <c r="D47" s="8">
        <v>117578.7</v>
      </c>
      <c r="E47" s="146"/>
    </row>
    <row r="48" spans="1:5" x14ac:dyDescent="0.3">
      <c r="A48" s="67">
        <v>3221</v>
      </c>
      <c r="B48" s="66" t="s">
        <v>188</v>
      </c>
      <c r="C48" s="8"/>
      <c r="D48" s="8"/>
      <c r="E48" s="146"/>
    </row>
    <row r="49" spans="1:5" x14ac:dyDescent="0.3">
      <c r="A49" s="67">
        <v>3222</v>
      </c>
      <c r="B49" s="66" t="s">
        <v>189</v>
      </c>
      <c r="C49" s="8"/>
      <c r="D49" s="8"/>
      <c r="E49" s="146"/>
    </row>
    <row r="50" spans="1:5" x14ac:dyDescent="0.3">
      <c r="A50" s="67">
        <v>3223</v>
      </c>
      <c r="B50" s="66" t="s">
        <v>190</v>
      </c>
      <c r="C50" s="8"/>
      <c r="D50" s="8"/>
      <c r="E50" s="146"/>
    </row>
    <row r="51" spans="1:5" x14ac:dyDescent="0.3">
      <c r="A51" s="67">
        <v>3224</v>
      </c>
      <c r="B51" s="66" t="s">
        <v>191</v>
      </c>
      <c r="C51" s="8"/>
      <c r="D51" s="8"/>
      <c r="E51" s="146"/>
    </row>
    <row r="52" spans="1:5" x14ac:dyDescent="0.3">
      <c r="A52" s="67">
        <v>3231</v>
      </c>
      <c r="B52" s="66" t="s">
        <v>192</v>
      </c>
      <c r="C52" s="8"/>
      <c r="D52" s="8"/>
      <c r="E52" s="146"/>
    </row>
    <row r="53" spans="1:5" x14ac:dyDescent="0.3">
      <c r="A53" s="67">
        <v>3232</v>
      </c>
      <c r="B53" s="66" t="s">
        <v>193</v>
      </c>
      <c r="C53" s="8"/>
      <c r="D53" s="8"/>
      <c r="E53" s="146"/>
    </row>
    <row r="54" spans="1:5" x14ac:dyDescent="0.3">
      <c r="A54" s="67">
        <v>3234</v>
      </c>
      <c r="B54" s="66" t="s">
        <v>194</v>
      </c>
      <c r="C54" s="8"/>
      <c r="D54" s="8"/>
      <c r="E54" s="146"/>
    </row>
    <row r="55" spans="1:5" ht="30" x14ac:dyDescent="0.3">
      <c r="A55" s="67">
        <v>3236</v>
      </c>
      <c r="B55" s="66" t="s">
        <v>210</v>
      </c>
      <c r="C55" s="8"/>
      <c r="D55" s="8"/>
      <c r="E55" s="146"/>
    </row>
    <row r="56" spans="1:5" ht="45" x14ac:dyDescent="0.3">
      <c r="A56" s="67">
        <v>3237</v>
      </c>
      <c r="B56" s="66" t="s">
        <v>195</v>
      </c>
      <c r="C56" s="8"/>
      <c r="D56" s="8"/>
      <c r="E56" s="146"/>
    </row>
    <row r="57" spans="1:5" x14ac:dyDescent="0.3">
      <c r="A57" s="67">
        <v>3241</v>
      </c>
      <c r="B57" s="66" t="s">
        <v>196</v>
      </c>
      <c r="C57" s="8"/>
      <c r="D57" s="8"/>
      <c r="E57" s="146"/>
    </row>
    <row r="58" spans="1:5" x14ac:dyDescent="0.3">
      <c r="A58" s="67">
        <v>3242</v>
      </c>
      <c r="B58" s="66" t="s">
        <v>197</v>
      </c>
      <c r="C58" s="8"/>
      <c r="D58" s="8"/>
      <c r="E58" s="146"/>
    </row>
    <row r="59" spans="1:5" x14ac:dyDescent="0.3">
      <c r="A59" s="67">
        <v>3243</v>
      </c>
      <c r="B59" s="66" t="s">
        <v>198</v>
      </c>
      <c r="C59" s="8"/>
      <c r="D59" s="8"/>
      <c r="E59" s="146"/>
    </row>
    <row r="60" spans="1:5" x14ac:dyDescent="0.3">
      <c r="A60" s="67">
        <v>3245</v>
      </c>
      <c r="B60" s="66" t="s">
        <v>199</v>
      </c>
      <c r="C60" s="8"/>
      <c r="D60" s="8"/>
      <c r="E60" s="146"/>
    </row>
    <row r="61" spans="1:5" x14ac:dyDescent="0.3">
      <c r="A61" s="67">
        <v>3246</v>
      </c>
      <c r="B61" s="66" t="s">
        <v>200</v>
      </c>
      <c r="C61" s="8"/>
      <c r="D61" s="8"/>
      <c r="E61" s="146"/>
    </row>
    <row r="62" spans="1:5" x14ac:dyDescent="0.3">
      <c r="A62" s="36"/>
      <c r="E62" s="146"/>
    </row>
    <row r="63" spans="1:5" x14ac:dyDescent="0.3">
      <c r="A63" s="37"/>
      <c r="E63" s="146"/>
    </row>
    <row r="64" spans="1:5" x14ac:dyDescent="0.3">
      <c r="A64" s="68" t="s">
        <v>216</v>
      </c>
      <c r="B64" s="66"/>
      <c r="C64" s="110">
        <f>SUM(C65:C67)</f>
        <v>0</v>
      </c>
      <c r="D64" s="110">
        <f>SUM(D65:D67)</f>
        <v>0</v>
      </c>
      <c r="E64" s="146"/>
    </row>
    <row r="65" spans="1:5" x14ac:dyDescent="0.3">
      <c r="A65" s="67">
        <v>5100</v>
      </c>
      <c r="B65" s="66" t="s">
        <v>282</v>
      </c>
      <c r="C65" s="8"/>
      <c r="D65" s="8"/>
      <c r="E65" s="146"/>
    </row>
    <row r="66" spans="1:5" x14ac:dyDescent="0.3">
      <c r="A66" s="67">
        <v>5220</v>
      </c>
      <c r="B66" s="66" t="s">
        <v>201</v>
      </c>
      <c r="C66" s="8"/>
      <c r="D66" s="8"/>
      <c r="E66" s="146"/>
    </row>
    <row r="67" spans="1:5" x14ac:dyDescent="0.3">
      <c r="A67" s="67">
        <v>5230</v>
      </c>
      <c r="B67" s="66" t="s">
        <v>311</v>
      </c>
      <c r="C67" s="8"/>
      <c r="D67" s="8"/>
      <c r="E67" s="146"/>
    </row>
    <row r="68" spans="1:5" x14ac:dyDescent="0.3">
      <c r="A68" s="36"/>
      <c r="E68" s="146"/>
    </row>
    <row r="69" spans="1:5" x14ac:dyDescent="0.3">
      <c r="A69" s="2"/>
      <c r="E69" s="146"/>
    </row>
    <row r="70" spans="1:5" x14ac:dyDescent="0.3">
      <c r="A70" s="65" t="s">
        <v>217</v>
      </c>
      <c r="B70" s="66"/>
      <c r="C70" s="8"/>
      <c r="D70" s="8"/>
      <c r="E70" s="146"/>
    </row>
    <row r="71" spans="1:5" ht="30" x14ac:dyDescent="0.3">
      <c r="A71" s="67">
        <v>1</v>
      </c>
      <c r="B71" s="66" t="s">
        <v>202</v>
      </c>
      <c r="C71" s="8"/>
      <c r="D71" s="8"/>
      <c r="E71" s="146"/>
    </row>
    <row r="72" spans="1:5" x14ac:dyDescent="0.3">
      <c r="A72" s="67">
        <v>2</v>
      </c>
      <c r="B72" s="66" t="s">
        <v>203</v>
      </c>
      <c r="C72" s="8"/>
      <c r="D72" s="8"/>
      <c r="E72" s="146"/>
    </row>
    <row r="73" spans="1:5" x14ac:dyDescent="0.3">
      <c r="A73" s="67">
        <v>3</v>
      </c>
      <c r="B73" s="66" t="s">
        <v>204</v>
      </c>
      <c r="C73" s="8"/>
      <c r="D73" s="8"/>
      <c r="E73" s="146"/>
    </row>
    <row r="74" spans="1:5" x14ac:dyDescent="0.3">
      <c r="A74" s="67">
        <v>4</v>
      </c>
      <c r="B74" s="66" t="s">
        <v>428</v>
      </c>
      <c r="C74" s="8"/>
      <c r="D74" s="8"/>
      <c r="E74" s="146"/>
    </row>
    <row r="75" spans="1:5" x14ac:dyDescent="0.3">
      <c r="A75" s="67">
        <v>5</v>
      </c>
      <c r="B75" s="66" t="s">
        <v>205</v>
      </c>
      <c r="C75" s="8"/>
      <c r="D75" s="8"/>
      <c r="E75" s="146"/>
    </row>
    <row r="76" spans="1:5" x14ac:dyDescent="0.3">
      <c r="A76" s="67">
        <v>6</v>
      </c>
      <c r="B76" s="66" t="s">
        <v>206</v>
      </c>
      <c r="C76" s="8"/>
      <c r="D76" s="8"/>
      <c r="E76" s="146"/>
    </row>
    <row r="77" spans="1:5" x14ac:dyDescent="0.3">
      <c r="A77" s="67">
        <v>7</v>
      </c>
      <c r="B77" s="66" t="s">
        <v>207</v>
      </c>
      <c r="C77" s="8"/>
      <c r="D77" s="8"/>
      <c r="E77" s="146"/>
    </row>
    <row r="78" spans="1:5" x14ac:dyDescent="0.3">
      <c r="A78" s="67">
        <v>8</v>
      </c>
      <c r="B78" s="66" t="s">
        <v>208</v>
      </c>
      <c r="C78" s="8"/>
      <c r="D78" s="8"/>
      <c r="E78" s="146"/>
    </row>
    <row r="79" spans="1:5" x14ac:dyDescent="0.3">
      <c r="A79" s="67">
        <v>9</v>
      </c>
      <c r="B79" s="66" t="s">
        <v>209</v>
      </c>
      <c r="C79" s="8"/>
      <c r="D79" s="8"/>
      <c r="E79" s="146"/>
    </row>
    <row r="83" spans="1:9" x14ac:dyDescent="0.3">
      <c r="A83" s="2"/>
      <c r="B83" s="2"/>
    </row>
    <row r="84" spans="1:9" x14ac:dyDescent="0.3">
      <c r="A84" s="90" t="s">
        <v>120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90" t="s">
        <v>300</v>
      </c>
      <c r="D87" s="12"/>
      <c r="E87"/>
      <c r="F87"/>
      <c r="G87"/>
      <c r="H87"/>
      <c r="I87"/>
    </row>
    <row r="88" spans="1:9" x14ac:dyDescent="0.3">
      <c r="A88"/>
      <c r="B88" s="2" t="s">
        <v>299</v>
      </c>
      <c r="D88" s="12"/>
      <c r="E88"/>
      <c r="F88"/>
      <c r="G88"/>
      <c r="H88"/>
      <c r="I88"/>
    </row>
    <row r="89" spans="1:9" customFormat="1" ht="12.75" x14ac:dyDescent="0.2">
      <c r="B89" s="83" t="s">
        <v>155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2" fitToHeight="2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35"/>
  <sheetViews>
    <sheetView showGridLines="0" workbookViewId="0">
      <selection activeCell="H11" sqref="H11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98" t="s">
        <v>439</v>
      </c>
      <c r="B1" s="101"/>
      <c r="C1" s="101"/>
      <c r="D1" s="101"/>
      <c r="E1" s="101"/>
      <c r="F1" s="101"/>
      <c r="G1" s="101"/>
      <c r="H1" s="101"/>
      <c r="I1" s="385" t="s">
        <v>123</v>
      </c>
      <c r="J1" s="385"/>
      <c r="K1" s="146"/>
    </row>
    <row r="2" spans="1:11" x14ac:dyDescent="0.3">
      <c r="A2" s="101" t="s">
        <v>158</v>
      </c>
      <c r="B2" s="101"/>
      <c r="C2" s="101"/>
      <c r="D2" s="101"/>
      <c r="E2" s="101"/>
      <c r="F2" s="101"/>
      <c r="G2" s="101"/>
      <c r="H2" s="101"/>
      <c r="I2" s="388" t="s">
        <v>513</v>
      </c>
      <c r="J2" s="389"/>
      <c r="K2" s="146"/>
    </row>
    <row r="3" spans="1:11" x14ac:dyDescent="0.3">
      <c r="A3" s="101"/>
      <c r="B3" s="101"/>
      <c r="C3" s="101"/>
      <c r="D3" s="101"/>
      <c r="E3" s="101"/>
      <c r="F3" s="101"/>
      <c r="G3" s="101"/>
      <c r="H3" s="101"/>
      <c r="I3" s="100"/>
      <c r="J3" s="100"/>
      <c r="K3" s="146"/>
    </row>
    <row r="4" spans="1:11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01"/>
      <c r="E4" s="101"/>
      <c r="F4" s="174"/>
      <c r="G4" s="101"/>
      <c r="H4" s="101"/>
      <c r="I4" s="101"/>
      <c r="J4" s="101"/>
      <c r="K4" s="146"/>
    </row>
    <row r="5" spans="1:11" x14ac:dyDescent="0.3">
      <c r="A5" s="275" t="s">
        <v>484</v>
      </c>
      <c r="B5" s="275"/>
      <c r="C5" s="275"/>
      <c r="D5" s="275"/>
      <c r="E5" s="291"/>
      <c r="F5" s="292"/>
      <c r="G5" s="291"/>
      <c r="H5" s="291"/>
      <c r="I5" s="291"/>
      <c r="J5" s="291"/>
      <c r="K5" s="146"/>
    </row>
    <row r="6" spans="1:11" x14ac:dyDescent="0.3">
      <c r="A6" s="102"/>
      <c r="B6" s="102"/>
      <c r="C6" s="101"/>
      <c r="D6" s="101"/>
      <c r="E6" s="101"/>
      <c r="F6" s="174"/>
      <c r="G6" s="101"/>
      <c r="H6" s="101"/>
      <c r="I6" s="101"/>
      <c r="J6" s="101"/>
      <c r="K6" s="146"/>
    </row>
    <row r="7" spans="1:11" x14ac:dyDescent="0.3">
      <c r="A7" s="175"/>
      <c r="B7" s="171"/>
      <c r="C7" s="171"/>
      <c r="D7" s="171"/>
      <c r="E7" s="171"/>
      <c r="F7" s="171"/>
      <c r="G7" s="171"/>
      <c r="H7" s="171"/>
      <c r="I7" s="171"/>
      <c r="J7" s="171"/>
      <c r="K7" s="146"/>
    </row>
    <row r="8" spans="1:11" s="30" customFormat="1" ht="45" x14ac:dyDescent="0.3">
      <c r="A8" s="177" t="s">
        <v>66</v>
      </c>
      <c r="B8" s="177" t="s">
        <v>125</v>
      </c>
      <c r="C8" s="178" t="s">
        <v>128</v>
      </c>
      <c r="D8" s="178" t="s">
        <v>304</v>
      </c>
      <c r="E8" s="178" t="s">
        <v>127</v>
      </c>
      <c r="F8" s="176" t="s">
        <v>283</v>
      </c>
      <c r="G8" s="176" t="s">
        <v>325</v>
      </c>
      <c r="H8" s="176" t="s">
        <v>326</v>
      </c>
      <c r="I8" s="176" t="s">
        <v>284</v>
      </c>
      <c r="J8" s="179" t="s">
        <v>129</v>
      </c>
      <c r="K8" s="146"/>
    </row>
    <row r="9" spans="1:11" s="30" customFormat="1" x14ac:dyDescent="0.3">
      <c r="A9" s="210">
        <v>1</v>
      </c>
      <c r="B9" s="210">
        <v>2</v>
      </c>
      <c r="C9" s="211">
        <v>3</v>
      </c>
      <c r="D9" s="211">
        <v>4</v>
      </c>
      <c r="E9" s="211">
        <v>5</v>
      </c>
      <c r="F9" s="211">
        <v>6</v>
      </c>
      <c r="G9" s="211">
        <v>7</v>
      </c>
      <c r="H9" s="211">
        <v>8</v>
      </c>
      <c r="I9" s="211">
        <v>9</v>
      </c>
      <c r="J9" s="211">
        <v>10</v>
      </c>
      <c r="K9" s="146"/>
    </row>
    <row r="10" spans="1:11" s="30" customFormat="1" ht="30" x14ac:dyDescent="0.3">
      <c r="A10" s="207">
        <v>1</v>
      </c>
      <c r="B10" s="77" t="s">
        <v>476</v>
      </c>
      <c r="C10" s="208" t="s">
        <v>477</v>
      </c>
      <c r="D10" s="209" t="s">
        <v>478</v>
      </c>
      <c r="E10" s="205">
        <v>39836</v>
      </c>
      <c r="F10" s="31">
        <v>2128.2600000000002</v>
      </c>
      <c r="G10" s="31">
        <v>14618</v>
      </c>
      <c r="H10" s="31">
        <v>7677.04</v>
      </c>
      <c r="I10" s="31">
        <f>F10+G10-H10</f>
        <v>9069.2200000000012</v>
      </c>
      <c r="J10" s="31"/>
      <c r="K10" s="146"/>
    </row>
    <row r="11" spans="1:11" s="30" customFormat="1" ht="15.75" x14ac:dyDescent="0.3">
      <c r="A11" s="136">
        <v>2</v>
      </c>
      <c r="B11" s="78"/>
      <c r="C11" s="140"/>
      <c r="D11" s="137"/>
      <c r="E11" s="205"/>
      <c r="F11" s="31"/>
      <c r="G11" s="31"/>
      <c r="H11" s="31"/>
      <c r="I11" s="31"/>
      <c r="J11" s="31"/>
      <c r="K11" s="146"/>
    </row>
    <row r="12" spans="1:11" s="30" customFormat="1" ht="15.75" x14ac:dyDescent="0.3">
      <c r="A12" s="136">
        <v>3</v>
      </c>
      <c r="B12" s="78"/>
      <c r="C12" s="140"/>
      <c r="D12" s="137"/>
      <c r="E12" s="205"/>
      <c r="F12" s="31"/>
      <c r="G12" s="31"/>
      <c r="H12" s="31"/>
      <c r="I12" s="31"/>
      <c r="J12" s="31"/>
      <c r="K12" s="146"/>
    </row>
    <row r="13" spans="1:11" s="30" customFormat="1" ht="15.75" x14ac:dyDescent="0.3">
      <c r="A13" s="136">
        <v>4</v>
      </c>
      <c r="B13" s="78"/>
      <c r="C13" s="140"/>
      <c r="D13" s="137"/>
      <c r="E13" s="205"/>
      <c r="F13" s="31"/>
      <c r="G13" s="31"/>
      <c r="H13" s="31"/>
      <c r="I13" s="31"/>
      <c r="J13" s="31"/>
      <c r="K13" s="146"/>
    </row>
    <row r="14" spans="1:11" s="30" customFormat="1" ht="15.75" x14ac:dyDescent="0.3">
      <c r="A14" s="136">
        <v>5</v>
      </c>
      <c r="B14" s="78"/>
      <c r="C14" s="140"/>
      <c r="D14" s="138"/>
      <c r="E14" s="205"/>
      <c r="F14" s="73"/>
      <c r="G14" s="73"/>
      <c r="H14" s="73"/>
      <c r="I14" s="73"/>
      <c r="J14" s="73"/>
      <c r="K14" s="146"/>
    </row>
    <row r="15" spans="1:11" s="30" customFormat="1" ht="15.75" x14ac:dyDescent="0.3">
      <c r="A15" s="136">
        <v>6</v>
      </c>
      <c r="B15" s="78"/>
      <c r="C15" s="140"/>
      <c r="D15" s="138"/>
      <c r="E15" s="205"/>
      <c r="F15" s="73"/>
      <c r="G15" s="73"/>
      <c r="H15" s="73"/>
      <c r="I15" s="73"/>
      <c r="J15" s="73"/>
      <c r="K15" s="146"/>
    </row>
    <row r="16" spans="1:11" s="30" customFormat="1" ht="15.75" x14ac:dyDescent="0.3">
      <c r="A16" s="136">
        <v>7</v>
      </c>
      <c r="B16" s="78"/>
      <c r="C16" s="140"/>
      <c r="D16" s="138"/>
      <c r="E16" s="205"/>
      <c r="F16" s="73"/>
      <c r="G16" s="73"/>
      <c r="H16" s="73"/>
      <c r="I16" s="73"/>
      <c r="J16" s="73"/>
      <c r="K16" s="146"/>
    </row>
    <row r="17" spans="1:11" s="30" customFormat="1" ht="15.75" x14ac:dyDescent="0.3">
      <c r="A17" s="136">
        <v>8</v>
      </c>
      <c r="B17" s="78"/>
      <c r="C17" s="140"/>
      <c r="D17" s="138"/>
      <c r="E17" s="205"/>
      <c r="F17" s="73"/>
      <c r="G17" s="73"/>
      <c r="H17" s="73"/>
      <c r="I17" s="73"/>
      <c r="J17" s="73"/>
      <c r="K17" s="146"/>
    </row>
    <row r="18" spans="1:11" s="30" customFormat="1" ht="15.75" x14ac:dyDescent="0.3">
      <c r="A18" s="136">
        <v>9</v>
      </c>
      <c r="B18" s="78"/>
      <c r="C18" s="140"/>
      <c r="D18" s="139"/>
      <c r="E18" s="205"/>
      <c r="F18" s="32"/>
      <c r="G18" s="32"/>
      <c r="H18" s="32"/>
      <c r="I18" s="32"/>
      <c r="J18" s="32"/>
      <c r="K18" s="146"/>
    </row>
    <row r="19" spans="1:11" s="30" customFormat="1" ht="15.75" x14ac:dyDescent="0.3">
      <c r="A19" s="136">
        <v>10</v>
      </c>
      <c r="B19" s="78"/>
      <c r="C19" s="140"/>
      <c r="D19" s="139"/>
      <c r="E19" s="205"/>
      <c r="F19" s="32"/>
      <c r="G19" s="32"/>
      <c r="H19" s="32"/>
      <c r="I19" s="32"/>
      <c r="J19" s="32"/>
      <c r="K19" s="146"/>
    </row>
    <row r="20" spans="1:11" ht="15.75" x14ac:dyDescent="0.3">
      <c r="A20" s="290" t="s">
        <v>309</v>
      </c>
      <c r="B20" s="78"/>
      <c r="C20" s="140"/>
      <c r="D20" s="139"/>
      <c r="E20" s="205"/>
      <c r="F20" s="32"/>
      <c r="G20" s="32"/>
      <c r="H20" s="32"/>
      <c r="I20" s="32"/>
      <c r="J20" s="32"/>
    </row>
    <row r="21" spans="1:11" x14ac:dyDescent="0.3">
      <c r="A21" s="145"/>
      <c r="B21" s="145"/>
      <c r="C21" s="145"/>
      <c r="D21" s="145"/>
      <c r="E21" s="145"/>
      <c r="F21" s="145"/>
      <c r="G21" s="145"/>
      <c r="H21" s="145"/>
      <c r="I21" s="145"/>
      <c r="J21" s="145"/>
    </row>
    <row r="22" spans="1:11" x14ac:dyDescent="0.3">
      <c r="A22" s="145" t="s">
        <v>474</v>
      </c>
      <c r="B22" s="145"/>
      <c r="C22" s="145"/>
      <c r="D22" s="145"/>
      <c r="E22" s="145"/>
      <c r="F22" s="145"/>
      <c r="G22" s="145"/>
      <c r="H22" s="145"/>
      <c r="I22" s="145"/>
      <c r="J22" s="145"/>
    </row>
    <row r="23" spans="1:11" x14ac:dyDescent="0.3">
      <c r="A23" s="145" t="s">
        <v>463</v>
      </c>
      <c r="B23" s="145"/>
      <c r="C23" s="145"/>
      <c r="D23" s="145"/>
      <c r="E23" s="145"/>
      <c r="F23" s="145"/>
      <c r="G23" s="145"/>
      <c r="H23" s="145"/>
      <c r="I23" s="145"/>
      <c r="J23" s="145"/>
    </row>
    <row r="24" spans="1:11" x14ac:dyDescent="0.3">
      <c r="A24" s="145"/>
      <c r="B24" s="145"/>
      <c r="C24" s="145"/>
      <c r="D24" s="145"/>
      <c r="E24" s="145"/>
      <c r="F24" s="145"/>
      <c r="G24" s="145"/>
      <c r="H24" s="145"/>
      <c r="I24" s="145"/>
      <c r="J24" s="145"/>
    </row>
    <row r="25" spans="1:11" x14ac:dyDescent="0.3">
      <c r="A25" s="145"/>
      <c r="B25" s="286" t="s">
        <v>120</v>
      </c>
      <c r="C25" s="145"/>
      <c r="D25" s="145"/>
      <c r="E25" s="145"/>
      <c r="F25" s="287"/>
      <c r="G25" s="145"/>
      <c r="H25" s="145"/>
      <c r="I25" s="145"/>
      <c r="J25" s="145"/>
    </row>
    <row r="26" spans="1:11" x14ac:dyDescent="0.3">
      <c r="A26" s="145"/>
      <c r="B26" s="145"/>
      <c r="C26" s="145"/>
      <c r="D26" s="145"/>
      <c r="E26" s="145"/>
      <c r="F26" s="142"/>
      <c r="G26" s="142"/>
      <c r="H26" s="142"/>
      <c r="I26" s="142"/>
      <c r="J26" s="142"/>
    </row>
    <row r="27" spans="1:11" x14ac:dyDescent="0.3">
      <c r="A27" s="145"/>
      <c r="B27" s="145"/>
      <c r="C27" s="145"/>
      <c r="D27" s="145"/>
      <c r="E27" s="145"/>
      <c r="F27" s="145"/>
      <c r="G27" s="142"/>
      <c r="H27" s="142"/>
      <c r="I27" s="142"/>
      <c r="J27" s="142"/>
    </row>
    <row r="28" spans="1:11" x14ac:dyDescent="0.3">
      <c r="A28" s="142"/>
      <c r="B28" s="145"/>
      <c r="C28" s="288" t="s">
        <v>297</v>
      </c>
      <c r="D28" s="288"/>
      <c r="E28" s="145"/>
      <c r="F28" s="145" t="s">
        <v>302</v>
      </c>
      <c r="G28" s="142"/>
      <c r="H28" s="142"/>
      <c r="I28" s="142"/>
      <c r="J28" s="142"/>
    </row>
    <row r="29" spans="1:11" x14ac:dyDescent="0.3">
      <c r="A29" s="142"/>
      <c r="B29" s="145"/>
      <c r="C29" s="145"/>
      <c r="D29" s="145"/>
      <c r="E29" s="145"/>
      <c r="F29" s="145" t="s">
        <v>298</v>
      </c>
      <c r="G29" s="142"/>
      <c r="H29" s="142"/>
      <c r="I29" s="142"/>
      <c r="J29" s="142"/>
    </row>
    <row r="30" spans="1:11" customFormat="1" x14ac:dyDescent="0.3">
      <c r="A30" s="142"/>
      <c r="B30" s="145"/>
      <c r="C30" s="289" t="s">
        <v>155</v>
      </c>
      <c r="D30" s="289"/>
      <c r="E30" s="142"/>
      <c r="F30" s="142"/>
      <c r="G30" s="142"/>
      <c r="H30" s="142"/>
      <c r="I30" s="142"/>
      <c r="J30" s="142"/>
    </row>
    <row r="31" spans="1:11" customFormat="1" ht="12.75" x14ac:dyDescent="0.2">
      <c r="A31" s="142"/>
      <c r="B31" s="142"/>
      <c r="C31" s="142"/>
      <c r="D31" s="142"/>
      <c r="E31" s="142"/>
      <c r="F31" s="142"/>
      <c r="G31" s="142"/>
      <c r="H31" s="142"/>
      <c r="I31" s="142"/>
      <c r="J31" s="142"/>
    </row>
    <row r="32" spans="1:11" customFormat="1" ht="12.75" x14ac:dyDescent="0.2"/>
    <row r="33" customFormat="1" ht="12.75" x14ac:dyDescent="0.2"/>
    <row r="34" customFormat="1" ht="12.75" x14ac:dyDescent="0.2"/>
    <row r="35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2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20"/>
    <dataValidation allowBlank="1" showInputMessage="1" showErrorMessage="1" prompt="თვე/დღე/წელი" sqref="J10:J20"/>
  </dataValidations>
  <printOptions gridLines="1"/>
  <pageMargins left="0.19685039370078741" right="0.19685039370078741" top="0.74803149606299213" bottom="0.74803149606299213" header="0.31496062992125984" footer="0.31496062992125984"/>
  <pageSetup paperSize="9" scale="9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53"/>
  <sheetViews>
    <sheetView workbookViewId="0">
      <selection activeCell="G2" sqref="G2:H2"/>
    </sheetView>
  </sheetViews>
  <sheetFormatPr defaultRowHeight="15" x14ac:dyDescent="0.3"/>
  <cols>
    <col min="1" max="1" width="12" style="237" customWidth="1"/>
    <col min="2" max="2" width="11.85546875" style="237" customWidth="1"/>
    <col min="3" max="3" width="21.42578125" style="237" customWidth="1"/>
    <col min="4" max="4" width="17.85546875" style="237" customWidth="1"/>
    <col min="5" max="5" width="12.7109375" style="237" customWidth="1"/>
    <col min="6" max="6" width="41.140625" style="237" customWidth="1"/>
    <col min="7" max="7" width="12" style="237" customWidth="1"/>
    <col min="8" max="8" width="0.5703125" style="237" customWidth="1"/>
    <col min="9" max="16384" width="9.140625" style="237"/>
  </cols>
  <sheetData>
    <row r="1" spans="1:8" x14ac:dyDescent="0.3">
      <c r="A1" s="98" t="s">
        <v>431</v>
      </c>
      <c r="B1" s="101"/>
      <c r="C1" s="101"/>
      <c r="D1" s="101"/>
      <c r="E1" s="101"/>
      <c r="F1" s="101"/>
      <c r="G1" s="216" t="s">
        <v>123</v>
      </c>
      <c r="H1" s="217"/>
    </row>
    <row r="2" spans="1:8" x14ac:dyDescent="0.3">
      <c r="A2" s="101" t="s">
        <v>158</v>
      </c>
      <c r="B2" s="101"/>
      <c r="C2" s="101"/>
      <c r="D2" s="101"/>
      <c r="E2" s="101"/>
      <c r="F2" s="101"/>
      <c r="G2" s="388" t="s">
        <v>513</v>
      </c>
      <c r="H2" s="388"/>
    </row>
    <row r="3" spans="1:8" x14ac:dyDescent="0.3">
      <c r="A3" s="101"/>
      <c r="B3" s="101"/>
      <c r="C3" s="101"/>
      <c r="D3" s="101"/>
      <c r="E3" s="101"/>
      <c r="F3" s="101"/>
      <c r="G3" s="143"/>
      <c r="H3" s="217"/>
    </row>
    <row r="4" spans="1:8" x14ac:dyDescent="0.3">
      <c r="A4" s="102" t="str">
        <f>'[1]ფორმა N2'!A4</f>
        <v>ანგარიშვალდებული პირის დასახელება:</v>
      </c>
      <c r="B4" s="101"/>
      <c r="C4" s="101"/>
      <c r="D4" s="101"/>
      <c r="E4" s="101"/>
      <c r="F4" s="101"/>
      <c r="G4" s="101"/>
      <c r="H4" s="145"/>
    </row>
    <row r="5" spans="1:8" x14ac:dyDescent="0.3">
      <c r="A5" s="275" t="s">
        <v>484</v>
      </c>
      <c r="B5" s="275"/>
      <c r="C5" s="275"/>
      <c r="D5" s="275"/>
      <c r="E5" s="275"/>
      <c r="F5" s="275"/>
      <c r="G5" s="275"/>
      <c r="H5" s="145"/>
    </row>
    <row r="6" spans="1:8" x14ac:dyDescent="0.3">
      <c r="A6" s="102"/>
      <c r="B6" s="101"/>
      <c r="C6" s="101"/>
      <c r="D6" s="101"/>
      <c r="E6" s="101"/>
      <c r="F6" s="101"/>
      <c r="G6" s="101"/>
      <c r="H6" s="145"/>
    </row>
    <row r="7" spans="1:8" x14ac:dyDescent="0.3">
      <c r="A7" s="101"/>
      <c r="B7" s="101"/>
      <c r="C7" s="101"/>
      <c r="D7" s="101"/>
      <c r="E7" s="101"/>
      <c r="F7" s="101"/>
      <c r="G7" s="101"/>
      <c r="H7" s="146"/>
    </row>
    <row r="8" spans="1:8" ht="36" customHeight="1" x14ac:dyDescent="0.3">
      <c r="A8" s="218" t="s">
        <v>362</v>
      </c>
      <c r="B8" s="218" t="s">
        <v>159</v>
      </c>
      <c r="C8" s="219" t="s">
        <v>429</v>
      </c>
      <c r="D8" s="219" t="s">
        <v>430</v>
      </c>
      <c r="E8" s="219" t="s">
        <v>304</v>
      </c>
      <c r="F8" s="218" t="s">
        <v>369</v>
      </c>
      <c r="G8" s="219" t="s">
        <v>363</v>
      </c>
      <c r="H8" s="146"/>
    </row>
    <row r="9" spans="1:8" x14ac:dyDescent="0.3">
      <c r="A9" s="220" t="s">
        <v>364</v>
      </c>
      <c r="B9" s="221"/>
      <c r="C9" s="222"/>
      <c r="D9" s="223"/>
      <c r="E9" s="223"/>
      <c r="F9" s="223"/>
      <c r="G9" s="224"/>
      <c r="H9" s="146"/>
    </row>
    <row r="10" spans="1:8" ht="15.75" x14ac:dyDescent="0.3">
      <c r="A10" s="221">
        <v>1</v>
      </c>
      <c r="B10" s="225"/>
      <c r="C10" s="226"/>
      <c r="D10" s="227"/>
      <c r="E10" s="227"/>
      <c r="F10" s="227"/>
      <c r="G10" s="228" t="str">
        <f>IF(ISBLANK(B10),"",G9+C10-D10)</f>
        <v/>
      </c>
      <c r="H10" s="146"/>
    </row>
    <row r="11" spans="1:8" ht="15.75" x14ac:dyDescent="0.3">
      <c r="A11" s="221">
        <v>2</v>
      </c>
      <c r="B11" s="225"/>
      <c r="C11" s="226"/>
      <c r="D11" s="227"/>
      <c r="E11" s="227"/>
      <c r="F11" s="227"/>
      <c r="G11" s="228" t="str">
        <f t="shared" ref="G11:G38" si="0">IF(ISBLANK(B11),"",G10+C11-D11)</f>
        <v/>
      </c>
      <c r="H11" s="146"/>
    </row>
    <row r="12" spans="1:8" ht="15.75" x14ac:dyDescent="0.3">
      <c r="A12" s="221">
        <v>3</v>
      </c>
      <c r="B12" s="225"/>
      <c r="C12" s="226"/>
      <c r="D12" s="227"/>
      <c r="E12" s="227"/>
      <c r="F12" s="227"/>
      <c r="G12" s="228" t="str">
        <f t="shared" si="0"/>
        <v/>
      </c>
      <c r="H12" s="146"/>
    </row>
    <row r="13" spans="1:8" ht="15.75" x14ac:dyDescent="0.3">
      <c r="A13" s="221">
        <v>4</v>
      </c>
      <c r="B13" s="225"/>
      <c r="C13" s="226"/>
      <c r="D13" s="227"/>
      <c r="E13" s="227"/>
      <c r="F13" s="227"/>
      <c r="G13" s="228" t="str">
        <f t="shared" si="0"/>
        <v/>
      </c>
      <c r="H13" s="146"/>
    </row>
    <row r="14" spans="1:8" ht="15.75" x14ac:dyDescent="0.3">
      <c r="A14" s="221">
        <v>5</v>
      </c>
      <c r="B14" s="225"/>
      <c r="C14" s="226"/>
      <c r="D14" s="227"/>
      <c r="E14" s="227"/>
      <c r="F14" s="227"/>
      <c r="G14" s="228" t="str">
        <f t="shared" si="0"/>
        <v/>
      </c>
      <c r="H14" s="146"/>
    </row>
    <row r="15" spans="1:8" ht="15.75" x14ac:dyDescent="0.3">
      <c r="A15" s="221">
        <v>6</v>
      </c>
      <c r="B15" s="225"/>
      <c r="C15" s="226"/>
      <c r="D15" s="227"/>
      <c r="E15" s="227"/>
      <c r="F15" s="227"/>
      <c r="G15" s="228" t="str">
        <f t="shared" si="0"/>
        <v/>
      </c>
      <c r="H15" s="146"/>
    </row>
    <row r="16" spans="1:8" ht="15.75" x14ac:dyDescent="0.3">
      <c r="A16" s="221">
        <v>7</v>
      </c>
      <c r="B16" s="225"/>
      <c r="C16" s="226"/>
      <c r="D16" s="227"/>
      <c r="E16" s="227"/>
      <c r="F16" s="227"/>
      <c r="G16" s="228" t="str">
        <f t="shared" si="0"/>
        <v/>
      </c>
      <c r="H16" s="146"/>
    </row>
    <row r="17" spans="1:8" ht="15.75" x14ac:dyDescent="0.3">
      <c r="A17" s="221">
        <v>8</v>
      </c>
      <c r="B17" s="225"/>
      <c r="C17" s="226"/>
      <c r="D17" s="227"/>
      <c r="E17" s="227"/>
      <c r="F17" s="227"/>
      <c r="G17" s="228" t="str">
        <f t="shared" si="0"/>
        <v/>
      </c>
      <c r="H17" s="146"/>
    </row>
    <row r="18" spans="1:8" ht="15.75" x14ac:dyDescent="0.3">
      <c r="A18" s="221">
        <v>9</v>
      </c>
      <c r="B18" s="225"/>
      <c r="C18" s="226"/>
      <c r="D18" s="227"/>
      <c r="E18" s="227"/>
      <c r="F18" s="227"/>
      <c r="G18" s="228" t="str">
        <f t="shared" si="0"/>
        <v/>
      </c>
      <c r="H18" s="146"/>
    </row>
    <row r="19" spans="1:8" ht="15.75" x14ac:dyDescent="0.3">
      <c r="A19" s="221">
        <v>10</v>
      </c>
      <c r="B19" s="225"/>
      <c r="C19" s="226"/>
      <c r="D19" s="227"/>
      <c r="E19" s="227"/>
      <c r="F19" s="227"/>
      <c r="G19" s="228" t="str">
        <f t="shared" si="0"/>
        <v/>
      </c>
      <c r="H19" s="146"/>
    </row>
    <row r="20" spans="1:8" ht="15.75" x14ac:dyDescent="0.3">
      <c r="A20" s="221">
        <v>11</v>
      </c>
      <c r="B20" s="225"/>
      <c r="C20" s="226"/>
      <c r="D20" s="227"/>
      <c r="E20" s="227"/>
      <c r="F20" s="227"/>
      <c r="G20" s="228" t="str">
        <f t="shared" si="0"/>
        <v/>
      </c>
      <c r="H20" s="146"/>
    </row>
    <row r="21" spans="1:8" ht="15.75" x14ac:dyDescent="0.3">
      <c r="A21" s="221">
        <v>12</v>
      </c>
      <c r="B21" s="225"/>
      <c r="C21" s="226"/>
      <c r="D21" s="227"/>
      <c r="E21" s="227"/>
      <c r="F21" s="227"/>
      <c r="G21" s="228" t="str">
        <f t="shared" si="0"/>
        <v/>
      </c>
      <c r="H21" s="146"/>
    </row>
    <row r="22" spans="1:8" ht="15.75" x14ac:dyDescent="0.3">
      <c r="A22" s="221">
        <v>13</v>
      </c>
      <c r="B22" s="225"/>
      <c r="C22" s="226"/>
      <c r="D22" s="227"/>
      <c r="E22" s="227"/>
      <c r="F22" s="227"/>
      <c r="G22" s="228" t="str">
        <f t="shared" si="0"/>
        <v/>
      </c>
      <c r="H22" s="146"/>
    </row>
    <row r="23" spans="1:8" ht="15.75" x14ac:dyDescent="0.3">
      <c r="A23" s="221">
        <v>14</v>
      </c>
      <c r="B23" s="225"/>
      <c r="C23" s="226"/>
      <c r="D23" s="227"/>
      <c r="E23" s="227"/>
      <c r="F23" s="227"/>
      <c r="G23" s="228" t="str">
        <f t="shared" si="0"/>
        <v/>
      </c>
      <c r="H23" s="146"/>
    </row>
    <row r="24" spans="1:8" ht="15.75" x14ac:dyDescent="0.3">
      <c r="A24" s="221">
        <v>15</v>
      </c>
      <c r="B24" s="225"/>
      <c r="C24" s="226"/>
      <c r="D24" s="227"/>
      <c r="E24" s="227"/>
      <c r="F24" s="227"/>
      <c r="G24" s="228" t="str">
        <f t="shared" si="0"/>
        <v/>
      </c>
      <c r="H24" s="146"/>
    </row>
    <row r="25" spans="1:8" ht="15.75" x14ac:dyDescent="0.3">
      <c r="A25" s="221">
        <v>16</v>
      </c>
      <c r="B25" s="225"/>
      <c r="C25" s="226"/>
      <c r="D25" s="227"/>
      <c r="E25" s="227"/>
      <c r="F25" s="227"/>
      <c r="G25" s="228" t="str">
        <f t="shared" si="0"/>
        <v/>
      </c>
      <c r="H25" s="146"/>
    </row>
    <row r="26" spans="1:8" ht="15.75" x14ac:dyDescent="0.3">
      <c r="A26" s="221">
        <v>17</v>
      </c>
      <c r="B26" s="225"/>
      <c r="C26" s="226"/>
      <c r="D26" s="227"/>
      <c r="E26" s="227"/>
      <c r="F26" s="227"/>
      <c r="G26" s="228" t="str">
        <f t="shared" si="0"/>
        <v/>
      </c>
      <c r="H26" s="146"/>
    </row>
    <row r="27" spans="1:8" ht="15.75" x14ac:dyDescent="0.3">
      <c r="A27" s="221">
        <v>18</v>
      </c>
      <c r="B27" s="225"/>
      <c r="C27" s="226"/>
      <c r="D27" s="227"/>
      <c r="E27" s="227"/>
      <c r="F27" s="227"/>
      <c r="G27" s="228" t="str">
        <f t="shared" si="0"/>
        <v/>
      </c>
      <c r="H27" s="146"/>
    </row>
    <row r="28" spans="1:8" ht="15.75" x14ac:dyDescent="0.3">
      <c r="A28" s="221">
        <v>19</v>
      </c>
      <c r="B28" s="225"/>
      <c r="C28" s="226"/>
      <c r="D28" s="227"/>
      <c r="E28" s="227"/>
      <c r="F28" s="227"/>
      <c r="G28" s="228" t="str">
        <f t="shared" si="0"/>
        <v/>
      </c>
      <c r="H28" s="146"/>
    </row>
    <row r="29" spans="1:8" ht="15.75" x14ac:dyDescent="0.3">
      <c r="A29" s="221">
        <v>20</v>
      </c>
      <c r="B29" s="225"/>
      <c r="C29" s="226"/>
      <c r="D29" s="227"/>
      <c r="E29" s="227"/>
      <c r="F29" s="227"/>
      <c r="G29" s="228" t="str">
        <f t="shared" si="0"/>
        <v/>
      </c>
      <c r="H29" s="146"/>
    </row>
    <row r="30" spans="1:8" ht="15.75" x14ac:dyDescent="0.3">
      <c r="A30" s="221">
        <v>21</v>
      </c>
      <c r="B30" s="225"/>
      <c r="C30" s="229"/>
      <c r="D30" s="230"/>
      <c r="E30" s="230"/>
      <c r="F30" s="230"/>
      <c r="G30" s="228" t="str">
        <f t="shared" si="0"/>
        <v/>
      </c>
      <c r="H30" s="146"/>
    </row>
    <row r="31" spans="1:8" ht="15.75" x14ac:dyDescent="0.3">
      <c r="A31" s="221">
        <v>22</v>
      </c>
      <c r="B31" s="225"/>
      <c r="C31" s="229"/>
      <c r="D31" s="230"/>
      <c r="E31" s="230"/>
      <c r="F31" s="230"/>
      <c r="G31" s="228" t="str">
        <f t="shared" si="0"/>
        <v/>
      </c>
      <c r="H31" s="146"/>
    </row>
    <row r="32" spans="1:8" ht="15.75" x14ac:dyDescent="0.3">
      <c r="A32" s="221">
        <v>23</v>
      </c>
      <c r="B32" s="225"/>
      <c r="C32" s="229"/>
      <c r="D32" s="230"/>
      <c r="E32" s="230"/>
      <c r="F32" s="230"/>
      <c r="G32" s="228" t="str">
        <f t="shared" si="0"/>
        <v/>
      </c>
      <c r="H32" s="146"/>
    </row>
    <row r="33" spans="1:10" ht="15.75" x14ac:dyDescent="0.3">
      <c r="A33" s="221">
        <v>24</v>
      </c>
      <c r="B33" s="225"/>
      <c r="C33" s="229"/>
      <c r="D33" s="230"/>
      <c r="E33" s="230"/>
      <c r="F33" s="230"/>
      <c r="G33" s="228" t="str">
        <f t="shared" si="0"/>
        <v/>
      </c>
      <c r="H33" s="146"/>
    </row>
    <row r="34" spans="1:10" ht="15.75" x14ac:dyDescent="0.3">
      <c r="A34" s="221">
        <v>25</v>
      </c>
      <c r="B34" s="225"/>
      <c r="C34" s="229"/>
      <c r="D34" s="230"/>
      <c r="E34" s="230"/>
      <c r="F34" s="230"/>
      <c r="G34" s="228" t="str">
        <f t="shared" si="0"/>
        <v/>
      </c>
      <c r="H34" s="146"/>
    </row>
    <row r="35" spans="1:10" ht="15.75" x14ac:dyDescent="0.3">
      <c r="A35" s="221">
        <v>26</v>
      </c>
      <c r="B35" s="225"/>
      <c r="C35" s="229"/>
      <c r="D35" s="230"/>
      <c r="E35" s="230"/>
      <c r="F35" s="230"/>
      <c r="G35" s="228" t="str">
        <f t="shared" si="0"/>
        <v/>
      </c>
      <c r="H35" s="146"/>
    </row>
    <row r="36" spans="1:10" ht="15.75" x14ac:dyDescent="0.3">
      <c r="A36" s="221">
        <v>27</v>
      </c>
      <c r="B36" s="225"/>
      <c r="C36" s="229"/>
      <c r="D36" s="230"/>
      <c r="E36" s="230"/>
      <c r="F36" s="230"/>
      <c r="G36" s="228" t="str">
        <f t="shared" si="0"/>
        <v/>
      </c>
      <c r="H36" s="146"/>
    </row>
    <row r="37" spans="1:10" ht="15.75" x14ac:dyDescent="0.3">
      <c r="A37" s="221">
        <v>28</v>
      </c>
      <c r="B37" s="225"/>
      <c r="C37" s="229"/>
      <c r="D37" s="230"/>
      <c r="E37" s="230"/>
      <c r="F37" s="230"/>
      <c r="G37" s="228" t="str">
        <f t="shared" si="0"/>
        <v/>
      </c>
      <c r="H37" s="146"/>
    </row>
    <row r="38" spans="1:10" ht="15.75" x14ac:dyDescent="0.3">
      <c r="A38" s="221">
        <v>29</v>
      </c>
      <c r="B38" s="225"/>
      <c r="C38" s="229"/>
      <c r="D38" s="230"/>
      <c r="E38" s="230"/>
      <c r="F38" s="230"/>
      <c r="G38" s="228" t="str">
        <f t="shared" si="0"/>
        <v/>
      </c>
      <c r="H38" s="146"/>
    </row>
    <row r="39" spans="1:10" ht="15.75" x14ac:dyDescent="0.3">
      <c r="A39" s="221">
        <v>30</v>
      </c>
      <c r="B39" s="225"/>
      <c r="C39" s="229"/>
      <c r="D39" s="230"/>
      <c r="E39" s="230"/>
      <c r="F39" s="230"/>
      <c r="G39" s="228" t="str">
        <f>IF(ISBLANK(B39),"",#REF!+C39-D39)</f>
        <v/>
      </c>
      <c r="H39" s="146"/>
    </row>
    <row r="40" spans="1:10" x14ac:dyDescent="0.3">
      <c r="A40" s="231" t="s">
        <v>365</v>
      </c>
      <c r="B40" s="232"/>
      <c r="C40" s="233"/>
      <c r="D40" s="234"/>
      <c r="E40" s="234"/>
      <c r="F40" s="235"/>
      <c r="G40" s="236" t="str">
        <f>G39</f>
        <v/>
      </c>
      <c r="H40" s="146"/>
    </row>
    <row r="44" spans="1:10" x14ac:dyDescent="0.3">
      <c r="B44" s="239" t="s">
        <v>120</v>
      </c>
      <c r="F44" s="240"/>
    </row>
    <row r="45" spans="1:10" x14ac:dyDescent="0.3">
      <c r="F45" s="238"/>
      <c r="G45" s="238"/>
      <c r="H45" s="238"/>
      <c r="I45" s="238"/>
      <c r="J45" s="238"/>
    </row>
    <row r="46" spans="1:10" x14ac:dyDescent="0.3">
      <c r="C46" s="241"/>
      <c r="F46" s="241"/>
      <c r="G46" s="242"/>
      <c r="H46" s="238"/>
      <c r="I46" s="238"/>
      <c r="J46" s="238"/>
    </row>
    <row r="47" spans="1:10" x14ac:dyDescent="0.3">
      <c r="A47" s="238"/>
      <c r="C47" s="243" t="s">
        <v>297</v>
      </c>
      <c r="F47" s="244" t="s">
        <v>302</v>
      </c>
      <c r="G47" s="242"/>
      <c r="H47" s="238"/>
      <c r="I47" s="238"/>
      <c r="J47" s="238"/>
    </row>
    <row r="48" spans="1:10" x14ac:dyDescent="0.3">
      <c r="A48" s="238"/>
      <c r="F48" s="237" t="s">
        <v>298</v>
      </c>
      <c r="G48" s="238"/>
      <c r="H48" s="238"/>
      <c r="I48" s="238"/>
      <c r="J48" s="238"/>
    </row>
    <row r="49" spans="2:3" s="238" customFormat="1" x14ac:dyDescent="0.3">
      <c r="B49" s="237"/>
      <c r="C49" s="245" t="s">
        <v>155</v>
      </c>
    </row>
    <row r="50" spans="2:3" s="238" customFormat="1" ht="12.75" x14ac:dyDescent="0.2"/>
    <row r="51" spans="2:3" s="238" customFormat="1" ht="12.75" x14ac:dyDescent="0.2"/>
    <row r="52" spans="2:3" s="238" customFormat="1" ht="12.75" x14ac:dyDescent="0.2"/>
    <row r="53" spans="2:3" s="238" customFormat="1" ht="12.75" x14ac:dyDescent="0.2"/>
  </sheetData>
  <mergeCells count="1">
    <mergeCell ref="G2:H2"/>
  </mergeCells>
  <dataValidations disablePrompts="1"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10:B39">
      <formula1>40543</formula1>
      <formula2>42004</formula2>
    </dataValidation>
  </dataValidations>
  <printOptions gridLines="1"/>
  <pageMargins left="0.7" right="0.7" top="0.75" bottom="0.75" header="0.3" footer="0.3"/>
  <pageSetup scale="6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K53"/>
  <sheetViews>
    <sheetView showGridLines="0" workbookViewId="0">
      <selection activeCell="J17" sqref="J17"/>
    </sheetView>
  </sheetViews>
  <sheetFormatPr defaultRowHeight="12.75" x14ac:dyDescent="0.2"/>
  <cols>
    <col min="1" max="1" width="53.5703125" style="28" customWidth="1"/>
    <col min="2" max="2" width="10.7109375" style="28" customWidth="1"/>
    <col min="3" max="3" width="12.42578125" style="28" customWidth="1"/>
    <col min="4" max="4" width="10.42578125" style="28" customWidth="1"/>
    <col min="5" max="5" width="13.140625" style="28" customWidth="1"/>
    <col min="6" max="6" width="10.42578125" style="28" customWidth="1"/>
    <col min="7" max="8" width="10.5703125" style="28" customWidth="1"/>
    <col min="9" max="9" width="9.85546875" style="28" customWidth="1"/>
    <col min="10" max="10" width="12.7109375" style="28" customWidth="1"/>
    <col min="11" max="11" width="0.7109375" style="28" customWidth="1"/>
    <col min="12" max="16384" width="9.140625" style="28"/>
  </cols>
  <sheetData>
    <row r="1" spans="1:11" s="26" customFormat="1" ht="15" x14ac:dyDescent="0.2">
      <c r="A1" s="185" t="s">
        <v>341</v>
      </c>
      <c r="B1" s="186"/>
      <c r="C1" s="186"/>
      <c r="D1" s="186"/>
      <c r="E1" s="186"/>
      <c r="F1" s="103"/>
      <c r="G1" s="103"/>
      <c r="H1" s="103"/>
      <c r="I1" s="390" t="s">
        <v>123</v>
      </c>
      <c r="J1" s="390"/>
      <c r="K1" s="192"/>
    </row>
    <row r="2" spans="1:11" s="26" customFormat="1" ht="15" x14ac:dyDescent="0.3">
      <c r="A2" s="146" t="s">
        <v>158</v>
      </c>
      <c r="B2" s="186"/>
      <c r="C2" s="186"/>
      <c r="D2" s="186"/>
      <c r="E2" s="186"/>
      <c r="F2" s="187"/>
      <c r="G2" s="188"/>
      <c r="H2" s="188"/>
      <c r="I2" s="388" t="s">
        <v>513</v>
      </c>
      <c r="J2" s="389"/>
      <c r="K2" s="192"/>
    </row>
    <row r="3" spans="1:11" s="26" customFormat="1" ht="15" x14ac:dyDescent="0.2">
      <c r="A3" s="186"/>
      <c r="B3" s="186"/>
      <c r="C3" s="186"/>
      <c r="D3" s="186"/>
      <c r="E3" s="186"/>
      <c r="F3" s="187"/>
      <c r="G3" s="188"/>
      <c r="H3" s="188"/>
      <c r="I3" s="189"/>
      <c r="J3" s="100"/>
      <c r="K3" s="192"/>
    </row>
    <row r="4" spans="1:11" s="2" customFormat="1" ht="15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01"/>
      <c r="E4" s="101"/>
      <c r="F4" s="102"/>
      <c r="G4" s="102"/>
      <c r="H4" s="102"/>
      <c r="I4" s="174"/>
      <c r="J4" s="101"/>
      <c r="K4" s="146"/>
    </row>
    <row r="5" spans="1:11" s="2" customFormat="1" ht="15" x14ac:dyDescent="0.3">
      <c r="A5" s="167" t="s">
        <v>484</v>
      </c>
      <c r="B5" s="168"/>
      <c r="C5" s="168"/>
      <c r="D5" s="168"/>
      <c r="E5" s="168"/>
      <c r="F5" s="69"/>
      <c r="G5" s="69"/>
      <c r="H5" s="69"/>
      <c r="I5" s="180"/>
      <c r="J5" s="69"/>
      <c r="K5" s="146"/>
    </row>
    <row r="6" spans="1:11" s="26" customFormat="1" ht="13.5" x14ac:dyDescent="0.2">
      <c r="A6" s="190"/>
      <c r="B6" s="191"/>
      <c r="C6" s="191"/>
      <c r="D6" s="186"/>
      <c r="E6" s="186"/>
      <c r="F6" s="186"/>
      <c r="G6" s="186"/>
      <c r="H6" s="186"/>
      <c r="I6" s="186"/>
      <c r="J6" s="186"/>
      <c r="K6" s="192"/>
    </row>
    <row r="7" spans="1:11" ht="45" x14ac:dyDescent="0.2">
      <c r="A7" s="181"/>
      <c r="B7" s="391" t="s">
        <v>241</v>
      </c>
      <c r="C7" s="391"/>
      <c r="D7" s="391" t="s">
        <v>323</v>
      </c>
      <c r="E7" s="391"/>
      <c r="F7" s="391" t="s">
        <v>324</v>
      </c>
      <c r="G7" s="391"/>
      <c r="H7" s="204" t="s">
        <v>310</v>
      </c>
      <c r="I7" s="391" t="s">
        <v>244</v>
      </c>
      <c r="J7" s="391"/>
      <c r="K7" s="193"/>
    </row>
    <row r="8" spans="1:11" ht="15" x14ac:dyDescent="0.2">
      <c r="A8" s="182" t="s">
        <v>130</v>
      </c>
      <c r="B8" s="183" t="s">
        <v>243</v>
      </c>
      <c r="C8" s="184" t="s">
        <v>242</v>
      </c>
      <c r="D8" s="183" t="s">
        <v>243</v>
      </c>
      <c r="E8" s="184" t="s">
        <v>242</v>
      </c>
      <c r="F8" s="183" t="s">
        <v>243</v>
      </c>
      <c r="G8" s="184" t="s">
        <v>242</v>
      </c>
      <c r="H8" s="184" t="s">
        <v>242</v>
      </c>
      <c r="I8" s="183" t="s">
        <v>243</v>
      </c>
      <c r="J8" s="184" t="s">
        <v>242</v>
      </c>
      <c r="K8" s="193"/>
    </row>
    <row r="9" spans="1:11" ht="15" x14ac:dyDescent="0.2">
      <c r="A9" s="70" t="s">
        <v>131</v>
      </c>
      <c r="B9" s="107">
        <f>SUM(B10,B14,B17)</f>
        <v>0</v>
      </c>
      <c r="C9" s="107">
        <f>SUM(C10,C14,C17)</f>
        <v>7534.77</v>
      </c>
      <c r="D9" s="107">
        <f t="shared" ref="D9:J9" si="0">SUM(D10,D14,D17)</f>
        <v>0</v>
      </c>
      <c r="E9" s="107">
        <f>SUM(E10,E14,E17)</f>
        <v>0</v>
      </c>
      <c r="F9" s="107">
        <f t="shared" si="0"/>
        <v>0</v>
      </c>
      <c r="G9" s="107">
        <f>SUM(G10,G14,G17)</f>
        <v>0</v>
      </c>
      <c r="H9" s="107">
        <f>SUM(H10,H14,H17)</f>
        <v>0</v>
      </c>
      <c r="I9" s="107">
        <f>SUM(I10,I14,I17)</f>
        <v>0</v>
      </c>
      <c r="J9" s="107">
        <f t="shared" si="0"/>
        <v>7534.77</v>
      </c>
      <c r="K9" s="193"/>
    </row>
    <row r="10" spans="1:11" ht="15" x14ac:dyDescent="0.2">
      <c r="A10" s="71" t="s">
        <v>132</v>
      </c>
      <c r="B10" s="181">
        <f>SUM(B11:B13)</f>
        <v>0</v>
      </c>
      <c r="C10" s="181">
        <f>SUM(C11:C13)</f>
        <v>0</v>
      </c>
      <c r="D10" s="181">
        <f t="shared" ref="D10:J10" si="1">SUM(D11:D13)</f>
        <v>0</v>
      </c>
      <c r="E10" s="181">
        <f>SUM(E11:E13)</f>
        <v>0</v>
      </c>
      <c r="F10" s="181">
        <f t="shared" si="1"/>
        <v>0</v>
      </c>
      <c r="G10" s="181">
        <f>SUM(G11:G13)</f>
        <v>0</v>
      </c>
      <c r="H10" s="181">
        <f>SUM(H11:H13)</f>
        <v>0</v>
      </c>
      <c r="I10" s="181">
        <f>SUM(I11:I13)</f>
        <v>0</v>
      </c>
      <c r="J10" s="181">
        <f t="shared" si="1"/>
        <v>0</v>
      </c>
      <c r="K10" s="193"/>
    </row>
    <row r="11" spans="1:11" ht="15" x14ac:dyDescent="0.2">
      <c r="A11" s="71" t="s">
        <v>133</v>
      </c>
      <c r="B11" s="29"/>
      <c r="C11" s="29"/>
      <c r="D11" s="29"/>
      <c r="E11" s="29"/>
      <c r="F11" s="29"/>
      <c r="G11" s="29"/>
      <c r="H11" s="29"/>
      <c r="I11" s="29"/>
      <c r="J11" s="29"/>
      <c r="K11" s="193"/>
    </row>
    <row r="12" spans="1:11" ht="15" x14ac:dyDescent="0.2">
      <c r="A12" s="71" t="s">
        <v>134</v>
      </c>
      <c r="B12" s="29"/>
      <c r="C12" s="29"/>
      <c r="D12" s="29"/>
      <c r="E12" s="29"/>
      <c r="F12" s="29"/>
      <c r="G12" s="29"/>
      <c r="H12" s="29"/>
      <c r="I12" s="29"/>
      <c r="J12" s="29"/>
      <c r="K12" s="193"/>
    </row>
    <row r="13" spans="1:11" ht="15" x14ac:dyDescent="0.2">
      <c r="A13" s="71" t="s">
        <v>135</v>
      </c>
      <c r="B13" s="29"/>
      <c r="C13" s="29"/>
      <c r="D13" s="29"/>
      <c r="E13" s="29"/>
      <c r="F13" s="29"/>
      <c r="G13" s="29"/>
      <c r="H13" s="29"/>
      <c r="I13" s="29"/>
      <c r="J13" s="29"/>
      <c r="K13" s="193"/>
    </row>
    <row r="14" spans="1:11" ht="15" x14ac:dyDescent="0.2">
      <c r="A14" s="71" t="s">
        <v>136</v>
      </c>
      <c r="B14" s="181">
        <f>SUM(B15:B16)</f>
        <v>0</v>
      </c>
      <c r="C14" s="181">
        <f>SUM(C15:C16)</f>
        <v>6974.77</v>
      </c>
      <c r="D14" s="181">
        <f t="shared" ref="D14:J14" si="2">SUM(D15:D16)</f>
        <v>0</v>
      </c>
      <c r="E14" s="181">
        <f>SUM(E15:E16)</f>
        <v>0</v>
      </c>
      <c r="F14" s="181">
        <f t="shared" si="2"/>
        <v>0</v>
      </c>
      <c r="G14" s="181">
        <f>SUM(G15:G16)</f>
        <v>0</v>
      </c>
      <c r="H14" s="181">
        <f>SUM(H15:H16)</f>
        <v>0</v>
      </c>
      <c r="I14" s="181">
        <f>SUM(I15:I16)</f>
        <v>0</v>
      </c>
      <c r="J14" s="181">
        <f t="shared" si="2"/>
        <v>6974.77</v>
      </c>
      <c r="K14" s="193"/>
    </row>
    <row r="15" spans="1:11" ht="15" x14ac:dyDescent="0.2">
      <c r="A15" s="71" t="s">
        <v>137</v>
      </c>
      <c r="B15" s="29"/>
      <c r="C15" s="29"/>
      <c r="D15" s="29"/>
      <c r="E15" s="29"/>
      <c r="F15" s="29"/>
      <c r="G15" s="29"/>
      <c r="H15" s="29"/>
      <c r="I15" s="29"/>
      <c r="J15" s="29"/>
      <c r="K15" s="193"/>
    </row>
    <row r="16" spans="1:11" ht="15" x14ac:dyDescent="0.2">
      <c r="A16" s="71" t="s">
        <v>138</v>
      </c>
      <c r="B16" s="29"/>
      <c r="C16" s="29">
        <v>6974.77</v>
      </c>
      <c r="D16" s="29"/>
      <c r="E16" s="29"/>
      <c r="F16" s="29"/>
      <c r="G16" s="29"/>
      <c r="H16" s="29"/>
      <c r="I16" s="29"/>
      <c r="J16" s="29">
        <v>6974.77</v>
      </c>
      <c r="K16" s="193"/>
    </row>
    <row r="17" spans="1:11" ht="15" x14ac:dyDescent="0.2">
      <c r="A17" s="71" t="s">
        <v>139</v>
      </c>
      <c r="B17" s="181">
        <f>SUM(B18:B19,B22,B23)</f>
        <v>0</v>
      </c>
      <c r="C17" s="181">
        <f>SUM(C18:C19,C22,C23)</f>
        <v>560</v>
      </c>
      <c r="D17" s="181">
        <f t="shared" ref="D17:J17" si="3">SUM(D18:D19,D22,D23)</f>
        <v>0</v>
      </c>
      <c r="E17" s="181">
        <f>SUM(E18:E19,E22,E23)</f>
        <v>0</v>
      </c>
      <c r="F17" s="181">
        <f t="shared" si="3"/>
        <v>0</v>
      </c>
      <c r="G17" s="181">
        <f>SUM(G18:G19,G22,G23)</f>
        <v>0</v>
      </c>
      <c r="H17" s="181">
        <f>SUM(H18:H19,H22,H23)</f>
        <v>0</v>
      </c>
      <c r="I17" s="181">
        <f>SUM(I18:I19,I22,I23)</f>
        <v>0</v>
      </c>
      <c r="J17" s="181">
        <f t="shared" si="3"/>
        <v>560</v>
      </c>
      <c r="K17" s="193"/>
    </row>
    <row r="18" spans="1:11" ht="15" x14ac:dyDescent="0.2">
      <c r="A18" s="71" t="s">
        <v>140</v>
      </c>
      <c r="B18" s="29"/>
      <c r="C18" s="29"/>
      <c r="D18" s="29"/>
      <c r="E18" s="29"/>
      <c r="F18" s="29"/>
      <c r="G18" s="29"/>
      <c r="H18" s="29"/>
      <c r="I18" s="29"/>
      <c r="J18" s="29"/>
      <c r="K18" s="193"/>
    </row>
    <row r="19" spans="1:11" ht="15" x14ac:dyDescent="0.2">
      <c r="A19" s="71" t="s">
        <v>141</v>
      </c>
      <c r="B19" s="181">
        <f>SUM(B20:B21)</f>
        <v>0</v>
      </c>
      <c r="C19" s="181">
        <f>SUM(C20:C21)</f>
        <v>560</v>
      </c>
      <c r="D19" s="181">
        <f t="shared" ref="D19:J19" si="4">SUM(D20:D21)</f>
        <v>0</v>
      </c>
      <c r="E19" s="181">
        <f>SUM(E20:E21)</f>
        <v>0</v>
      </c>
      <c r="F19" s="181">
        <f t="shared" si="4"/>
        <v>0</v>
      </c>
      <c r="G19" s="181">
        <f>SUM(G20:G21)</f>
        <v>0</v>
      </c>
      <c r="H19" s="181">
        <f>SUM(H20:H21)</f>
        <v>0</v>
      </c>
      <c r="I19" s="181">
        <f>SUM(I20:I21)</f>
        <v>0</v>
      </c>
      <c r="J19" s="181">
        <f t="shared" si="4"/>
        <v>560</v>
      </c>
      <c r="K19" s="193"/>
    </row>
    <row r="20" spans="1:11" ht="15" x14ac:dyDescent="0.2">
      <c r="A20" s="71" t="s">
        <v>142</v>
      </c>
      <c r="B20" s="29"/>
      <c r="C20" s="29"/>
      <c r="D20" s="29"/>
      <c r="E20" s="29"/>
      <c r="F20" s="29"/>
      <c r="G20" s="29"/>
      <c r="H20" s="29"/>
      <c r="I20" s="29"/>
      <c r="J20" s="29"/>
      <c r="K20" s="193"/>
    </row>
    <row r="21" spans="1:11" ht="15" x14ac:dyDescent="0.2">
      <c r="A21" s="71" t="s">
        <v>143</v>
      </c>
      <c r="B21" s="29"/>
      <c r="C21" s="29">
        <v>560</v>
      </c>
      <c r="D21" s="29"/>
      <c r="E21" s="29"/>
      <c r="F21" s="29"/>
      <c r="G21" s="29"/>
      <c r="H21" s="29"/>
      <c r="I21" s="29"/>
      <c r="J21" s="29">
        <v>560</v>
      </c>
      <c r="K21" s="193"/>
    </row>
    <row r="22" spans="1:11" ht="15" x14ac:dyDescent="0.2">
      <c r="A22" s="71" t="s">
        <v>144</v>
      </c>
      <c r="B22" s="29"/>
      <c r="C22" s="29"/>
      <c r="D22" s="29"/>
      <c r="E22" s="29"/>
      <c r="F22" s="29"/>
      <c r="G22" s="29"/>
      <c r="H22" s="29"/>
      <c r="I22" s="29"/>
      <c r="J22" s="29"/>
      <c r="K22" s="193"/>
    </row>
    <row r="23" spans="1:11" ht="15" x14ac:dyDescent="0.2">
      <c r="A23" s="71" t="s">
        <v>145</v>
      </c>
      <c r="B23" s="29"/>
      <c r="C23" s="29"/>
      <c r="D23" s="29"/>
      <c r="E23" s="29"/>
      <c r="F23" s="29"/>
      <c r="G23" s="29"/>
      <c r="H23" s="29"/>
      <c r="I23" s="29"/>
      <c r="J23" s="29"/>
      <c r="K23" s="193"/>
    </row>
    <row r="24" spans="1:11" ht="15" x14ac:dyDescent="0.2">
      <c r="A24" s="70" t="s">
        <v>146</v>
      </c>
      <c r="B24" s="107">
        <f>SUM(B25:B31)</f>
        <v>0</v>
      </c>
      <c r="C24" s="107">
        <f t="shared" ref="C24:J24" si="5">SUM(C25:C31)</f>
        <v>0</v>
      </c>
      <c r="D24" s="107">
        <f t="shared" si="5"/>
        <v>0</v>
      </c>
      <c r="E24" s="107">
        <f t="shared" si="5"/>
        <v>0</v>
      </c>
      <c r="F24" s="107">
        <f t="shared" si="5"/>
        <v>0</v>
      </c>
      <c r="G24" s="107">
        <f t="shared" si="5"/>
        <v>0</v>
      </c>
      <c r="H24" s="107">
        <f t="shared" si="5"/>
        <v>0</v>
      </c>
      <c r="I24" s="107">
        <f t="shared" si="5"/>
        <v>0</v>
      </c>
      <c r="J24" s="107">
        <f t="shared" si="5"/>
        <v>0</v>
      </c>
      <c r="K24" s="193"/>
    </row>
    <row r="25" spans="1:11" ht="15" x14ac:dyDescent="0.2">
      <c r="A25" s="71" t="s">
        <v>285</v>
      </c>
      <c r="B25" s="29"/>
      <c r="C25" s="29"/>
      <c r="D25" s="29"/>
      <c r="E25" s="29"/>
      <c r="F25" s="29"/>
      <c r="G25" s="29"/>
      <c r="H25" s="29"/>
      <c r="I25" s="29"/>
      <c r="J25" s="29"/>
      <c r="K25" s="193"/>
    </row>
    <row r="26" spans="1:11" ht="15" x14ac:dyDescent="0.2">
      <c r="A26" s="71" t="s">
        <v>286</v>
      </c>
      <c r="B26" s="29"/>
      <c r="C26" s="29"/>
      <c r="D26" s="29"/>
      <c r="E26" s="29"/>
      <c r="F26" s="29"/>
      <c r="G26" s="29"/>
      <c r="H26" s="29"/>
      <c r="I26" s="29"/>
      <c r="J26" s="29"/>
      <c r="K26" s="193"/>
    </row>
    <row r="27" spans="1:11" ht="15" x14ac:dyDescent="0.2">
      <c r="A27" s="71" t="s">
        <v>287</v>
      </c>
      <c r="B27" s="29"/>
      <c r="C27" s="29"/>
      <c r="D27" s="29"/>
      <c r="E27" s="29"/>
      <c r="F27" s="29"/>
      <c r="G27" s="29"/>
      <c r="H27" s="29"/>
      <c r="I27" s="29"/>
      <c r="J27" s="29"/>
      <c r="K27" s="193"/>
    </row>
    <row r="28" spans="1:11" ht="15" x14ac:dyDescent="0.2">
      <c r="A28" s="71" t="s">
        <v>288</v>
      </c>
      <c r="B28" s="29"/>
      <c r="C28" s="29"/>
      <c r="D28" s="29"/>
      <c r="E28" s="29"/>
      <c r="F28" s="29"/>
      <c r="G28" s="29"/>
      <c r="H28" s="29"/>
      <c r="I28" s="29"/>
      <c r="J28" s="29"/>
      <c r="K28" s="193"/>
    </row>
    <row r="29" spans="1:11" ht="15" x14ac:dyDescent="0.2">
      <c r="A29" s="71" t="s">
        <v>289</v>
      </c>
      <c r="B29" s="29"/>
      <c r="C29" s="29"/>
      <c r="D29" s="29"/>
      <c r="E29" s="29"/>
      <c r="F29" s="29"/>
      <c r="G29" s="29"/>
      <c r="H29" s="29"/>
      <c r="I29" s="29"/>
      <c r="J29" s="29"/>
      <c r="K29" s="193"/>
    </row>
    <row r="30" spans="1:11" ht="15" x14ac:dyDescent="0.2">
      <c r="A30" s="71" t="s">
        <v>290</v>
      </c>
      <c r="B30" s="29"/>
      <c r="C30" s="29"/>
      <c r="D30" s="29"/>
      <c r="E30" s="29"/>
      <c r="F30" s="29"/>
      <c r="G30" s="29"/>
      <c r="H30" s="29"/>
      <c r="I30" s="29"/>
      <c r="J30" s="29"/>
      <c r="K30" s="193"/>
    </row>
    <row r="31" spans="1:11" ht="15" x14ac:dyDescent="0.2">
      <c r="A31" s="71" t="s">
        <v>291</v>
      </c>
      <c r="B31" s="29"/>
      <c r="C31" s="29"/>
      <c r="D31" s="29"/>
      <c r="E31" s="29"/>
      <c r="F31" s="29"/>
      <c r="G31" s="29"/>
      <c r="H31" s="29"/>
      <c r="I31" s="29"/>
      <c r="J31" s="29"/>
      <c r="K31" s="193"/>
    </row>
    <row r="32" spans="1:11" ht="15" x14ac:dyDescent="0.2">
      <c r="A32" s="70" t="s">
        <v>147</v>
      </c>
      <c r="B32" s="107">
        <f>SUM(B33:B35)</f>
        <v>0</v>
      </c>
      <c r="C32" s="107">
        <f>SUM(C33:C35)</f>
        <v>0</v>
      </c>
      <c r="D32" s="107">
        <f t="shared" ref="D32:J32" si="6">SUM(D33:D35)</f>
        <v>0</v>
      </c>
      <c r="E32" s="107">
        <f>SUM(E33:E35)</f>
        <v>0</v>
      </c>
      <c r="F32" s="107">
        <f t="shared" si="6"/>
        <v>0</v>
      </c>
      <c r="G32" s="107">
        <f>SUM(G33:G35)</f>
        <v>0</v>
      </c>
      <c r="H32" s="107">
        <f>SUM(H33:H35)</f>
        <v>0</v>
      </c>
      <c r="I32" s="107">
        <f>SUM(I33:I35)</f>
        <v>0</v>
      </c>
      <c r="J32" s="107">
        <f t="shared" si="6"/>
        <v>0</v>
      </c>
      <c r="K32" s="193"/>
    </row>
    <row r="33" spans="1:11" ht="15" x14ac:dyDescent="0.2">
      <c r="A33" s="71" t="s">
        <v>292</v>
      </c>
      <c r="B33" s="29"/>
      <c r="C33" s="29"/>
      <c r="D33" s="29"/>
      <c r="E33" s="29"/>
      <c r="F33" s="29"/>
      <c r="G33" s="29"/>
      <c r="H33" s="29"/>
      <c r="I33" s="29"/>
      <c r="J33" s="29"/>
      <c r="K33" s="193"/>
    </row>
    <row r="34" spans="1:11" ht="15" x14ac:dyDescent="0.2">
      <c r="A34" s="71" t="s">
        <v>293</v>
      </c>
      <c r="B34" s="29"/>
      <c r="C34" s="29"/>
      <c r="D34" s="29"/>
      <c r="E34" s="29"/>
      <c r="F34" s="29"/>
      <c r="G34" s="29"/>
      <c r="H34" s="29"/>
      <c r="I34" s="29"/>
      <c r="J34" s="29"/>
      <c r="K34" s="193"/>
    </row>
    <row r="35" spans="1:11" ht="15" x14ac:dyDescent="0.2">
      <c r="A35" s="71" t="s">
        <v>294</v>
      </c>
      <c r="B35" s="29"/>
      <c r="C35" s="29"/>
      <c r="D35" s="29"/>
      <c r="E35" s="29"/>
      <c r="F35" s="29"/>
      <c r="G35" s="29"/>
      <c r="H35" s="29"/>
      <c r="I35" s="29"/>
      <c r="J35" s="29"/>
      <c r="K35" s="193"/>
    </row>
    <row r="36" spans="1:11" ht="15" x14ac:dyDescent="0.2">
      <c r="A36" s="70" t="s">
        <v>148</v>
      </c>
      <c r="B36" s="107">
        <f>SUM(B37:B39,B42)</f>
        <v>0</v>
      </c>
      <c r="C36" s="107">
        <f>SUM(C37:C39,C42)</f>
        <v>0</v>
      </c>
      <c r="D36" s="107">
        <f t="shared" ref="D36:J36" si="7">SUM(D37:D39,D42)</f>
        <v>0</v>
      </c>
      <c r="E36" s="107">
        <f>SUM(E37:E39,E42)</f>
        <v>0</v>
      </c>
      <c r="F36" s="107">
        <f t="shared" si="7"/>
        <v>0</v>
      </c>
      <c r="G36" s="107">
        <f>SUM(G37:G39,G42)</f>
        <v>0</v>
      </c>
      <c r="H36" s="107">
        <f>SUM(H37:H39,H42)</f>
        <v>0</v>
      </c>
      <c r="I36" s="107">
        <f>SUM(I37:I39,I42)</f>
        <v>0</v>
      </c>
      <c r="J36" s="107">
        <f t="shared" si="7"/>
        <v>0</v>
      </c>
      <c r="K36" s="193"/>
    </row>
    <row r="37" spans="1:11" ht="15" x14ac:dyDescent="0.2">
      <c r="A37" s="71" t="s">
        <v>149</v>
      </c>
      <c r="B37" s="29"/>
      <c r="C37" s="29"/>
      <c r="D37" s="29"/>
      <c r="E37" s="29"/>
      <c r="F37" s="29"/>
      <c r="G37" s="29"/>
      <c r="H37" s="29"/>
      <c r="I37" s="29"/>
      <c r="J37" s="29"/>
      <c r="K37" s="193"/>
    </row>
    <row r="38" spans="1:11" ht="15" x14ac:dyDescent="0.2">
      <c r="A38" s="71" t="s">
        <v>150</v>
      </c>
      <c r="B38" s="29"/>
      <c r="C38" s="29"/>
      <c r="D38" s="29"/>
      <c r="E38" s="29"/>
      <c r="F38" s="29"/>
      <c r="G38" s="29"/>
      <c r="H38" s="29"/>
      <c r="I38" s="29"/>
      <c r="J38" s="29"/>
      <c r="K38" s="193"/>
    </row>
    <row r="39" spans="1:11" ht="15" x14ac:dyDescent="0.2">
      <c r="A39" s="71" t="s">
        <v>151</v>
      </c>
      <c r="B39" s="181">
        <f>SUM(B40:B41)</f>
        <v>0</v>
      </c>
      <c r="C39" s="181">
        <f>SUM(C40:C41)</f>
        <v>0</v>
      </c>
      <c r="D39" s="181">
        <f t="shared" ref="D39:J39" si="8">SUM(D40:D41)</f>
        <v>0</v>
      </c>
      <c r="E39" s="181">
        <f>SUM(E40:E41)</f>
        <v>0</v>
      </c>
      <c r="F39" s="181">
        <f t="shared" si="8"/>
        <v>0</v>
      </c>
      <c r="G39" s="181">
        <f>SUM(G40:G41)</f>
        <v>0</v>
      </c>
      <c r="H39" s="181">
        <f>SUM(H40:H41)</f>
        <v>0</v>
      </c>
      <c r="I39" s="181">
        <f>SUM(I40:I41)</f>
        <v>0</v>
      </c>
      <c r="J39" s="181">
        <f t="shared" si="8"/>
        <v>0</v>
      </c>
      <c r="K39" s="193"/>
    </row>
    <row r="40" spans="1:11" ht="30" x14ac:dyDescent="0.2">
      <c r="A40" s="71" t="s">
        <v>152</v>
      </c>
      <c r="B40" s="29"/>
      <c r="C40" s="29"/>
      <c r="D40" s="29"/>
      <c r="E40" s="29"/>
      <c r="F40" s="29"/>
      <c r="G40" s="29"/>
      <c r="H40" s="29"/>
      <c r="I40" s="29"/>
      <c r="J40" s="29"/>
      <c r="K40" s="193"/>
    </row>
    <row r="41" spans="1:11" ht="15" x14ac:dyDescent="0.2">
      <c r="A41" s="71" t="s">
        <v>153</v>
      </c>
      <c r="B41" s="29"/>
      <c r="C41" s="29"/>
      <c r="D41" s="29"/>
      <c r="E41" s="29"/>
      <c r="F41" s="29"/>
      <c r="G41" s="29"/>
      <c r="H41" s="29"/>
      <c r="I41" s="29"/>
      <c r="J41" s="29"/>
      <c r="K41" s="193"/>
    </row>
    <row r="42" spans="1:11" ht="15" x14ac:dyDescent="0.2">
      <c r="A42" s="71" t="s">
        <v>154</v>
      </c>
      <c r="B42" s="29"/>
      <c r="C42" s="29"/>
      <c r="D42" s="29"/>
      <c r="E42" s="29"/>
      <c r="F42" s="29"/>
      <c r="G42" s="29"/>
      <c r="H42" s="29"/>
      <c r="I42" s="29"/>
      <c r="J42" s="29"/>
      <c r="K42" s="193"/>
    </row>
    <row r="43" spans="1:11" ht="15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</row>
    <row r="44" spans="1:11" s="26" customFormat="1" x14ac:dyDescent="0.2"/>
    <row r="45" spans="1:11" s="26" customFormat="1" x14ac:dyDescent="0.2">
      <c r="A45" s="28"/>
    </row>
    <row r="46" spans="1:11" s="2" customFormat="1" ht="15" x14ac:dyDescent="0.3">
      <c r="A46" s="92" t="s">
        <v>120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91"/>
      <c r="F48" s="91"/>
      <c r="G48" s="94"/>
      <c r="H48" s="91"/>
      <c r="I48"/>
      <c r="J48"/>
    </row>
    <row r="49" spans="1:10" s="2" customFormat="1" ht="15" x14ac:dyDescent="0.3">
      <c r="B49" s="90" t="s">
        <v>297</v>
      </c>
      <c r="F49" s="12" t="s">
        <v>302</v>
      </c>
      <c r="G49" s="93"/>
      <c r="I49"/>
      <c r="J49"/>
    </row>
    <row r="50" spans="1:10" s="2" customFormat="1" ht="15" x14ac:dyDescent="0.3">
      <c r="F50" s="2" t="s">
        <v>298</v>
      </c>
      <c r="G50"/>
      <c r="I50"/>
      <c r="J50"/>
    </row>
    <row r="51" spans="1:10" customFormat="1" ht="15" x14ac:dyDescent="0.3">
      <c r="A51" s="2"/>
      <c r="B51" s="83" t="s">
        <v>155</v>
      </c>
      <c r="H51" s="28"/>
    </row>
    <row r="52" spans="1:10" s="2" customFormat="1" ht="15" x14ac:dyDescent="0.3">
      <c r="A52" s="11"/>
      <c r="B52" s="11"/>
      <c r="C52" s="11"/>
    </row>
    <row r="53" spans="1:10" ht="15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</row>
  </sheetData>
  <mergeCells count="6">
    <mergeCell ref="B7:C7"/>
    <mergeCell ref="D7:E7"/>
    <mergeCell ref="F7:G7"/>
    <mergeCell ref="I7:J7"/>
    <mergeCell ref="I1:J1"/>
    <mergeCell ref="I2:J2"/>
  </mergeCells>
  <pageMargins left="0.19685039370078741" right="0.19685039370078741" top="0.74803149606299213" bottom="0.74803149606299213" header="0.31496062992125984" footer="0.31496062992125984"/>
  <pageSetup paperSize="9" scale="61" orientation="landscape" r:id="rId1"/>
  <rowBreaks count="1" manualBreakCount="1">
    <brk id="31" max="10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workbookViewId="0">
      <selection activeCell="H2" sqref="H2"/>
    </sheetView>
  </sheetViews>
  <sheetFormatPr defaultRowHeight="12.75" x14ac:dyDescent="0.2"/>
  <cols>
    <col min="1" max="1" width="4.7109375" style="28" customWidth="1"/>
    <col min="2" max="2" width="24.28515625" style="28" customWidth="1"/>
    <col min="3" max="3" width="25.28515625" style="28" customWidth="1"/>
    <col min="4" max="4" width="20" style="28" customWidth="1"/>
    <col min="5" max="5" width="14.140625" style="26" customWidth="1"/>
    <col min="6" max="6" width="23.7109375" style="26" customWidth="1"/>
    <col min="7" max="7" width="19" style="26" customWidth="1"/>
    <col min="8" max="8" width="28" style="26" customWidth="1"/>
    <col min="9" max="9" width="1" style="26" customWidth="1"/>
    <col min="10" max="10" width="9.85546875" style="81" customWidth="1"/>
    <col min="11" max="11" width="12.7109375" style="81" customWidth="1"/>
    <col min="12" max="12" width="9.140625" style="82"/>
    <col min="13" max="16384" width="9.140625" style="28"/>
  </cols>
  <sheetData>
    <row r="1" spans="1:12" s="26" customFormat="1" ht="15" x14ac:dyDescent="0.2">
      <c r="A1" s="185" t="s">
        <v>342</v>
      </c>
      <c r="B1" s="186"/>
      <c r="C1" s="186"/>
      <c r="D1" s="186"/>
      <c r="E1" s="186"/>
      <c r="F1" s="186"/>
      <c r="G1" s="192"/>
      <c r="H1" s="135" t="s">
        <v>219</v>
      </c>
      <c r="I1" s="192"/>
      <c r="J1" s="85"/>
      <c r="K1" s="85"/>
      <c r="L1" s="85"/>
    </row>
    <row r="2" spans="1:12" s="26" customFormat="1" ht="15" x14ac:dyDescent="0.3">
      <c r="A2" s="146" t="s">
        <v>158</v>
      </c>
      <c r="B2" s="186"/>
      <c r="C2" s="186"/>
      <c r="D2" s="186"/>
      <c r="E2" s="186"/>
      <c r="F2" s="186"/>
      <c r="G2" s="194"/>
      <c r="H2" s="312" t="s">
        <v>513</v>
      </c>
      <c r="I2" s="194"/>
      <c r="J2" s="85"/>
      <c r="K2" s="85"/>
      <c r="L2" s="85"/>
    </row>
    <row r="3" spans="1:12" s="26" customFormat="1" ht="15" x14ac:dyDescent="0.2">
      <c r="A3" s="186"/>
      <c r="B3" s="186"/>
      <c r="C3" s="186"/>
      <c r="D3" s="186"/>
      <c r="E3" s="186"/>
      <c r="F3" s="186"/>
      <c r="G3" s="194"/>
      <c r="H3" s="189"/>
      <c r="I3" s="194"/>
      <c r="J3" s="85"/>
      <c r="K3" s="85"/>
      <c r="L3" s="85"/>
    </row>
    <row r="4" spans="1:12" s="2" customFormat="1" ht="15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01"/>
      <c r="E4" s="186"/>
      <c r="F4" s="186"/>
      <c r="G4" s="186"/>
      <c r="H4" s="186"/>
      <c r="I4" s="192"/>
      <c r="J4" s="81"/>
      <c r="K4" s="81"/>
      <c r="L4" s="12"/>
    </row>
    <row r="5" spans="1:12" s="2" customFormat="1" ht="15" x14ac:dyDescent="0.3">
      <c r="A5" s="167" t="str">
        <f>'ფორმა N2'!A5</f>
        <v>პარტია "დემოკრატიული მოძრაობა – ერთიანი საქართველო"</v>
      </c>
      <c r="B5" s="168"/>
      <c r="C5" s="168"/>
      <c r="D5" s="168"/>
      <c r="E5" s="196"/>
      <c r="F5" s="197"/>
      <c r="G5" s="197"/>
      <c r="H5" s="197"/>
      <c r="I5" s="192"/>
      <c r="J5" s="81"/>
      <c r="K5" s="81"/>
      <c r="L5" s="12"/>
    </row>
    <row r="6" spans="1:12" s="26" customFormat="1" ht="13.5" x14ac:dyDescent="0.2">
      <c r="A6" s="190"/>
      <c r="B6" s="191"/>
      <c r="C6" s="191"/>
      <c r="D6" s="191"/>
      <c r="E6" s="186"/>
      <c r="F6" s="186"/>
      <c r="G6" s="186"/>
      <c r="H6" s="186"/>
      <c r="I6" s="192"/>
      <c r="J6" s="81"/>
      <c r="K6" s="81"/>
      <c r="L6" s="81"/>
    </row>
    <row r="7" spans="1:12" ht="30" x14ac:dyDescent="0.2">
      <c r="A7" s="182" t="s">
        <v>66</v>
      </c>
      <c r="B7" s="182" t="s">
        <v>444</v>
      </c>
      <c r="C7" s="184" t="s">
        <v>445</v>
      </c>
      <c r="D7" s="184" t="s">
        <v>254</v>
      </c>
      <c r="E7" s="184" t="s">
        <v>259</v>
      </c>
      <c r="F7" s="184" t="s">
        <v>260</v>
      </c>
      <c r="G7" s="184" t="s">
        <v>261</v>
      </c>
      <c r="H7" s="184" t="s">
        <v>262</v>
      </c>
      <c r="I7" s="192"/>
    </row>
    <row r="8" spans="1:12" ht="15" x14ac:dyDescent="0.2">
      <c r="A8" s="182">
        <v>1</v>
      </c>
      <c r="B8" s="182">
        <v>2</v>
      </c>
      <c r="C8" s="184">
        <v>3</v>
      </c>
      <c r="D8" s="182">
        <v>4</v>
      </c>
      <c r="E8" s="184">
        <v>5</v>
      </c>
      <c r="F8" s="182">
        <v>6</v>
      </c>
      <c r="G8" s="184">
        <v>7</v>
      </c>
      <c r="H8" s="184">
        <v>8</v>
      </c>
      <c r="I8" s="192"/>
    </row>
    <row r="9" spans="1:12" ht="15" x14ac:dyDescent="0.25">
      <c r="A9" s="86">
        <v>1</v>
      </c>
      <c r="B9" s="29"/>
      <c r="C9" s="29"/>
      <c r="D9" s="29"/>
      <c r="E9" s="29"/>
      <c r="F9" s="29"/>
      <c r="G9" s="205"/>
      <c r="H9" s="29"/>
      <c r="I9" s="192"/>
    </row>
    <row r="10" spans="1:12" ht="15" x14ac:dyDescent="0.25">
      <c r="A10" s="86">
        <v>2</v>
      </c>
      <c r="B10" s="29"/>
      <c r="C10" s="29"/>
      <c r="D10" s="29"/>
      <c r="E10" s="29"/>
      <c r="F10" s="29"/>
      <c r="G10" s="205"/>
      <c r="H10" s="29"/>
      <c r="I10" s="192"/>
    </row>
    <row r="11" spans="1:12" ht="15" x14ac:dyDescent="0.25">
      <c r="A11" s="86">
        <v>3</v>
      </c>
      <c r="B11" s="29"/>
      <c r="C11" s="29"/>
      <c r="D11" s="29"/>
      <c r="E11" s="29"/>
      <c r="F11" s="29"/>
      <c r="G11" s="205"/>
      <c r="H11" s="29"/>
      <c r="I11" s="192"/>
    </row>
    <row r="12" spans="1:12" ht="15" x14ac:dyDescent="0.25">
      <c r="A12" s="86">
        <v>4</v>
      </c>
      <c r="B12" s="29"/>
      <c r="C12" s="29"/>
      <c r="D12" s="29"/>
      <c r="E12" s="29"/>
      <c r="F12" s="29"/>
      <c r="G12" s="205"/>
      <c r="H12" s="29"/>
      <c r="I12" s="192"/>
    </row>
    <row r="13" spans="1:12" ht="15" x14ac:dyDescent="0.25">
      <c r="A13" s="86">
        <v>5</v>
      </c>
      <c r="B13" s="29"/>
      <c r="C13" s="29"/>
      <c r="D13" s="29"/>
      <c r="E13" s="29"/>
      <c r="F13" s="29"/>
      <c r="G13" s="205"/>
      <c r="H13" s="29"/>
      <c r="I13" s="192"/>
    </row>
    <row r="14" spans="1:12" ht="15" x14ac:dyDescent="0.25">
      <c r="A14" s="86">
        <v>6</v>
      </c>
      <c r="B14" s="29"/>
      <c r="C14" s="29"/>
      <c r="D14" s="29"/>
      <c r="E14" s="29"/>
      <c r="F14" s="29"/>
      <c r="G14" s="205"/>
      <c r="H14" s="29"/>
      <c r="I14" s="192"/>
    </row>
    <row r="15" spans="1:12" s="26" customFormat="1" ht="15" x14ac:dyDescent="0.25">
      <c r="A15" s="86">
        <v>7</v>
      </c>
      <c r="B15" s="29"/>
      <c r="C15" s="29"/>
      <c r="D15" s="29"/>
      <c r="E15" s="29"/>
      <c r="F15" s="29"/>
      <c r="G15" s="205"/>
      <c r="H15" s="29"/>
      <c r="I15" s="192"/>
      <c r="J15" s="81"/>
      <c r="K15" s="81"/>
      <c r="L15" s="81"/>
    </row>
    <row r="16" spans="1:12" s="26" customFormat="1" ht="15" x14ac:dyDescent="0.25">
      <c r="A16" s="86">
        <v>8</v>
      </c>
      <c r="B16" s="29"/>
      <c r="C16" s="29"/>
      <c r="D16" s="29"/>
      <c r="E16" s="29"/>
      <c r="F16" s="29"/>
      <c r="G16" s="205"/>
      <c r="H16" s="29"/>
      <c r="I16" s="192"/>
      <c r="J16" s="81"/>
      <c r="K16" s="81"/>
      <c r="L16" s="81"/>
    </row>
    <row r="17" spans="1:12" s="26" customFormat="1" ht="15" x14ac:dyDescent="0.25">
      <c r="A17" s="86">
        <v>9</v>
      </c>
      <c r="B17" s="29"/>
      <c r="C17" s="29"/>
      <c r="D17" s="29"/>
      <c r="E17" s="29"/>
      <c r="F17" s="29"/>
      <c r="G17" s="205"/>
      <c r="H17" s="29"/>
      <c r="I17" s="192"/>
      <c r="J17" s="81"/>
      <c r="K17" s="81"/>
      <c r="L17" s="81"/>
    </row>
    <row r="18" spans="1:12" s="26" customFormat="1" ht="15" x14ac:dyDescent="0.25">
      <c r="A18" s="86">
        <v>10</v>
      </c>
      <c r="B18" s="29"/>
      <c r="C18" s="29"/>
      <c r="D18" s="29"/>
      <c r="E18" s="29"/>
      <c r="F18" s="29"/>
      <c r="G18" s="205"/>
      <c r="H18" s="29"/>
      <c r="I18" s="192"/>
      <c r="J18" s="81"/>
      <c r="K18" s="81"/>
      <c r="L18" s="81"/>
    </row>
    <row r="19" spans="1:12" s="26" customFormat="1" ht="15" x14ac:dyDescent="0.25">
      <c r="A19" s="86">
        <v>11</v>
      </c>
      <c r="B19" s="29"/>
      <c r="C19" s="29"/>
      <c r="D19" s="29"/>
      <c r="E19" s="29"/>
      <c r="F19" s="29"/>
      <c r="G19" s="205"/>
      <c r="H19" s="29"/>
      <c r="I19" s="192"/>
      <c r="J19" s="81"/>
      <c r="K19" s="81"/>
      <c r="L19" s="81"/>
    </row>
    <row r="20" spans="1:12" s="26" customFormat="1" ht="15" x14ac:dyDescent="0.25">
      <c r="A20" s="86">
        <v>12</v>
      </c>
      <c r="B20" s="29"/>
      <c r="C20" s="29"/>
      <c r="D20" s="29"/>
      <c r="E20" s="29"/>
      <c r="F20" s="29"/>
      <c r="G20" s="205"/>
      <c r="H20" s="29"/>
      <c r="I20" s="192"/>
      <c r="J20" s="81"/>
      <c r="K20" s="81"/>
      <c r="L20" s="81"/>
    </row>
    <row r="21" spans="1:12" s="26" customFormat="1" ht="15" x14ac:dyDescent="0.25">
      <c r="A21" s="86">
        <v>13</v>
      </c>
      <c r="B21" s="29"/>
      <c r="C21" s="29"/>
      <c r="D21" s="29"/>
      <c r="E21" s="29"/>
      <c r="F21" s="29"/>
      <c r="G21" s="205"/>
      <c r="H21" s="29"/>
      <c r="I21" s="192"/>
      <c r="J21" s="81"/>
      <c r="K21" s="81"/>
      <c r="L21" s="81"/>
    </row>
    <row r="22" spans="1:12" s="26" customFormat="1" ht="15" x14ac:dyDescent="0.25">
      <c r="A22" s="86">
        <v>14</v>
      </c>
      <c r="B22" s="29"/>
      <c r="C22" s="29"/>
      <c r="D22" s="29"/>
      <c r="E22" s="29"/>
      <c r="F22" s="29"/>
      <c r="G22" s="205"/>
      <c r="H22" s="29"/>
      <c r="I22" s="192"/>
      <c r="J22" s="81"/>
      <c r="K22" s="81"/>
      <c r="L22" s="81"/>
    </row>
    <row r="23" spans="1:12" s="26" customFormat="1" ht="15" x14ac:dyDescent="0.25">
      <c r="A23" s="86">
        <v>15</v>
      </c>
      <c r="B23" s="29"/>
      <c r="C23" s="29"/>
      <c r="D23" s="29"/>
      <c r="E23" s="29"/>
      <c r="F23" s="29"/>
      <c r="G23" s="205"/>
      <c r="H23" s="29"/>
      <c r="I23" s="192"/>
      <c r="J23" s="81"/>
      <c r="K23" s="81"/>
      <c r="L23" s="81"/>
    </row>
    <row r="24" spans="1:12" s="26" customFormat="1" ht="15" x14ac:dyDescent="0.25">
      <c r="A24" s="86">
        <v>16</v>
      </c>
      <c r="B24" s="29"/>
      <c r="C24" s="29"/>
      <c r="D24" s="29"/>
      <c r="E24" s="29"/>
      <c r="F24" s="29"/>
      <c r="G24" s="205"/>
      <c r="H24" s="29"/>
      <c r="I24" s="192"/>
      <c r="J24" s="81"/>
      <c r="K24" s="81"/>
      <c r="L24" s="81"/>
    </row>
    <row r="25" spans="1:12" s="26" customFormat="1" ht="15" x14ac:dyDescent="0.25">
      <c r="A25" s="86">
        <v>17</v>
      </c>
      <c r="B25" s="29"/>
      <c r="C25" s="29"/>
      <c r="D25" s="29"/>
      <c r="E25" s="29"/>
      <c r="F25" s="29"/>
      <c r="G25" s="205"/>
      <c r="H25" s="29"/>
      <c r="I25" s="192"/>
      <c r="J25" s="81"/>
      <c r="K25" s="81"/>
      <c r="L25" s="81"/>
    </row>
    <row r="26" spans="1:12" s="26" customFormat="1" ht="15" x14ac:dyDescent="0.25">
      <c r="A26" s="86">
        <v>18</v>
      </c>
      <c r="B26" s="29"/>
      <c r="C26" s="29"/>
      <c r="D26" s="29"/>
      <c r="E26" s="29"/>
      <c r="F26" s="29"/>
      <c r="G26" s="205"/>
      <c r="H26" s="29"/>
      <c r="I26" s="192"/>
      <c r="J26" s="81"/>
      <c r="K26" s="81"/>
      <c r="L26" s="81"/>
    </row>
    <row r="27" spans="1:12" s="26" customFormat="1" ht="15" x14ac:dyDescent="0.25">
      <c r="A27" s="86" t="s">
        <v>309</v>
      </c>
      <c r="B27" s="29"/>
      <c r="C27" s="29"/>
      <c r="D27" s="29"/>
      <c r="E27" s="29"/>
      <c r="F27" s="29"/>
      <c r="G27" s="205"/>
      <c r="H27" s="29"/>
      <c r="I27" s="192"/>
      <c r="J27" s="81"/>
      <c r="K27" s="81"/>
      <c r="L27" s="81"/>
    </row>
    <row r="28" spans="1:12" s="26" customFormat="1" x14ac:dyDescent="0.2">
      <c r="J28" s="81"/>
      <c r="K28" s="81"/>
      <c r="L28" s="81"/>
    </row>
    <row r="29" spans="1:12" s="26" customFormat="1" x14ac:dyDescent="0.2"/>
    <row r="30" spans="1:12" s="26" customFormat="1" x14ac:dyDescent="0.2">
      <c r="A30" s="28"/>
    </row>
    <row r="31" spans="1:12" s="2" customFormat="1" ht="15" x14ac:dyDescent="0.3">
      <c r="B31" s="92" t="s">
        <v>120</v>
      </c>
      <c r="E31" s="5"/>
    </row>
    <row r="32" spans="1:12" s="2" customFormat="1" ht="15" x14ac:dyDescent="0.3">
      <c r="C32" s="91"/>
      <c r="E32" s="91"/>
      <c r="F32" s="94"/>
      <c r="G32"/>
      <c r="H32"/>
      <c r="I32"/>
    </row>
    <row r="33" spans="1:9" s="2" customFormat="1" ht="15" x14ac:dyDescent="0.3">
      <c r="A33"/>
      <c r="C33" s="90" t="s">
        <v>297</v>
      </c>
      <c r="E33" s="12" t="s">
        <v>302</v>
      </c>
      <c r="F33" s="93"/>
      <c r="G33"/>
      <c r="H33"/>
      <c r="I33"/>
    </row>
    <row r="34" spans="1:9" s="2" customFormat="1" ht="15" x14ac:dyDescent="0.3">
      <c r="A34"/>
      <c r="E34" s="2" t="s">
        <v>298</v>
      </c>
      <c r="F34"/>
      <c r="G34"/>
      <c r="H34"/>
      <c r="I34"/>
    </row>
    <row r="35" spans="1:9" customFormat="1" ht="15" x14ac:dyDescent="0.3">
      <c r="B35" s="2"/>
      <c r="C35" s="83" t="s">
        <v>155</v>
      </c>
    </row>
  </sheetData>
  <dataValidations disablePrompts="1"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J54"/>
  <sheetViews>
    <sheetView showGridLines="0" workbookViewId="0">
      <selection activeCell="I2" sqref="I2"/>
    </sheetView>
  </sheetViews>
  <sheetFormatPr defaultRowHeight="12.75" x14ac:dyDescent="0.2"/>
  <cols>
    <col min="1" max="1" width="4.7109375" style="28" customWidth="1"/>
    <col min="2" max="2" width="23.28515625" style="28" customWidth="1"/>
    <col min="3" max="4" width="17.7109375" style="28" customWidth="1"/>
    <col min="5" max="6" width="14.140625" style="26" customWidth="1"/>
    <col min="7" max="7" width="20.42578125" style="26" customWidth="1"/>
    <col min="8" max="8" width="23.7109375" style="26" customWidth="1"/>
    <col min="9" max="9" width="21.42578125" style="26" customWidth="1"/>
    <col min="10" max="10" width="1" style="82" customWidth="1"/>
    <col min="11" max="16384" width="9.140625" style="28"/>
  </cols>
  <sheetData>
    <row r="1" spans="1:10" s="26" customFormat="1" ht="15" x14ac:dyDescent="0.2">
      <c r="A1" s="185" t="s">
        <v>343</v>
      </c>
      <c r="B1" s="186"/>
      <c r="C1" s="186"/>
      <c r="D1" s="186"/>
      <c r="E1" s="186"/>
      <c r="F1" s="186"/>
      <c r="G1" s="186"/>
      <c r="H1" s="192"/>
      <c r="I1" s="103" t="s">
        <v>219</v>
      </c>
      <c r="J1" s="199"/>
    </row>
    <row r="2" spans="1:10" s="26" customFormat="1" ht="15" x14ac:dyDescent="0.3">
      <c r="A2" s="146" t="s">
        <v>158</v>
      </c>
      <c r="B2" s="186"/>
      <c r="C2" s="186"/>
      <c r="D2" s="186"/>
      <c r="E2" s="186"/>
      <c r="F2" s="186"/>
      <c r="G2" s="186"/>
      <c r="H2" s="192"/>
      <c r="I2" s="312" t="s">
        <v>513</v>
      </c>
      <c r="J2" s="199"/>
    </row>
    <row r="3" spans="1:10" s="26" customFormat="1" ht="15" x14ac:dyDescent="0.2">
      <c r="A3" s="186"/>
      <c r="B3" s="186"/>
      <c r="C3" s="186"/>
      <c r="D3" s="186"/>
      <c r="E3" s="186"/>
      <c r="F3" s="186"/>
      <c r="G3" s="186"/>
      <c r="H3" s="189"/>
      <c r="I3" s="189"/>
      <c r="J3" s="199"/>
    </row>
    <row r="4" spans="1:10" s="2" customFormat="1" ht="15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02"/>
      <c r="E4" s="195"/>
      <c r="F4" s="186"/>
      <c r="G4" s="186"/>
      <c r="H4" s="186"/>
      <c r="I4" s="195"/>
      <c r="J4" s="145"/>
    </row>
    <row r="5" spans="1:10" s="2" customFormat="1" ht="15" x14ac:dyDescent="0.3">
      <c r="A5" s="167" t="s">
        <v>484</v>
      </c>
      <c r="B5" s="168"/>
      <c r="C5" s="168"/>
      <c r="D5" s="168"/>
      <c r="E5" s="196"/>
      <c r="F5" s="197"/>
      <c r="G5" s="197"/>
      <c r="H5" s="197"/>
      <c r="I5" s="196"/>
      <c r="J5" s="145"/>
    </row>
    <row r="6" spans="1:10" s="26" customFormat="1" ht="13.5" x14ac:dyDescent="0.2">
      <c r="A6" s="190"/>
      <c r="B6" s="191"/>
      <c r="C6" s="191"/>
      <c r="D6" s="191"/>
      <c r="E6" s="186"/>
      <c r="F6" s="186"/>
      <c r="G6" s="186"/>
      <c r="H6" s="186"/>
      <c r="I6" s="186"/>
      <c r="J6" s="194"/>
    </row>
    <row r="7" spans="1:10" ht="30" x14ac:dyDescent="0.2">
      <c r="A7" s="198" t="s">
        <v>66</v>
      </c>
      <c r="B7" s="182" t="s">
        <v>267</v>
      </c>
      <c r="C7" s="184" t="s">
        <v>263</v>
      </c>
      <c r="D7" s="184" t="s">
        <v>264</v>
      </c>
      <c r="E7" s="184" t="s">
        <v>265</v>
      </c>
      <c r="F7" s="184" t="s">
        <v>266</v>
      </c>
      <c r="G7" s="184" t="s">
        <v>260</v>
      </c>
      <c r="H7" s="184" t="s">
        <v>261</v>
      </c>
      <c r="I7" s="184" t="s">
        <v>262</v>
      </c>
      <c r="J7" s="200"/>
    </row>
    <row r="8" spans="1:10" ht="15" x14ac:dyDescent="0.2">
      <c r="A8" s="182">
        <v>1</v>
      </c>
      <c r="B8" s="182">
        <v>2</v>
      </c>
      <c r="C8" s="184">
        <v>3</v>
      </c>
      <c r="D8" s="182">
        <v>4</v>
      </c>
      <c r="E8" s="184">
        <v>5</v>
      </c>
      <c r="F8" s="182">
        <v>6</v>
      </c>
      <c r="G8" s="184">
        <v>7</v>
      </c>
      <c r="H8" s="182">
        <v>8</v>
      </c>
      <c r="I8" s="184">
        <v>9</v>
      </c>
      <c r="J8" s="200"/>
    </row>
    <row r="9" spans="1:10" ht="15" x14ac:dyDescent="0.25">
      <c r="A9" s="86">
        <v>1</v>
      </c>
      <c r="B9" s="29"/>
      <c r="C9" s="29"/>
      <c r="D9" s="29"/>
      <c r="E9" s="29"/>
      <c r="F9" s="29"/>
      <c r="G9" s="29"/>
      <c r="H9" s="205"/>
      <c r="I9" s="29"/>
      <c r="J9" s="200"/>
    </row>
    <row r="10" spans="1:10" ht="15" x14ac:dyDescent="0.25">
      <c r="A10" s="86">
        <v>2</v>
      </c>
      <c r="B10" s="29"/>
      <c r="C10" s="29"/>
      <c r="D10" s="29"/>
      <c r="E10" s="29"/>
      <c r="F10" s="29"/>
      <c r="G10" s="29"/>
      <c r="H10" s="205"/>
      <c r="I10" s="29"/>
      <c r="J10" s="200"/>
    </row>
    <row r="11" spans="1:10" ht="15" x14ac:dyDescent="0.25">
      <c r="A11" s="86">
        <v>3</v>
      </c>
      <c r="B11" s="29"/>
      <c r="C11" s="29"/>
      <c r="D11" s="29"/>
      <c r="E11" s="29"/>
      <c r="F11" s="29"/>
      <c r="G11" s="29"/>
      <c r="H11" s="205"/>
      <c r="I11" s="29"/>
      <c r="J11" s="200"/>
    </row>
    <row r="12" spans="1:10" ht="15" x14ac:dyDescent="0.25">
      <c r="A12" s="86">
        <v>4</v>
      </c>
      <c r="B12" s="29"/>
      <c r="C12" s="29"/>
      <c r="D12" s="29"/>
      <c r="E12" s="29"/>
      <c r="F12" s="29"/>
      <c r="G12" s="29"/>
      <c r="H12" s="205"/>
      <c r="I12" s="29"/>
      <c r="J12" s="200"/>
    </row>
    <row r="13" spans="1:10" ht="15" x14ac:dyDescent="0.25">
      <c r="A13" s="86">
        <v>5</v>
      </c>
      <c r="B13" s="29"/>
      <c r="C13" s="29"/>
      <c r="D13" s="29"/>
      <c r="E13" s="29"/>
      <c r="F13" s="29"/>
      <c r="G13" s="29"/>
      <c r="H13" s="205"/>
      <c r="I13" s="29"/>
      <c r="J13" s="200"/>
    </row>
    <row r="14" spans="1:10" ht="15" x14ac:dyDescent="0.25">
      <c r="A14" s="86">
        <v>6</v>
      </c>
      <c r="B14" s="29"/>
      <c r="C14" s="29"/>
      <c r="D14" s="29"/>
      <c r="E14" s="29"/>
      <c r="F14" s="29"/>
      <c r="G14" s="29"/>
      <c r="H14" s="205"/>
      <c r="I14" s="29"/>
      <c r="J14" s="200"/>
    </row>
    <row r="15" spans="1:10" s="26" customFormat="1" ht="15" x14ac:dyDescent="0.25">
      <c r="A15" s="86">
        <v>7</v>
      </c>
      <c r="B15" s="29"/>
      <c r="C15" s="29"/>
      <c r="D15" s="29"/>
      <c r="E15" s="29"/>
      <c r="F15" s="29"/>
      <c r="G15" s="29"/>
      <c r="H15" s="205"/>
      <c r="I15" s="29"/>
      <c r="J15" s="194"/>
    </row>
    <row r="16" spans="1:10" s="26" customFormat="1" ht="15" x14ac:dyDescent="0.25">
      <c r="A16" s="86">
        <v>8</v>
      </c>
      <c r="B16" s="29"/>
      <c r="C16" s="29"/>
      <c r="D16" s="29"/>
      <c r="E16" s="29"/>
      <c r="F16" s="29"/>
      <c r="G16" s="29"/>
      <c r="H16" s="205"/>
      <c r="I16" s="29"/>
      <c r="J16" s="194"/>
    </row>
    <row r="17" spans="1:10" s="26" customFormat="1" ht="15" x14ac:dyDescent="0.25">
      <c r="A17" s="86">
        <v>9</v>
      </c>
      <c r="B17" s="29"/>
      <c r="C17" s="29"/>
      <c r="D17" s="29"/>
      <c r="E17" s="29"/>
      <c r="F17" s="29"/>
      <c r="G17" s="29"/>
      <c r="H17" s="205"/>
      <c r="I17" s="29"/>
      <c r="J17" s="194"/>
    </row>
    <row r="18" spans="1:10" s="26" customFormat="1" ht="15" x14ac:dyDescent="0.25">
      <c r="A18" s="86">
        <v>10</v>
      </c>
      <c r="B18" s="29"/>
      <c r="C18" s="29"/>
      <c r="D18" s="29"/>
      <c r="E18" s="29"/>
      <c r="F18" s="29"/>
      <c r="G18" s="29"/>
      <c r="H18" s="205"/>
      <c r="I18" s="29"/>
      <c r="J18" s="194"/>
    </row>
    <row r="19" spans="1:10" s="26" customFormat="1" ht="15" x14ac:dyDescent="0.25">
      <c r="A19" s="86">
        <v>11</v>
      </c>
      <c r="B19" s="29"/>
      <c r="C19" s="29"/>
      <c r="D19" s="29"/>
      <c r="E19" s="29"/>
      <c r="F19" s="29"/>
      <c r="G19" s="29"/>
      <c r="H19" s="205"/>
      <c r="I19" s="29"/>
      <c r="J19" s="194"/>
    </row>
    <row r="20" spans="1:10" s="26" customFormat="1" ht="15" x14ac:dyDescent="0.25">
      <c r="A20" s="86">
        <v>12</v>
      </c>
      <c r="B20" s="29"/>
      <c r="C20" s="29"/>
      <c r="D20" s="29"/>
      <c r="E20" s="29"/>
      <c r="F20" s="29"/>
      <c r="G20" s="29"/>
      <c r="H20" s="205"/>
      <c r="I20" s="29"/>
      <c r="J20" s="194"/>
    </row>
    <row r="21" spans="1:10" s="26" customFormat="1" ht="15" x14ac:dyDescent="0.25">
      <c r="A21" s="86">
        <v>13</v>
      </c>
      <c r="B21" s="29"/>
      <c r="C21" s="29"/>
      <c r="D21" s="29"/>
      <c r="E21" s="29"/>
      <c r="F21" s="29"/>
      <c r="G21" s="29"/>
      <c r="H21" s="205"/>
      <c r="I21" s="29"/>
      <c r="J21" s="194"/>
    </row>
    <row r="22" spans="1:10" s="26" customFormat="1" ht="15" x14ac:dyDescent="0.25">
      <c r="A22" s="86">
        <v>14</v>
      </c>
      <c r="B22" s="29"/>
      <c r="C22" s="29"/>
      <c r="D22" s="29"/>
      <c r="E22" s="29"/>
      <c r="F22" s="29"/>
      <c r="G22" s="29"/>
      <c r="H22" s="205"/>
      <c r="I22" s="29"/>
      <c r="J22" s="194"/>
    </row>
    <row r="23" spans="1:10" s="26" customFormat="1" ht="15" x14ac:dyDescent="0.25">
      <c r="A23" s="86">
        <v>15</v>
      </c>
      <c r="B23" s="29"/>
      <c r="C23" s="29"/>
      <c r="D23" s="29"/>
      <c r="E23" s="29"/>
      <c r="F23" s="29"/>
      <c r="G23" s="29"/>
      <c r="H23" s="205"/>
      <c r="I23" s="29"/>
      <c r="J23" s="194"/>
    </row>
    <row r="24" spans="1:10" s="26" customFormat="1" ht="15" x14ac:dyDescent="0.25">
      <c r="A24" s="86">
        <v>16</v>
      </c>
      <c r="B24" s="29"/>
      <c r="C24" s="29"/>
      <c r="D24" s="29"/>
      <c r="E24" s="29"/>
      <c r="F24" s="29"/>
      <c r="G24" s="29"/>
      <c r="H24" s="205"/>
      <c r="I24" s="29"/>
      <c r="J24" s="194"/>
    </row>
    <row r="25" spans="1:10" s="26" customFormat="1" ht="15" x14ac:dyDescent="0.25">
      <c r="A25" s="86">
        <v>17</v>
      </c>
      <c r="B25" s="29"/>
      <c r="C25" s="29"/>
      <c r="D25" s="29"/>
      <c r="E25" s="29"/>
      <c r="F25" s="29"/>
      <c r="G25" s="29"/>
      <c r="H25" s="205"/>
      <c r="I25" s="29"/>
      <c r="J25" s="194"/>
    </row>
    <row r="26" spans="1:10" s="26" customFormat="1" ht="15" x14ac:dyDescent="0.25">
      <c r="A26" s="86">
        <v>18</v>
      </c>
      <c r="B26" s="29"/>
      <c r="C26" s="29"/>
      <c r="D26" s="29"/>
      <c r="E26" s="29"/>
      <c r="F26" s="29"/>
      <c r="G26" s="29"/>
      <c r="H26" s="205"/>
      <c r="I26" s="29"/>
      <c r="J26" s="194"/>
    </row>
    <row r="27" spans="1:10" s="26" customFormat="1" ht="15" x14ac:dyDescent="0.25">
      <c r="A27" s="86" t="s">
        <v>309</v>
      </c>
      <c r="B27" s="29"/>
      <c r="C27" s="29"/>
      <c r="D27" s="29"/>
      <c r="E27" s="29"/>
      <c r="F27" s="29"/>
      <c r="G27" s="29"/>
      <c r="H27" s="205"/>
      <c r="I27" s="29"/>
      <c r="J27" s="194"/>
    </row>
    <row r="28" spans="1:10" s="26" customFormat="1" x14ac:dyDescent="0.2">
      <c r="J28" s="81"/>
    </row>
    <row r="29" spans="1:10" s="26" customFormat="1" x14ac:dyDescent="0.2"/>
    <row r="30" spans="1:10" s="26" customFormat="1" x14ac:dyDescent="0.2">
      <c r="A30" s="28"/>
    </row>
    <row r="31" spans="1:10" s="2" customFormat="1" ht="15" x14ac:dyDescent="0.3">
      <c r="B31" s="92" t="s">
        <v>120</v>
      </c>
      <c r="E31" s="5"/>
    </row>
    <row r="32" spans="1:10" s="2" customFormat="1" ht="15" x14ac:dyDescent="0.3">
      <c r="C32" s="91"/>
      <c r="E32" s="91"/>
      <c r="F32" s="94"/>
      <c r="G32" s="94"/>
      <c r="H32"/>
      <c r="I32"/>
    </row>
    <row r="33" spans="1:10" s="2" customFormat="1" ht="15" x14ac:dyDescent="0.3">
      <c r="A33"/>
      <c r="C33" s="90" t="s">
        <v>297</v>
      </c>
      <c r="E33" s="12" t="s">
        <v>302</v>
      </c>
      <c r="F33" s="93"/>
      <c r="G33"/>
      <c r="H33"/>
      <c r="I33"/>
    </row>
    <row r="34" spans="1:10" s="2" customFormat="1" ht="15" x14ac:dyDescent="0.3">
      <c r="A34"/>
      <c r="E34" s="2" t="s">
        <v>298</v>
      </c>
      <c r="F34"/>
      <c r="G34"/>
      <c r="H34"/>
      <c r="I34"/>
    </row>
    <row r="35" spans="1:10" customFormat="1" ht="15" x14ac:dyDescent="0.3">
      <c r="B35" s="2"/>
      <c r="C35" s="83" t="s">
        <v>155</v>
      </c>
    </row>
    <row r="36" spans="1:10" customFormat="1" x14ac:dyDescent="0.2"/>
    <row r="37" spans="1:10" s="26" customFormat="1" x14ac:dyDescent="0.2">
      <c r="J37" s="81"/>
    </row>
    <row r="38" spans="1:10" s="26" customFormat="1" x14ac:dyDescent="0.2">
      <c r="J38" s="81"/>
    </row>
    <row r="39" spans="1:10" s="26" customFormat="1" x14ac:dyDescent="0.2">
      <c r="J39" s="81"/>
    </row>
    <row r="40" spans="1:10" s="26" customFormat="1" x14ac:dyDescent="0.2">
      <c r="J40" s="81"/>
    </row>
    <row r="41" spans="1:10" s="26" customFormat="1" x14ac:dyDescent="0.2">
      <c r="J41" s="81"/>
    </row>
    <row r="42" spans="1:10" s="26" customFormat="1" x14ac:dyDescent="0.2">
      <c r="J42" s="81"/>
    </row>
    <row r="43" spans="1:10" s="26" customFormat="1" x14ac:dyDescent="0.2">
      <c r="J43" s="81"/>
    </row>
    <row r="44" spans="1:10" s="26" customFormat="1" x14ac:dyDescent="0.2">
      <c r="J44" s="81"/>
    </row>
    <row r="45" spans="1:10" s="26" customFormat="1" x14ac:dyDescent="0.2">
      <c r="J45" s="81"/>
    </row>
    <row r="46" spans="1:10" s="26" customFormat="1" x14ac:dyDescent="0.2">
      <c r="J46" s="81"/>
    </row>
    <row r="47" spans="1:10" s="26" customFormat="1" x14ac:dyDescent="0.2">
      <c r="J47" s="81"/>
    </row>
    <row r="48" spans="1:10" s="26" customFormat="1" x14ac:dyDescent="0.2">
      <c r="J48" s="81"/>
    </row>
    <row r="49" spans="10:10" s="26" customFormat="1" x14ac:dyDescent="0.2">
      <c r="J49" s="81"/>
    </row>
    <row r="50" spans="10:10" s="26" customFormat="1" x14ac:dyDescent="0.2">
      <c r="J50" s="81"/>
    </row>
    <row r="51" spans="10:10" s="26" customFormat="1" x14ac:dyDescent="0.2">
      <c r="J51" s="81"/>
    </row>
    <row r="52" spans="10:10" s="26" customFormat="1" x14ac:dyDescent="0.2">
      <c r="J52" s="81"/>
    </row>
    <row r="53" spans="10:10" s="26" customFormat="1" x14ac:dyDescent="0.2">
      <c r="J53" s="81"/>
    </row>
    <row r="54" spans="10:10" s="26" customFormat="1" x14ac:dyDescent="0.2">
      <c r="J54" s="81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workbookViewId="0">
      <selection activeCell="G1" sqref="G1:H1"/>
    </sheetView>
  </sheetViews>
  <sheetFormatPr defaultRowHeight="12.75" x14ac:dyDescent="0.2"/>
  <cols>
    <col min="1" max="1" width="4.85546875" style="265" customWidth="1"/>
    <col min="2" max="2" width="37.42578125" style="265" customWidth="1"/>
    <col min="3" max="3" width="21.5703125" style="265" customWidth="1"/>
    <col min="4" max="4" width="18.28515625" style="265" customWidth="1"/>
    <col min="5" max="5" width="18.7109375" style="265" customWidth="1"/>
    <col min="6" max="6" width="22.28515625" style="265" customWidth="1"/>
    <col min="7" max="7" width="27.140625" style="265" customWidth="1"/>
    <col min="8" max="8" width="0.7109375" style="265" customWidth="1"/>
    <col min="9" max="16384" width="9.140625" style="265"/>
  </cols>
  <sheetData>
    <row r="1" spans="1:8" s="249" customFormat="1" ht="15" x14ac:dyDescent="0.2">
      <c r="A1" s="246" t="s">
        <v>375</v>
      </c>
      <c r="B1" s="247"/>
      <c r="C1" s="247"/>
      <c r="D1" s="247"/>
      <c r="E1" s="247"/>
      <c r="F1" s="103" t="s">
        <v>123</v>
      </c>
      <c r="G1" s="388" t="s">
        <v>513</v>
      </c>
      <c r="H1" s="388"/>
    </row>
    <row r="2" spans="1:8" s="249" customFormat="1" x14ac:dyDescent="0.2">
      <c r="A2" s="250" t="s">
        <v>366</v>
      </c>
      <c r="B2" s="247"/>
      <c r="C2" s="247"/>
      <c r="D2" s="247"/>
      <c r="E2" s="248"/>
      <c r="F2" s="248"/>
      <c r="G2" s="248"/>
      <c r="H2" s="250"/>
    </row>
    <row r="3" spans="1:8" s="249" customFormat="1" x14ac:dyDescent="0.2">
      <c r="A3" s="250"/>
      <c r="B3" s="247"/>
      <c r="C3" s="247"/>
      <c r="D3" s="247"/>
      <c r="E3" s="248"/>
      <c r="F3" s="248"/>
      <c r="G3" s="248"/>
      <c r="H3" s="250"/>
    </row>
    <row r="4" spans="1:8" s="249" customFormat="1" ht="15" x14ac:dyDescent="0.3">
      <c r="A4" s="161" t="s">
        <v>303</v>
      </c>
      <c r="B4" s="247"/>
      <c r="C4" s="247"/>
      <c r="D4" s="247"/>
      <c r="E4" s="251"/>
      <c r="F4" s="251"/>
      <c r="G4" s="248"/>
      <c r="H4" s="250"/>
    </row>
    <row r="5" spans="1:8" s="249" customFormat="1" x14ac:dyDescent="0.2">
      <c r="A5" s="252" t="s">
        <v>484</v>
      </c>
      <c r="B5" s="252"/>
      <c r="C5" s="252"/>
      <c r="D5" s="252"/>
      <c r="E5" s="252"/>
      <c r="F5" s="252"/>
      <c r="G5" s="253"/>
      <c r="H5" s="250"/>
    </row>
    <row r="6" spans="1:8" s="266" customFormat="1" x14ac:dyDescent="0.2">
      <c r="A6" s="254"/>
      <c r="B6" s="254"/>
      <c r="C6" s="254"/>
      <c r="D6" s="254"/>
      <c r="E6" s="254"/>
      <c r="F6" s="254"/>
      <c r="G6" s="254"/>
      <c r="H6" s="251"/>
    </row>
    <row r="7" spans="1:8" s="249" customFormat="1" ht="63.75" x14ac:dyDescent="0.2">
      <c r="A7" s="285" t="s">
        <v>66</v>
      </c>
      <c r="B7" s="257" t="s">
        <v>370</v>
      </c>
      <c r="C7" s="257" t="s">
        <v>371</v>
      </c>
      <c r="D7" s="257" t="s">
        <v>372</v>
      </c>
      <c r="E7" s="257" t="s">
        <v>373</v>
      </c>
      <c r="F7" s="257" t="s">
        <v>374</v>
      </c>
      <c r="G7" s="257" t="s">
        <v>367</v>
      </c>
      <c r="H7" s="250"/>
    </row>
    <row r="8" spans="1:8" s="249" customFormat="1" x14ac:dyDescent="0.2">
      <c r="A8" s="255">
        <v>1</v>
      </c>
      <c r="B8" s="256">
        <v>2</v>
      </c>
      <c r="C8" s="256">
        <v>3</v>
      </c>
      <c r="D8" s="256">
        <v>4</v>
      </c>
      <c r="E8" s="257">
        <v>5</v>
      </c>
      <c r="F8" s="257">
        <v>6</v>
      </c>
      <c r="G8" s="257">
        <v>7</v>
      </c>
      <c r="H8" s="250"/>
    </row>
    <row r="9" spans="1:8" s="249" customFormat="1" x14ac:dyDescent="0.2">
      <c r="A9" s="267">
        <v>1</v>
      </c>
      <c r="B9" s="258"/>
      <c r="C9" s="258"/>
      <c r="D9" s="259"/>
      <c r="E9" s="258"/>
      <c r="F9" s="258"/>
      <c r="G9" s="258"/>
      <c r="H9" s="250"/>
    </row>
    <row r="10" spans="1:8" s="249" customFormat="1" x14ac:dyDescent="0.2">
      <c r="A10" s="267">
        <v>2</v>
      </c>
      <c r="B10" s="258"/>
      <c r="C10" s="258"/>
      <c r="D10" s="259"/>
      <c r="E10" s="258"/>
      <c r="F10" s="258"/>
      <c r="G10" s="258"/>
      <c r="H10" s="250"/>
    </row>
    <row r="11" spans="1:8" s="249" customFormat="1" x14ac:dyDescent="0.2">
      <c r="A11" s="267">
        <v>3</v>
      </c>
      <c r="B11" s="258"/>
      <c r="C11" s="258"/>
      <c r="D11" s="259"/>
      <c r="E11" s="258"/>
      <c r="F11" s="258"/>
      <c r="G11" s="258"/>
      <c r="H11" s="250"/>
    </row>
    <row r="12" spans="1:8" s="249" customFormat="1" x14ac:dyDescent="0.2">
      <c r="A12" s="267">
        <v>4</v>
      </c>
      <c r="B12" s="258"/>
      <c r="C12" s="258"/>
      <c r="D12" s="259"/>
      <c r="E12" s="258"/>
      <c r="F12" s="258"/>
      <c r="G12" s="258"/>
      <c r="H12" s="250"/>
    </row>
    <row r="13" spans="1:8" s="249" customFormat="1" x14ac:dyDescent="0.2">
      <c r="A13" s="267">
        <v>5</v>
      </c>
      <c r="B13" s="258"/>
      <c r="C13" s="258"/>
      <c r="D13" s="259"/>
      <c r="E13" s="258"/>
      <c r="F13" s="258"/>
      <c r="G13" s="258"/>
      <c r="H13" s="250"/>
    </row>
    <row r="14" spans="1:8" s="249" customFormat="1" x14ac:dyDescent="0.2">
      <c r="A14" s="267">
        <v>6</v>
      </c>
      <c r="B14" s="258"/>
      <c r="C14" s="258"/>
      <c r="D14" s="259"/>
      <c r="E14" s="258"/>
      <c r="F14" s="258"/>
      <c r="G14" s="258"/>
      <c r="H14" s="250"/>
    </row>
    <row r="15" spans="1:8" s="249" customFormat="1" x14ac:dyDescent="0.2">
      <c r="A15" s="267">
        <v>7</v>
      </c>
      <c r="B15" s="258"/>
      <c r="C15" s="258"/>
      <c r="D15" s="259"/>
      <c r="E15" s="258"/>
      <c r="F15" s="258"/>
      <c r="G15" s="258"/>
      <c r="H15" s="250"/>
    </row>
    <row r="16" spans="1:8" s="249" customFormat="1" x14ac:dyDescent="0.2">
      <c r="A16" s="267">
        <v>8</v>
      </c>
      <c r="B16" s="258"/>
      <c r="C16" s="258"/>
      <c r="D16" s="259"/>
      <c r="E16" s="258"/>
      <c r="F16" s="258"/>
      <c r="G16" s="258"/>
      <c r="H16" s="250"/>
    </row>
    <row r="17" spans="1:11" s="249" customFormat="1" x14ac:dyDescent="0.2">
      <c r="A17" s="267">
        <v>9</v>
      </c>
      <c r="B17" s="258"/>
      <c r="C17" s="258"/>
      <c r="D17" s="259"/>
      <c r="E17" s="258"/>
      <c r="F17" s="258"/>
      <c r="G17" s="258"/>
      <c r="H17" s="250"/>
    </row>
    <row r="18" spans="1:11" s="249" customFormat="1" x14ac:dyDescent="0.2">
      <c r="A18" s="267">
        <v>10</v>
      </c>
      <c r="B18" s="258"/>
      <c r="C18" s="258"/>
      <c r="D18" s="259"/>
      <c r="E18" s="258"/>
      <c r="F18" s="258"/>
      <c r="G18" s="258"/>
      <c r="H18" s="250"/>
    </row>
    <row r="19" spans="1:11" s="249" customFormat="1" x14ac:dyDescent="0.2">
      <c r="A19" s="267" t="s">
        <v>308</v>
      </c>
      <c r="B19" s="258"/>
      <c r="C19" s="258"/>
      <c r="D19" s="259"/>
      <c r="E19" s="258"/>
      <c r="F19" s="258"/>
      <c r="G19" s="258"/>
      <c r="H19" s="250"/>
    </row>
    <row r="22" spans="1:11" s="249" customFormat="1" x14ac:dyDescent="0.2"/>
    <row r="23" spans="1:11" s="249" customFormat="1" x14ac:dyDescent="0.2"/>
    <row r="24" spans="1:11" s="23" customFormat="1" ht="15" x14ac:dyDescent="0.3">
      <c r="B24" s="260" t="s">
        <v>120</v>
      </c>
      <c r="C24" s="260"/>
    </row>
    <row r="25" spans="1:11" s="23" customFormat="1" ht="15" x14ac:dyDescent="0.3">
      <c r="B25" s="260"/>
      <c r="C25" s="260"/>
    </row>
    <row r="26" spans="1:11" s="23" customFormat="1" ht="15" x14ac:dyDescent="0.3">
      <c r="C26" s="262"/>
      <c r="F26" s="262"/>
      <c r="G26" s="262"/>
      <c r="H26" s="261"/>
    </row>
    <row r="27" spans="1:11" s="23" customFormat="1" ht="15" x14ac:dyDescent="0.3">
      <c r="C27" s="263" t="s">
        <v>297</v>
      </c>
      <c r="F27" s="260" t="s">
        <v>368</v>
      </c>
      <c r="J27" s="261"/>
      <c r="K27" s="261"/>
    </row>
    <row r="28" spans="1:11" s="23" customFormat="1" ht="15" x14ac:dyDescent="0.3">
      <c r="C28" s="263"/>
      <c r="F28" s="264" t="s">
        <v>298</v>
      </c>
      <c r="J28" s="261"/>
      <c r="K28" s="261"/>
    </row>
    <row r="29" spans="1:11" s="249" customFormat="1" ht="15" x14ac:dyDescent="0.3">
      <c r="C29" s="263" t="s">
        <v>155</v>
      </c>
      <c r="J29" s="266"/>
      <c r="K29" s="266"/>
    </row>
  </sheetData>
  <mergeCells count="1">
    <mergeCell ref="G1:H1"/>
  </mergeCells>
  <dataValidations count="3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B9:C19 E9:F19">
      <formula1>11</formula1>
    </dataValidation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50"/>
  <sheetViews>
    <sheetView showGridLines="0" workbookViewId="0">
      <selection activeCell="D13" sqref="D13"/>
    </sheetView>
  </sheetViews>
  <sheetFormatPr defaultRowHeight="15" x14ac:dyDescent="0.3"/>
  <cols>
    <col min="1" max="1" width="14.28515625" style="2" bestFit="1" customWidth="1"/>
    <col min="2" max="2" width="77.7109375" style="2" customWidth="1"/>
    <col min="3" max="3" width="16.140625" style="2" customWidth="1"/>
    <col min="4" max="4" width="13.4257812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98" t="s">
        <v>335</v>
      </c>
      <c r="B1" s="101"/>
      <c r="C1" s="385" t="s">
        <v>123</v>
      </c>
      <c r="D1" s="385"/>
      <c r="E1" s="149"/>
    </row>
    <row r="2" spans="1:7" x14ac:dyDescent="0.3">
      <c r="A2" s="101" t="s">
        <v>158</v>
      </c>
      <c r="B2" s="101"/>
      <c r="C2" s="312" t="s">
        <v>513</v>
      </c>
      <c r="D2" s="293"/>
      <c r="E2" s="149"/>
    </row>
    <row r="3" spans="1:7" x14ac:dyDescent="0.3">
      <c r="A3" s="98"/>
      <c r="B3" s="101"/>
      <c r="C3" s="100"/>
      <c r="D3" s="100"/>
      <c r="E3" s="149"/>
    </row>
    <row r="4" spans="1:7" x14ac:dyDescent="0.3">
      <c r="A4" s="102" t="s">
        <v>303</v>
      </c>
      <c r="B4" s="143"/>
      <c r="C4" s="144"/>
      <c r="D4" s="101"/>
      <c r="E4" s="149"/>
    </row>
    <row r="5" spans="1:7" x14ac:dyDescent="0.3">
      <c r="A5" s="153" t="s">
        <v>484</v>
      </c>
      <c r="B5" s="12"/>
      <c r="C5" s="12"/>
      <c r="E5" s="149"/>
    </row>
    <row r="6" spans="1:7" x14ac:dyDescent="0.3">
      <c r="A6" s="145"/>
      <c r="B6" s="145"/>
      <c r="C6" s="145"/>
      <c r="D6" s="146"/>
      <c r="E6" s="149"/>
    </row>
    <row r="7" spans="1:7" x14ac:dyDescent="0.3">
      <c r="A7" s="101"/>
      <c r="B7" s="101"/>
      <c r="C7" s="101"/>
      <c r="D7" s="101"/>
      <c r="E7" s="149"/>
    </row>
    <row r="8" spans="1:7" s="6" customFormat="1" ht="39" customHeight="1" x14ac:dyDescent="0.3">
      <c r="A8" s="147" t="s">
        <v>66</v>
      </c>
      <c r="B8" s="104" t="s">
        <v>268</v>
      </c>
      <c r="C8" s="104" t="s">
        <v>68</v>
      </c>
      <c r="D8" s="104" t="s">
        <v>69</v>
      </c>
      <c r="E8" s="149"/>
    </row>
    <row r="9" spans="1:7" s="7" customFormat="1" ht="16.5" customHeight="1" x14ac:dyDescent="0.3">
      <c r="A9" s="13">
        <v>1</v>
      </c>
      <c r="B9" s="13" t="s">
        <v>67</v>
      </c>
      <c r="C9" s="110">
        <f>SUM(C10,C29)</f>
        <v>0</v>
      </c>
      <c r="D9" s="110">
        <f>SUM(D10,D29)</f>
        <v>0</v>
      </c>
      <c r="E9" s="149"/>
    </row>
    <row r="10" spans="1:7" s="7" customFormat="1" ht="16.5" customHeight="1" x14ac:dyDescent="0.3">
      <c r="A10" s="14">
        <v>1.1000000000000001</v>
      </c>
      <c r="B10" s="14" t="s">
        <v>82</v>
      </c>
      <c r="C10" s="110">
        <f>SUM(C11,C12,C17,C20,C25,C28)</f>
        <v>0</v>
      </c>
      <c r="D10" s="110">
        <f>SUM(D11,D12,D17,D20,D25,D28)</f>
        <v>0</v>
      </c>
      <c r="E10" s="149"/>
    </row>
    <row r="11" spans="1:7" s="9" customFormat="1" ht="16.5" customHeight="1" x14ac:dyDescent="0.3">
      <c r="A11" s="16" t="s">
        <v>30</v>
      </c>
      <c r="B11" s="16" t="s">
        <v>81</v>
      </c>
      <c r="C11" s="8">
        <v>0</v>
      </c>
      <c r="D11" s="8">
        <v>0</v>
      </c>
      <c r="E11" s="149"/>
    </row>
    <row r="12" spans="1:7" s="10" customFormat="1" ht="16.5" customHeight="1" x14ac:dyDescent="0.3">
      <c r="A12" s="16" t="s">
        <v>31</v>
      </c>
      <c r="B12" s="16" t="s">
        <v>347</v>
      </c>
      <c r="C12" s="148">
        <f>SUM(C13:C16)</f>
        <v>0</v>
      </c>
      <c r="D12" s="148">
        <f>SUM(D13:D16)</f>
        <v>0</v>
      </c>
      <c r="E12" s="149"/>
      <c r="G12" s="89"/>
    </row>
    <row r="13" spans="1:7" s="3" customFormat="1" ht="16.5" customHeight="1" x14ac:dyDescent="0.3">
      <c r="A13" s="17" t="s">
        <v>83</v>
      </c>
      <c r="B13" s="17" t="s">
        <v>352</v>
      </c>
      <c r="C13" s="8"/>
      <c r="D13" s="8"/>
      <c r="E13" s="149"/>
    </row>
    <row r="14" spans="1:7" s="3" customFormat="1" ht="30" x14ac:dyDescent="0.3">
      <c r="A14" s="17" t="s">
        <v>84</v>
      </c>
      <c r="B14" s="17" t="s">
        <v>357</v>
      </c>
      <c r="C14" s="8"/>
      <c r="D14" s="8"/>
      <c r="E14" s="149"/>
    </row>
    <row r="15" spans="1:7" s="3" customFormat="1" ht="30" x14ac:dyDescent="0.3">
      <c r="A15" s="17" t="s">
        <v>104</v>
      </c>
      <c r="B15" s="17" t="s">
        <v>353</v>
      </c>
      <c r="C15" s="8"/>
      <c r="D15" s="8"/>
      <c r="E15" s="149"/>
    </row>
    <row r="16" spans="1:7" s="3" customFormat="1" ht="16.5" customHeight="1" x14ac:dyDescent="0.3">
      <c r="A16" s="17" t="s">
        <v>122</v>
      </c>
      <c r="B16" s="17" t="s">
        <v>103</v>
      </c>
      <c r="C16" s="8"/>
      <c r="D16" s="8"/>
      <c r="E16" s="149"/>
    </row>
    <row r="17" spans="1:5" s="3" customFormat="1" ht="16.5" customHeight="1" x14ac:dyDescent="0.3">
      <c r="A17" s="16" t="s">
        <v>85</v>
      </c>
      <c r="B17" s="16" t="s">
        <v>86</v>
      </c>
      <c r="C17" s="148">
        <f>SUM(C18:C19)</f>
        <v>0</v>
      </c>
      <c r="D17" s="148">
        <f>SUM(D18:D19)</f>
        <v>0</v>
      </c>
      <c r="E17" s="149"/>
    </row>
    <row r="18" spans="1:5" s="3" customFormat="1" ht="16.5" customHeight="1" x14ac:dyDescent="0.3">
      <c r="A18" s="17" t="s">
        <v>87</v>
      </c>
      <c r="B18" s="17" t="s">
        <v>89</v>
      </c>
      <c r="C18" s="8"/>
      <c r="D18" s="8"/>
      <c r="E18" s="149"/>
    </row>
    <row r="19" spans="1:5" s="3" customFormat="1" ht="30" x14ac:dyDescent="0.3">
      <c r="A19" s="17" t="s">
        <v>88</v>
      </c>
      <c r="B19" s="17" t="s">
        <v>124</v>
      </c>
      <c r="C19" s="8"/>
      <c r="D19" s="8"/>
      <c r="E19" s="149"/>
    </row>
    <row r="20" spans="1:5" s="3" customFormat="1" ht="16.5" customHeight="1" x14ac:dyDescent="0.3">
      <c r="A20" s="16" t="s">
        <v>90</v>
      </c>
      <c r="B20" s="16" t="s">
        <v>91</v>
      </c>
      <c r="C20" s="148">
        <f>SUM(C21:C24)</f>
        <v>0</v>
      </c>
      <c r="D20" s="148">
        <f>SUM(D21:D24)</f>
        <v>0</v>
      </c>
      <c r="E20" s="149"/>
    </row>
    <row r="21" spans="1:5" s="3" customFormat="1" ht="16.5" customHeight="1" x14ac:dyDescent="0.3">
      <c r="A21" s="17" t="s">
        <v>92</v>
      </c>
      <c r="B21" s="17" t="s">
        <v>93</v>
      </c>
      <c r="C21" s="8"/>
      <c r="D21" s="8"/>
      <c r="E21" s="149"/>
    </row>
    <row r="22" spans="1:5" s="3" customFormat="1" ht="30" x14ac:dyDescent="0.3">
      <c r="A22" s="17" t="s">
        <v>96</v>
      </c>
      <c r="B22" s="17" t="s">
        <v>94</v>
      </c>
      <c r="C22" s="8"/>
      <c r="D22" s="8"/>
      <c r="E22" s="149"/>
    </row>
    <row r="23" spans="1:5" s="3" customFormat="1" ht="16.5" customHeight="1" x14ac:dyDescent="0.3">
      <c r="A23" s="17" t="s">
        <v>97</v>
      </c>
      <c r="B23" s="17" t="s">
        <v>95</v>
      </c>
      <c r="C23" s="8"/>
      <c r="D23" s="8"/>
      <c r="E23" s="149"/>
    </row>
    <row r="24" spans="1:5" s="3" customFormat="1" ht="16.5" customHeight="1" x14ac:dyDescent="0.3">
      <c r="A24" s="17" t="s">
        <v>98</v>
      </c>
      <c r="B24" s="17" t="s">
        <v>99</v>
      </c>
      <c r="C24" s="8"/>
      <c r="D24" s="8"/>
      <c r="E24" s="149"/>
    </row>
    <row r="25" spans="1:5" s="3" customFormat="1" ht="16.5" customHeight="1" x14ac:dyDescent="0.3">
      <c r="A25" s="16" t="s">
        <v>100</v>
      </c>
      <c r="B25" s="16" t="s">
        <v>270</v>
      </c>
      <c r="C25" s="148">
        <f>SUM(C26:C27)</f>
        <v>0</v>
      </c>
      <c r="D25" s="148">
        <f>SUM(D26:D27)</f>
        <v>0</v>
      </c>
      <c r="E25" s="149"/>
    </row>
    <row r="26" spans="1:5" s="3" customFormat="1" ht="16.5" customHeight="1" x14ac:dyDescent="0.3">
      <c r="A26" s="17" t="s">
        <v>271</v>
      </c>
      <c r="B26" s="17" t="s">
        <v>274</v>
      </c>
      <c r="C26" s="8"/>
      <c r="D26" s="8"/>
      <c r="E26" s="149"/>
    </row>
    <row r="27" spans="1:5" s="3" customFormat="1" ht="16.5" customHeight="1" x14ac:dyDescent="0.3">
      <c r="A27" s="17" t="s">
        <v>272</v>
      </c>
      <c r="B27" s="17" t="s">
        <v>275</v>
      </c>
      <c r="C27" s="8"/>
      <c r="D27" s="8"/>
      <c r="E27" s="149"/>
    </row>
    <row r="28" spans="1:5" s="3" customFormat="1" ht="16.5" customHeight="1" x14ac:dyDescent="0.3">
      <c r="A28" s="16" t="s">
        <v>273</v>
      </c>
      <c r="B28" s="16" t="s">
        <v>388</v>
      </c>
      <c r="C28" s="8"/>
      <c r="D28" s="8"/>
      <c r="E28" s="149"/>
    </row>
    <row r="29" spans="1:5" ht="16.5" customHeight="1" x14ac:dyDescent="0.3">
      <c r="A29" s="14">
        <v>1.2</v>
      </c>
      <c r="B29" s="14" t="s">
        <v>102</v>
      </c>
      <c r="C29" s="110">
        <f>SUM(C30,C39)</f>
        <v>0</v>
      </c>
      <c r="D29" s="110">
        <f>SUM(D30,D39)</f>
        <v>0</v>
      </c>
      <c r="E29" s="149"/>
    </row>
    <row r="30" spans="1:5" ht="16.5" customHeight="1" x14ac:dyDescent="0.3">
      <c r="A30" s="16" t="s">
        <v>32</v>
      </c>
      <c r="B30" s="18" t="s">
        <v>347</v>
      </c>
      <c r="C30" s="148">
        <f>SUM(C31,C35)</f>
        <v>0</v>
      </c>
      <c r="D30" s="148">
        <f>SUM(D31,D35)</f>
        <v>0</v>
      </c>
      <c r="E30" s="149"/>
    </row>
    <row r="31" spans="1:5" ht="16.5" customHeight="1" x14ac:dyDescent="0.3">
      <c r="A31" s="17" t="s">
        <v>105</v>
      </c>
      <c r="B31" s="17" t="s">
        <v>352</v>
      </c>
      <c r="C31" s="148">
        <f>SUM(C32:C34)</f>
        <v>0</v>
      </c>
      <c r="D31" s="148">
        <f>SUM(D32:D34)</f>
        <v>0</v>
      </c>
      <c r="E31" s="149"/>
    </row>
    <row r="32" spans="1:5" ht="16.5" customHeight="1" x14ac:dyDescent="0.3">
      <c r="A32" s="19" t="s">
        <v>106</v>
      </c>
      <c r="B32" s="19" t="s">
        <v>348</v>
      </c>
      <c r="C32" s="8"/>
      <c r="D32" s="8"/>
      <c r="E32" s="149"/>
    </row>
    <row r="33" spans="1:9" ht="16.5" customHeight="1" x14ac:dyDescent="0.3">
      <c r="A33" s="19" t="s">
        <v>107</v>
      </c>
      <c r="B33" s="19" t="s">
        <v>354</v>
      </c>
      <c r="C33" s="8"/>
      <c r="D33" s="8"/>
      <c r="E33" s="149"/>
    </row>
    <row r="34" spans="1:9" ht="16.5" customHeight="1" x14ac:dyDescent="0.3">
      <c r="A34" s="19" t="s">
        <v>156</v>
      </c>
      <c r="B34" s="19" t="s">
        <v>349</v>
      </c>
      <c r="C34" s="8"/>
      <c r="D34" s="8"/>
      <c r="E34" s="149"/>
    </row>
    <row r="35" spans="1:9" ht="16.5" customHeight="1" x14ac:dyDescent="0.3">
      <c r="A35" s="17" t="s">
        <v>108</v>
      </c>
      <c r="B35" s="17" t="s">
        <v>355</v>
      </c>
      <c r="C35" s="148">
        <f>SUM(C36:C38)</f>
        <v>0</v>
      </c>
      <c r="D35" s="148">
        <f>SUM(D36:D38)</f>
        <v>0</v>
      </c>
      <c r="E35" s="149"/>
    </row>
    <row r="36" spans="1:9" ht="16.5" customHeight="1" x14ac:dyDescent="0.3">
      <c r="A36" s="19" t="s">
        <v>109</v>
      </c>
      <c r="B36" s="19" t="s">
        <v>350</v>
      </c>
      <c r="C36" s="8"/>
      <c r="D36" s="8"/>
      <c r="E36" s="149"/>
    </row>
    <row r="37" spans="1:9" ht="16.5" customHeight="1" x14ac:dyDescent="0.3">
      <c r="A37" s="19" t="s">
        <v>110</v>
      </c>
      <c r="B37" s="19" t="s">
        <v>356</v>
      </c>
      <c r="C37" s="8"/>
      <c r="D37" s="8"/>
      <c r="E37" s="149"/>
    </row>
    <row r="38" spans="1:9" ht="16.5" customHeight="1" x14ac:dyDescent="0.3">
      <c r="A38" s="19" t="s">
        <v>157</v>
      </c>
      <c r="B38" s="19" t="s">
        <v>351</v>
      </c>
      <c r="C38" s="8"/>
      <c r="D38" s="8"/>
      <c r="E38" s="149"/>
    </row>
    <row r="39" spans="1:9" ht="16.5" customHeight="1" x14ac:dyDescent="0.3">
      <c r="A39" s="16" t="s">
        <v>33</v>
      </c>
      <c r="B39" s="18" t="s">
        <v>389</v>
      </c>
      <c r="C39" s="8"/>
      <c r="D39" s="8"/>
      <c r="E39" s="149"/>
    </row>
    <row r="40" spans="1:9" x14ac:dyDescent="0.3">
      <c r="D40" s="30"/>
      <c r="E40" s="150"/>
      <c r="F40" s="30"/>
    </row>
    <row r="41" spans="1:9" x14ac:dyDescent="0.3">
      <c r="A41" s="1" t="s">
        <v>344</v>
      </c>
      <c r="D41" s="30"/>
      <c r="E41" s="150"/>
      <c r="F41" s="30"/>
    </row>
    <row r="42" spans="1:9" x14ac:dyDescent="0.3">
      <c r="D42" s="30"/>
      <c r="E42" s="150"/>
      <c r="F42" s="30"/>
    </row>
    <row r="43" spans="1:9" x14ac:dyDescent="0.3">
      <c r="D43" s="30"/>
      <c r="E43" s="150"/>
      <c r="F43" s="30"/>
    </row>
    <row r="44" spans="1:9" x14ac:dyDescent="0.3">
      <c r="A44" s="90" t="s">
        <v>120</v>
      </c>
      <c r="D44" s="30"/>
      <c r="E44" s="150"/>
      <c r="F44" s="30"/>
    </row>
    <row r="45" spans="1:9" x14ac:dyDescent="0.3">
      <c r="D45" s="30"/>
      <c r="E45" s="151"/>
      <c r="F45" s="151"/>
      <c r="G45"/>
      <c r="H45"/>
      <c r="I45"/>
    </row>
    <row r="46" spans="1:9" x14ac:dyDescent="0.3">
      <c r="D46" s="152"/>
      <c r="E46" s="151"/>
      <c r="F46" s="151"/>
      <c r="G46"/>
      <c r="H46"/>
      <c r="I46"/>
    </row>
    <row r="47" spans="1:9" x14ac:dyDescent="0.3">
      <c r="A47"/>
      <c r="B47" s="90" t="s">
        <v>300</v>
      </c>
      <c r="D47" s="152"/>
      <c r="E47" s="151"/>
      <c r="F47" s="151"/>
      <c r="G47"/>
      <c r="H47"/>
      <c r="I47"/>
    </row>
    <row r="48" spans="1:9" x14ac:dyDescent="0.3">
      <c r="A48"/>
      <c r="B48" s="2" t="s">
        <v>299</v>
      </c>
      <c r="D48" s="152"/>
      <c r="E48" s="151"/>
      <c r="F48" s="151"/>
      <c r="G48"/>
      <c r="H48"/>
      <c r="I48"/>
    </row>
    <row r="49" spans="2:6" customFormat="1" ht="12.75" x14ac:dyDescent="0.2">
      <c r="B49" s="83" t="s">
        <v>155</v>
      </c>
      <c r="D49" s="151"/>
      <c r="E49" s="151"/>
      <c r="F49" s="151"/>
    </row>
    <row r="50" spans="2:6" x14ac:dyDescent="0.3">
      <c r="D50" s="30"/>
      <c r="E50" s="150"/>
      <c r="F50" s="30"/>
    </row>
  </sheetData>
  <mergeCells count="1"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workbookViewId="0">
      <selection activeCell="F12" sqref="F1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19.5703125" customWidth="1"/>
    <col min="11" max="11" width="23.28515625" customWidth="1"/>
  </cols>
  <sheetData>
    <row r="1" spans="1:12" ht="15" x14ac:dyDescent="0.2">
      <c r="A1" s="185" t="s">
        <v>411</v>
      </c>
      <c r="B1" s="186"/>
      <c r="C1" s="186"/>
      <c r="D1" s="186"/>
      <c r="E1" s="185"/>
      <c r="F1" s="186"/>
      <c r="G1" s="186"/>
      <c r="H1" s="186"/>
      <c r="I1" s="186"/>
      <c r="J1" s="186"/>
      <c r="K1" s="103" t="s">
        <v>123</v>
      </c>
    </row>
    <row r="2" spans="1:12" ht="15" x14ac:dyDescent="0.3">
      <c r="A2" s="146" t="s">
        <v>158</v>
      </c>
      <c r="B2" s="186"/>
      <c r="C2" s="186"/>
      <c r="D2" s="186"/>
      <c r="E2" s="146"/>
      <c r="F2" s="186"/>
      <c r="G2" s="186"/>
      <c r="H2" s="186"/>
      <c r="I2" s="186"/>
      <c r="J2" s="186"/>
      <c r="K2" s="388" t="s">
        <v>513</v>
      </c>
      <c r="L2" s="388"/>
    </row>
    <row r="3" spans="1:12" ht="15" x14ac:dyDescent="0.2">
      <c r="A3" s="186"/>
      <c r="B3" s="186"/>
      <c r="C3" s="186"/>
      <c r="D3" s="186"/>
      <c r="E3" s="186"/>
      <c r="F3" s="186"/>
      <c r="G3" s="186"/>
      <c r="H3" s="186"/>
      <c r="I3" s="186"/>
      <c r="J3" s="186"/>
      <c r="K3" s="189"/>
    </row>
    <row r="4" spans="1:12" ht="15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02"/>
      <c r="E4" s="161"/>
      <c r="F4" s="247"/>
      <c r="G4" s="101"/>
      <c r="H4" s="102"/>
      <c r="I4" s="195"/>
      <c r="J4" s="186"/>
      <c r="K4" s="195"/>
    </row>
    <row r="5" spans="1:12" s="238" customFormat="1" ht="15" x14ac:dyDescent="0.3">
      <c r="A5" s="275" t="s">
        <v>484</v>
      </c>
      <c r="B5" s="105"/>
      <c r="C5" s="105"/>
      <c r="D5" s="105"/>
      <c r="E5" s="275"/>
      <c r="F5" s="105"/>
      <c r="G5" s="105"/>
      <c r="H5" s="105"/>
      <c r="I5" s="276"/>
      <c r="J5" s="277"/>
      <c r="K5" s="276"/>
    </row>
    <row r="6" spans="1:12" ht="13.5" x14ac:dyDescent="0.2">
      <c r="A6" s="190"/>
      <c r="B6" s="191"/>
      <c r="C6" s="191"/>
      <c r="D6" s="191"/>
      <c r="E6" s="190"/>
      <c r="F6" s="191"/>
      <c r="G6" s="191"/>
      <c r="H6" s="191"/>
      <c r="I6" s="186"/>
      <c r="J6" s="186"/>
      <c r="K6" s="186"/>
    </row>
    <row r="7" spans="1:12" ht="60" x14ac:dyDescent="0.2">
      <c r="A7" s="198" t="s">
        <v>66</v>
      </c>
      <c r="B7" s="184" t="s">
        <v>446</v>
      </c>
      <c r="C7" s="184" t="s">
        <v>447</v>
      </c>
      <c r="D7" s="184" t="s">
        <v>449</v>
      </c>
      <c r="E7" s="184" t="s">
        <v>448</v>
      </c>
      <c r="F7" s="184" t="s">
        <v>458</v>
      </c>
      <c r="G7" s="184" t="s">
        <v>459</v>
      </c>
      <c r="H7" s="184" t="s">
        <v>453</v>
      </c>
      <c r="I7" s="184" t="s">
        <v>454</v>
      </c>
      <c r="J7" s="184" t="s">
        <v>468</v>
      </c>
      <c r="K7" s="184" t="s">
        <v>455</v>
      </c>
    </row>
    <row r="8" spans="1:12" ht="15" x14ac:dyDescent="0.2">
      <c r="A8" s="182">
        <v>1</v>
      </c>
      <c r="B8" s="182">
        <v>2</v>
      </c>
      <c r="C8" s="184">
        <v>3</v>
      </c>
      <c r="D8" s="182">
        <v>4</v>
      </c>
      <c r="E8" s="184">
        <v>5</v>
      </c>
      <c r="F8" s="182">
        <v>6</v>
      </c>
      <c r="G8" s="184">
        <v>7</v>
      </c>
      <c r="H8" s="182">
        <v>8</v>
      </c>
      <c r="I8" s="184">
        <v>9</v>
      </c>
      <c r="J8" s="182">
        <v>10</v>
      </c>
      <c r="K8" s="184">
        <v>11</v>
      </c>
    </row>
    <row r="9" spans="1:12" ht="15" x14ac:dyDescent="0.2">
      <c r="A9" s="86">
        <v>1</v>
      </c>
      <c r="B9" s="29" t="s">
        <v>479</v>
      </c>
      <c r="C9" s="29" t="s">
        <v>480</v>
      </c>
      <c r="D9" s="29" t="s">
        <v>481</v>
      </c>
      <c r="E9" s="29">
        <v>318</v>
      </c>
      <c r="F9" s="29">
        <v>4982.7</v>
      </c>
      <c r="G9" s="29">
        <v>65002001337</v>
      </c>
      <c r="H9" s="273" t="s">
        <v>482</v>
      </c>
      <c r="I9" s="273" t="s">
        <v>483</v>
      </c>
      <c r="J9" s="273"/>
      <c r="K9" s="29"/>
    </row>
    <row r="10" spans="1:12" ht="15" x14ac:dyDescent="0.2">
      <c r="A10" s="86">
        <v>2</v>
      </c>
      <c r="B10" s="29"/>
      <c r="C10" s="29"/>
      <c r="D10" s="29"/>
      <c r="E10" s="29"/>
      <c r="F10" s="29"/>
      <c r="G10" s="29"/>
      <c r="H10" s="273"/>
      <c r="I10" s="273"/>
      <c r="J10" s="273"/>
      <c r="K10" s="29"/>
    </row>
    <row r="11" spans="1:12" ht="15" x14ac:dyDescent="0.2">
      <c r="A11" s="86">
        <v>3</v>
      </c>
      <c r="B11" s="29"/>
      <c r="C11" s="29"/>
      <c r="D11" s="29"/>
      <c r="E11" s="29"/>
      <c r="F11" s="29"/>
      <c r="G11" s="29"/>
      <c r="H11" s="273"/>
      <c r="I11" s="273"/>
      <c r="J11" s="273"/>
      <c r="K11" s="29"/>
    </row>
    <row r="12" spans="1:12" ht="15" x14ac:dyDescent="0.2">
      <c r="A12" s="86">
        <v>4</v>
      </c>
      <c r="B12" s="29"/>
      <c r="C12" s="29"/>
      <c r="D12" s="29"/>
      <c r="E12" s="29"/>
      <c r="F12" s="29"/>
      <c r="G12" s="29"/>
      <c r="H12" s="273"/>
      <c r="I12" s="273"/>
      <c r="J12" s="273"/>
      <c r="K12" s="29"/>
    </row>
    <row r="13" spans="1:12" ht="15" x14ac:dyDescent="0.2">
      <c r="A13" s="86">
        <v>5</v>
      </c>
      <c r="B13" s="29"/>
      <c r="C13" s="29"/>
      <c r="D13" s="29"/>
      <c r="E13" s="29"/>
      <c r="F13" s="29"/>
      <c r="G13" s="29"/>
      <c r="H13" s="273"/>
      <c r="I13" s="273"/>
      <c r="J13" s="273"/>
      <c r="K13" s="29"/>
    </row>
    <row r="14" spans="1:12" ht="15" x14ac:dyDescent="0.2">
      <c r="A14" s="86">
        <v>6</v>
      </c>
      <c r="B14" s="29"/>
      <c r="C14" s="29"/>
      <c r="D14" s="29"/>
      <c r="E14" s="29"/>
      <c r="F14" s="29"/>
      <c r="G14" s="29"/>
      <c r="H14" s="273"/>
      <c r="I14" s="273"/>
      <c r="J14" s="273"/>
      <c r="K14" s="29"/>
    </row>
    <row r="15" spans="1:12" ht="15" x14ac:dyDescent="0.2">
      <c r="A15" s="86">
        <v>7</v>
      </c>
      <c r="B15" s="29"/>
      <c r="C15" s="29"/>
      <c r="D15" s="29"/>
      <c r="E15" s="29"/>
      <c r="F15" s="29"/>
      <c r="G15" s="29"/>
      <c r="H15" s="273"/>
      <c r="I15" s="273"/>
      <c r="J15" s="273"/>
      <c r="K15" s="29"/>
    </row>
    <row r="16" spans="1:12" ht="15" x14ac:dyDescent="0.2">
      <c r="A16" s="86">
        <v>8</v>
      </c>
      <c r="B16" s="29"/>
      <c r="C16" s="29"/>
      <c r="D16" s="29"/>
      <c r="E16" s="29"/>
      <c r="F16" s="29"/>
      <c r="G16" s="29"/>
      <c r="H16" s="273"/>
      <c r="I16" s="273"/>
      <c r="J16" s="273"/>
      <c r="K16" s="29"/>
    </row>
    <row r="17" spans="1:11" ht="15" x14ac:dyDescent="0.2">
      <c r="A17" s="86">
        <v>9</v>
      </c>
      <c r="B17" s="29"/>
      <c r="C17" s="29"/>
      <c r="D17" s="29"/>
      <c r="E17" s="29"/>
      <c r="F17" s="29"/>
      <c r="G17" s="29"/>
      <c r="H17" s="273"/>
      <c r="I17" s="273"/>
      <c r="J17" s="273"/>
      <c r="K17" s="29"/>
    </row>
    <row r="18" spans="1:11" ht="15" x14ac:dyDescent="0.2">
      <c r="A18" s="86">
        <v>10</v>
      </c>
      <c r="B18" s="29"/>
      <c r="C18" s="29"/>
      <c r="D18" s="29"/>
      <c r="E18" s="29"/>
      <c r="F18" s="29"/>
      <c r="G18" s="29"/>
      <c r="H18" s="273"/>
      <c r="I18" s="273"/>
      <c r="J18" s="273"/>
      <c r="K18" s="29"/>
    </row>
    <row r="19" spans="1:11" ht="15" x14ac:dyDescent="0.2">
      <c r="A19" s="86">
        <v>11</v>
      </c>
      <c r="B19" s="29"/>
      <c r="C19" s="29"/>
      <c r="D19" s="29"/>
      <c r="E19" s="29"/>
      <c r="F19" s="29"/>
      <c r="G19" s="29"/>
      <c r="H19" s="273"/>
      <c r="I19" s="273"/>
      <c r="J19" s="273"/>
      <c r="K19" s="29"/>
    </row>
    <row r="20" spans="1:11" ht="15" x14ac:dyDescent="0.2">
      <c r="A20" s="86">
        <v>12</v>
      </c>
      <c r="B20" s="29"/>
      <c r="C20" s="29"/>
      <c r="D20" s="29"/>
      <c r="E20" s="29"/>
      <c r="F20" s="29"/>
      <c r="G20" s="29"/>
      <c r="H20" s="273"/>
      <c r="I20" s="273"/>
      <c r="J20" s="273"/>
      <c r="K20" s="29"/>
    </row>
    <row r="21" spans="1:11" ht="15" x14ac:dyDescent="0.2">
      <c r="A21" s="86">
        <v>13</v>
      </c>
      <c r="B21" s="29"/>
      <c r="C21" s="29"/>
      <c r="D21" s="29"/>
      <c r="E21" s="29"/>
      <c r="F21" s="29"/>
      <c r="G21" s="29"/>
      <c r="H21" s="273"/>
      <c r="I21" s="273"/>
      <c r="J21" s="273"/>
      <c r="K21" s="29"/>
    </row>
    <row r="22" spans="1:11" ht="15" x14ac:dyDescent="0.2">
      <c r="A22" s="86">
        <v>14</v>
      </c>
      <c r="B22" s="29"/>
      <c r="C22" s="29"/>
      <c r="D22" s="29"/>
      <c r="E22" s="29"/>
      <c r="F22" s="29"/>
      <c r="G22" s="29"/>
      <c r="H22" s="273"/>
      <c r="I22" s="273"/>
      <c r="J22" s="273"/>
      <c r="K22" s="29"/>
    </row>
    <row r="23" spans="1:11" ht="15" x14ac:dyDescent="0.2">
      <c r="A23" s="86">
        <v>15</v>
      </c>
      <c r="B23" s="29"/>
      <c r="C23" s="29"/>
      <c r="D23" s="29"/>
      <c r="E23" s="29"/>
      <c r="F23" s="29"/>
      <c r="G23" s="29"/>
      <c r="H23" s="273"/>
      <c r="I23" s="273"/>
      <c r="J23" s="273"/>
      <c r="K23" s="29"/>
    </row>
    <row r="24" spans="1:11" ht="15" x14ac:dyDescent="0.2">
      <c r="A24" s="86">
        <v>16</v>
      </c>
      <c r="B24" s="29"/>
      <c r="C24" s="29"/>
      <c r="D24" s="29"/>
      <c r="E24" s="29"/>
      <c r="F24" s="29"/>
      <c r="G24" s="29"/>
      <c r="H24" s="273"/>
      <c r="I24" s="273"/>
      <c r="J24" s="273"/>
      <c r="K24" s="29"/>
    </row>
    <row r="25" spans="1:11" ht="15" x14ac:dyDescent="0.2">
      <c r="A25" s="86">
        <v>17</v>
      </c>
      <c r="B25" s="29"/>
      <c r="C25" s="29"/>
      <c r="D25" s="29"/>
      <c r="E25" s="29"/>
      <c r="F25" s="29"/>
      <c r="G25" s="29"/>
      <c r="H25" s="273"/>
      <c r="I25" s="273"/>
      <c r="J25" s="273"/>
      <c r="K25" s="29"/>
    </row>
    <row r="26" spans="1:11" ht="15" x14ac:dyDescent="0.2">
      <c r="A26" s="86">
        <v>18</v>
      </c>
      <c r="B26" s="29"/>
      <c r="C26" s="29"/>
      <c r="D26" s="29"/>
      <c r="E26" s="29"/>
      <c r="F26" s="29"/>
      <c r="G26" s="29"/>
      <c r="H26" s="273"/>
      <c r="I26" s="273"/>
      <c r="J26" s="273"/>
      <c r="K26" s="29"/>
    </row>
    <row r="27" spans="1:11" ht="15" x14ac:dyDescent="0.2">
      <c r="A27" s="86" t="s">
        <v>309</v>
      </c>
      <c r="B27" s="29"/>
      <c r="C27" s="29"/>
      <c r="D27" s="29"/>
      <c r="E27" s="29"/>
      <c r="F27" s="29"/>
      <c r="G27" s="29"/>
      <c r="H27" s="273"/>
      <c r="I27" s="273"/>
      <c r="J27" s="273"/>
      <c r="K27" s="29"/>
    </row>
    <row r="28" spans="1:11" x14ac:dyDescent="0.2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</row>
    <row r="29" spans="1:11" x14ac:dyDescent="0.2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</row>
    <row r="30" spans="1:11" x14ac:dyDescent="0.2">
      <c r="A30" s="28"/>
      <c r="B30" s="26"/>
      <c r="C30" s="26"/>
      <c r="D30" s="26"/>
      <c r="E30" s="26"/>
      <c r="F30" s="26"/>
      <c r="G30" s="26"/>
      <c r="H30" s="26"/>
      <c r="I30" s="26"/>
      <c r="J30" s="26"/>
      <c r="K30" s="26"/>
    </row>
    <row r="31" spans="1:11" ht="15" x14ac:dyDescent="0.3">
      <c r="A31" s="2"/>
      <c r="B31" s="92" t="s">
        <v>120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92"/>
      <c r="D32" s="392"/>
      <c r="F32" s="91"/>
      <c r="G32" s="94"/>
    </row>
    <row r="33" spans="2:6" ht="15" x14ac:dyDescent="0.3">
      <c r="B33" s="2"/>
      <c r="C33" s="90" t="s">
        <v>297</v>
      </c>
      <c r="D33" s="2"/>
      <c r="F33" s="12" t="s">
        <v>302</v>
      </c>
    </row>
    <row r="34" spans="2:6" ht="15" x14ac:dyDescent="0.3">
      <c r="B34" s="2"/>
      <c r="C34" s="2"/>
      <c r="D34" s="2"/>
      <c r="F34" s="2" t="s">
        <v>298</v>
      </c>
    </row>
    <row r="35" spans="2:6" ht="15" x14ac:dyDescent="0.3">
      <c r="B35" s="2"/>
      <c r="C35" s="83" t="s">
        <v>155</v>
      </c>
    </row>
  </sheetData>
  <mergeCells count="2">
    <mergeCell ref="C32:D32"/>
    <mergeCell ref="K2:L2"/>
  </mergeCells>
  <pageMargins left="0.7" right="0.7" top="0.75" bottom="0.75" header="0.3" footer="0.3"/>
  <pageSetup scale="55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workbookViewId="0">
      <selection activeCell="K2" sqref="K2:L2"/>
    </sheetView>
  </sheetViews>
  <sheetFormatPr defaultRowHeight="12.75" x14ac:dyDescent="0.2"/>
  <cols>
    <col min="1" max="1" width="11.7109375" style="238" customWidth="1"/>
    <col min="2" max="2" width="21.5703125" style="238" customWidth="1"/>
    <col min="3" max="3" width="19.140625" style="238" customWidth="1"/>
    <col min="4" max="4" width="15.140625" style="238" customWidth="1"/>
    <col min="5" max="5" width="20.85546875" style="238" customWidth="1"/>
    <col min="6" max="6" width="23.85546875" style="238" customWidth="1"/>
    <col min="7" max="7" width="19" style="238" customWidth="1"/>
    <col min="8" max="8" width="21.140625" style="238" customWidth="1"/>
    <col min="9" max="9" width="17" style="238" customWidth="1"/>
    <col min="10" max="10" width="19" style="238" customWidth="1"/>
    <col min="11" max="11" width="22.140625" style="238" customWidth="1"/>
    <col min="12" max="16384" width="9.140625" style="238"/>
  </cols>
  <sheetData>
    <row r="1" spans="1:12" customFormat="1" ht="15" x14ac:dyDescent="0.2">
      <c r="A1" s="185" t="s">
        <v>467</v>
      </c>
      <c r="B1" s="186"/>
      <c r="C1" s="186"/>
      <c r="D1" s="186"/>
      <c r="E1" s="186"/>
      <c r="F1" s="186"/>
      <c r="G1" s="186"/>
      <c r="H1" s="186"/>
      <c r="I1" s="186"/>
      <c r="J1" s="192"/>
      <c r="K1" s="103" t="s">
        <v>123</v>
      </c>
    </row>
    <row r="2" spans="1:12" customFormat="1" ht="15" x14ac:dyDescent="0.3">
      <c r="A2" s="146" t="s">
        <v>158</v>
      </c>
      <c r="B2" s="186"/>
      <c r="C2" s="186"/>
      <c r="D2" s="186"/>
      <c r="E2" s="186"/>
      <c r="F2" s="186"/>
      <c r="G2" s="186"/>
      <c r="H2" s="186"/>
      <c r="I2" s="186"/>
      <c r="J2" s="192"/>
      <c r="K2" s="388" t="s">
        <v>513</v>
      </c>
      <c r="L2" s="388"/>
    </row>
    <row r="3" spans="1:12" customFormat="1" ht="15" x14ac:dyDescent="0.2">
      <c r="A3" s="186"/>
      <c r="B3" s="186"/>
      <c r="C3" s="186"/>
      <c r="D3" s="186"/>
      <c r="E3" s="186"/>
      <c r="F3" s="186"/>
      <c r="G3" s="186"/>
      <c r="H3" s="186"/>
      <c r="I3" s="186"/>
      <c r="J3" s="189"/>
      <c r="K3" s="189"/>
    </row>
    <row r="4" spans="1:12" customFormat="1" ht="15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02"/>
      <c r="E4" s="195"/>
      <c r="F4" s="186"/>
      <c r="G4" s="186"/>
      <c r="H4" s="186"/>
      <c r="I4" s="186"/>
      <c r="J4" s="186"/>
      <c r="K4" s="195"/>
    </row>
    <row r="5" spans="1:12" ht="15" x14ac:dyDescent="0.3">
      <c r="A5" s="275" t="s">
        <v>484</v>
      </c>
      <c r="B5" s="105"/>
      <c r="C5" s="105"/>
      <c r="D5" s="105"/>
      <c r="E5" s="276"/>
      <c r="F5" s="277"/>
      <c r="G5" s="277"/>
      <c r="H5" s="277"/>
      <c r="I5" s="277"/>
      <c r="J5" s="277"/>
      <c r="K5" s="276"/>
    </row>
    <row r="6" spans="1:12" customFormat="1" ht="13.5" x14ac:dyDescent="0.2">
      <c r="A6" s="190"/>
      <c r="B6" s="191"/>
      <c r="C6" s="191"/>
      <c r="D6" s="191"/>
      <c r="E6" s="186"/>
      <c r="F6" s="186"/>
      <c r="G6" s="186"/>
      <c r="H6" s="186"/>
      <c r="I6" s="186"/>
      <c r="J6" s="186"/>
      <c r="K6" s="186"/>
    </row>
    <row r="7" spans="1:12" customFormat="1" ht="60" x14ac:dyDescent="0.2">
      <c r="A7" s="198" t="s">
        <v>66</v>
      </c>
      <c r="B7" s="184" t="s">
        <v>263</v>
      </c>
      <c r="C7" s="184" t="s">
        <v>264</v>
      </c>
      <c r="D7" s="184" t="s">
        <v>410</v>
      </c>
      <c r="E7" s="184" t="s">
        <v>266</v>
      </c>
      <c r="F7" s="184" t="s">
        <v>457</v>
      </c>
      <c r="G7" s="184" t="s">
        <v>459</v>
      </c>
      <c r="H7" s="184" t="s">
        <v>453</v>
      </c>
      <c r="I7" s="184" t="s">
        <v>454</v>
      </c>
      <c r="J7" s="184" t="s">
        <v>468</v>
      </c>
      <c r="K7" s="184" t="s">
        <v>455</v>
      </c>
    </row>
    <row r="8" spans="1:12" customFormat="1" ht="15" x14ac:dyDescent="0.2">
      <c r="A8" s="182">
        <v>1</v>
      </c>
      <c r="B8" s="182">
        <v>2</v>
      </c>
      <c r="C8" s="184">
        <v>3</v>
      </c>
      <c r="D8" s="182">
        <v>4</v>
      </c>
      <c r="E8" s="184">
        <v>5</v>
      </c>
      <c r="F8" s="182">
        <v>6</v>
      </c>
      <c r="G8" s="184">
        <v>7</v>
      </c>
      <c r="H8" s="182">
        <v>8</v>
      </c>
      <c r="I8" s="182">
        <v>9</v>
      </c>
      <c r="J8" s="182">
        <v>10</v>
      </c>
      <c r="K8" s="184">
        <v>11</v>
      </c>
    </row>
    <row r="9" spans="1:12" customFormat="1" ht="15" x14ac:dyDescent="0.25">
      <c r="A9" s="86">
        <v>1</v>
      </c>
      <c r="B9" s="29"/>
      <c r="C9" s="29"/>
      <c r="D9" s="29"/>
      <c r="E9" s="29"/>
      <c r="F9" s="29"/>
      <c r="G9" s="29"/>
      <c r="H9" s="273"/>
      <c r="I9" s="273"/>
      <c r="J9" s="205"/>
      <c r="K9" s="29"/>
    </row>
    <row r="10" spans="1:12" customFormat="1" ht="15" x14ac:dyDescent="0.25">
      <c r="A10" s="86">
        <v>2</v>
      </c>
      <c r="B10" s="29"/>
      <c r="C10" s="29"/>
      <c r="D10" s="29"/>
      <c r="E10" s="29"/>
      <c r="F10" s="29"/>
      <c r="G10" s="29"/>
      <c r="H10" s="273"/>
      <c r="I10" s="273"/>
      <c r="J10" s="205"/>
      <c r="K10" s="29"/>
    </row>
    <row r="11" spans="1:12" customFormat="1" ht="15" x14ac:dyDescent="0.25">
      <c r="A11" s="86">
        <v>3</v>
      </c>
      <c r="B11" s="29"/>
      <c r="C11" s="29"/>
      <c r="D11" s="29"/>
      <c r="E11" s="29"/>
      <c r="F11" s="29"/>
      <c r="G11" s="29"/>
      <c r="H11" s="273"/>
      <c r="I11" s="273"/>
      <c r="J11" s="205"/>
      <c r="K11" s="29"/>
    </row>
    <row r="12" spans="1:12" customFormat="1" ht="15" x14ac:dyDescent="0.25">
      <c r="A12" s="86">
        <v>4</v>
      </c>
      <c r="B12" s="29"/>
      <c r="C12" s="29"/>
      <c r="D12" s="29"/>
      <c r="E12" s="29"/>
      <c r="F12" s="29"/>
      <c r="G12" s="29"/>
      <c r="H12" s="273"/>
      <c r="I12" s="273"/>
      <c r="J12" s="205"/>
      <c r="K12" s="29"/>
    </row>
    <row r="13" spans="1:12" customFormat="1" ht="15" x14ac:dyDescent="0.25">
      <c r="A13" s="86">
        <v>5</v>
      </c>
      <c r="B13" s="29"/>
      <c r="C13" s="29"/>
      <c r="D13" s="29"/>
      <c r="E13" s="29"/>
      <c r="F13" s="29"/>
      <c r="G13" s="29"/>
      <c r="H13" s="273"/>
      <c r="I13" s="273"/>
      <c r="J13" s="205"/>
      <c r="K13" s="29"/>
    </row>
    <row r="14" spans="1:12" customFormat="1" ht="15" x14ac:dyDescent="0.25">
      <c r="A14" s="86">
        <v>6</v>
      </c>
      <c r="B14" s="29"/>
      <c r="C14" s="29"/>
      <c r="D14" s="29"/>
      <c r="E14" s="29"/>
      <c r="F14" s="29"/>
      <c r="G14" s="29"/>
      <c r="H14" s="273"/>
      <c r="I14" s="273"/>
      <c r="J14" s="205"/>
      <c r="K14" s="29"/>
    </row>
    <row r="15" spans="1:12" customFormat="1" ht="15" x14ac:dyDescent="0.25">
      <c r="A15" s="86">
        <v>7</v>
      </c>
      <c r="B15" s="29"/>
      <c r="C15" s="29"/>
      <c r="D15" s="29"/>
      <c r="E15" s="29"/>
      <c r="F15" s="29"/>
      <c r="G15" s="29"/>
      <c r="H15" s="273"/>
      <c r="I15" s="273"/>
      <c r="J15" s="205"/>
      <c r="K15" s="29"/>
    </row>
    <row r="16" spans="1:12" customFormat="1" ht="15" x14ac:dyDescent="0.25">
      <c r="A16" s="86">
        <v>8</v>
      </c>
      <c r="B16" s="29"/>
      <c r="C16" s="29"/>
      <c r="D16" s="29"/>
      <c r="E16" s="29"/>
      <c r="F16" s="29"/>
      <c r="G16" s="29"/>
      <c r="H16" s="273"/>
      <c r="I16" s="273"/>
      <c r="J16" s="205"/>
      <c r="K16" s="29"/>
    </row>
    <row r="17" spans="1:11" customFormat="1" ht="15" x14ac:dyDescent="0.25">
      <c r="A17" s="86">
        <v>9</v>
      </c>
      <c r="B17" s="29"/>
      <c r="C17" s="29"/>
      <c r="D17" s="29"/>
      <c r="E17" s="29"/>
      <c r="F17" s="29"/>
      <c r="G17" s="29"/>
      <c r="H17" s="273"/>
      <c r="I17" s="273"/>
      <c r="J17" s="205"/>
      <c r="K17" s="29"/>
    </row>
    <row r="18" spans="1:11" customFormat="1" ht="15" x14ac:dyDescent="0.25">
      <c r="A18" s="86">
        <v>10</v>
      </c>
      <c r="B18" s="29"/>
      <c r="C18" s="29"/>
      <c r="D18" s="29"/>
      <c r="E18" s="29"/>
      <c r="F18" s="29"/>
      <c r="G18" s="29"/>
      <c r="H18" s="273"/>
      <c r="I18" s="273"/>
      <c r="J18" s="205"/>
      <c r="K18" s="29"/>
    </row>
    <row r="19" spans="1:11" customFormat="1" ht="15" x14ac:dyDescent="0.25">
      <c r="A19" s="86">
        <v>11</v>
      </c>
      <c r="B19" s="29"/>
      <c r="C19" s="29"/>
      <c r="D19" s="29"/>
      <c r="E19" s="29"/>
      <c r="F19" s="29"/>
      <c r="G19" s="29"/>
      <c r="H19" s="273"/>
      <c r="I19" s="273"/>
      <c r="J19" s="205"/>
      <c r="K19" s="29"/>
    </row>
    <row r="20" spans="1:11" customFormat="1" ht="15" x14ac:dyDescent="0.25">
      <c r="A20" s="86">
        <v>12</v>
      </c>
      <c r="B20" s="29"/>
      <c r="C20" s="29"/>
      <c r="D20" s="29"/>
      <c r="E20" s="29"/>
      <c r="F20" s="29"/>
      <c r="G20" s="29"/>
      <c r="H20" s="273"/>
      <c r="I20" s="273"/>
      <c r="J20" s="205"/>
      <c r="K20" s="29"/>
    </row>
    <row r="21" spans="1:11" customFormat="1" ht="15" x14ac:dyDescent="0.25">
      <c r="A21" s="86">
        <v>13</v>
      </c>
      <c r="B21" s="29"/>
      <c r="C21" s="29"/>
      <c r="D21" s="29"/>
      <c r="E21" s="29"/>
      <c r="F21" s="29"/>
      <c r="G21" s="29"/>
      <c r="H21" s="273"/>
      <c r="I21" s="273"/>
      <c r="J21" s="205"/>
      <c r="K21" s="29"/>
    </row>
    <row r="22" spans="1:11" customFormat="1" ht="15" x14ac:dyDescent="0.25">
      <c r="A22" s="86">
        <v>14</v>
      </c>
      <c r="B22" s="29"/>
      <c r="C22" s="29"/>
      <c r="D22" s="29"/>
      <c r="E22" s="29"/>
      <c r="F22" s="29"/>
      <c r="G22" s="29"/>
      <c r="H22" s="273"/>
      <c r="I22" s="273"/>
      <c r="J22" s="205"/>
      <c r="K22" s="29"/>
    </row>
    <row r="23" spans="1:11" customFormat="1" ht="15" x14ac:dyDescent="0.25">
      <c r="A23" s="86">
        <v>15</v>
      </c>
      <c r="B23" s="29"/>
      <c r="C23" s="29"/>
      <c r="D23" s="29"/>
      <c r="E23" s="29"/>
      <c r="F23" s="29"/>
      <c r="G23" s="29"/>
      <c r="H23" s="273"/>
      <c r="I23" s="273"/>
      <c r="J23" s="205"/>
      <c r="K23" s="29"/>
    </row>
    <row r="24" spans="1:11" customFormat="1" ht="15" x14ac:dyDescent="0.25">
      <c r="A24" s="86">
        <v>16</v>
      </c>
      <c r="B24" s="29"/>
      <c r="C24" s="29"/>
      <c r="D24" s="29"/>
      <c r="E24" s="29"/>
      <c r="F24" s="29"/>
      <c r="G24" s="29"/>
      <c r="H24" s="273"/>
      <c r="I24" s="273"/>
      <c r="J24" s="205"/>
      <c r="K24" s="29"/>
    </row>
    <row r="25" spans="1:11" customFormat="1" ht="15" x14ac:dyDescent="0.25">
      <c r="A25" s="86">
        <v>17</v>
      </c>
      <c r="B25" s="29"/>
      <c r="C25" s="29"/>
      <c r="D25" s="29"/>
      <c r="E25" s="29"/>
      <c r="F25" s="29"/>
      <c r="G25" s="29"/>
      <c r="H25" s="273"/>
      <c r="I25" s="273"/>
      <c r="J25" s="205"/>
      <c r="K25" s="29"/>
    </row>
    <row r="26" spans="1:11" customFormat="1" ht="15" x14ac:dyDescent="0.25">
      <c r="A26" s="86">
        <v>18</v>
      </c>
      <c r="B26" s="29"/>
      <c r="C26" s="29"/>
      <c r="D26" s="29"/>
      <c r="E26" s="29"/>
      <c r="F26" s="29"/>
      <c r="G26" s="29"/>
      <c r="H26" s="273"/>
      <c r="I26" s="273"/>
      <c r="J26" s="205"/>
      <c r="K26" s="29"/>
    </row>
    <row r="27" spans="1:11" customFormat="1" ht="15" x14ac:dyDescent="0.25">
      <c r="A27" s="86" t="s">
        <v>309</v>
      </c>
      <c r="B27" s="29"/>
      <c r="C27" s="29"/>
      <c r="D27" s="29"/>
      <c r="E27" s="29"/>
      <c r="F27" s="29"/>
      <c r="G27" s="29"/>
      <c r="H27" s="273"/>
      <c r="I27" s="273"/>
      <c r="J27" s="205"/>
      <c r="K27" s="29"/>
    </row>
    <row r="28" spans="1:11" x14ac:dyDescent="0.2">
      <c r="A28" s="278"/>
      <c r="B28" s="278"/>
      <c r="C28" s="278"/>
      <c r="D28" s="278"/>
      <c r="E28" s="278"/>
      <c r="F28" s="278"/>
      <c r="G28" s="278"/>
      <c r="H28" s="278"/>
      <c r="I28" s="278"/>
      <c r="J28" s="278"/>
      <c r="K28" s="278"/>
    </row>
    <row r="29" spans="1:11" x14ac:dyDescent="0.2">
      <c r="A29" s="278"/>
      <c r="B29" s="278"/>
      <c r="C29" s="278"/>
      <c r="D29" s="278"/>
      <c r="E29" s="278"/>
      <c r="F29" s="278"/>
      <c r="G29" s="278"/>
      <c r="H29" s="278"/>
      <c r="I29" s="278"/>
      <c r="J29" s="278"/>
      <c r="K29" s="278"/>
    </row>
    <row r="30" spans="1:11" x14ac:dyDescent="0.2">
      <c r="A30" s="279"/>
      <c r="B30" s="278"/>
      <c r="C30" s="278"/>
      <c r="D30" s="278"/>
      <c r="E30" s="278"/>
      <c r="F30" s="278"/>
      <c r="G30" s="278"/>
      <c r="H30" s="278"/>
      <c r="I30" s="278"/>
      <c r="J30" s="278"/>
      <c r="K30" s="278"/>
    </row>
    <row r="31" spans="1:11" ht="15" x14ac:dyDescent="0.3">
      <c r="A31" s="237"/>
      <c r="B31" s="239" t="s">
        <v>120</v>
      </c>
      <c r="C31" s="237"/>
      <c r="D31" s="237"/>
      <c r="E31" s="240"/>
      <c r="F31" s="237"/>
      <c r="G31" s="237"/>
      <c r="H31" s="237"/>
      <c r="I31" s="237"/>
      <c r="J31" s="237"/>
      <c r="K31" s="237"/>
    </row>
    <row r="32" spans="1:11" ht="15" x14ac:dyDescent="0.3">
      <c r="A32" s="237"/>
      <c r="B32" s="237"/>
      <c r="C32" s="241"/>
      <c r="D32" s="237"/>
      <c r="F32" s="241"/>
      <c r="G32" s="284"/>
    </row>
    <row r="33" spans="2:6" ht="15" x14ac:dyDescent="0.3">
      <c r="B33" s="237"/>
      <c r="C33" s="243" t="s">
        <v>297</v>
      </c>
      <c r="D33" s="237"/>
      <c r="F33" s="244" t="s">
        <v>302</v>
      </c>
    </row>
    <row r="34" spans="2:6" ht="15" x14ac:dyDescent="0.3">
      <c r="B34" s="237"/>
      <c r="C34" s="237"/>
      <c r="D34" s="237"/>
      <c r="F34" s="237" t="s">
        <v>298</v>
      </c>
    </row>
    <row r="35" spans="2:6" ht="15" x14ac:dyDescent="0.3">
      <c r="B35" s="237"/>
      <c r="C35" s="245" t="s">
        <v>155</v>
      </c>
    </row>
  </sheetData>
  <mergeCells count="1">
    <mergeCell ref="K2:L2"/>
  </mergeCells>
  <dataValidations count="1">
    <dataValidation allowBlank="1" showInputMessage="1" showErrorMessage="1" error="თვე/დღე/წელი" prompt="თვე/დღე/წელი" sqref="J9:J27"/>
  </dataValidations>
  <pageMargins left="0.7" right="0.7" top="0.75" bottom="0.75" header="0.3" footer="0.3"/>
  <pageSetup scale="56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workbookViewId="0">
      <selection activeCell="I2" sqref="I2:J2"/>
    </sheetView>
  </sheetViews>
  <sheetFormatPr defaultRowHeight="12.75" x14ac:dyDescent="0.2"/>
  <cols>
    <col min="1" max="1" width="11.7109375" style="238" customWidth="1"/>
    <col min="2" max="2" width="21.5703125" style="238" customWidth="1"/>
    <col min="3" max="3" width="19.140625" style="238" customWidth="1"/>
    <col min="4" max="4" width="23.7109375" style="238" customWidth="1"/>
    <col min="5" max="6" width="16.5703125" style="238" bestFit="1" customWidth="1"/>
    <col min="7" max="7" width="17" style="238" customWidth="1"/>
    <col min="8" max="8" width="19" style="238" customWidth="1"/>
    <col min="9" max="9" width="23" style="238" customWidth="1"/>
    <col min="10" max="16384" width="9.140625" style="238"/>
  </cols>
  <sheetData>
    <row r="1" spans="1:10" customFormat="1" ht="15" x14ac:dyDescent="0.2">
      <c r="A1" s="185" t="s">
        <v>450</v>
      </c>
      <c r="B1" s="186"/>
      <c r="C1" s="186"/>
      <c r="D1" s="186"/>
      <c r="E1" s="186"/>
      <c r="F1" s="186"/>
      <c r="G1" s="186"/>
      <c r="H1" s="192"/>
      <c r="I1" s="103" t="s">
        <v>123</v>
      </c>
    </row>
    <row r="2" spans="1:10" customFormat="1" ht="15" x14ac:dyDescent="0.3">
      <c r="A2" s="146" t="s">
        <v>158</v>
      </c>
      <c r="B2" s="186"/>
      <c r="C2" s="186"/>
      <c r="D2" s="186"/>
      <c r="E2" s="186"/>
      <c r="F2" s="186"/>
      <c r="G2" s="186"/>
      <c r="H2" s="192"/>
      <c r="I2" s="388" t="s">
        <v>513</v>
      </c>
      <c r="J2" s="388"/>
    </row>
    <row r="3" spans="1:10" customFormat="1" ht="15" x14ac:dyDescent="0.2">
      <c r="A3" s="186"/>
      <c r="B3" s="186"/>
      <c r="C3" s="186"/>
      <c r="D3" s="186"/>
      <c r="E3" s="186"/>
      <c r="F3" s="186"/>
      <c r="G3" s="186"/>
      <c r="H3" s="189"/>
      <c r="I3" s="189"/>
    </row>
    <row r="4" spans="1:10" customFormat="1" ht="15" x14ac:dyDescent="0.3">
      <c r="A4" s="101" t="str">
        <f>'ფორმა N2'!A4</f>
        <v>ანგარიშვალდებული პირის დასახელება:</v>
      </c>
      <c r="B4" s="101"/>
      <c r="C4" s="101"/>
      <c r="D4" s="186"/>
      <c r="E4" s="186"/>
      <c r="F4" s="186"/>
      <c r="G4" s="186"/>
      <c r="H4" s="186"/>
      <c r="I4" s="195"/>
    </row>
    <row r="5" spans="1:10" ht="15" x14ac:dyDescent="0.3">
      <c r="A5" s="275" t="s">
        <v>484</v>
      </c>
      <c r="B5" s="105"/>
      <c r="C5" s="105"/>
      <c r="D5" s="277"/>
      <c r="E5" s="277"/>
      <c r="F5" s="277"/>
      <c r="G5" s="277"/>
      <c r="H5" s="277"/>
      <c r="I5" s="276"/>
    </row>
    <row r="6" spans="1:10" customFormat="1" ht="13.5" x14ac:dyDescent="0.2">
      <c r="A6" s="190"/>
      <c r="B6" s="191"/>
      <c r="C6" s="191"/>
      <c r="D6" s="186"/>
      <c r="E6" s="186"/>
      <c r="F6" s="186"/>
      <c r="G6" s="186"/>
      <c r="H6" s="186"/>
      <c r="I6" s="186"/>
    </row>
    <row r="7" spans="1:10" customFormat="1" ht="60" x14ac:dyDescent="0.2">
      <c r="A7" s="198" t="s">
        <v>66</v>
      </c>
      <c r="B7" s="184" t="s">
        <v>451</v>
      </c>
      <c r="C7" s="184" t="s">
        <v>452</v>
      </c>
      <c r="D7" s="184" t="s">
        <v>457</v>
      </c>
      <c r="E7" s="184" t="s">
        <v>459</v>
      </c>
      <c r="F7" s="184" t="s">
        <v>453</v>
      </c>
      <c r="G7" s="184" t="s">
        <v>454</v>
      </c>
      <c r="H7" s="184" t="s">
        <v>468</v>
      </c>
      <c r="I7" s="184" t="s">
        <v>455</v>
      </c>
    </row>
    <row r="8" spans="1:10" customFormat="1" ht="15" x14ac:dyDescent="0.2">
      <c r="A8" s="182">
        <v>1</v>
      </c>
      <c r="B8" s="182">
        <v>2</v>
      </c>
      <c r="C8" s="184">
        <v>3</v>
      </c>
      <c r="D8" s="182">
        <v>6</v>
      </c>
      <c r="E8" s="184">
        <v>7</v>
      </c>
      <c r="F8" s="182">
        <v>8</v>
      </c>
      <c r="G8" s="182">
        <v>9</v>
      </c>
      <c r="H8" s="182">
        <v>10</v>
      </c>
      <c r="I8" s="184">
        <v>11</v>
      </c>
    </row>
    <row r="9" spans="1:10" customFormat="1" ht="15" x14ac:dyDescent="0.2">
      <c r="A9" s="86">
        <v>1</v>
      </c>
      <c r="B9" s="29"/>
      <c r="C9" s="29"/>
      <c r="D9" s="29"/>
      <c r="E9" s="29"/>
      <c r="F9" s="273"/>
      <c r="G9" s="273"/>
      <c r="H9" s="273"/>
      <c r="I9" s="29"/>
    </row>
    <row r="10" spans="1:10" customFormat="1" ht="15" x14ac:dyDescent="0.2">
      <c r="A10" s="86">
        <v>2</v>
      </c>
      <c r="B10" s="29"/>
      <c r="C10" s="29"/>
      <c r="D10" s="29"/>
      <c r="E10" s="29"/>
      <c r="F10" s="273"/>
      <c r="G10" s="273"/>
      <c r="H10" s="273"/>
      <c r="I10" s="29"/>
    </row>
    <row r="11" spans="1:10" customFormat="1" ht="15" x14ac:dyDescent="0.2">
      <c r="A11" s="86">
        <v>3</v>
      </c>
      <c r="B11" s="29"/>
      <c r="C11" s="29"/>
      <c r="D11" s="29"/>
      <c r="E11" s="29"/>
      <c r="F11" s="273"/>
      <c r="G11" s="273"/>
      <c r="H11" s="273"/>
      <c r="I11" s="29"/>
    </row>
    <row r="12" spans="1:10" customFormat="1" ht="15" x14ac:dyDescent="0.2">
      <c r="A12" s="86">
        <v>4</v>
      </c>
      <c r="B12" s="29"/>
      <c r="C12" s="29"/>
      <c r="D12" s="29"/>
      <c r="E12" s="29"/>
      <c r="F12" s="273"/>
      <c r="G12" s="273"/>
      <c r="H12" s="273"/>
      <c r="I12" s="29"/>
    </row>
    <row r="13" spans="1:10" customFormat="1" ht="15" x14ac:dyDescent="0.2">
      <c r="A13" s="86">
        <v>5</v>
      </c>
      <c r="B13" s="29"/>
      <c r="C13" s="29"/>
      <c r="D13" s="29"/>
      <c r="E13" s="29"/>
      <c r="F13" s="273"/>
      <c r="G13" s="273"/>
      <c r="H13" s="273"/>
      <c r="I13" s="29"/>
    </row>
    <row r="14" spans="1:10" customFormat="1" ht="15" x14ac:dyDescent="0.2">
      <c r="A14" s="86">
        <v>6</v>
      </c>
      <c r="B14" s="29"/>
      <c r="C14" s="29"/>
      <c r="D14" s="29"/>
      <c r="E14" s="29"/>
      <c r="F14" s="273"/>
      <c r="G14" s="273"/>
      <c r="H14" s="273"/>
      <c r="I14" s="29"/>
    </row>
    <row r="15" spans="1:10" customFormat="1" ht="15" x14ac:dyDescent="0.2">
      <c r="A15" s="86">
        <v>7</v>
      </c>
      <c r="B15" s="29"/>
      <c r="C15" s="29"/>
      <c r="D15" s="29"/>
      <c r="E15" s="29"/>
      <c r="F15" s="273"/>
      <c r="G15" s="273"/>
      <c r="H15" s="273"/>
      <c r="I15" s="29"/>
    </row>
    <row r="16" spans="1:10" customFormat="1" ht="15" x14ac:dyDescent="0.2">
      <c r="A16" s="86">
        <v>8</v>
      </c>
      <c r="B16" s="29"/>
      <c r="C16" s="29"/>
      <c r="D16" s="29"/>
      <c r="E16" s="29"/>
      <c r="F16" s="273"/>
      <c r="G16" s="273"/>
      <c r="H16" s="273"/>
      <c r="I16" s="29"/>
    </row>
    <row r="17" spans="1:9" customFormat="1" ht="15" x14ac:dyDescent="0.2">
      <c r="A17" s="86">
        <v>9</v>
      </c>
      <c r="B17" s="29"/>
      <c r="C17" s="29"/>
      <c r="D17" s="29"/>
      <c r="E17" s="29"/>
      <c r="F17" s="273"/>
      <c r="G17" s="273"/>
      <c r="H17" s="273"/>
      <c r="I17" s="29"/>
    </row>
    <row r="18" spans="1:9" customFormat="1" ht="15" x14ac:dyDescent="0.2">
      <c r="A18" s="86">
        <v>10</v>
      </c>
      <c r="B18" s="29"/>
      <c r="C18" s="29"/>
      <c r="D18" s="29"/>
      <c r="E18" s="29"/>
      <c r="F18" s="273"/>
      <c r="G18" s="273"/>
      <c r="H18" s="273"/>
      <c r="I18" s="29"/>
    </row>
    <row r="19" spans="1:9" customFormat="1" ht="15" x14ac:dyDescent="0.2">
      <c r="A19" s="86">
        <v>11</v>
      </c>
      <c r="B19" s="29"/>
      <c r="C19" s="29"/>
      <c r="D19" s="29"/>
      <c r="E19" s="29"/>
      <c r="F19" s="273"/>
      <c r="G19" s="273"/>
      <c r="H19" s="273"/>
      <c r="I19" s="29"/>
    </row>
    <row r="20" spans="1:9" customFormat="1" ht="15" x14ac:dyDescent="0.2">
      <c r="A20" s="86">
        <v>12</v>
      </c>
      <c r="B20" s="29"/>
      <c r="C20" s="29"/>
      <c r="D20" s="29"/>
      <c r="E20" s="29"/>
      <c r="F20" s="273"/>
      <c r="G20" s="273"/>
      <c r="H20" s="273"/>
      <c r="I20" s="29"/>
    </row>
    <row r="21" spans="1:9" customFormat="1" ht="15" x14ac:dyDescent="0.2">
      <c r="A21" s="86">
        <v>13</v>
      </c>
      <c r="B21" s="29"/>
      <c r="C21" s="29"/>
      <c r="D21" s="29"/>
      <c r="E21" s="29"/>
      <c r="F21" s="273"/>
      <c r="G21" s="273"/>
      <c r="H21" s="273"/>
      <c r="I21" s="29"/>
    </row>
    <row r="22" spans="1:9" customFormat="1" ht="15" x14ac:dyDescent="0.2">
      <c r="A22" s="86">
        <v>14</v>
      </c>
      <c r="B22" s="29"/>
      <c r="C22" s="29"/>
      <c r="D22" s="29"/>
      <c r="E22" s="29"/>
      <c r="F22" s="273"/>
      <c r="G22" s="273"/>
      <c r="H22" s="273"/>
      <c r="I22" s="29"/>
    </row>
    <row r="23" spans="1:9" customFormat="1" ht="15" x14ac:dyDescent="0.2">
      <c r="A23" s="86">
        <v>15</v>
      </c>
      <c r="B23" s="29"/>
      <c r="C23" s="29"/>
      <c r="D23" s="29"/>
      <c r="E23" s="29"/>
      <c r="F23" s="273"/>
      <c r="G23" s="273"/>
      <c r="H23" s="273"/>
      <c r="I23" s="29"/>
    </row>
    <row r="24" spans="1:9" customFormat="1" ht="15" x14ac:dyDescent="0.2">
      <c r="A24" s="86">
        <v>16</v>
      </c>
      <c r="B24" s="29"/>
      <c r="C24" s="29"/>
      <c r="D24" s="29"/>
      <c r="E24" s="29"/>
      <c r="F24" s="273"/>
      <c r="G24" s="273"/>
      <c r="H24" s="273"/>
      <c r="I24" s="29"/>
    </row>
    <row r="25" spans="1:9" customFormat="1" ht="15" x14ac:dyDescent="0.2">
      <c r="A25" s="86">
        <v>17</v>
      </c>
      <c r="B25" s="29"/>
      <c r="C25" s="29"/>
      <c r="D25" s="29"/>
      <c r="E25" s="29"/>
      <c r="F25" s="273"/>
      <c r="G25" s="273"/>
      <c r="H25" s="273"/>
      <c r="I25" s="29"/>
    </row>
    <row r="26" spans="1:9" customFormat="1" ht="15" x14ac:dyDescent="0.2">
      <c r="A26" s="86">
        <v>18</v>
      </c>
      <c r="B26" s="29"/>
      <c r="C26" s="29"/>
      <c r="D26" s="29"/>
      <c r="E26" s="29"/>
      <c r="F26" s="273"/>
      <c r="G26" s="273"/>
      <c r="H26" s="273"/>
      <c r="I26" s="29"/>
    </row>
    <row r="27" spans="1:9" customFormat="1" ht="15" x14ac:dyDescent="0.2">
      <c r="A27" s="86" t="s">
        <v>309</v>
      </c>
      <c r="B27" s="29"/>
      <c r="C27" s="29"/>
      <c r="D27" s="29"/>
      <c r="E27" s="29"/>
      <c r="F27" s="273"/>
      <c r="G27" s="273"/>
      <c r="H27" s="273"/>
      <c r="I27" s="29"/>
    </row>
    <row r="28" spans="1:9" x14ac:dyDescent="0.2">
      <c r="A28" s="278"/>
      <c r="B28" s="278"/>
      <c r="C28" s="278"/>
      <c r="D28" s="278"/>
      <c r="E28" s="278"/>
      <c r="F28" s="278"/>
      <c r="G28" s="278"/>
      <c r="H28" s="278"/>
      <c r="I28" s="278"/>
    </row>
    <row r="29" spans="1:9" x14ac:dyDescent="0.2">
      <c r="A29" s="278"/>
      <c r="B29" s="278"/>
      <c r="C29" s="278"/>
      <c r="D29" s="278"/>
      <c r="E29" s="278"/>
      <c r="F29" s="278"/>
      <c r="G29" s="278"/>
      <c r="H29" s="278"/>
      <c r="I29" s="278"/>
    </row>
    <row r="30" spans="1:9" x14ac:dyDescent="0.2">
      <c r="A30" s="279"/>
      <c r="B30" s="278"/>
      <c r="C30" s="278"/>
      <c r="D30" s="278"/>
      <c r="E30" s="278"/>
      <c r="F30" s="278"/>
      <c r="G30" s="278"/>
      <c r="H30" s="278"/>
      <c r="I30" s="278"/>
    </row>
    <row r="31" spans="1:9" ht="15" x14ac:dyDescent="0.3">
      <c r="A31" s="237"/>
      <c r="B31" s="239" t="s">
        <v>120</v>
      </c>
      <c r="C31" s="237"/>
      <c r="D31" s="237"/>
      <c r="E31" s="240"/>
      <c r="F31" s="237"/>
      <c r="G31" s="237"/>
      <c r="H31" s="237"/>
      <c r="I31" s="237"/>
    </row>
    <row r="32" spans="1:9" ht="15" x14ac:dyDescent="0.3">
      <c r="A32" s="237"/>
      <c r="B32" s="237"/>
      <c r="C32" s="241"/>
      <c r="D32" s="237"/>
      <c r="F32" s="241"/>
      <c r="G32" s="284"/>
    </row>
    <row r="33" spans="2:6" ht="15" x14ac:dyDescent="0.3">
      <c r="B33" s="237"/>
      <c r="C33" s="243" t="s">
        <v>297</v>
      </c>
      <c r="D33" s="237"/>
      <c r="F33" s="244" t="s">
        <v>302</v>
      </c>
    </row>
    <row r="34" spans="2:6" ht="15" x14ac:dyDescent="0.3">
      <c r="B34" s="237"/>
      <c r="C34" s="237"/>
      <c r="D34" s="237"/>
      <c r="F34" s="237" t="s">
        <v>298</v>
      </c>
    </row>
    <row r="35" spans="2:6" ht="15" x14ac:dyDescent="0.3">
      <c r="B35" s="237"/>
      <c r="C35" s="245" t="s">
        <v>155</v>
      </c>
    </row>
  </sheetData>
  <mergeCells count="1">
    <mergeCell ref="I2:J2"/>
  </mergeCells>
  <pageMargins left="0.7" right="0.7" top="0.75" bottom="0.75" header="0.3" footer="0.3"/>
  <pageSetup scale="7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K46"/>
  <sheetViews>
    <sheetView tabSelected="1" topLeftCell="B1" workbookViewId="0">
      <selection activeCell="G9" sqref="G9"/>
    </sheetView>
  </sheetViews>
  <sheetFormatPr defaultRowHeight="15" x14ac:dyDescent="0.3"/>
  <cols>
    <col min="1" max="1" width="10" style="237" customWidth="1"/>
    <col min="2" max="2" width="17.85546875" style="237" customWidth="1"/>
    <col min="3" max="3" width="24.5703125" style="237" customWidth="1"/>
    <col min="4" max="4" width="29" style="240" customWidth="1"/>
    <col min="5" max="5" width="22.5703125" style="237" customWidth="1"/>
    <col min="6" max="6" width="18.140625" style="237" customWidth="1"/>
    <col min="7" max="7" width="26.42578125" style="237" customWidth="1"/>
    <col min="8" max="8" width="25.42578125" style="237" customWidth="1"/>
    <col min="9" max="9" width="0.5703125" style="237" customWidth="1"/>
    <col min="10" max="16384" width="9.140625" style="237"/>
  </cols>
  <sheetData>
    <row r="1" spans="1:9" x14ac:dyDescent="0.3">
      <c r="A1" s="98" t="s">
        <v>475</v>
      </c>
      <c r="B1" s="101"/>
      <c r="C1" s="101"/>
      <c r="D1" s="174"/>
      <c r="E1" s="101"/>
      <c r="F1" s="101"/>
      <c r="G1" s="101"/>
      <c r="H1" s="216" t="s">
        <v>219</v>
      </c>
      <c r="I1" s="217"/>
    </row>
    <row r="2" spans="1:9" x14ac:dyDescent="0.3">
      <c r="A2" s="101" t="s">
        <v>158</v>
      </c>
      <c r="B2" s="101"/>
      <c r="C2" s="101"/>
      <c r="D2" s="174"/>
      <c r="E2" s="101"/>
      <c r="F2" s="101"/>
      <c r="G2" s="101"/>
      <c r="H2" s="388" t="s">
        <v>513</v>
      </c>
      <c r="I2" s="388"/>
    </row>
    <row r="3" spans="1:9" x14ac:dyDescent="0.3">
      <c r="A3" s="101"/>
      <c r="B3" s="101"/>
      <c r="C3" s="101"/>
      <c r="D3" s="174"/>
      <c r="E3" s="101"/>
      <c r="F3" s="101"/>
      <c r="G3" s="101"/>
      <c r="H3" s="143"/>
      <c r="I3" s="217"/>
    </row>
    <row r="4" spans="1:9" x14ac:dyDescent="0.3">
      <c r="A4" s="102" t="str">
        <f>'[1]ფორმა N2'!A4</f>
        <v>ანგარიშვალდებული პირის დასახელება:</v>
      </c>
      <c r="B4" s="101"/>
      <c r="C4" s="101"/>
      <c r="D4" s="174"/>
      <c r="E4" s="101"/>
      <c r="F4" s="101"/>
      <c r="G4" s="101"/>
      <c r="H4" s="101"/>
      <c r="I4" s="145"/>
    </row>
    <row r="5" spans="1:9" x14ac:dyDescent="0.3">
      <c r="A5" s="275" t="s">
        <v>484</v>
      </c>
      <c r="B5" s="275"/>
      <c r="C5" s="275"/>
      <c r="D5" s="309"/>
      <c r="E5" s="275"/>
      <c r="F5" s="275"/>
      <c r="G5" s="275"/>
      <c r="H5" s="275"/>
      <c r="I5" s="244"/>
    </row>
    <row r="6" spans="1:9" x14ac:dyDescent="0.3">
      <c r="A6" s="102"/>
      <c r="B6" s="101"/>
      <c r="C6" s="101"/>
      <c r="D6" s="174"/>
      <c r="E6" s="101"/>
      <c r="F6" s="101"/>
      <c r="G6" s="101"/>
      <c r="H6" s="101"/>
      <c r="I6" s="145"/>
    </row>
    <row r="7" spans="1:9" x14ac:dyDescent="0.3">
      <c r="A7" s="101"/>
      <c r="B7" s="101"/>
      <c r="C7" s="101"/>
      <c r="D7" s="174"/>
      <c r="E7" s="101"/>
      <c r="F7" s="101"/>
      <c r="G7" s="101"/>
      <c r="H7" s="101"/>
      <c r="I7" s="146"/>
    </row>
    <row r="8" spans="1:9" ht="45" x14ac:dyDescent="0.3">
      <c r="A8" s="218" t="s">
        <v>66</v>
      </c>
      <c r="B8" s="218" t="s">
        <v>440</v>
      </c>
      <c r="C8" s="219" t="s">
        <v>441</v>
      </c>
      <c r="D8" s="307" t="s">
        <v>442</v>
      </c>
      <c r="E8" s="219" t="s">
        <v>443</v>
      </c>
      <c r="F8" s="219" t="s">
        <v>464</v>
      </c>
      <c r="G8" s="219" t="s">
        <v>465</v>
      </c>
      <c r="H8" s="219" t="s">
        <v>466</v>
      </c>
      <c r="I8" s="146"/>
    </row>
    <row r="9" spans="1:9" ht="15.75" x14ac:dyDescent="0.3">
      <c r="A9" s="221">
        <v>1</v>
      </c>
      <c r="B9" s="225">
        <v>40544</v>
      </c>
      <c r="C9" s="353" t="s">
        <v>486</v>
      </c>
      <c r="D9" s="86">
        <v>65002001337</v>
      </c>
      <c r="E9" s="226" t="s">
        <v>485</v>
      </c>
      <c r="F9" s="226">
        <v>4957</v>
      </c>
      <c r="G9" s="226">
        <v>4957</v>
      </c>
      <c r="H9" s="226">
        <v>115876.6</v>
      </c>
      <c r="I9" s="146"/>
    </row>
    <row r="10" spans="1:9" ht="30" x14ac:dyDescent="0.3">
      <c r="A10" s="221">
        <v>3</v>
      </c>
      <c r="B10" s="225">
        <v>40909</v>
      </c>
      <c r="C10" s="353" t="s">
        <v>507</v>
      </c>
      <c r="D10" s="308">
        <v>211380833</v>
      </c>
      <c r="E10" s="226" t="s">
        <v>497</v>
      </c>
      <c r="F10" s="226">
        <v>500</v>
      </c>
      <c r="G10" s="226">
        <v>500</v>
      </c>
      <c r="H10" s="226">
        <v>500</v>
      </c>
      <c r="I10" s="146"/>
    </row>
    <row r="11" spans="1:9" ht="30" x14ac:dyDescent="0.3">
      <c r="A11" s="221">
        <v>5</v>
      </c>
      <c r="B11" s="225">
        <v>41477</v>
      </c>
      <c r="C11" s="353" t="s">
        <v>533</v>
      </c>
      <c r="D11" s="308">
        <v>241994142</v>
      </c>
      <c r="E11" s="226" t="s">
        <v>534</v>
      </c>
      <c r="F11" s="226">
        <v>500</v>
      </c>
      <c r="G11" s="226">
        <v>500</v>
      </c>
      <c r="H11" s="226">
        <v>500</v>
      </c>
      <c r="I11" s="146"/>
    </row>
    <row r="12" spans="1:9" s="306" customFormat="1" ht="30" x14ac:dyDescent="0.2">
      <c r="A12" s="301">
        <v>9</v>
      </c>
      <c r="B12" s="302">
        <v>41436</v>
      </c>
      <c r="C12" s="303" t="s">
        <v>511</v>
      </c>
      <c r="D12" s="308">
        <v>205075014</v>
      </c>
      <c r="E12" s="304" t="s">
        <v>512</v>
      </c>
      <c r="F12" s="304">
        <v>702.1</v>
      </c>
      <c r="G12" s="304">
        <v>702.1</v>
      </c>
      <c r="H12" s="304">
        <v>702.1</v>
      </c>
      <c r="I12" s="305"/>
    </row>
    <row r="13" spans="1:9" ht="15.75" x14ac:dyDescent="0.3">
      <c r="A13" s="221">
        <v>10</v>
      </c>
      <c r="B13" s="225"/>
      <c r="C13" s="227"/>
      <c r="D13" s="308"/>
      <c r="E13" s="226"/>
      <c r="F13" s="226"/>
      <c r="G13" s="226"/>
      <c r="H13" s="226"/>
      <c r="I13" s="146"/>
    </row>
    <row r="14" spans="1:9" ht="15.75" x14ac:dyDescent="0.3">
      <c r="A14" s="221">
        <v>11</v>
      </c>
      <c r="B14" s="225"/>
      <c r="C14" s="227"/>
      <c r="D14" s="308"/>
      <c r="E14" s="226"/>
      <c r="F14" s="226"/>
      <c r="G14" s="226"/>
      <c r="H14" s="226"/>
      <c r="I14" s="146"/>
    </row>
    <row r="15" spans="1:9" ht="15.75" x14ac:dyDescent="0.3">
      <c r="A15" s="221">
        <v>12</v>
      </c>
      <c r="B15" s="225"/>
      <c r="C15" s="227"/>
      <c r="D15" s="308"/>
      <c r="E15" s="226"/>
      <c r="F15" s="226"/>
      <c r="G15" s="226"/>
      <c r="H15" s="226"/>
      <c r="I15" s="146"/>
    </row>
    <row r="16" spans="1:9" ht="15.75" x14ac:dyDescent="0.3">
      <c r="A16" s="221">
        <v>13</v>
      </c>
      <c r="B16" s="225"/>
      <c r="C16" s="227"/>
      <c r="D16" s="308"/>
      <c r="E16" s="226"/>
      <c r="F16" s="226"/>
      <c r="G16" s="226"/>
      <c r="H16" s="226"/>
      <c r="I16" s="146"/>
    </row>
    <row r="17" spans="1:9" ht="15.75" x14ac:dyDescent="0.3">
      <c r="A17" s="221">
        <v>14</v>
      </c>
      <c r="B17" s="225"/>
      <c r="C17" s="227"/>
      <c r="D17" s="308"/>
      <c r="E17" s="226"/>
      <c r="F17" s="226"/>
      <c r="G17" s="226"/>
      <c r="H17" s="226"/>
      <c r="I17" s="146"/>
    </row>
    <row r="18" spans="1:9" ht="15.75" x14ac:dyDescent="0.3">
      <c r="A18" s="221">
        <v>15</v>
      </c>
      <c r="B18" s="225"/>
      <c r="C18" s="227"/>
      <c r="D18" s="308"/>
      <c r="E18" s="226"/>
      <c r="F18" s="226"/>
      <c r="G18" s="226"/>
      <c r="H18" s="226"/>
      <c r="I18" s="146"/>
    </row>
    <row r="19" spans="1:9" ht="15.75" x14ac:dyDescent="0.3">
      <c r="A19" s="221">
        <v>16</v>
      </c>
      <c r="B19" s="225"/>
      <c r="C19" s="227"/>
      <c r="D19" s="308"/>
      <c r="E19" s="226"/>
      <c r="F19" s="226"/>
      <c r="G19" s="226"/>
      <c r="H19" s="226"/>
      <c r="I19" s="146"/>
    </row>
    <row r="20" spans="1:9" ht="15.75" x14ac:dyDescent="0.3">
      <c r="A20" s="221">
        <v>17</v>
      </c>
      <c r="B20" s="225"/>
      <c r="C20" s="227"/>
      <c r="D20" s="308"/>
      <c r="E20" s="226"/>
      <c r="F20" s="226"/>
      <c r="G20" s="226"/>
      <c r="H20" s="226"/>
      <c r="I20" s="146"/>
    </row>
    <row r="21" spans="1:9" ht="15.75" x14ac:dyDescent="0.3">
      <c r="A21" s="221">
        <v>18</v>
      </c>
      <c r="B21" s="225"/>
      <c r="C21" s="227"/>
      <c r="D21" s="308"/>
      <c r="E21" s="226"/>
      <c r="F21" s="226"/>
      <c r="G21" s="226"/>
      <c r="H21" s="226"/>
      <c r="I21" s="146"/>
    </row>
    <row r="22" spans="1:9" ht="15.75" x14ac:dyDescent="0.3">
      <c r="A22" s="221">
        <v>19</v>
      </c>
      <c r="B22" s="225"/>
      <c r="C22" s="227"/>
      <c r="D22" s="308"/>
      <c r="E22" s="226"/>
      <c r="F22" s="226"/>
      <c r="G22" s="226"/>
      <c r="H22" s="226"/>
      <c r="I22" s="146"/>
    </row>
    <row r="23" spans="1:9" ht="15.75" x14ac:dyDescent="0.3">
      <c r="A23" s="221">
        <v>20</v>
      </c>
      <c r="B23" s="225"/>
      <c r="C23" s="227"/>
      <c r="D23" s="308"/>
      <c r="E23" s="226"/>
      <c r="F23" s="226"/>
      <c r="G23" s="226"/>
      <c r="H23" s="226"/>
      <c r="I23" s="146"/>
    </row>
    <row r="24" spans="1:9" ht="15.75" x14ac:dyDescent="0.3">
      <c r="A24" s="221">
        <v>21</v>
      </c>
      <c r="B24" s="225"/>
      <c r="C24" s="230"/>
      <c r="D24" s="310"/>
      <c r="E24" s="229"/>
      <c r="F24" s="229"/>
      <c r="G24" s="229"/>
      <c r="H24" s="226"/>
      <c r="I24" s="146"/>
    </row>
    <row r="25" spans="1:9" ht="15.75" x14ac:dyDescent="0.3">
      <c r="A25" s="221">
        <v>22</v>
      </c>
      <c r="B25" s="225"/>
      <c r="C25" s="230"/>
      <c r="D25" s="310"/>
      <c r="E25" s="229"/>
      <c r="F25" s="229"/>
      <c r="G25" s="229"/>
      <c r="H25" s="226"/>
      <c r="I25" s="146"/>
    </row>
    <row r="26" spans="1:9" ht="15.75" x14ac:dyDescent="0.3">
      <c r="A26" s="221">
        <v>23</v>
      </c>
      <c r="B26" s="225"/>
      <c r="C26" s="230"/>
      <c r="D26" s="310"/>
      <c r="E26" s="229"/>
      <c r="F26" s="229"/>
      <c r="G26" s="229"/>
      <c r="H26" s="226"/>
      <c r="I26" s="146"/>
    </row>
    <row r="27" spans="1:9" ht="15.75" x14ac:dyDescent="0.3">
      <c r="A27" s="221">
        <v>24</v>
      </c>
      <c r="B27" s="225"/>
      <c r="C27" s="230"/>
      <c r="D27" s="310"/>
      <c r="E27" s="229"/>
      <c r="F27" s="229"/>
      <c r="G27" s="229"/>
      <c r="H27" s="226"/>
      <c r="I27" s="146"/>
    </row>
    <row r="28" spans="1:9" ht="15.75" x14ac:dyDescent="0.3">
      <c r="A28" s="221">
        <v>25</v>
      </c>
      <c r="B28" s="225"/>
      <c r="C28" s="230"/>
      <c r="D28" s="310"/>
      <c r="E28" s="229"/>
      <c r="F28" s="229"/>
      <c r="G28" s="229"/>
      <c r="H28" s="226"/>
      <c r="I28" s="146"/>
    </row>
    <row r="29" spans="1:9" ht="15.75" x14ac:dyDescent="0.3">
      <c r="A29" s="221">
        <v>26</v>
      </c>
      <c r="B29" s="225"/>
      <c r="C29" s="230"/>
      <c r="D29" s="310"/>
      <c r="E29" s="229"/>
      <c r="F29" s="229"/>
      <c r="G29" s="229"/>
      <c r="H29" s="226"/>
      <c r="I29" s="146"/>
    </row>
    <row r="30" spans="1:9" ht="15.75" x14ac:dyDescent="0.3">
      <c r="A30" s="221">
        <v>27</v>
      </c>
      <c r="B30" s="225"/>
      <c r="C30" s="230"/>
      <c r="D30" s="310"/>
      <c r="E30" s="229"/>
      <c r="F30" s="229"/>
      <c r="G30" s="229"/>
      <c r="H30" s="226"/>
      <c r="I30" s="146"/>
    </row>
    <row r="31" spans="1:9" ht="15.75" x14ac:dyDescent="0.3">
      <c r="A31" s="221">
        <v>28</v>
      </c>
      <c r="B31" s="225"/>
      <c r="C31" s="230"/>
      <c r="D31" s="310"/>
      <c r="E31" s="229"/>
      <c r="F31" s="229"/>
      <c r="G31" s="229"/>
      <c r="H31" s="226"/>
      <c r="I31" s="146"/>
    </row>
    <row r="32" spans="1:9" ht="15.75" x14ac:dyDescent="0.3">
      <c r="A32" s="221">
        <v>29</v>
      </c>
      <c r="B32" s="225"/>
      <c r="C32" s="230"/>
      <c r="D32" s="310"/>
      <c r="E32" s="229"/>
      <c r="F32" s="229"/>
      <c r="G32" s="229"/>
      <c r="H32" s="226"/>
      <c r="I32" s="146"/>
    </row>
    <row r="33" spans="1:11" ht="15.75" x14ac:dyDescent="0.3">
      <c r="A33" s="221" t="s">
        <v>309</v>
      </c>
      <c r="B33" s="225"/>
      <c r="C33" s="230"/>
      <c r="D33" s="310"/>
      <c r="E33" s="229"/>
      <c r="F33" s="229"/>
      <c r="G33" s="229"/>
      <c r="H33" s="226">
        <f>SUM(H9:H32)</f>
        <v>117578.70000000001</v>
      </c>
      <c r="I33" s="146"/>
    </row>
    <row r="37" spans="1:11" x14ac:dyDescent="0.3">
      <c r="B37" s="239" t="s">
        <v>120</v>
      </c>
      <c r="F37" s="240"/>
    </row>
    <row r="38" spans="1:11" x14ac:dyDescent="0.3">
      <c r="F38" s="238"/>
      <c r="H38" s="238"/>
      <c r="I38" s="238"/>
      <c r="J38" s="238"/>
      <c r="K38" s="238"/>
    </row>
    <row r="39" spans="1:11" x14ac:dyDescent="0.3">
      <c r="C39" s="241"/>
      <c r="F39" s="241"/>
      <c r="G39" s="241"/>
      <c r="H39" s="242"/>
      <c r="I39" s="238"/>
      <c r="J39" s="238"/>
      <c r="K39" s="238"/>
    </row>
    <row r="40" spans="1:11" x14ac:dyDescent="0.3">
      <c r="A40" s="238"/>
      <c r="C40" s="243" t="s">
        <v>297</v>
      </c>
      <c r="F40" s="244" t="s">
        <v>302</v>
      </c>
      <c r="G40" s="243"/>
      <c r="H40" s="242"/>
      <c r="I40" s="238"/>
      <c r="J40" s="238"/>
      <c r="K40" s="238"/>
    </row>
    <row r="41" spans="1:11" x14ac:dyDescent="0.3">
      <c r="A41" s="238"/>
      <c r="F41" s="237" t="s">
        <v>298</v>
      </c>
      <c r="H41" s="238"/>
      <c r="I41" s="238"/>
      <c r="J41" s="238"/>
      <c r="K41" s="238"/>
    </row>
    <row r="42" spans="1:11" s="238" customFormat="1" x14ac:dyDescent="0.3">
      <c r="B42" s="237"/>
      <c r="C42" s="245" t="s">
        <v>155</v>
      </c>
      <c r="D42" s="311"/>
      <c r="G42" s="245"/>
    </row>
    <row r="43" spans="1:11" s="238" customFormat="1" ht="12.75" x14ac:dyDescent="0.2">
      <c r="D43" s="311"/>
    </row>
    <row r="44" spans="1:11" s="238" customFormat="1" ht="12.75" x14ac:dyDescent="0.2">
      <c r="D44" s="311"/>
    </row>
    <row r="45" spans="1:11" s="238" customFormat="1" ht="12.75" x14ac:dyDescent="0.2">
      <c r="D45" s="311"/>
    </row>
    <row r="46" spans="1:11" s="238" customFormat="1" ht="12.75" x14ac:dyDescent="0.2">
      <c r="D46" s="311"/>
    </row>
  </sheetData>
  <mergeCells count="1">
    <mergeCell ref="H2:I2"/>
  </mergeCells>
  <dataValidations count="1"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33">
      <formula1>40543</formula1>
      <formula2>42004</formula2>
    </dataValidation>
  </dataValidations>
  <printOptions gridLines="1"/>
  <pageMargins left="0.7" right="0.7" top="0.75" bottom="0.75" header="0.3" footer="0.3"/>
  <pageSetup scale="64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240</v>
      </c>
      <c r="C1" t="s">
        <v>220</v>
      </c>
      <c r="E1" t="s">
        <v>248</v>
      </c>
      <c r="G1" t="s">
        <v>255</v>
      </c>
    </row>
    <row r="2" spans="1:7" ht="15" x14ac:dyDescent="0.2">
      <c r="A2" s="72">
        <v>40907</v>
      </c>
      <c r="C2" t="s">
        <v>221</v>
      </c>
      <c r="E2" t="s">
        <v>250</v>
      </c>
      <c r="G2" s="80" t="s">
        <v>256</v>
      </c>
    </row>
    <row r="3" spans="1:7" ht="15" x14ac:dyDescent="0.2">
      <c r="A3" s="72">
        <v>40908</v>
      </c>
      <c r="C3" t="s">
        <v>222</v>
      </c>
      <c r="E3" t="s">
        <v>251</v>
      </c>
      <c r="G3" s="80" t="s">
        <v>257</v>
      </c>
    </row>
    <row r="4" spans="1:7" ht="15" x14ac:dyDescent="0.2">
      <c r="A4" s="72">
        <v>40909</v>
      </c>
      <c r="C4" t="s">
        <v>223</v>
      </c>
      <c r="E4" t="s">
        <v>252</v>
      </c>
      <c r="G4" s="80" t="s">
        <v>258</v>
      </c>
    </row>
    <row r="5" spans="1:7" x14ac:dyDescent="0.2">
      <c r="A5" s="72">
        <v>40910</v>
      </c>
      <c r="C5" t="s">
        <v>224</v>
      </c>
      <c r="E5" t="s">
        <v>253</v>
      </c>
    </row>
    <row r="6" spans="1:7" x14ac:dyDescent="0.2">
      <c r="A6" s="72">
        <v>40911</v>
      </c>
      <c r="C6" t="s">
        <v>225</v>
      </c>
    </row>
    <row r="7" spans="1:7" x14ac:dyDescent="0.2">
      <c r="A7" s="72">
        <v>40912</v>
      </c>
      <c r="C7" t="s">
        <v>226</v>
      </c>
    </row>
    <row r="8" spans="1:7" x14ac:dyDescent="0.2">
      <c r="A8" s="72">
        <v>40913</v>
      </c>
      <c r="C8" t="s">
        <v>227</v>
      </c>
    </row>
    <row r="9" spans="1:7" x14ac:dyDescent="0.2">
      <c r="A9" s="72">
        <v>40914</v>
      </c>
      <c r="C9" t="s">
        <v>228</v>
      </c>
    </row>
    <row r="10" spans="1:7" x14ac:dyDescent="0.2">
      <c r="A10" s="72">
        <v>40915</v>
      </c>
      <c r="C10" t="s">
        <v>229</v>
      </c>
    </row>
    <row r="11" spans="1:7" x14ac:dyDescent="0.2">
      <c r="A11" s="72">
        <v>40916</v>
      </c>
      <c r="C11" t="s">
        <v>230</v>
      </c>
    </row>
    <row r="12" spans="1:7" x14ac:dyDescent="0.2">
      <c r="A12" s="72">
        <v>40917</v>
      </c>
      <c r="C12" t="s">
        <v>231</v>
      </c>
    </row>
    <row r="13" spans="1:7" x14ac:dyDescent="0.2">
      <c r="A13" s="72">
        <v>40918</v>
      </c>
      <c r="C13" t="s">
        <v>232</v>
      </c>
    </row>
    <row r="14" spans="1:7" x14ac:dyDescent="0.2">
      <c r="A14" s="72">
        <v>40919</v>
      </c>
      <c r="C14" t="s">
        <v>233</v>
      </c>
    </row>
    <row r="15" spans="1:7" x14ac:dyDescent="0.2">
      <c r="A15" s="72">
        <v>40920</v>
      </c>
      <c r="C15" t="s">
        <v>234</v>
      </c>
    </row>
    <row r="16" spans="1:7" x14ac:dyDescent="0.2">
      <c r="A16" s="72">
        <v>40921</v>
      </c>
      <c r="C16" t="s">
        <v>235</v>
      </c>
    </row>
    <row r="17" spans="1:3" x14ac:dyDescent="0.2">
      <c r="A17" s="72">
        <v>40922</v>
      </c>
      <c r="C17" t="s">
        <v>236</v>
      </c>
    </row>
    <row r="18" spans="1:3" x14ac:dyDescent="0.2">
      <c r="A18" s="72">
        <v>40923</v>
      </c>
      <c r="C18" t="s">
        <v>237</v>
      </c>
    </row>
    <row r="19" spans="1:3" x14ac:dyDescent="0.2">
      <c r="A19" s="72">
        <v>40924</v>
      </c>
      <c r="C19" t="s">
        <v>238</v>
      </c>
    </row>
    <row r="20" spans="1:3" x14ac:dyDescent="0.2">
      <c r="A20" s="72">
        <v>40925</v>
      </c>
      <c r="C20" t="s">
        <v>239</v>
      </c>
    </row>
    <row r="21" spans="1:3" x14ac:dyDescent="0.2">
      <c r="A21" s="72">
        <v>40926</v>
      </c>
    </row>
    <row r="22" spans="1:3" x14ac:dyDescent="0.2">
      <c r="A22" s="72">
        <v>40927</v>
      </c>
    </row>
    <row r="23" spans="1:3" x14ac:dyDescent="0.2">
      <c r="A23" s="72">
        <v>40928</v>
      </c>
    </row>
    <row r="24" spans="1:3" x14ac:dyDescent="0.2">
      <c r="A24" s="72">
        <v>40929</v>
      </c>
    </row>
    <row r="25" spans="1:3" x14ac:dyDescent="0.2">
      <c r="A25" s="72">
        <v>40930</v>
      </c>
    </row>
    <row r="26" spans="1:3" x14ac:dyDescent="0.2">
      <c r="A26" s="72">
        <v>40931</v>
      </c>
    </row>
    <row r="27" spans="1:3" x14ac:dyDescent="0.2">
      <c r="A27" s="72">
        <v>40932</v>
      </c>
    </row>
    <row r="28" spans="1:3" x14ac:dyDescent="0.2">
      <c r="A28" s="72">
        <v>40933</v>
      </c>
    </row>
    <row r="29" spans="1:3" x14ac:dyDescent="0.2">
      <c r="A29" s="72">
        <v>40934</v>
      </c>
    </row>
    <row r="30" spans="1:3" x14ac:dyDescent="0.2">
      <c r="A30" s="72">
        <v>40935</v>
      </c>
    </row>
    <row r="31" spans="1:3" x14ac:dyDescent="0.2">
      <c r="A31" s="72">
        <v>40936</v>
      </c>
    </row>
    <row r="32" spans="1:3" x14ac:dyDescent="0.2">
      <c r="A32" s="72">
        <v>40937</v>
      </c>
    </row>
    <row r="33" spans="1:1" x14ac:dyDescent="0.2">
      <c r="A33" s="72">
        <v>40938</v>
      </c>
    </row>
    <row r="34" spans="1:1" x14ac:dyDescent="0.2">
      <c r="A34" s="72">
        <v>40939</v>
      </c>
    </row>
    <row r="35" spans="1:1" x14ac:dyDescent="0.2">
      <c r="A35" s="72">
        <v>40941</v>
      </c>
    </row>
    <row r="36" spans="1:1" x14ac:dyDescent="0.2">
      <c r="A36" s="72">
        <v>40942</v>
      </c>
    </row>
    <row r="37" spans="1:1" x14ac:dyDescent="0.2">
      <c r="A37" s="72">
        <v>40943</v>
      </c>
    </row>
    <row r="38" spans="1:1" x14ac:dyDescent="0.2">
      <c r="A38" s="72">
        <v>40944</v>
      </c>
    </row>
    <row r="39" spans="1:1" x14ac:dyDescent="0.2">
      <c r="A39" s="72">
        <v>40945</v>
      </c>
    </row>
    <row r="40" spans="1:1" x14ac:dyDescent="0.2">
      <c r="A40" s="72">
        <v>40946</v>
      </c>
    </row>
    <row r="41" spans="1:1" x14ac:dyDescent="0.2">
      <c r="A41" s="72">
        <v>40947</v>
      </c>
    </row>
    <row r="42" spans="1:1" x14ac:dyDescent="0.2">
      <c r="A42" s="72">
        <v>40948</v>
      </c>
    </row>
    <row r="43" spans="1:1" x14ac:dyDescent="0.2">
      <c r="A43" s="72">
        <v>40949</v>
      </c>
    </row>
    <row r="44" spans="1:1" x14ac:dyDescent="0.2">
      <c r="A44" s="72">
        <v>40950</v>
      </c>
    </row>
    <row r="45" spans="1:1" x14ac:dyDescent="0.2">
      <c r="A45" s="72">
        <v>40951</v>
      </c>
    </row>
    <row r="46" spans="1:1" x14ac:dyDescent="0.2">
      <c r="A46" s="72">
        <v>40952</v>
      </c>
    </row>
    <row r="47" spans="1:1" x14ac:dyDescent="0.2">
      <c r="A47" s="72">
        <v>40953</v>
      </c>
    </row>
    <row r="48" spans="1:1" x14ac:dyDescent="0.2">
      <c r="A48" s="72">
        <v>40954</v>
      </c>
    </row>
    <row r="49" spans="1:1" x14ac:dyDescent="0.2">
      <c r="A49" s="72">
        <v>40955</v>
      </c>
    </row>
    <row r="50" spans="1:1" x14ac:dyDescent="0.2">
      <c r="A50" s="72">
        <v>40956</v>
      </c>
    </row>
    <row r="51" spans="1:1" x14ac:dyDescent="0.2">
      <c r="A51" s="72">
        <v>40957</v>
      </c>
    </row>
    <row r="52" spans="1:1" x14ac:dyDescent="0.2">
      <c r="A52" s="72">
        <v>40958</v>
      </c>
    </row>
    <row r="53" spans="1:1" x14ac:dyDescent="0.2">
      <c r="A53" s="72">
        <v>40959</v>
      </c>
    </row>
    <row r="54" spans="1:1" x14ac:dyDescent="0.2">
      <c r="A54" s="72">
        <v>40960</v>
      </c>
    </row>
    <row r="55" spans="1:1" x14ac:dyDescent="0.2">
      <c r="A55" s="72">
        <v>40961</v>
      </c>
    </row>
    <row r="56" spans="1:1" x14ac:dyDescent="0.2">
      <c r="A56" s="72">
        <v>40962</v>
      </c>
    </row>
    <row r="57" spans="1:1" x14ac:dyDescent="0.2">
      <c r="A57" s="72">
        <v>40963</v>
      </c>
    </row>
    <row r="58" spans="1:1" x14ac:dyDescent="0.2">
      <c r="A58" s="72">
        <v>40964</v>
      </c>
    </row>
    <row r="59" spans="1:1" x14ac:dyDescent="0.2">
      <c r="A59" s="72">
        <v>40965</v>
      </c>
    </row>
    <row r="60" spans="1:1" x14ac:dyDescent="0.2">
      <c r="A60" s="72">
        <v>40966</v>
      </c>
    </row>
    <row r="61" spans="1:1" x14ac:dyDescent="0.2">
      <c r="A61" s="72">
        <v>40967</v>
      </c>
    </row>
    <row r="62" spans="1:1" x14ac:dyDescent="0.2">
      <c r="A62" s="72">
        <v>40968</v>
      </c>
    </row>
    <row r="63" spans="1:1" x14ac:dyDescent="0.2">
      <c r="A63" s="72">
        <v>40969</v>
      </c>
    </row>
    <row r="64" spans="1:1" x14ac:dyDescent="0.2">
      <c r="A64" s="72">
        <v>40970</v>
      </c>
    </row>
    <row r="65" spans="1:1" x14ac:dyDescent="0.2">
      <c r="A65" s="72">
        <v>40971</v>
      </c>
    </row>
    <row r="66" spans="1:1" x14ac:dyDescent="0.2">
      <c r="A66" s="72">
        <v>40972</v>
      </c>
    </row>
    <row r="67" spans="1:1" x14ac:dyDescent="0.2">
      <c r="A67" s="72">
        <v>40973</v>
      </c>
    </row>
    <row r="68" spans="1:1" x14ac:dyDescent="0.2">
      <c r="A68" s="72">
        <v>40974</v>
      </c>
    </row>
    <row r="69" spans="1:1" x14ac:dyDescent="0.2">
      <c r="A69" s="72">
        <v>40975</v>
      </c>
    </row>
    <row r="70" spans="1:1" x14ac:dyDescent="0.2">
      <c r="A70" s="72">
        <v>40976</v>
      </c>
    </row>
    <row r="71" spans="1:1" x14ac:dyDescent="0.2">
      <c r="A71" s="72">
        <v>40977</v>
      </c>
    </row>
    <row r="72" spans="1:1" x14ac:dyDescent="0.2">
      <c r="A72" s="72">
        <v>40978</v>
      </c>
    </row>
    <row r="73" spans="1:1" x14ac:dyDescent="0.2">
      <c r="A73" s="72">
        <v>40979</v>
      </c>
    </row>
    <row r="74" spans="1:1" x14ac:dyDescent="0.2">
      <c r="A74" s="72">
        <v>40980</v>
      </c>
    </row>
    <row r="75" spans="1:1" x14ac:dyDescent="0.2">
      <c r="A75" s="72">
        <v>40981</v>
      </c>
    </row>
    <row r="76" spans="1:1" x14ac:dyDescent="0.2">
      <c r="A76" s="72">
        <v>40982</v>
      </c>
    </row>
    <row r="77" spans="1:1" x14ac:dyDescent="0.2">
      <c r="A77" s="72">
        <v>40983</v>
      </c>
    </row>
    <row r="78" spans="1:1" x14ac:dyDescent="0.2">
      <c r="A78" s="72">
        <v>40984</v>
      </c>
    </row>
    <row r="79" spans="1:1" x14ac:dyDescent="0.2">
      <c r="A79" s="72">
        <v>40985</v>
      </c>
    </row>
    <row r="80" spans="1:1" x14ac:dyDescent="0.2">
      <c r="A80" s="72">
        <v>40986</v>
      </c>
    </row>
    <row r="81" spans="1:1" x14ac:dyDescent="0.2">
      <c r="A81" s="72">
        <v>40987</v>
      </c>
    </row>
    <row r="82" spans="1:1" x14ac:dyDescent="0.2">
      <c r="A82" s="72">
        <v>40988</v>
      </c>
    </row>
    <row r="83" spans="1:1" x14ac:dyDescent="0.2">
      <c r="A83" s="72">
        <v>40989</v>
      </c>
    </row>
    <row r="84" spans="1:1" x14ac:dyDescent="0.2">
      <c r="A84" s="72">
        <v>40990</v>
      </c>
    </row>
    <row r="85" spans="1:1" x14ac:dyDescent="0.2">
      <c r="A85" s="72">
        <v>40991</v>
      </c>
    </row>
    <row r="86" spans="1:1" x14ac:dyDescent="0.2">
      <c r="A86" s="72">
        <v>40992</v>
      </c>
    </row>
    <row r="87" spans="1:1" x14ac:dyDescent="0.2">
      <c r="A87" s="72">
        <v>40993</v>
      </c>
    </row>
    <row r="88" spans="1:1" x14ac:dyDescent="0.2">
      <c r="A88" s="72">
        <v>40994</v>
      </c>
    </row>
    <row r="89" spans="1:1" x14ac:dyDescent="0.2">
      <c r="A89" s="72">
        <v>40995</v>
      </c>
    </row>
    <row r="90" spans="1:1" x14ac:dyDescent="0.2">
      <c r="A90" s="72">
        <v>40996</v>
      </c>
    </row>
    <row r="91" spans="1:1" x14ac:dyDescent="0.2">
      <c r="A91" s="72">
        <v>40997</v>
      </c>
    </row>
    <row r="92" spans="1:1" x14ac:dyDescent="0.2">
      <c r="A92" s="72">
        <v>40998</v>
      </c>
    </row>
    <row r="93" spans="1:1" x14ac:dyDescent="0.2">
      <c r="A93" s="72">
        <v>40999</v>
      </c>
    </row>
    <row r="94" spans="1:1" x14ac:dyDescent="0.2">
      <c r="A94" s="72">
        <v>41000</v>
      </c>
    </row>
    <row r="95" spans="1:1" x14ac:dyDescent="0.2">
      <c r="A95" s="72">
        <v>41001</v>
      </c>
    </row>
    <row r="96" spans="1:1" x14ac:dyDescent="0.2">
      <c r="A96" s="72">
        <v>41002</v>
      </c>
    </row>
    <row r="97" spans="1:1" x14ac:dyDescent="0.2">
      <c r="A97" s="72">
        <v>41003</v>
      </c>
    </row>
    <row r="98" spans="1:1" x14ac:dyDescent="0.2">
      <c r="A98" s="72">
        <v>41004</v>
      </c>
    </row>
    <row r="99" spans="1:1" x14ac:dyDescent="0.2">
      <c r="A99" s="72">
        <v>41005</v>
      </c>
    </row>
    <row r="100" spans="1:1" x14ac:dyDescent="0.2">
      <c r="A100" s="72">
        <v>41006</v>
      </c>
    </row>
    <row r="101" spans="1:1" x14ac:dyDescent="0.2">
      <c r="A101" s="72">
        <v>41007</v>
      </c>
    </row>
    <row r="102" spans="1:1" x14ac:dyDescent="0.2">
      <c r="A102" s="72">
        <v>41008</v>
      </c>
    </row>
    <row r="103" spans="1:1" x14ac:dyDescent="0.2">
      <c r="A103" s="72">
        <v>41009</v>
      </c>
    </row>
    <row r="104" spans="1:1" x14ac:dyDescent="0.2">
      <c r="A104" s="72">
        <v>41010</v>
      </c>
    </row>
    <row r="105" spans="1:1" x14ac:dyDescent="0.2">
      <c r="A105" s="72">
        <v>41011</v>
      </c>
    </row>
    <row r="106" spans="1:1" x14ac:dyDescent="0.2">
      <c r="A106" s="72">
        <v>41012</v>
      </c>
    </row>
    <row r="107" spans="1:1" x14ac:dyDescent="0.2">
      <c r="A107" s="72">
        <v>41013</v>
      </c>
    </row>
    <row r="108" spans="1:1" x14ac:dyDescent="0.2">
      <c r="A108" s="72">
        <v>41014</v>
      </c>
    </row>
    <row r="109" spans="1:1" x14ac:dyDescent="0.2">
      <c r="A109" s="72">
        <v>41015</v>
      </c>
    </row>
    <row r="110" spans="1:1" x14ac:dyDescent="0.2">
      <c r="A110" s="72">
        <v>41016</v>
      </c>
    </row>
    <row r="111" spans="1:1" x14ac:dyDescent="0.2">
      <c r="A111" s="72">
        <v>41017</v>
      </c>
    </row>
    <row r="112" spans="1:1" x14ac:dyDescent="0.2">
      <c r="A112" s="72">
        <v>41018</v>
      </c>
    </row>
    <row r="113" spans="1:1" x14ac:dyDescent="0.2">
      <c r="A113" s="72">
        <v>41019</v>
      </c>
    </row>
    <row r="114" spans="1:1" x14ac:dyDescent="0.2">
      <c r="A114" s="72">
        <v>41020</v>
      </c>
    </row>
    <row r="115" spans="1:1" x14ac:dyDescent="0.2">
      <c r="A115" s="72">
        <v>41021</v>
      </c>
    </row>
    <row r="116" spans="1:1" x14ac:dyDescent="0.2">
      <c r="A116" s="72">
        <v>41022</v>
      </c>
    </row>
    <row r="117" spans="1:1" x14ac:dyDescent="0.2">
      <c r="A117" s="72">
        <v>41023</v>
      </c>
    </row>
    <row r="118" spans="1:1" x14ac:dyDescent="0.2">
      <c r="A118" s="72">
        <v>41024</v>
      </c>
    </row>
    <row r="119" spans="1:1" x14ac:dyDescent="0.2">
      <c r="A119" s="72">
        <v>41025</v>
      </c>
    </row>
    <row r="120" spans="1:1" x14ac:dyDescent="0.2">
      <c r="A120" s="72">
        <v>41026</v>
      </c>
    </row>
    <row r="121" spans="1:1" x14ac:dyDescent="0.2">
      <c r="A121" s="72">
        <v>41027</v>
      </c>
    </row>
    <row r="122" spans="1:1" x14ac:dyDescent="0.2">
      <c r="A122" s="72">
        <v>41028</v>
      </c>
    </row>
    <row r="123" spans="1:1" x14ac:dyDescent="0.2">
      <c r="A123" s="72">
        <v>41029</v>
      </c>
    </row>
    <row r="124" spans="1:1" x14ac:dyDescent="0.2">
      <c r="A124" s="72">
        <v>41030</v>
      </c>
    </row>
    <row r="125" spans="1:1" x14ac:dyDescent="0.2">
      <c r="A125" s="72">
        <v>41031</v>
      </c>
    </row>
    <row r="126" spans="1:1" x14ac:dyDescent="0.2">
      <c r="A126" s="72">
        <v>41032</v>
      </c>
    </row>
    <row r="127" spans="1:1" x14ac:dyDescent="0.2">
      <c r="A127" s="72">
        <v>41033</v>
      </c>
    </row>
    <row r="128" spans="1:1" x14ac:dyDescent="0.2">
      <c r="A128" s="72">
        <v>41034</v>
      </c>
    </row>
    <row r="129" spans="1:1" x14ac:dyDescent="0.2">
      <c r="A129" s="72">
        <v>41035</v>
      </c>
    </row>
    <row r="130" spans="1:1" x14ac:dyDescent="0.2">
      <c r="A130" s="72">
        <v>41036</v>
      </c>
    </row>
    <row r="131" spans="1:1" x14ac:dyDescent="0.2">
      <c r="A131" s="72">
        <v>41037</v>
      </c>
    </row>
    <row r="132" spans="1:1" x14ac:dyDescent="0.2">
      <c r="A132" s="72">
        <v>41038</v>
      </c>
    </row>
    <row r="133" spans="1:1" x14ac:dyDescent="0.2">
      <c r="A133" s="72">
        <v>41039</v>
      </c>
    </row>
    <row r="134" spans="1:1" x14ac:dyDescent="0.2">
      <c r="A134" s="72">
        <v>41040</v>
      </c>
    </row>
    <row r="135" spans="1:1" x14ac:dyDescent="0.2">
      <c r="A135" s="72">
        <v>41041</v>
      </c>
    </row>
    <row r="136" spans="1:1" x14ac:dyDescent="0.2">
      <c r="A136" s="72">
        <v>41042</v>
      </c>
    </row>
    <row r="137" spans="1:1" x14ac:dyDescent="0.2">
      <c r="A137" s="72">
        <v>41043</v>
      </c>
    </row>
    <row r="138" spans="1:1" x14ac:dyDescent="0.2">
      <c r="A138" s="72">
        <v>41044</v>
      </c>
    </row>
    <row r="139" spans="1:1" x14ac:dyDescent="0.2">
      <c r="A139" s="72">
        <v>41045</v>
      </c>
    </row>
    <row r="140" spans="1:1" x14ac:dyDescent="0.2">
      <c r="A140" s="72">
        <v>41046</v>
      </c>
    </row>
    <row r="141" spans="1:1" x14ac:dyDescent="0.2">
      <c r="A141" s="72">
        <v>41047</v>
      </c>
    </row>
    <row r="142" spans="1:1" x14ac:dyDescent="0.2">
      <c r="A142" s="72">
        <v>41048</v>
      </c>
    </row>
    <row r="143" spans="1:1" x14ac:dyDescent="0.2">
      <c r="A143" s="72">
        <v>41049</v>
      </c>
    </row>
    <row r="144" spans="1:1" x14ac:dyDescent="0.2">
      <c r="A144" s="72">
        <v>41050</v>
      </c>
    </row>
    <row r="145" spans="1:1" x14ac:dyDescent="0.2">
      <c r="A145" s="72">
        <v>41051</v>
      </c>
    </row>
    <row r="146" spans="1:1" x14ac:dyDescent="0.2">
      <c r="A146" s="72">
        <v>41052</v>
      </c>
    </row>
    <row r="147" spans="1:1" x14ac:dyDescent="0.2">
      <c r="A147" s="72">
        <v>41053</v>
      </c>
    </row>
    <row r="148" spans="1:1" x14ac:dyDescent="0.2">
      <c r="A148" s="72">
        <v>41054</v>
      </c>
    </row>
    <row r="149" spans="1:1" x14ac:dyDescent="0.2">
      <c r="A149" s="72">
        <v>41055</v>
      </c>
    </row>
    <row r="150" spans="1:1" x14ac:dyDescent="0.2">
      <c r="A150" s="72">
        <v>41056</v>
      </c>
    </row>
    <row r="151" spans="1:1" x14ac:dyDescent="0.2">
      <c r="A151" s="72">
        <v>41057</v>
      </c>
    </row>
    <row r="152" spans="1:1" x14ac:dyDescent="0.2">
      <c r="A152" s="72">
        <v>41058</v>
      </c>
    </row>
    <row r="153" spans="1:1" x14ac:dyDescent="0.2">
      <c r="A153" s="72">
        <v>41059</v>
      </c>
    </row>
    <row r="154" spans="1:1" x14ac:dyDescent="0.2">
      <c r="A154" s="72">
        <v>41060</v>
      </c>
    </row>
    <row r="155" spans="1:1" x14ac:dyDescent="0.2">
      <c r="A155" s="72">
        <v>41061</v>
      </c>
    </row>
    <row r="156" spans="1:1" x14ac:dyDescent="0.2">
      <c r="A156" s="72">
        <v>41062</v>
      </c>
    </row>
    <row r="157" spans="1:1" x14ac:dyDescent="0.2">
      <c r="A157" s="72">
        <v>41063</v>
      </c>
    </row>
    <row r="158" spans="1:1" x14ac:dyDescent="0.2">
      <c r="A158" s="72">
        <v>41064</v>
      </c>
    </row>
    <row r="159" spans="1:1" x14ac:dyDescent="0.2">
      <c r="A159" s="72">
        <v>41065</v>
      </c>
    </row>
    <row r="160" spans="1:1" x14ac:dyDescent="0.2">
      <c r="A160" s="72">
        <v>41066</v>
      </c>
    </row>
    <row r="161" spans="1:1" x14ac:dyDescent="0.2">
      <c r="A161" s="72">
        <v>41067</v>
      </c>
    </row>
    <row r="162" spans="1:1" x14ac:dyDescent="0.2">
      <c r="A162" s="72">
        <v>41068</v>
      </c>
    </row>
    <row r="163" spans="1:1" x14ac:dyDescent="0.2">
      <c r="A163" s="72">
        <v>41069</v>
      </c>
    </row>
    <row r="164" spans="1:1" x14ac:dyDescent="0.2">
      <c r="A164" s="72">
        <v>41070</v>
      </c>
    </row>
    <row r="165" spans="1:1" x14ac:dyDescent="0.2">
      <c r="A165" s="72">
        <v>41071</v>
      </c>
    </row>
    <row r="166" spans="1:1" x14ac:dyDescent="0.2">
      <c r="A166" s="72">
        <v>41072</v>
      </c>
    </row>
    <row r="167" spans="1:1" x14ac:dyDescent="0.2">
      <c r="A167" s="72">
        <v>41073</v>
      </c>
    </row>
    <row r="168" spans="1:1" x14ac:dyDescent="0.2">
      <c r="A168" s="72">
        <v>41074</v>
      </c>
    </row>
    <row r="169" spans="1:1" x14ac:dyDescent="0.2">
      <c r="A169" s="72">
        <v>41075</v>
      </c>
    </row>
    <row r="170" spans="1:1" x14ac:dyDescent="0.2">
      <c r="A170" s="72">
        <v>41076</v>
      </c>
    </row>
    <row r="171" spans="1:1" x14ac:dyDescent="0.2">
      <c r="A171" s="72">
        <v>41077</v>
      </c>
    </row>
    <row r="172" spans="1:1" x14ac:dyDescent="0.2">
      <c r="A172" s="72">
        <v>41078</v>
      </c>
    </row>
    <row r="173" spans="1:1" x14ac:dyDescent="0.2">
      <c r="A173" s="72">
        <v>41079</v>
      </c>
    </row>
    <row r="174" spans="1:1" x14ac:dyDescent="0.2">
      <c r="A174" s="72">
        <v>41080</v>
      </c>
    </row>
    <row r="175" spans="1:1" x14ac:dyDescent="0.2">
      <c r="A175" s="72">
        <v>41081</v>
      </c>
    </row>
    <row r="176" spans="1:1" x14ac:dyDescent="0.2">
      <c r="A176" s="72">
        <v>41082</v>
      </c>
    </row>
    <row r="177" spans="1:1" x14ac:dyDescent="0.2">
      <c r="A177" s="72">
        <v>41083</v>
      </c>
    </row>
    <row r="178" spans="1:1" x14ac:dyDescent="0.2">
      <c r="A178" s="72">
        <v>41084</v>
      </c>
    </row>
    <row r="179" spans="1:1" x14ac:dyDescent="0.2">
      <c r="A179" s="72">
        <v>41085</v>
      </c>
    </row>
    <row r="180" spans="1:1" x14ac:dyDescent="0.2">
      <c r="A180" s="72">
        <v>41086</v>
      </c>
    </row>
    <row r="181" spans="1:1" x14ac:dyDescent="0.2">
      <c r="A181" s="72">
        <v>41087</v>
      </c>
    </row>
    <row r="182" spans="1:1" x14ac:dyDescent="0.2">
      <c r="A182" s="72">
        <v>41088</v>
      </c>
    </row>
    <row r="183" spans="1:1" x14ac:dyDescent="0.2">
      <c r="A183" s="72">
        <v>41089</v>
      </c>
    </row>
    <row r="184" spans="1:1" x14ac:dyDescent="0.2">
      <c r="A184" s="72">
        <v>41090</v>
      </c>
    </row>
    <row r="185" spans="1:1" x14ac:dyDescent="0.2">
      <c r="A185" s="72">
        <v>41091</v>
      </c>
    </row>
    <row r="186" spans="1:1" x14ac:dyDescent="0.2">
      <c r="A186" s="72">
        <v>41092</v>
      </c>
    </row>
    <row r="187" spans="1:1" x14ac:dyDescent="0.2">
      <c r="A187" s="72">
        <v>41093</v>
      </c>
    </row>
    <row r="188" spans="1:1" x14ac:dyDescent="0.2">
      <c r="A188" s="72">
        <v>41094</v>
      </c>
    </row>
    <row r="189" spans="1:1" x14ac:dyDescent="0.2">
      <c r="A189" s="72">
        <v>41095</v>
      </c>
    </row>
    <row r="190" spans="1:1" x14ac:dyDescent="0.2">
      <c r="A190" s="72">
        <v>41096</v>
      </c>
    </row>
    <row r="191" spans="1:1" x14ac:dyDescent="0.2">
      <c r="A191" s="72">
        <v>41097</v>
      </c>
    </row>
    <row r="192" spans="1:1" x14ac:dyDescent="0.2">
      <c r="A192" s="72">
        <v>41098</v>
      </c>
    </row>
    <row r="193" spans="1:1" x14ac:dyDescent="0.2">
      <c r="A193" s="72">
        <v>41099</v>
      </c>
    </row>
    <row r="194" spans="1:1" x14ac:dyDescent="0.2">
      <c r="A194" s="72">
        <v>41100</v>
      </c>
    </row>
    <row r="195" spans="1:1" x14ac:dyDescent="0.2">
      <c r="A195" s="72">
        <v>41101</v>
      </c>
    </row>
    <row r="196" spans="1:1" x14ac:dyDescent="0.2">
      <c r="A196" s="72">
        <v>41102</v>
      </c>
    </row>
    <row r="197" spans="1:1" x14ac:dyDescent="0.2">
      <c r="A197" s="72">
        <v>41103</v>
      </c>
    </row>
    <row r="198" spans="1:1" x14ac:dyDescent="0.2">
      <c r="A198" s="72">
        <v>41104</v>
      </c>
    </row>
    <row r="199" spans="1:1" x14ac:dyDescent="0.2">
      <c r="A199" s="72">
        <v>41105</v>
      </c>
    </row>
    <row r="200" spans="1:1" x14ac:dyDescent="0.2">
      <c r="A200" s="72">
        <v>41106</v>
      </c>
    </row>
    <row r="201" spans="1:1" x14ac:dyDescent="0.2">
      <c r="A201" s="72">
        <v>41107</v>
      </c>
    </row>
    <row r="202" spans="1:1" x14ac:dyDescent="0.2">
      <c r="A202" s="72">
        <v>41108</v>
      </c>
    </row>
    <row r="203" spans="1:1" x14ac:dyDescent="0.2">
      <c r="A203" s="72">
        <v>41109</v>
      </c>
    </row>
    <row r="204" spans="1:1" x14ac:dyDescent="0.2">
      <c r="A204" s="72">
        <v>41110</v>
      </c>
    </row>
    <row r="205" spans="1:1" x14ac:dyDescent="0.2">
      <c r="A205" s="72">
        <v>41111</v>
      </c>
    </row>
    <row r="206" spans="1:1" x14ac:dyDescent="0.2">
      <c r="A206" s="72">
        <v>41112</v>
      </c>
    </row>
    <row r="207" spans="1:1" x14ac:dyDescent="0.2">
      <c r="A207" s="72">
        <v>41113</v>
      </c>
    </row>
    <row r="208" spans="1:1" x14ac:dyDescent="0.2">
      <c r="A208" s="72">
        <v>41114</v>
      </c>
    </row>
    <row r="209" spans="1:1" x14ac:dyDescent="0.2">
      <c r="A209" s="72">
        <v>41115</v>
      </c>
    </row>
    <row r="210" spans="1:1" x14ac:dyDescent="0.2">
      <c r="A210" s="72">
        <v>41116</v>
      </c>
    </row>
    <row r="211" spans="1:1" x14ac:dyDescent="0.2">
      <c r="A211" s="72">
        <v>41117</v>
      </c>
    </row>
    <row r="212" spans="1:1" x14ac:dyDescent="0.2">
      <c r="A212" s="72">
        <v>41118</v>
      </c>
    </row>
    <row r="213" spans="1:1" x14ac:dyDescent="0.2">
      <c r="A213" s="72">
        <v>41119</v>
      </c>
    </row>
    <row r="214" spans="1:1" x14ac:dyDescent="0.2">
      <c r="A214" s="72">
        <v>41120</v>
      </c>
    </row>
    <row r="215" spans="1:1" x14ac:dyDescent="0.2">
      <c r="A215" s="72">
        <v>41121</v>
      </c>
    </row>
    <row r="216" spans="1:1" x14ac:dyDescent="0.2">
      <c r="A216" s="72">
        <v>41122</v>
      </c>
    </row>
    <row r="217" spans="1:1" x14ac:dyDescent="0.2">
      <c r="A217" s="72">
        <v>41123</v>
      </c>
    </row>
    <row r="218" spans="1:1" x14ac:dyDescent="0.2">
      <c r="A218" s="72">
        <v>41124</v>
      </c>
    </row>
    <row r="219" spans="1:1" x14ac:dyDescent="0.2">
      <c r="A219" s="72">
        <v>41125</v>
      </c>
    </row>
    <row r="220" spans="1:1" x14ac:dyDescent="0.2">
      <c r="A220" s="72">
        <v>41126</v>
      </c>
    </row>
    <row r="221" spans="1:1" x14ac:dyDescent="0.2">
      <c r="A221" s="72">
        <v>41127</v>
      </c>
    </row>
    <row r="222" spans="1:1" x14ac:dyDescent="0.2">
      <c r="A222" s="72">
        <v>41128</v>
      </c>
    </row>
    <row r="223" spans="1:1" x14ac:dyDescent="0.2">
      <c r="A223" s="72">
        <v>41129</v>
      </c>
    </row>
    <row r="224" spans="1:1" x14ac:dyDescent="0.2">
      <c r="A224" s="72">
        <v>41130</v>
      </c>
    </row>
    <row r="225" spans="1:1" x14ac:dyDescent="0.2">
      <c r="A225" s="72">
        <v>41131</v>
      </c>
    </row>
    <row r="226" spans="1:1" x14ac:dyDescent="0.2">
      <c r="A226" s="72">
        <v>41132</v>
      </c>
    </row>
    <row r="227" spans="1:1" x14ac:dyDescent="0.2">
      <c r="A227" s="72">
        <v>41133</v>
      </c>
    </row>
    <row r="228" spans="1:1" x14ac:dyDescent="0.2">
      <c r="A228" s="72">
        <v>41134</v>
      </c>
    </row>
    <row r="229" spans="1:1" x14ac:dyDescent="0.2">
      <c r="A229" s="72">
        <v>41135</v>
      </c>
    </row>
    <row r="230" spans="1:1" x14ac:dyDescent="0.2">
      <c r="A230" s="72">
        <v>41136</v>
      </c>
    </row>
    <row r="231" spans="1:1" x14ac:dyDescent="0.2">
      <c r="A231" s="72">
        <v>41137</v>
      </c>
    </row>
    <row r="232" spans="1:1" x14ac:dyDescent="0.2">
      <c r="A232" s="72">
        <v>41138</v>
      </c>
    </row>
    <row r="233" spans="1:1" x14ac:dyDescent="0.2">
      <c r="A233" s="72">
        <v>41139</v>
      </c>
    </row>
    <row r="234" spans="1:1" x14ac:dyDescent="0.2">
      <c r="A234" s="72">
        <v>41140</v>
      </c>
    </row>
    <row r="235" spans="1:1" x14ac:dyDescent="0.2">
      <c r="A235" s="72">
        <v>41141</v>
      </c>
    </row>
    <row r="236" spans="1:1" x14ac:dyDescent="0.2">
      <c r="A236" s="72">
        <v>41142</v>
      </c>
    </row>
    <row r="237" spans="1:1" x14ac:dyDescent="0.2">
      <c r="A237" s="72">
        <v>41143</v>
      </c>
    </row>
    <row r="238" spans="1:1" x14ac:dyDescent="0.2">
      <c r="A238" s="72">
        <v>41144</v>
      </c>
    </row>
    <row r="239" spans="1:1" x14ac:dyDescent="0.2">
      <c r="A239" s="72">
        <v>41145</v>
      </c>
    </row>
    <row r="240" spans="1:1" x14ac:dyDescent="0.2">
      <c r="A240" s="72">
        <v>41146</v>
      </c>
    </row>
    <row r="241" spans="1:1" x14ac:dyDescent="0.2">
      <c r="A241" s="72">
        <v>41147</v>
      </c>
    </row>
    <row r="242" spans="1:1" x14ac:dyDescent="0.2">
      <c r="A242" s="72">
        <v>41148</v>
      </c>
    </row>
    <row r="243" spans="1:1" x14ac:dyDescent="0.2">
      <c r="A243" s="72">
        <v>41149</v>
      </c>
    </row>
    <row r="244" spans="1:1" x14ac:dyDescent="0.2">
      <c r="A244" s="72">
        <v>41150</v>
      </c>
    </row>
    <row r="245" spans="1:1" x14ac:dyDescent="0.2">
      <c r="A245" s="72">
        <v>41151</v>
      </c>
    </row>
    <row r="246" spans="1:1" x14ac:dyDescent="0.2">
      <c r="A246" s="72">
        <v>41152</v>
      </c>
    </row>
    <row r="247" spans="1:1" x14ac:dyDescent="0.2">
      <c r="A247" s="72">
        <v>41153</v>
      </c>
    </row>
    <row r="248" spans="1:1" x14ac:dyDescent="0.2">
      <c r="A248" s="72">
        <v>41154</v>
      </c>
    </row>
    <row r="249" spans="1:1" x14ac:dyDescent="0.2">
      <c r="A249" s="72">
        <v>41155</v>
      </c>
    </row>
    <row r="250" spans="1:1" x14ac:dyDescent="0.2">
      <c r="A250" s="72">
        <v>41156</v>
      </c>
    </row>
    <row r="251" spans="1:1" x14ac:dyDescent="0.2">
      <c r="A251" s="72">
        <v>41157</v>
      </c>
    </row>
    <row r="252" spans="1:1" x14ac:dyDescent="0.2">
      <c r="A252" s="72">
        <v>41158</v>
      </c>
    </row>
    <row r="253" spans="1:1" x14ac:dyDescent="0.2">
      <c r="A253" s="72">
        <v>41159</v>
      </c>
    </row>
    <row r="254" spans="1:1" x14ac:dyDescent="0.2">
      <c r="A254" s="72">
        <v>41160</v>
      </c>
    </row>
    <row r="255" spans="1:1" x14ac:dyDescent="0.2">
      <c r="A255" s="72">
        <v>41161</v>
      </c>
    </row>
    <row r="256" spans="1:1" x14ac:dyDescent="0.2">
      <c r="A256" s="72">
        <v>41162</v>
      </c>
    </row>
    <row r="257" spans="1:1" x14ac:dyDescent="0.2">
      <c r="A257" s="72">
        <v>41163</v>
      </c>
    </row>
    <row r="258" spans="1:1" x14ac:dyDescent="0.2">
      <c r="A258" s="72">
        <v>41164</v>
      </c>
    </row>
    <row r="259" spans="1:1" x14ac:dyDescent="0.2">
      <c r="A259" s="72">
        <v>41165</v>
      </c>
    </row>
    <row r="260" spans="1:1" x14ac:dyDescent="0.2">
      <c r="A260" s="72">
        <v>41166</v>
      </c>
    </row>
    <row r="261" spans="1:1" x14ac:dyDescent="0.2">
      <c r="A261" s="72">
        <v>41167</v>
      </c>
    </row>
    <row r="262" spans="1:1" x14ac:dyDescent="0.2">
      <c r="A262" s="72">
        <v>41168</v>
      </c>
    </row>
    <row r="263" spans="1:1" x14ac:dyDescent="0.2">
      <c r="A263" s="72">
        <v>41169</v>
      </c>
    </row>
    <row r="264" spans="1:1" x14ac:dyDescent="0.2">
      <c r="A264" s="72">
        <v>41170</v>
      </c>
    </row>
    <row r="265" spans="1:1" x14ac:dyDescent="0.2">
      <c r="A265" s="72">
        <v>41171</v>
      </c>
    </row>
    <row r="266" spans="1:1" x14ac:dyDescent="0.2">
      <c r="A266" s="72">
        <v>41172</v>
      </c>
    </row>
    <row r="267" spans="1:1" x14ac:dyDescent="0.2">
      <c r="A267" s="72">
        <v>41173</v>
      </c>
    </row>
    <row r="268" spans="1:1" x14ac:dyDescent="0.2">
      <c r="A268" s="72">
        <v>41174</v>
      </c>
    </row>
    <row r="269" spans="1:1" x14ac:dyDescent="0.2">
      <c r="A269" s="72">
        <v>41175</v>
      </c>
    </row>
    <row r="270" spans="1:1" x14ac:dyDescent="0.2">
      <c r="A270" s="72">
        <v>41176</v>
      </c>
    </row>
    <row r="271" spans="1:1" x14ac:dyDescent="0.2">
      <c r="A271" s="72">
        <v>41177</v>
      </c>
    </row>
    <row r="272" spans="1:1" x14ac:dyDescent="0.2">
      <c r="A272" s="72">
        <v>41178</v>
      </c>
    </row>
    <row r="273" spans="1:1" x14ac:dyDescent="0.2">
      <c r="A273" s="72">
        <v>41179</v>
      </c>
    </row>
    <row r="274" spans="1:1" x14ac:dyDescent="0.2">
      <c r="A274" s="72">
        <v>41180</v>
      </c>
    </row>
    <row r="275" spans="1:1" x14ac:dyDescent="0.2">
      <c r="A275" s="72">
        <v>41181</v>
      </c>
    </row>
    <row r="276" spans="1:1" x14ac:dyDescent="0.2">
      <c r="A276" s="72">
        <v>41182</v>
      </c>
    </row>
    <row r="277" spans="1:1" x14ac:dyDescent="0.2">
      <c r="A277" s="72">
        <v>41183</v>
      </c>
    </row>
    <row r="278" spans="1:1" x14ac:dyDescent="0.2">
      <c r="A278" s="72">
        <v>41184</v>
      </c>
    </row>
    <row r="279" spans="1:1" x14ac:dyDescent="0.2">
      <c r="A279" s="72">
        <v>41185</v>
      </c>
    </row>
    <row r="280" spans="1:1" x14ac:dyDescent="0.2">
      <c r="A280" s="72">
        <v>41186</v>
      </c>
    </row>
    <row r="281" spans="1:1" x14ac:dyDescent="0.2">
      <c r="A281" s="72">
        <v>41187</v>
      </c>
    </row>
    <row r="282" spans="1:1" x14ac:dyDescent="0.2">
      <c r="A282" s="72">
        <v>41188</v>
      </c>
    </row>
    <row r="283" spans="1:1" x14ac:dyDescent="0.2">
      <c r="A283" s="72">
        <v>41189</v>
      </c>
    </row>
    <row r="284" spans="1:1" x14ac:dyDescent="0.2">
      <c r="A284" s="72">
        <v>41190</v>
      </c>
    </row>
    <row r="285" spans="1:1" x14ac:dyDescent="0.2">
      <c r="A285" s="72">
        <v>41191</v>
      </c>
    </row>
    <row r="286" spans="1:1" x14ac:dyDescent="0.2">
      <c r="A286" s="72">
        <v>41192</v>
      </c>
    </row>
    <row r="287" spans="1:1" x14ac:dyDescent="0.2">
      <c r="A287" s="72">
        <v>41193</v>
      </c>
    </row>
    <row r="288" spans="1:1" x14ac:dyDescent="0.2">
      <c r="A288" s="72">
        <v>41194</v>
      </c>
    </row>
    <row r="289" spans="1:1" x14ac:dyDescent="0.2">
      <c r="A289" s="72">
        <v>41195</v>
      </c>
    </row>
    <row r="290" spans="1:1" x14ac:dyDescent="0.2">
      <c r="A290" s="72">
        <v>41196</v>
      </c>
    </row>
    <row r="291" spans="1:1" x14ac:dyDescent="0.2">
      <c r="A291" s="72">
        <v>41197</v>
      </c>
    </row>
    <row r="292" spans="1:1" x14ac:dyDescent="0.2">
      <c r="A292" s="72">
        <v>41198</v>
      </c>
    </row>
    <row r="293" spans="1:1" x14ac:dyDescent="0.2">
      <c r="A293" s="72">
        <v>41199</v>
      </c>
    </row>
    <row r="294" spans="1:1" x14ac:dyDescent="0.2">
      <c r="A294" s="72">
        <v>41200</v>
      </c>
    </row>
    <row r="295" spans="1:1" x14ac:dyDescent="0.2">
      <c r="A295" s="72">
        <v>41201</v>
      </c>
    </row>
    <row r="296" spans="1:1" x14ac:dyDescent="0.2">
      <c r="A296" s="72">
        <v>41202</v>
      </c>
    </row>
    <row r="297" spans="1:1" x14ac:dyDescent="0.2">
      <c r="A297" s="72">
        <v>41203</v>
      </c>
    </row>
    <row r="298" spans="1:1" x14ac:dyDescent="0.2">
      <c r="A298" s="72">
        <v>41204</v>
      </c>
    </row>
    <row r="299" spans="1:1" x14ac:dyDescent="0.2">
      <c r="A299" s="72">
        <v>41205</v>
      </c>
    </row>
    <row r="300" spans="1:1" x14ac:dyDescent="0.2">
      <c r="A300" s="72">
        <v>41206</v>
      </c>
    </row>
    <row r="301" spans="1:1" x14ac:dyDescent="0.2">
      <c r="A301" s="72">
        <v>41207</v>
      </c>
    </row>
    <row r="302" spans="1:1" x14ac:dyDescent="0.2">
      <c r="A302" s="72">
        <v>41208</v>
      </c>
    </row>
    <row r="303" spans="1:1" x14ac:dyDescent="0.2">
      <c r="A303" s="72">
        <v>41209</v>
      </c>
    </row>
    <row r="304" spans="1:1" x14ac:dyDescent="0.2">
      <c r="A304" s="72">
        <v>41210</v>
      </c>
    </row>
    <row r="305" spans="1:1" x14ac:dyDescent="0.2">
      <c r="A305" s="72">
        <v>41211</v>
      </c>
    </row>
    <row r="306" spans="1:1" x14ac:dyDescent="0.2">
      <c r="A306" s="72">
        <v>41212</v>
      </c>
    </row>
    <row r="307" spans="1:1" x14ac:dyDescent="0.2">
      <c r="A307" s="72">
        <v>41213</v>
      </c>
    </row>
    <row r="308" spans="1:1" x14ac:dyDescent="0.2">
      <c r="A308" s="72">
        <v>41214</v>
      </c>
    </row>
    <row r="309" spans="1:1" x14ac:dyDescent="0.2">
      <c r="A309" s="72">
        <v>41215</v>
      </c>
    </row>
    <row r="310" spans="1:1" x14ac:dyDescent="0.2">
      <c r="A310" s="72">
        <v>41216</v>
      </c>
    </row>
    <row r="311" spans="1:1" x14ac:dyDescent="0.2">
      <c r="A311" s="72">
        <v>41217</v>
      </c>
    </row>
    <row r="312" spans="1:1" x14ac:dyDescent="0.2">
      <c r="A312" s="72">
        <v>41218</v>
      </c>
    </row>
    <row r="313" spans="1:1" x14ac:dyDescent="0.2">
      <c r="A313" s="72">
        <v>41219</v>
      </c>
    </row>
    <row r="314" spans="1:1" x14ac:dyDescent="0.2">
      <c r="A314" s="72">
        <v>41220</v>
      </c>
    </row>
    <row r="315" spans="1:1" x14ac:dyDescent="0.2">
      <c r="A315" s="72">
        <v>41221</v>
      </c>
    </row>
    <row r="316" spans="1:1" x14ac:dyDescent="0.2">
      <c r="A316" s="72">
        <v>41222</v>
      </c>
    </row>
    <row r="317" spans="1:1" x14ac:dyDescent="0.2">
      <c r="A317" s="72">
        <v>41223</v>
      </c>
    </row>
    <row r="318" spans="1:1" x14ac:dyDescent="0.2">
      <c r="A318" s="72">
        <v>41224</v>
      </c>
    </row>
    <row r="319" spans="1:1" x14ac:dyDescent="0.2">
      <c r="A319" s="72">
        <v>41225</v>
      </c>
    </row>
    <row r="320" spans="1:1" x14ac:dyDescent="0.2">
      <c r="A320" s="72">
        <v>41226</v>
      </c>
    </row>
    <row r="321" spans="1:1" x14ac:dyDescent="0.2">
      <c r="A321" s="72">
        <v>41227</v>
      </c>
    </row>
    <row r="322" spans="1:1" x14ac:dyDescent="0.2">
      <c r="A322" s="72">
        <v>41228</v>
      </c>
    </row>
    <row r="323" spans="1:1" x14ac:dyDescent="0.2">
      <c r="A323" s="72">
        <v>41229</v>
      </c>
    </row>
    <row r="324" spans="1:1" x14ac:dyDescent="0.2">
      <c r="A324" s="72">
        <v>41230</v>
      </c>
    </row>
    <row r="325" spans="1:1" x14ac:dyDescent="0.2">
      <c r="A325" s="72">
        <v>41231</v>
      </c>
    </row>
    <row r="326" spans="1:1" x14ac:dyDescent="0.2">
      <c r="A326" s="72">
        <v>41232</v>
      </c>
    </row>
    <row r="327" spans="1:1" x14ac:dyDescent="0.2">
      <c r="A327" s="72">
        <v>41233</v>
      </c>
    </row>
    <row r="328" spans="1:1" x14ac:dyDescent="0.2">
      <c r="A328" s="72">
        <v>41234</v>
      </c>
    </row>
    <row r="329" spans="1:1" x14ac:dyDescent="0.2">
      <c r="A329" s="72">
        <v>41235</v>
      </c>
    </row>
    <row r="330" spans="1:1" x14ac:dyDescent="0.2">
      <c r="A330" s="72">
        <v>41236</v>
      </c>
    </row>
    <row r="331" spans="1:1" x14ac:dyDescent="0.2">
      <c r="A331" s="72">
        <v>41237</v>
      </c>
    </row>
    <row r="332" spans="1:1" x14ac:dyDescent="0.2">
      <c r="A332" s="72">
        <v>41238</v>
      </c>
    </row>
    <row r="333" spans="1:1" x14ac:dyDescent="0.2">
      <c r="A333" s="72">
        <v>41239</v>
      </c>
    </row>
    <row r="334" spans="1:1" x14ac:dyDescent="0.2">
      <c r="A334" s="72">
        <v>41240</v>
      </c>
    </row>
    <row r="335" spans="1:1" x14ac:dyDescent="0.2">
      <c r="A335" s="72">
        <v>41241</v>
      </c>
    </row>
    <row r="336" spans="1:1" x14ac:dyDescent="0.2">
      <c r="A336" s="72">
        <v>41242</v>
      </c>
    </row>
    <row r="337" spans="1:1" x14ac:dyDescent="0.2">
      <c r="A337" s="72">
        <v>41243</v>
      </c>
    </row>
    <row r="338" spans="1:1" x14ac:dyDescent="0.2">
      <c r="A338" s="72">
        <v>41244</v>
      </c>
    </row>
    <row r="339" spans="1:1" x14ac:dyDescent="0.2">
      <c r="A339" s="72">
        <v>41245</v>
      </c>
    </row>
    <row r="340" spans="1:1" x14ac:dyDescent="0.2">
      <c r="A340" s="72">
        <v>41246</v>
      </c>
    </row>
    <row r="341" spans="1:1" x14ac:dyDescent="0.2">
      <c r="A341" s="72">
        <v>41247</v>
      </c>
    </row>
    <row r="342" spans="1:1" x14ac:dyDescent="0.2">
      <c r="A342" s="72">
        <v>41248</v>
      </c>
    </row>
    <row r="343" spans="1:1" x14ac:dyDescent="0.2">
      <c r="A343" s="72">
        <v>41249</v>
      </c>
    </row>
    <row r="344" spans="1:1" x14ac:dyDescent="0.2">
      <c r="A344" s="72">
        <v>41250</v>
      </c>
    </row>
    <row r="345" spans="1:1" x14ac:dyDescent="0.2">
      <c r="A345" s="72">
        <v>41251</v>
      </c>
    </row>
    <row r="346" spans="1:1" x14ac:dyDescent="0.2">
      <c r="A346" s="72">
        <v>41252</v>
      </c>
    </row>
    <row r="347" spans="1:1" x14ac:dyDescent="0.2">
      <c r="A347" s="72">
        <v>41253</v>
      </c>
    </row>
    <row r="348" spans="1:1" x14ac:dyDescent="0.2">
      <c r="A348" s="72">
        <v>41254</v>
      </c>
    </row>
    <row r="349" spans="1:1" x14ac:dyDescent="0.2">
      <c r="A349" s="72">
        <v>41255</v>
      </c>
    </row>
    <row r="350" spans="1:1" x14ac:dyDescent="0.2">
      <c r="A350" s="72">
        <v>41256</v>
      </c>
    </row>
    <row r="351" spans="1:1" x14ac:dyDescent="0.2">
      <c r="A351" s="72">
        <v>41257</v>
      </c>
    </row>
    <row r="352" spans="1:1" x14ac:dyDescent="0.2">
      <c r="A352" s="72">
        <v>41258</v>
      </c>
    </row>
    <row r="353" spans="1:1" x14ac:dyDescent="0.2">
      <c r="A353" s="72">
        <v>41259</v>
      </c>
    </row>
    <row r="354" spans="1:1" x14ac:dyDescent="0.2">
      <c r="A354" s="72">
        <v>41260</v>
      </c>
    </row>
    <row r="355" spans="1:1" x14ac:dyDescent="0.2">
      <c r="A355" s="72">
        <v>41261</v>
      </c>
    </row>
    <row r="356" spans="1:1" x14ac:dyDescent="0.2">
      <c r="A356" s="72">
        <v>41262</v>
      </c>
    </row>
    <row r="357" spans="1:1" x14ac:dyDescent="0.2">
      <c r="A357" s="72">
        <v>41263</v>
      </c>
    </row>
    <row r="358" spans="1:1" x14ac:dyDescent="0.2">
      <c r="A358" s="72">
        <v>41264</v>
      </c>
    </row>
    <row r="359" spans="1:1" x14ac:dyDescent="0.2">
      <c r="A359" s="72">
        <v>41265</v>
      </c>
    </row>
    <row r="360" spans="1:1" x14ac:dyDescent="0.2">
      <c r="A360" s="72">
        <v>41266</v>
      </c>
    </row>
    <row r="361" spans="1:1" x14ac:dyDescent="0.2">
      <c r="A361" s="72">
        <v>41267</v>
      </c>
    </row>
    <row r="362" spans="1:1" x14ac:dyDescent="0.2">
      <c r="A362" s="72">
        <v>41268</v>
      </c>
    </row>
    <row r="363" spans="1:1" x14ac:dyDescent="0.2">
      <c r="A363" s="72">
        <v>41269</v>
      </c>
    </row>
    <row r="364" spans="1:1" x14ac:dyDescent="0.2">
      <c r="A364" s="72">
        <v>41270</v>
      </c>
    </row>
    <row r="365" spans="1:1" x14ac:dyDescent="0.2">
      <c r="A365" s="72">
        <v>41271</v>
      </c>
    </row>
    <row r="366" spans="1:1" x14ac:dyDescent="0.2">
      <c r="A366" s="72">
        <v>41272</v>
      </c>
    </row>
    <row r="367" spans="1:1" x14ac:dyDescent="0.2">
      <c r="A367" s="72">
        <v>41273</v>
      </c>
    </row>
    <row r="368" spans="1:1" x14ac:dyDescent="0.2">
      <c r="A368" s="72">
        <v>41274</v>
      </c>
    </row>
    <row r="369" spans="1:1" x14ac:dyDescent="0.2">
      <c r="A369" s="72">
        <v>41275</v>
      </c>
    </row>
    <row r="370" spans="1:1" x14ac:dyDescent="0.2">
      <c r="A370" s="72">
        <v>41276</v>
      </c>
    </row>
    <row r="371" spans="1:1" x14ac:dyDescent="0.2">
      <c r="A371" s="72">
        <v>41277</v>
      </c>
    </row>
    <row r="372" spans="1:1" x14ac:dyDescent="0.2">
      <c r="A372" s="72">
        <v>41278</v>
      </c>
    </row>
    <row r="373" spans="1:1" x14ac:dyDescent="0.2">
      <c r="A373" s="72">
        <v>41279</v>
      </c>
    </row>
    <row r="374" spans="1:1" x14ac:dyDescent="0.2">
      <c r="A374" s="72">
        <v>41280</v>
      </c>
    </row>
    <row r="375" spans="1:1" x14ac:dyDescent="0.2">
      <c r="A375" s="72">
        <v>41281</v>
      </c>
    </row>
    <row r="376" spans="1:1" x14ac:dyDescent="0.2">
      <c r="A376" s="72">
        <v>41282</v>
      </c>
    </row>
    <row r="377" spans="1:1" x14ac:dyDescent="0.2">
      <c r="A377" s="72">
        <v>41283</v>
      </c>
    </row>
    <row r="378" spans="1:1" x14ac:dyDescent="0.2">
      <c r="A378" s="72">
        <v>41284</v>
      </c>
    </row>
    <row r="379" spans="1:1" x14ac:dyDescent="0.2">
      <c r="A379" s="72">
        <v>41285</v>
      </c>
    </row>
    <row r="380" spans="1:1" x14ac:dyDescent="0.2">
      <c r="A380" s="72">
        <v>41286</v>
      </c>
    </row>
    <row r="381" spans="1:1" x14ac:dyDescent="0.2">
      <c r="A381" s="72">
        <v>41287</v>
      </c>
    </row>
    <row r="382" spans="1:1" x14ac:dyDescent="0.2">
      <c r="A382" s="72">
        <v>41288</v>
      </c>
    </row>
    <row r="383" spans="1:1" x14ac:dyDescent="0.2">
      <c r="A383" s="72">
        <v>41289</v>
      </c>
    </row>
    <row r="384" spans="1:1" x14ac:dyDescent="0.2">
      <c r="A384" s="72">
        <v>41290</v>
      </c>
    </row>
    <row r="385" spans="1:1" x14ac:dyDescent="0.2">
      <c r="A385" s="72">
        <v>41291</v>
      </c>
    </row>
    <row r="386" spans="1:1" x14ac:dyDescent="0.2">
      <c r="A386" s="72">
        <v>41292</v>
      </c>
    </row>
    <row r="387" spans="1:1" x14ac:dyDescent="0.2">
      <c r="A387" s="72">
        <v>41293</v>
      </c>
    </row>
    <row r="388" spans="1:1" x14ac:dyDescent="0.2">
      <c r="A388" s="72">
        <v>41294</v>
      </c>
    </row>
    <row r="389" spans="1:1" x14ac:dyDescent="0.2">
      <c r="A389" s="72">
        <v>41295</v>
      </c>
    </row>
    <row r="390" spans="1:1" x14ac:dyDescent="0.2">
      <c r="A390" s="72">
        <v>41296</v>
      </c>
    </row>
    <row r="391" spans="1:1" x14ac:dyDescent="0.2">
      <c r="A391" s="72">
        <v>41297</v>
      </c>
    </row>
    <row r="392" spans="1:1" x14ac:dyDescent="0.2">
      <c r="A392" s="72">
        <v>41298</v>
      </c>
    </row>
    <row r="393" spans="1:1" x14ac:dyDescent="0.2">
      <c r="A393" s="72">
        <v>41299</v>
      </c>
    </row>
    <row r="394" spans="1:1" x14ac:dyDescent="0.2">
      <c r="A394" s="72">
        <v>41300</v>
      </c>
    </row>
    <row r="395" spans="1:1" x14ac:dyDescent="0.2">
      <c r="A395" s="72">
        <v>41301</v>
      </c>
    </row>
    <row r="396" spans="1:1" x14ac:dyDescent="0.2">
      <c r="A396" s="72">
        <v>41302</v>
      </c>
    </row>
    <row r="397" spans="1:1" x14ac:dyDescent="0.2">
      <c r="A397" s="72">
        <v>41303</v>
      </c>
    </row>
    <row r="398" spans="1:1" x14ac:dyDescent="0.2">
      <c r="A398" s="72">
        <v>41304</v>
      </c>
    </row>
    <row r="399" spans="1:1" x14ac:dyDescent="0.2">
      <c r="A399" s="72">
        <v>41305</v>
      </c>
    </row>
    <row r="400" spans="1:1" x14ac:dyDescent="0.2">
      <c r="A400" s="72">
        <v>41306</v>
      </c>
    </row>
    <row r="401" spans="1:1" x14ac:dyDescent="0.2">
      <c r="A401" s="72">
        <v>41307</v>
      </c>
    </row>
    <row r="402" spans="1:1" x14ac:dyDescent="0.2">
      <c r="A402" s="72">
        <v>41308</v>
      </c>
    </row>
    <row r="403" spans="1:1" x14ac:dyDescent="0.2">
      <c r="A403" s="72">
        <v>41309</v>
      </c>
    </row>
    <row r="404" spans="1:1" x14ac:dyDescent="0.2">
      <c r="A404" s="72">
        <v>41310</v>
      </c>
    </row>
    <row r="405" spans="1:1" x14ac:dyDescent="0.2">
      <c r="A405" s="72">
        <v>41311</v>
      </c>
    </row>
    <row r="406" spans="1:1" x14ac:dyDescent="0.2">
      <c r="A406" s="72">
        <v>41312</v>
      </c>
    </row>
    <row r="407" spans="1:1" x14ac:dyDescent="0.2">
      <c r="A407" s="72">
        <v>41313</v>
      </c>
    </row>
    <row r="408" spans="1:1" x14ac:dyDescent="0.2">
      <c r="A408" s="72">
        <v>41314</v>
      </c>
    </row>
    <row r="409" spans="1:1" x14ac:dyDescent="0.2">
      <c r="A409" s="72">
        <v>41315</v>
      </c>
    </row>
    <row r="410" spans="1:1" x14ac:dyDescent="0.2">
      <c r="A410" s="72">
        <v>41316</v>
      </c>
    </row>
    <row r="411" spans="1:1" x14ac:dyDescent="0.2">
      <c r="A411" s="72">
        <v>41317</v>
      </c>
    </row>
    <row r="412" spans="1:1" x14ac:dyDescent="0.2">
      <c r="A412" s="72">
        <v>41318</v>
      </c>
    </row>
    <row r="413" spans="1:1" x14ac:dyDescent="0.2">
      <c r="A413" s="72">
        <v>41319</v>
      </c>
    </row>
    <row r="414" spans="1:1" x14ac:dyDescent="0.2">
      <c r="A414" s="72">
        <v>41320</v>
      </c>
    </row>
    <row r="415" spans="1:1" x14ac:dyDescent="0.2">
      <c r="A415" s="72">
        <v>41321</v>
      </c>
    </row>
    <row r="416" spans="1:1" x14ac:dyDescent="0.2">
      <c r="A416" s="72">
        <v>41322</v>
      </c>
    </row>
    <row r="417" spans="1:1" x14ac:dyDescent="0.2">
      <c r="A417" s="72">
        <v>41323</v>
      </c>
    </row>
    <row r="418" spans="1:1" x14ac:dyDescent="0.2">
      <c r="A418" s="72">
        <v>41324</v>
      </c>
    </row>
    <row r="419" spans="1:1" x14ac:dyDescent="0.2">
      <c r="A419" s="72">
        <v>41325</v>
      </c>
    </row>
    <row r="420" spans="1:1" x14ac:dyDescent="0.2">
      <c r="A420" s="72">
        <v>41326</v>
      </c>
    </row>
    <row r="421" spans="1:1" x14ac:dyDescent="0.2">
      <c r="A421" s="72">
        <v>41327</v>
      </c>
    </row>
    <row r="422" spans="1:1" x14ac:dyDescent="0.2">
      <c r="A422" s="72">
        <v>41328</v>
      </c>
    </row>
    <row r="423" spans="1:1" x14ac:dyDescent="0.2">
      <c r="A423" s="72">
        <v>41329</v>
      </c>
    </row>
    <row r="424" spans="1:1" x14ac:dyDescent="0.2">
      <c r="A424" s="72">
        <v>41330</v>
      </c>
    </row>
    <row r="425" spans="1:1" x14ac:dyDescent="0.2">
      <c r="A425" s="72">
        <v>41331</v>
      </c>
    </row>
    <row r="426" spans="1:1" x14ac:dyDescent="0.2">
      <c r="A426" s="72">
        <v>41332</v>
      </c>
    </row>
    <row r="427" spans="1:1" x14ac:dyDescent="0.2">
      <c r="A427" s="72">
        <v>41333</v>
      </c>
    </row>
    <row r="428" spans="1:1" x14ac:dyDescent="0.2">
      <c r="A428" s="72">
        <v>41334</v>
      </c>
    </row>
    <row r="429" spans="1:1" x14ac:dyDescent="0.2">
      <c r="A429" s="72">
        <v>41335</v>
      </c>
    </row>
    <row r="430" spans="1:1" x14ac:dyDescent="0.2">
      <c r="A430" s="72">
        <v>41336</v>
      </c>
    </row>
    <row r="431" spans="1:1" x14ac:dyDescent="0.2">
      <c r="A431" s="72">
        <v>41337</v>
      </c>
    </row>
    <row r="432" spans="1:1" x14ac:dyDescent="0.2">
      <c r="A432" s="72">
        <v>41338</v>
      </c>
    </row>
    <row r="433" spans="1:1" x14ac:dyDescent="0.2">
      <c r="A433" s="72">
        <v>41339</v>
      </c>
    </row>
    <row r="434" spans="1:1" x14ac:dyDescent="0.2">
      <c r="A434" s="72">
        <v>41340</v>
      </c>
    </row>
    <row r="435" spans="1:1" x14ac:dyDescent="0.2">
      <c r="A435" s="72">
        <v>41341</v>
      </c>
    </row>
    <row r="436" spans="1:1" x14ac:dyDescent="0.2">
      <c r="A436" s="72">
        <v>41342</v>
      </c>
    </row>
    <row r="437" spans="1:1" x14ac:dyDescent="0.2">
      <c r="A437" s="72">
        <v>41343</v>
      </c>
    </row>
    <row r="438" spans="1:1" x14ac:dyDescent="0.2">
      <c r="A438" s="72">
        <v>41344</v>
      </c>
    </row>
    <row r="439" spans="1:1" x14ac:dyDescent="0.2">
      <c r="A439" s="72">
        <v>41345</v>
      </c>
    </row>
    <row r="440" spans="1:1" x14ac:dyDescent="0.2">
      <c r="A440" s="72">
        <v>41346</v>
      </c>
    </row>
    <row r="441" spans="1:1" x14ac:dyDescent="0.2">
      <c r="A441" s="72">
        <v>41347</v>
      </c>
    </row>
    <row r="442" spans="1:1" x14ac:dyDescent="0.2">
      <c r="A442" s="72">
        <v>41348</v>
      </c>
    </row>
    <row r="443" spans="1:1" x14ac:dyDescent="0.2">
      <c r="A443" s="72">
        <v>41349</v>
      </c>
    </row>
    <row r="444" spans="1:1" x14ac:dyDescent="0.2">
      <c r="A444" s="72">
        <v>41350</v>
      </c>
    </row>
    <row r="445" spans="1:1" x14ac:dyDescent="0.2">
      <c r="A445" s="72">
        <v>41351</v>
      </c>
    </row>
    <row r="446" spans="1:1" x14ac:dyDescent="0.2">
      <c r="A446" s="72">
        <v>41352</v>
      </c>
    </row>
    <row r="447" spans="1:1" x14ac:dyDescent="0.2">
      <c r="A447" s="72">
        <v>41353</v>
      </c>
    </row>
    <row r="448" spans="1:1" x14ac:dyDescent="0.2">
      <c r="A448" s="72">
        <v>41354</v>
      </c>
    </row>
    <row r="449" spans="1:1" x14ac:dyDescent="0.2">
      <c r="A449" s="72">
        <v>41355</v>
      </c>
    </row>
    <row r="450" spans="1:1" x14ac:dyDescent="0.2">
      <c r="A450" s="72">
        <v>41356</v>
      </c>
    </row>
    <row r="451" spans="1:1" x14ac:dyDescent="0.2">
      <c r="A451" s="72">
        <v>41357</v>
      </c>
    </row>
    <row r="452" spans="1:1" x14ac:dyDescent="0.2">
      <c r="A452" s="72">
        <v>41358</v>
      </c>
    </row>
    <row r="453" spans="1:1" x14ac:dyDescent="0.2">
      <c r="A453" s="72">
        <v>41359</v>
      </c>
    </row>
    <row r="454" spans="1:1" x14ac:dyDescent="0.2">
      <c r="A454" s="72">
        <v>41360</v>
      </c>
    </row>
    <row r="455" spans="1:1" x14ac:dyDescent="0.2">
      <c r="A455" s="72">
        <v>41361</v>
      </c>
    </row>
    <row r="456" spans="1:1" x14ac:dyDescent="0.2">
      <c r="A456" s="72">
        <v>41362</v>
      </c>
    </row>
    <row r="457" spans="1:1" x14ac:dyDescent="0.2">
      <c r="A457" s="72">
        <v>41363</v>
      </c>
    </row>
    <row r="458" spans="1:1" x14ac:dyDescent="0.2">
      <c r="A458" s="72">
        <v>41364</v>
      </c>
    </row>
    <row r="459" spans="1:1" x14ac:dyDescent="0.2">
      <c r="A459" s="72">
        <v>41365</v>
      </c>
    </row>
    <row r="460" spans="1:1" x14ac:dyDescent="0.2">
      <c r="A460" s="72">
        <v>41366</v>
      </c>
    </row>
    <row r="461" spans="1:1" x14ac:dyDescent="0.2">
      <c r="A461" s="72">
        <v>41367</v>
      </c>
    </row>
    <row r="462" spans="1:1" x14ac:dyDescent="0.2">
      <c r="A462" s="72">
        <v>41368</v>
      </c>
    </row>
    <row r="463" spans="1:1" x14ac:dyDescent="0.2">
      <c r="A463" s="72">
        <v>41369</v>
      </c>
    </row>
    <row r="464" spans="1:1" x14ac:dyDescent="0.2">
      <c r="A464" s="72">
        <v>41370</v>
      </c>
    </row>
    <row r="465" spans="1:1" x14ac:dyDescent="0.2">
      <c r="A465" s="72">
        <v>41371</v>
      </c>
    </row>
    <row r="466" spans="1:1" x14ac:dyDescent="0.2">
      <c r="A466" s="72">
        <v>41372</v>
      </c>
    </row>
    <row r="467" spans="1:1" x14ac:dyDescent="0.2">
      <c r="A467" s="72">
        <v>41373</v>
      </c>
    </row>
    <row r="468" spans="1:1" x14ac:dyDescent="0.2">
      <c r="A468" s="72">
        <v>41374</v>
      </c>
    </row>
    <row r="469" spans="1:1" x14ac:dyDescent="0.2">
      <c r="A469" s="72">
        <v>41375</v>
      </c>
    </row>
    <row r="470" spans="1:1" x14ac:dyDescent="0.2">
      <c r="A470" s="72">
        <v>41376</v>
      </c>
    </row>
    <row r="471" spans="1:1" x14ac:dyDescent="0.2">
      <c r="A471" s="72">
        <v>41377</v>
      </c>
    </row>
    <row r="472" spans="1:1" x14ac:dyDescent="0.2">
      <c r="A472" s="72">
        <v>41378</v>
      </c>
    </row>
    <row r="473" spans="1:1" x14ac:dyDescent="0.2">
      <c r="A473" s="72">
        <v>41379</v>
      </c>
    </row>
    <row r="474" spans="1:1" x14ac:dyDescent="0.2">
      <c r="A474" s="72">
        <v>41380</v>
      </c>
    </row>
    <row r="475" spans="1:1" x14ac:dyDescent="0.2">
      <c r="A475" s="72">
        <v>41381</v>
      </c>
    </row>
    <row r="476" spans="1:1" x14ac:dyDescent="0.2">
      <c r="A476" s="72">
        <v>41382</v>
      </c>
    </row>
    <row r="477" spans="1:1" x14ac:dyDescent="0.2">
      <c r="A477" s="72">
        <v>41383</v>
      </c>
    </row>
    <row r="478" spans="1:1" x14ac:dyDescent="0.2">
      <c r="A478" s="72">
        <v>41384</v>
      </c>
    </row>
    <row r="479" spans="1:1" x14ac:dyDescent="0.2">
      <c r="A479" s="72">
        <v>41385</v>
      </c>
    </row>
    <row r="480" spans="1:1" x14ac:dyDescent="0.2">
      <c r="A480" s="72">
        <v>41386</v>
      </c>
    </row>
    <row r="481" spans="1:1" x14ac:dyDescent="0.2">
      <c r="A481" s="72">
        <v>41387</v>
      </c>
    </row>
    <row r="482" spans="1:1" x14ac:dyDescent="0.2">
      <c r="A482" s="72">
        <v>41388</v>
      </c>
    </row>
    <row r="483" spans="1:1" x14ac:dyDescent="0.2">
      <c r="A483" s="72">
        <v>41389</v>
      </c>
    </row>
    <row r="484" spans="1:1" x14ac:dyDescent="0.2">
      <c r="A484" s="72">
        <v>41390</v>
      </c>
    </row>
    <row r="485" spans="1:1" x14ac:dyDescent="0.2">
      <c r="A485" s="72">
        <v>41391</v>
      </c>
    </row>
    <row r="486" spans="1:1" x14ac:dyDescent="0.2">
      <c r="A486" s="72">
        <v>41392</v>
      </c>
    </row>
    <row r="487" spans="1:1" x14ac:dyDescent="0.2">
      <c r="A487" s="72">
        <v>41393</v>
      </c>
    </row>
    <row r="488" spans="1:1" x14ac:dyDescent="0.2">
      <c r="A488" s="72">
        <v>41394</v>
      </c>
    </row>
    <row r="489" spans="1:1" x14ac:dyDescent="0.2">
      <c r="A489" s="72">
        <v>41395</v>
      </c>
    </row>
    <row r="490" spans="1:1" x14ac:dyDescent="0.2">
      <c r="A490" s="72">
        <v>41396</v>
      </c>
    </row>
    <row r="491" spans="1:1" x14ac:dyDescent="0.2">
      <c r="A491" s="72">
        <v>41397</v>
      </c>
    </row>
    <row r="492" spans="1:1" x14ac:dyDescent="0.2">
      <c r="A492" s="72">
        <v>41398</v>
      </c>
    </row>
    <row r="493" spans="1:1" x14ac:dyDescent="0.2">
      <c r="A493" s="72">
        <v>41399</v>
      </c>
    </row>
    <row r="494" spans="1:1" x14ac:dyDescent="0.2">
      <c r="A494" s="72">
        <v>41400</v>
      </c>
    </row>
    <row r="495" spans="1:1" x14ac:dyDescent="0.2">
      <c r="A495" s="72">
        <v>41401</v>
      </c>
    </row>
    <row r="496" spans="1:1" x14ac:dyDescent="0.2">
      <c r="A496" s="72">
        <v>41402</v>
      </c>
    </row>
    <row r="497" spans="1:1" x14ac:dyDescent="0.2">
      <c r="A497" s="72">
        <v>41403</v>
      </c>
    </row>
    <row r="498" spans="1:1" x14ac:dyDescent="0.2">
      <c r="A498" s="72">
        <v>41404</v>
      </c>
    </row>
    <row r="499" spans="1:1" x14ac:dyDescent="0.2">
      <c r="A499" s="72">
        <v>41405</v>
      </c>
    </row>
    <row r="500" spans="1:1" x14ac:dyDescent="0.2">
      <c r="A500" s="72">
        <v>41406</v>
      </c>
    </row>
    <row r="501" spans="1:1" x14ac:dyDescent="0.2">
      <c r="A501" s="72">
        <v>41407</v>
      </c>
    </row>
    <row r="502" spans="1:1" x14ac:dyDescent="0.2">
      <c r="A502" s="72">
        <v>41408</v>
      </c>
    </row>
    <row r="503" spans="1:1" x14ac:dyDescent="0.2">
      <c r="A503" s="72">
        <v>41409</v>
      </c>
    </row>
    <row r="504" spans="1:1" x14ac:dyDescent="0.2">
      <c r="A504" s="72">
        <v>41410</v>
      </c>
    </row>
    <row r="505" spans="1:1" x14ac:dyDescent="0.2">
      <c r="A505" s="72">
        <v>41411</v>
      </c>
    </row>
    <row r="506" spans="1:1" x14ac:dyDescent="0.2">
      <c r="A506" s="72">
        <v>41412</v>
      </c>
    </row>
    <row r="507" spans="1:1" x14ac:dyDescent="0.2">
      <c r="A507" s="72">
        <v>41413</v>
      </c>
    </row>
    <row r="508" spans="1:1" x14ac:dyDescent="0.2">
      <c r="A508" s="72">
        <v>41414</v>
      </c>
    </row>
    <row r="509" spans="1:1" x14ac:dyDescent="0.2">
      <c r="A509" s="72">
        <v>41415</v>
      </c>
    </row>
    <row r="510" spans="1:1" x14ac:dyDescent="0.2">
      <c r="A510" s="72">
        <v>41416</v>
      </c>
    </row>
    <row r="511" spans="1:1" x14ac:dyDescent="0.2">
      <c r="A511" s="72">
        <v>41417</v>
      </c>
    </row>
    <row r="512" spans="1:1" x14ac:dyDescent="0.2">
      <c r="A512" s="72">
        <v>41418</v>
      </c>
    </row>
    <row r="513" spans="1:1" x14ac:dyDescent="0.2">
      <c r="A513" s="72">
        <v>41419</v>
      </c>
    </row>
    <row r="514" spans="1:1" x14ac:dyDescent="0.2">
      <c r="A514" s="72">
        <v>41420</v>
      </c>
    </row>
    <row r="515" spans="1:1" x14ac:dyDescent="0.2">
      <c r="A515" s="72">
        <v>41421</v>
      </c>
    </row>
    <row r="516" spans="1:1" x14ac:dyDescent="0.2">
      <c r="A516" s="72">
        <v>41422</v>
      </c>
    </row>
    <row r="517" spans="1:1" x14ac:dyDescent="0.2">
      <c r="A517" s="72">
        <v>41423</v>
      </c>
    </row>
    <row r="518" spans="1:1" x14ac:dyDescent="0.2">
      <c r="A518" s="72">
        <v>41424</v>
      </c>
    </row>
    <row r="519" spans="1:1" x14ac:dyDescent="0.2">
      <c r="A519" s="72">
        <v>41425</v>
      </c>
    </row>
    <row r="520" spans="1:1" x14ac:dyDescent="0.2">
      <c r="A520" s="72">
        <v>41426</v>
      </c>
    </row>
    <row r="521" spans="1:1" x14ac:dyDescent="0.2">
      <c r="A521" s="72">
        <v>41427</v>
      </c>
    </row>
    <row r="522" spans="1:1" x14ac:dyDescent="0.2">
      <c r="A522" s="72">
        <v>41428</v>
      </c>
    </row>
    <row r="523" spans="1:1" x14ac:dyDescent="0.2">
      <c r="A523" s="72">
        <v>41429</v>
      </c>
    </row>
    <row r="524" spans="1:1" x14ac:dyDescent="0.2">
      <c r="A524" s="72">
        <v>41430</v>
      </c>
    </row>
    <row r="525" spans="1:1" x14ac:dyDescent="0.2">
      <c r="A525" s="72">
        <v>41431</v>
      </c>
    </row>
    <row r="526" spans="1:1" x14ac:dyDescent="0.2">
      <c r="A526" s="72">
        <v>41432</v>
      </c>
    </row>
    <row r="527" spans="1:1" x14ac:dyDescent="0.2">
      <c r="A527" s="72">
        <v>41433</v>
      </c>
    </row>
    <row r="528" spans="1:1" x14ac:dyDescent="0.2">
      <c r="A528" s="72">
        <v>41434</v>
      </c>
    </row>
    <row r="529" spans="1:1" x14ac:dyDescent="0.2">
      <c r="A529" s="72">
        <v>41435</v>
      </c>
    </row>
    <row r="530" spans="1:1" x14ac:dyDescent="0.2">
      <c r="A530" s="72">
        <v>41436</v>
      </c>
    </row>
    <row r="531" spans="1:1" x14ac:dyDescent="0.2">
      <c r="A531" s="72">
        <v>41437</v>
      </c>
    </row>
    <row r="532" spans="1:1" x14ac:dyDescent="0.2">
      <c r="A532" s="72">
        <v>41438</v>
      </c>
    </row>
    <row r="533" spans="1:1" x14ac:dyDescent="0.2">
      <c r="A533" s="72">
        <v>41439</v>
      </c>
    </row>
    <row r="534" spans="1:1" x14ac:dyDescent="0.2">
      <c r="A534" s="72">
        <v>41440</v>
      </c>
    </row>
    <row r="535" spans="1:1" x14ac:dyDescent="0.2">
      <c r="A535" s="72">
        <v>41441</v>
      </c>
    </row>
    <row r="536" spans="1:1" x14ac:dyDescent="0.2">
      <c r="A536" s="72">
        <v>41442</v>
      </c>
    </row>
    <row r="537" spans="1:1" x14ac:dyDescent="0.2">
      <c r="A537" s="72">
        <v>41443</v>
      </c>
    </row>
    <row r="538" spans="1:1" x14ac:dyDescent="0.2">
      <c r="A538" s="72">
        <v>41444</v>
      </c>
    </row>
    <row r="539" spans="1:1" x14ac:dyDescent="0.2">
      <c r="A539" s="72">
        <v>41445</v>
      </c>
    </row>
    <row r="540" spans="1:1" x14ac:dyDescent="0.2">
      <c r="A540" s="72">
        <v>41446</v>
      </c>
    </row>
    <row r="541" spans="1:1" x14ac:dyDescent="0.2">
      <c r="A541" s="72">
        <v>41447</v>
      </c>
    </row>
    <row r="542" spans="1:1" x14ac:dyDescent="0.2">
      <c r="A542" s="72">
        <v>41448</v>
      </c>
    </row>
    <row r="543" spans="1:1" x14ac:dyDescent="0.2">
      <c r="A543" s="72">
        <v>41449</v>
      </c>
    </row>
    <row r="544" spans="1:1" x14ac:dyDescent="0.2">
      <c r="A544" s="72">
        <v>41450</v>
      </c>
    </row>
    <row r="545" spans="1:1" x14ac:dyDescent="0.2">
      <c r="A545" s="72">
        <v>41451</v>
      </c>
    </row>
    <row r="546" spans="1:1" x14ac:dyDescent="0.2">
      <c r="A546" s="72">
        <v>41452</v>
      </c>
    </row>
    <row r="547" spans="1:1" x14ac:dyDescent="0.2">
      <c r="A547" s="72">
        <v>41453</v>
      </c>
    </row>
    <row r="548" spans="1:1" x14ac:dyDescent="0.2">
      <c r="A548" s="72">
        <v>41454</v>
      </c>
    </row>
    <row r="549" spans="1:1" x14ac:dyDescent="0.2">
      <c r="A549" s="72">
        <v>41455</v>
      </c>
    </row>
    <row r="550" spans="1:1" x14ac:dyDescent="0.2">
      <c r="A550" s="72">
        <v>41456</v>
      </c>
    </row>
    <row r="551" spans="1:1" x14ac:dyDescent="0.2">
      <c r="A551" s="72">
        <v>41457</v>
      </c>
    </row>
    <row r="552" spans="1:1" x14ac:dyDescent="0.2">
      <c r="A552" s="72">
        <v>41458</v>
      </c>
    </row>
    <row r="553" spans="1:1" x14ac:dyDescent="0.2">
      <c r="A553" s="72">
        <v>41459</v>
      </c>
    </row>
    <row r="554" spans="1:1" x14ac:dyDescent="0.2">
      <c r="A554" s="72">
        <v>41460</v>
      </c>
    </row>
    <row r="555" spans="1:1" x14ac:dyDescent="0.2">
      <c r="A555" s="72">
        <v>41461</v>
      </c>
    </row>
    <row r="556" spans="1:1" x14ac:dyDescent="0.2">
      <c r="A556" s="72">
        <v>41462</v>
      </c>
    </row>
    <row r="557" spans="1:1" x14ac:dyDescent="0.2">
      <c r="A557" s="72">
        <v>41463</v>
      </c>
    </row>
    <row r="558" spans="1:1" x14ac:dyDescent="0.2">
      <c r="A558" s="72">
        <v>41464</v>
      </c>
    </row>
    <row r="559" spans="1:1" x14ac:dyDescent="0.2">
      <c r="A559" s="72">
        <v>41465</v>
      </c>
    </row>
    <row r="560" spans="1:1" x14ac:dyDescent="0.2">
      <c r="A560" s="72">
        <v>41466</v>
      </c>
    </row>
    <row r="561" spans="1:1" x14ac:dyDescent="0.2">
      <c r="A561" s="72">
        <v>41467</v>
      </c>
    </row>
    <row r="562" spans="1:1" x14ac:dyDescent="0.2">
      <c r="A562" s="72">
        <v>41468</v>
      </c>
    </row>
    <row r="563" spans="1:1" x14ac:dyDescent="0.2">
      <c r="A563" s="72">
        <v>41469</v>
      </c>
    </row>
    <row r="564" spans="1:1" x14ac:dyDescent="0.2">
      <c r="A564" s="72">
        <v>41470</v>
      </c>
    </row>
    <row r="565" spans="1:1" x14ac:dyDescent="0.2">
      <c r="A565" s="72">
        <v>41471</v>
      </c>
    </row>
    <row r="566" spans="1:1" x14ac:dyDescent="0.2">
      <c r="A566" s="72">
        <v>41472</v>
      </c>
    </row>
    <row r="567" spans="1:1" x14ac:dyDescent="0.2">
      <c r="A567" s="72">
        <v>41473</v>
      </c>
    </row>
    <row r="568" spans="1:1" x14ac:dyDescent="0.2">
      <c r="A568" s="72">
        <v>41474</v>
      </c>
    </row>
    <row r="569" spans="1:1" x14ac:dyDescent="0.2">
      <c r="A569" s="72">
        <v>41475</v>
      </c>
    </row>
    <row r="570" spans="1:1" x14ac:dyDescent="0.2">
      <c r="A570" s="72">
        <v>41476</v>
      </c>
    </row>
    <row r="571" spans="1:1" x14ac:dyDescent="0.2">
      <c r="A571" s="72">
        <v>41477</v>
      </c>
    </row>
    <row r="572" spans="1:1" x14ac:dyDescent="0.2">
      <c r="A572" s="72">
        <v>41478</v>
      </c>
    </row>
    <row r="573" spans="1:1" x14ac:dyDescent="0.2">
      <c r="A573" s="72">
        <v>41479</v>
      </c>
    </row>
    <row r="574" spans="1:1" x14ac:dyDescent="0.2">
      <c r="A574" s="72">
        <v>41480</v>
      </c>
    </row>
    <row r="575" spans="1:1" x14ac:dyDescent="0.2">
      <c r="A575" s="72">
        <v>41481</v>
      </c>
    </row>
    <row r="576" spans="1:1" x14ac:dyDescent="0.2">
      <c r="A576" s="72">
        <v>41482</v>
      </c>
    </row>
    <row r="577" spans="1:1" x14ac:dyDescent="0.2">
      <c r="A577" s="72">
        <v>41483</v>
      </c>
    </row>
    <row r="578" spans="1:1" x14ac:dyDescent="0.2">
      <c r="A578" s="72">
        <v>41484</v>
      </c>
    </row>
    <row r="579" spans="1:1" x14ac:dyDescent="0.2">
      <c r="A579" s="72">
        <v>41485</v>
      </c>
    </row>
    <row r="580" spans="1:1" x14ac:dyDescent="0.2">
      <c r="A580" s="72">
        <v>41486</v>
      </c>
    </row>
    <row r="581" spans="1:1" x14ac:dyDescent="0.2">
      <c r="A581" s="72">
        <v>41487</v>
      </c>
    </row>
    <row r="582" spans="1:1" x14ac:dyDescent="0.2">
      <c r="A582" s="72">
        <v>41488</v>
      </c>
    </row>
    <row r="583" spans="1:1" x14ac:dyDescent="0.2">
      <c r="A583" s="72">
        <v>41489</v>
      </c>
    </row>
    <row r="584" spans="1:1" x14ac:dyDescent="0.2">
      <c r="A584" s="72">
        <v>41490</v>
      </c>
    </row>
    <row r="585" spans="1:1" x14ac:dyDescent="0.2">
      <c r="A585" s="72">
        <v>41491</v>
      </c>
    </row>
    <row r="586" spans="1:1" x14ac:dyDescent="0.2">
      <c r="A586" s="72">
        <v>41492</v>
      </c>
    </row>
    <row r="587" spans="1:1" x14ac:dyDescent="0.2">
      <c r="A587" s="72">
        <v>41493</v>
      </c>
    </row>
    <row r="588" spans="1:1" x14ac:dyDescent="0.2">
      <c r="A588" s="72">
        <v>41494</v>
      </c>
    </row>
    <row r="589" spans="1:1" x14ac:dyDescent="0.2">
      <c r="A589" s="72">
        <v>41495</v>
      </c>
    </row>
    <row r="590" spans="1:1" x14ac:dyDescent="0.2">
      <c r="A590" s="72">
        <v>41496</v>
      </c>
    </row>
    <row r="591" spans="1:1" x14ac:dyDescent="0.2">
      <c r="A591" s="72">
        <v>41497</v>
      </c>
    </row>
    <row r="592" spans="1:1" x14ac:dyDescent="0.2">
      <c r="A592" s="72">
        <v>41498</v>
      </c>
    </row>
    <row r="593" spans="1:1" x14ac:dyDescent="0.2">
      <c r="A593" s="72">
        <v>41499</v>
      </c>
    </row>
    <row r="594" spans="1:1" x14ac:dyDescent="0.2">
      <c r="A594" s="72">
        <v>41500</v>
      </c>
    </row>
    <row r="595" spans="1:1" x14ac:dyDescent="0.2">
      <c r="A595" s="72">
        <v>41501</v>
      </c>
    </row>
    <row r="596" spans="1:1" x14ac:dyDescent="0.2">
      <c r="A596" s="72">
        <v>41502</v>
      </c>
    </row>
    <row r="597" spans="1:1" x14ac:dyDescent="0.2">
      <c r="A597" s="72">
        <v>41503</v>
      </c>
    </row>
    <row r="598" spans="1:1" x14ac:dyDescent="0.2">
      <c r="A598" s="72">
        <v>41504</v>
      </c>
    </row>
    <row r="599" spans="1:1" x14ac:dyDescent="0.2">
      <c r="A599" s="72">
        <v>41505</v>
      </c>
    </row>
    <row r="600" spans="1:1" x14ac:dyDescent="0.2">
      <c r="A600" s="72">
        <v>41506</v>
      </c>
    </row>
    <row r="601" spans="1:1" x14ac:dyDescent="0.2">
      <c r="A601" s="72">
        <v>41507</v>
      </c>
    </row>
    <row r="602" spans="1:1" x14ac:dyDescent="0.2">
      <c r="A602" s="72">
        <v>41508</v>
      </c>
    </row>
    <row r="603" spans="1:1" x14ac:dyDescent="0.2">
      <c r="A603" s="72">
        <v>41509</v>
      </c>
    </row>
    <row r="604" spans="1:1" x14ac:dyDescent="0.2">
      <c r="A604" s="72">
        <v>41510</v>
      </c>
    </row>
    <row r="605" spans="1:1" x14ac:dyDescent="0.2">
      <c r="A605" s="72">
        <v>41511</v>
      </c>
    </row>
    <row r="606" spans="1:1" x14ac:dyDescent="0.2">
      <c r="A606" s="72">
        <v>41512</v>
      </c>
    </row>
    <row r="607" spans="1:1" x14ac:dyDescent="0.2">
      <c r="A607" s="72">
        <v>41513</v>
      </c>
    </row>
    <row r="608" spans="1:1" x14ac:dyDescent="0.2">
      <c r="A608" s="72">
        <v>41514</v>
      </c>
    </row>
    <row r="609" spans="1:1" x14ac:dyDescent="0.2">
      <c r="A609" s="72">
        <v>41515</v>
      </c>
    </row>
    <row r="610" spans="1:1" x14ac:dyDescent="0.2">
      <c r="A610" s="72">
        <v>41516</v>
      </c>
    </row>
    <row r="611" spans="1:1" x14ac:dyDescent="0.2">
      <c r="A611" s="72">
        <v>41517</v>
      </c>
    </row>
    <row r="612" spans="1:1" x14ac:dyDescent="0.2">
      <c r="A612" s="72">
        <v>41518</v>
      </c>
    </row>
    <row r="613" spans="1:1" x14ac:dyDescent="0.2">
      <c r="A613" s="72">
        <v>41519</v>
      </c>
    </row>
    <row r="614" spans="1:1" x14ac:dyDescent="0.2">
      <c r="A614" s="72">
        <v>41520</v>
      </c>
    </row>
    <row r="615" spans="1:1" x14ac:dyDescent="0.2">
      <c r="A615" s="72">
        <v>41521</v>
      </c>
    </row>
    <row r="616" spans="1:1" x14ac:dyDescent="0.2">
      <c r="A616" s="72">
        <v>41522</v>
      </c>
    </row>
    <row r="617" spans="1:1" x14ac:dyDescent="0.2">
      <c r="A617" s="72">
        <v>41523</v>
      </c>
    </row>
    <row r="618" spans="1:1" x14ac:dyDescent="0.2">
      <c r="A618" s="72">
        <v>41524</v>
      </c>
    </row>
    <row r="619" spans="1:1" x14ac:dyDescent="0.2">
      <c r="A619" s="72">
        <v>41525</v>
      </c>
    </row>
    <row r="620" spans="1:1" x14ac:dyDescent="0.2">
      <c r="A620" s="72">
        <v>41526</v>
      </c>
    </row>
    <row r="621" spans="1:1" x14ac:dyDescent="0.2">
      <c r="A621" s="72">
        <v>41527</v>
      </c>
    </row>
    <row r="622" spans="1:1" x14ac:dyDescent="0.2">
      <c r="A622" s="72">
        <v>41528</v>
      </c>
    </row>
    <row r="623" spans="1:1" x14ac:dyDescent="0.2">
      <c r="A623" s="72">
        <v>41529</v>
      </c>
    </row>
    <row r="624" spans="1:1" x14ac:dyDescent="0.2">
      <c r="A624" s="72">
        <v>41530</v>
      </c>
    </row>
    <row r="625" spans="1:1" x14ac:dyDescent="0.2">
      <c r="A625" s="72">
        <v>41531</v>
      </c>
    </row>
    <row r="626" spans="1:1" x14ac:dyDescent="0.2">
      <c r="A626" s="72">
        <v>41532</v>
      </c>
    </row>
    <row r="627" spans="1:1" x14ac:dyDescent="0.2">
      <c r="A627" s="72">
        <v>41533</v>
      </c>
    </row>
    <row r="628" spans="1:1" x14ac:dyDescent="0.2">
      <c r="A628" s="72">
        <v>41534</v>
      </c>
    </row>
    <row r="629" spans="1:1" x14ac:dyDescent="0.2">
      <c r="A629" s="72">
        <v>41535</v>
      </c>
    </row>
    <row r="630" spans="1:1" x14ac:dyDescent="0.2">
      <c r="A630" s="72">
        <v>41536</v>
      </c>
    </row>
    <row r="631" spans="1:1" x14ac:dyDescent="0.2">
      <c r="A631" s="72">
        <v>41537</v>
      </c>
    </row>
    <row r="632" spans="1:1" x14ac:dyDescent="0.2">
      <c r="A632" s="72">
        <v>41538</v>
      </c>
    </row>
    <row r="633" spans="1:1" x14ac:dyDescent="0.2">
      <c r="A633" s="72">
        <v>41539</v>
      </c>
    </row>
    <row r="634" spans="1:1" x14ac:dyDescent="0.2">
      <c r="A634" s="72">
        <v>41540</v>
      </c>
    </row>
    <row r="635" spans="1:1" x14ac:dyDescent="0.2">
      <c r="A635" s="72">
        <v>41541</v>
      </c>
    </row>
    <row r="636" spans="1:1" x14ac:dyDescent="0.2">
      <c r="A636" s="72">
        <v>41542</v>
      </c>
    </row>
    <row r="637" spans="1:1" x14ac:dyDescent="0.2">
      <c r="A637" s="72">
        <v>41543</v>
      </c>
    </row>
    <row r="638" spans="1:1" x14ac:dyDescent="0.2">
      <c r="A638" s="72">
        <v>41544</v>
      </c>
    </row>
    <row r="639" spans="1:1" x14ac:dyDescent="0.2">
      <c r="A639" s="72">
        <v>41545</v>
      </c>
    </row>
    <row r="640" spans="1:1" x14ac:dyDescent="0.2">
      <c r="A640" s="72">
        <v>41546</v>
      </c>
    </row>
    <row r="641" spans="1:1" x14ac:dyDescent="0.2">
      <c r="A641" s="72">
        <v>41547</v>
      </c>
    </row>
    <row r="642" spans="1:1" x14ac:dyDescent="0.2">
      <c r="A642" s="72">
        <v>41548</v>
      </c>
    </row>
    <row r="643" spans="1:1" x14ac:dyDescent="0.2">
      <c r="A643" s="72">
        <v>41549</v>
      </c>
    </row>
    <row r="644" spans="1:1" x14ac:dyDescent="0.2">
      <c r="A644" s="72">
        <v>41550</v>
      </c>
    </row>
    <row r="645" spans="1:1" x14ac:dyDescent="0.2">
      <c r="A645" s="72">
        <v>41551</v>
      </c>
    </row>
    <row r="646" spans="1:1" x14ac:dyDescent="0.2">
      <c r="A646" s="72">
        <v>41552</v>
      </c>
    </row>
    <row r="647" spans="1:1" x14ac:dyDescent="0.2">
      <c r="A647" s="72">
        <v>41553</v>
      </c>
    </row>
    <row r="648" spans="1:1" x14ac:dyDescent="0.2">
      <c r="A648" s="72">
        <v>41554</v>
      </c>
    </row>
    <row r="649" spans="1:1" x14ac:dyDescent="0.2">
      <c r="A649" s="72">
        <v>41555</v>
      </c>
    </row>
    <row r="650" spans="1:1" x14ac:dyDescent="0.2">
      <c r="A650" s="72">
        <v>41556</v>
      </c>
    </row>
    <row r="651" spans="1:1" x14ac:dyDescent="0.2">
      <c r="A651" s="72">
        <v>41557</v>
      </c>
    </row>
    <row r="652" spans="1:1" x14ac:dyDescent="0.2">
      <c r="A652" s="72">
        <v>41558</v>
      </c>
    </row>
    <row r="653" spans="1:1" x14ac:dyDescent="0.2">
      <c r="A653" s="72">
        <v>41559</v>
      </c>
    </row>
    <row r="654" spans="1:1" x14ac:dyDescent="0.2">
      <c r="A654" s="72">
        <v>41560</v>
      </c>
    </row>
    <row r="655" spans="1:1" x14ac:dyDescent="0.2">
      <c r="A655" s="72">
        <v>41561</v>
      </c>
    </row>
    <row r="656" spans="1:1" x14ac:dyDescent="0.2">
      <c r="A656" s="72">
        <v>41562</v>
      </c>
    </row>
    <row r="657" spans="1:1" x14ac:dyDescent="0.2">
      <c r="A657" s="72">
        <v>41563</v>
      </c>
    </row>
    <row r="658" spans="1:1" x14ac:dyDescent="0.2">
      <c r="A658" s="72">
        <v>41564</v>
      </c>
    </row>
    <row r="659" spans="1:1" x14ac:dyDescent="0.2">
      <c r="A659" s="72">
        <v>41565</v>
      </c>
    </row>
    <row r="660" spans="1:1" x14ac:dyDescent="0.2">
      <c r="A660" s="72">
        <v>41566</v>
      </c>
    </row>
    <row r="661" spans="1:1" x14ac:dyDescent="0.2">
      <c r="A661" s="72">
        <v>41567</v>
      </c>
    </row>
    <row r="662" spans="1:1" x14ac:dyDescent="0.2">
      <c r="A662" s="72">
        <v>41568</v>
      </c>
    </row>
    <row r="663" spans="1:1" x14ac:dyDescent="0.2">
      <c r="A663" s="72">
        <v>41569</v>
      </c>
    </row>
    <row r="664" spans="1:1" x14ac:dyDescent="0.2">
      <c r="A664" s="72">
        <v>41570</v>
      </c>
    </row>
    <row r="665" spans="1:1" x14ac:dyDescent="0.2">
      <c r="A665" s="72">
        <v>41571</v>
      </c>
    </row>
    <row r="666" spans="1:1" x14ac:dyDescent="0.2">
      <c r="A666" s="72">
        <v>41572</v>
      </c>
    </row>
    <row r="667" spans="1:1" x14ac:dyDescent="0.2">
      <c r="A667" s="72">
        <v>41573</v>
      </c>
    </row>
    <row r="668" spans="1:1" x14ac:dyDescent="0.2">
      <c r="A668" s="72">
        <v>41574</v>
      </c>
    </row>
    <row r="669" spans="1:1" x14ac:dyDescent="0.2">
      <c r="A669" s="72">
        <v>41575</v>
      </c>
    </row>
    <row r="670" spans="1:1" x14ac:dyDescent="0.2">
      <c r="A670" s="72">
        <v>41576</v>
      </c>
    </row>
    <row r="671" spans="1:1" x14ac:dyDescent="0.2">
      <c r="A671" s="72">
        <v>41577</v>
      </c>
    </row>
    <row r="672" spans="1:1" x14ac:dyDescent="0.2">
      <c r="A672" s="72">
        <v>41578</v>
      </c>
    </row>
    <row r="673" spans="1:1" x14ac:dyDescent="0.2">
      <c r="A673" s="72">
        <v>41579</v>
      </c>
    </row>
    <row r="674" spans="1:1" x14ac:dyDescent="0.2">
      <c r="A674" s="72">
        <v>41580</v>
      </c>
    </row>
    <row r="675" spans="1:1" x14ac:dyDescent="0.2">
      <c r="A675" s="72">
        <v>41581</v>
      </c>
    </row>
    <row r="676" spans="1:1" x14ac:dyDescent="0.2">
      <c r="A676" s="72">
        <v>41582</v>
      </c>
    </row>
    <row r="677" spans="1:1" x14ac:dyDescent="0.2">
      <c r="A677" s="72">
        <v>41583</v>
      </c>
    </row>
    <row r="678" spans="1:1" x14ac:dyDescent="0.2">
      <c r="A678" s="72">
        <v>41584</v>
      </c>
    </row>
    <row r="679" spans="1:1" x14ac:dyDescent="0.2">
      <c r="A679" s="72">
        <v>41585</v>
      </c>
    </row>
    <row r="680" spans="1:1" x14ac:dyDescent="0.2">
      <c r="A680" s="72">
        <v>41586</v>
      </c>
    </row>
    <row r="681" spans="1:1" x14ac:dyDescent="0.2">
      <c r="A681" s="72">
        <v>41587</v>
      </c>
    </row>
    <row r="682" spans="1:1" x14ac:dyDescent="0.2">
      <c r="A682" s="72">
        <v>41588</v>
      </c>
    </row>
    <row r="683" spans="1:1" x14ac:dyDescent="0.2">
      <c r="A683" s="72">
        <v>41589</v>
      </c>
    </row>
    <row r="684" spans="1:1" x14ac:dyDescent="0.2">
      <c r="A684" s="72">
        <v>41590</v>
      </c>
    </row>
    <row r="685" spans="1:1" x14ac:dyDescent="0.2">
      <c r="A685" s="72">
        <v>41591</v>
      </c>
    </row>
    <row r="686" spans="1:1" x14ac:dyDescent="0.2">
      <c r="A686" s="72">
        <v>41592</v>
      </c>
    </row>
    <row r="687" spans="1:1" x14ac:dyDescent="0.2">
      <c r="A687" s="72">
        <v>41593</v>
      </c>
    </row>
    <row r="688" spans="1:1" x14ac:dyDescent="0.2">
      <c r="A688" s="72">
        <v>41594</v>
      </c>
    </row>
    <row r="689" spans="1:1" x14ac:dyDescent="0.2">
      <c r="A689" s="72">
        <v>41595</v>
      </c>
    </row>
    <row r="690" spans="1:1" x14ac:dyDescent="0.2">
      <c r="A690" s="72">
        <v>41596</v>
      </c>
    </row>
    <row r="691" spans="1:1" x14ac:dyDescent="0.2">
      <c r="A691" s="72">
        <v>41597</v>
      </c>
    </row>
    <row r="692" spans="1:1" x14ac:dyDescent="0.2">
      <c r="A692" s="72">
        <v>41598</v>
      </c>
    </row>
    <row r="693" spans="1:1" x14ac:dyDescent="0.2">
      <c r="A693" s="72">
        <v>41599</v>
      </c>
    </row>
    <row r="694" spans="1:1" x14ac:dyDescent="0.2">
      <c r="A694" s="72">
        <v>41600</v>
      </c>
    </row>
    <row r="695" spans="1:1" x14ac:dyDescent="0.2">
      <c r="A695" s="72">
        <v>41601</v>
      </c>
    </row>
    <row r="696" spans="1:1" x14ac:dyDescent="0.2">
      <c r="A696" s="72">
        <v>41602</v>
      </c>
    </row>
    <row r="697" spans="1:1" x14ac:dyDescent="0.2">
      <c r="A697" s="72">
        <v>41603</v>
      </c>
    </row>
    <row r="698" spans="1:1" x14ac:dyDescent="0.2">
      <c r="A698" s="72">
        <v>41604</v>
      </c>
    </row>
    <row r="699" spans="1:1" x14ac:dyDescent="0.2">
      <c r="A699" s="72">
        <v>41605</v>
      </c>
    </row>
    <row r="700" spans="1:1" x14ac:dyDescent="0.2">
      <c r="A700" s="72">
        <v>41606</v>
      </c>
    </row>
    <row r="701" spans="1:1" x14ac:dyDescent="0.2">
      <c r="A701" s="72">
        <v>41607</v>
      </c>
    </row>
    <row r="702" spans="1:1" x14ac:dyDescent="0.2">
      <c r="A702" s="72">
        <v>41608</v>
      </c>
    </row>
    <row r="703" spans="1:1" x14ac:dyDescent="0.2">
      <c r="A703" s="72">
        <v>41609</v>
      </c>
    </row>
    <row r="704" spans="1:1" x14ac:dyDescent="0.2">
      <c r="A704" s="72">
        <v>41610</v>
      </c>
    </row>
    <row r="705" spans="1:1" x14ac:dyDescent="0.2">
      <c r="A705" s="72">
        <v>41611</v>
      </c>
    </row>
    <row r="706" spans="1:1" x14ac:dyDescent="0.2">
      <c r="A706" s="72">
        <v>41612</v>
      </c>
    </row>
    <row r="707" spans="1:1" x14ac:dyDescent="0.2">
      <c r="A707" s="72">
        <v>41613</v>
      </c>
    </row>
    <row r="708" spans="1:1" x14ac:dyDescent="0.2">
      <c r="A708" s="72">
        <v>41614</v>
      </c>
    </row>
    <row r="709" spans="1:1" x14ac:dyDescent="0.2">
      <c r="A709" s="72">
        <v>41615</v>
      </c>
    </row>
    <row r="710" spans="1:1" x14ac:dyDescent="0.2">
      <c r="A710" s="72">
        <v>41616</v>
      </c>
    </row>
    <row r="711" spans="1:1" x14ac:dyDescent="0.2">
      <c r="A711" s="72">
        <v>41617</v>
      </c>
    </row>
    <row r="712" spans="1:1" x14ac:dyDescent="0.2">
      <c r="A712" s="72">
        <v>41618</v>
      </c>
    </row>
    <row r="713" spans="1:1" x14ac:dyDescent="0.2">
      <c r="A713" s="72">
        <v>41619</v>
      </c>
    </row>
    <row r="714" spans="1:1" x14ac:dyDescent="0.2">
      <c r="A714" s="72">
        <v>41620</v>
      </c>
    </row>
    <row r="715" spans="1:1" x14ac:dyDescent="0.2">
      <c r="A715" s="72">
        <v>41621</v>
      </c>
    </row>
    <row r="716" spans="1:1" x14ac:dyDescent="0.2">
      <c r="A716" s="72">
        <v>41622</v>
      </c>
    </row>
    <row r="717" spans="1:1" x14ac:dyDescent="0.2">
      <c r="A717" s="72">
        <v>41623</v>
      </c>
    </row>
    <row r="718" spans="1:1" x14ac:dyDescent="0.2">
      <c r="A718" s="72">
        <v>41624</v>
      </c>
    </row>
    <row r="719" spans="1:1" x14ac:dyDescent="0.2">
      <c r="A719" s="72">
        <v>41625</v>
      </c>
    </row>
    <row r="720" spans="1:1" x14ac:dyDescent="0.2">
      <c r="A720" s="72">
        <v>41626</v>
      </c>
    </row>
    <row r="721" spans="1:1" x14ac:dyDescent="0.2">
      <c r="A721" s="72">
        <v>41627</v>
      </c>
    </row>
    <row r="722" spans="1:1" x14ac:dyDescent="0.2">
      <c r="A722" s="72">
        <v>41628</v>
      </c>
    </row>
    <row r="723" spans="1:1" x14ac:dyDescent="0.2">
      <c r="A723" s="72">
        <v>41629</v>
      </c>
    </row>
    <row r="724" spans="1:1" x14ac:dyDescent="0.2">
      <c r="A724" s="72">
        <v>41630</v>
      </c>
    </row>
    <row r="725" spans="1:1" x14ac:dyDescent="0.2">
      <c r="A725" s="72">
        <v>41631</v>
      </c>
    </row>
    <row r="726" spans="1:1" x14ac:dyDescent="0.2">
      <c r="A726" s="72">
        <v>41632</v>
      </c>
    </row>
    <row r="727" spans="1:1" x14ac:dyDescent="0.2">
      <c r="A727" s="72">
        <v>41633</v>
      </c>
    </row>
    <row r="728" spans="1:1" x14ac:dyDescent="0.2">
      <c r="A728" s="72">
        <v>41634</v>
      </c>
    </row>
    <row r="729" spans="1:1" x14ac:dyDescent="0.2">
      <c r="A729" s="72">
        <v>41635</v>
      </c>
    </row>
    <row r="730" spans="1:1" x14ac:dyDescent="0.2">
      <c r="A730" s="72">
        <v>41636</v>
      </c>
    </row>
    <row r="731" spans="1:1" x14ac:dyDescent="0.2">
      <c r="A731" s="72">
        <v>41637</v>
      </c>
    </row>
    <row r="732" spans="1:1" x14ac:dyDescent="0.2">
      <c r="A732" s="72">
        <v>41638</v>
      </c>
    </row>
    <row r="733" spans="1:1" x14ac:dyDescent="0.2">
      <c r="A733" s="72">
        <v>41639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48"/>
  <sheetViews>
    <sheetView showGridLines="0" topLeftCell="A4" workbookViewId="0">
      <selection activeCell="C28" sqref="C28"/>
    </sheetView>
  </sheetViews>
  <sheetFormatPr defaultRowHeight="15" x14ac:dyDescent="0.3"/>
  <cols>
    <col min="1" max="1" width="14.28515625" style="23" bestFit="1" customWidth="1"/>
    <col min="2" max="2" width="74.28515625" style="23" customWidth="1"/>
    <col min="3" max="4" width="14.28515625" style="23" customWidth="1"/>
    <col min="5" max="5" width="0.42578125" style="20" customWidth="1"/>
    <col min="6" max="16384" width="9.140625" style="23"/>
  </cols>
  <sheetData>
    <row r="1" spans="1:6" s="6" customFormat="1" ht="14.25" customHeight="1" x14ac:dyDescent="0.3">
      <c r="A1" s="98" t="s">
        <v>301</v>
      </c>
      <c r="B1" s="154"/>
      <c r="C1" s="385" t="s">
        <v>123</v>
      </c>
      <c r="D1" s="385"/>
      <c r="E1" s="159"/>
    </row>
    <row r="2" spans="1:6" s="6" customFormat="1" ht="14.25" customHeight="1" x14ac:dyDescent="0.3">
      <c r="A2" s="101" t="s">
        <v>158</v>
      </c>
      <c r="B2" s="154"/>
      <c r="C2" s="386" t="s">
        <v>513</v>
      </c>
      <c r="D2" s="387"/>
      <c r="E2" s="159"/>
    </row>
    <row r="3" spans="1:6" s="6" customFormat="1" ht="14.25" customHeight="1" x14ac:dyDescent="0.3">
      <c r="A3" s="101"/>
      <c r="B3" s="154"/>
      <c r="C3" s="100"/>
      <c r="D3" s="100"/>
      <c r="E3" s="159"/>
    </row>
    <row r="4" spans="1:6" s="2" customFormat="1" x14ac:dyDescent="0.3">
      <c r="A4" s="102" t="str">
        <f>'ფორმა N2'!A4</f>
        <v>ანგარიშვალდებული პირის დასახელება:</v>
      </c>
      <c r="B4" s="102"/>
      <c r="C4" s="101"/>
      <c r="D4" s="101"/>
      <c r="E4" s="149"/>
    </row>
    <row r="5" spans="1:6" s="2" customFormat="1" x14ac:dyDescent="0.3">
      <c r="A5" s="166" t="s">
        <v>484</v>
      </c>
      <c r="B5" s="152"/>
      <c r="C5" s="69"/>
      <c r="D5" s="69"/>
      <c r="E5" s="149"/>
    </row>
    <row r="6" spans="1:6" s="2" customFormat="1" x14ac:dyDescent="0.3">
      <c r="A6" s="102"/>
      <c r="B6" s="102"/>
      <c r="C6" s="101"/>
      <c r="D6" s="101"/>
      <c r="E6" s="149"/>
    </row>
    <row r="7" spans="1:6" s="6" customFormat="1" ht="18" x14ac:dyDescent="0.3">
      <c r="A7" s="135"/>
      <c r="B7" s="155"/>
      <c r="C7" s="103"/>
      <c r="D7" s="103"/>
      <c r="E7" s="159"/>
    </row>
    <row r="8" spans="1:6" s="6" customFormat="1" ht="30" x14ac:dyDescent="0.3">
      <c r="A8" s="147" t="s">
        <v>66</v>
      </c>
      <c r="B8" s="104" t="s">
        <v>268</v>
      </c>
      <c r="C8" s="104" t="s">
        <v>68</v>
      </c>
      <c r="D8" s="104" t="s">
        <v>69</v>
      </c>
      <c r="E8" s="159"/>
      <c r="F8" s="21"/>
    </row>
    <row r="9" spans="1:6" s="7" customFormat="1" x14ac:dyDescent="0.3">
      <c r="A9" s="13">
        <v>1</v>
      </c>
      <c r="B9" s="13" t="s">
        <v>67</v>
      </c>
      <c r="C9" s="156">
        <f>SUM(C10,C26)</f>
        <v>22263</v>
      </c>
      <c r="D9" s="156">
        <f>SUM(D10,D26)</f>
        <v>22263</v>
      </c>
      <c r="E9" s="159"/>
    </row>
    <row r="10" spans="1:6" s="7" customFormat="1" ht="16.5" customHeight="1" x14ac:dyDescent="0.3">
      <c r="A10" s="14">
        <v>1.1000000000000001</v>
      </c>
      <c r="B10" s="14" t="s">
        <v>82</v>
      </c>
      <c r="C10" s="156">
        <f>SUM(C11,C12,C16,C17,C22,C25)</f>
        <v>14618</v>
      </c>
      <c r="D10" s="156">
        <f>SUM(D11,D12,D16,D17,D22,D25)</f>
        <v>14618</v>
      </c>
      <c r="E10" s="159"/>
    </row>
    <row r="11" spans="1:6" s="9" customFormat="1" ht="16.5" customHeight="1" x14ac:dyDescent="0.3">
      <c r="A11" s="16" t="s">
        <v>30</v>
      </c>
      <c r="B11" s="16" t="s">
        <v>81</v>
      </c>
      <c r="C11" s="22"/>
      <c r="D11" s="22"/>
      <c r="E11" s="159"/>
    </row>
    <row r="12" spans="1:6" s="10" customFormat="1" ht="16.5" customHeight="1" x14ac:dyDescent="0.3">
      <c r="A12" s="16" t="s">
        <v>31</v>
      </c>
      <c r="B12" s="16" t="s">
        <v>347</v>
      </c>
      <c r="C12" s="157">
        <f>SUM(C13:C15)</f>
        <v>14618</v>
      </c>
      <c r="D12" s="157">
        <f>SUM(D13:D15)</f>
        <v>14618</v>
      </c>
      <c r="E12" s="159"/>
    </row>
    <row r="13" spans="1:6" s="3" customFormat="1" ht="16.5" customHeight="1" x14ac:dyDescent="0.3">
      <c r="A13" s="17" t="s">
        <v>83</v>
      </c>
      <c r="B13" s="17" t="s">
        <v>352</v>
      </c>
      <c r="C13" s="22">
        <v>14618</v>
      </c>
      <c r="D13" s="22">
        <v>14618</v>
      </c>
      <c r="E13" s="159"/>
    </row>
    <row r="14" spans="1:6" s="3" customFormat="1" ht="16.5" customHeight="1" x14ac:dyDescent="0.3">
      <c r="A14" s="17" t="s">
        <v>84</v>
      </c>
      <c r="B14" s="17" t="s">
        <v>360</v>
      </c>
      <c r="C14" s="22"/>
      <c r="D14" s="22"/>
      <c r="E14" s="159"/>
    </row>
    <row r="15" spans="1:6" s="3" customFormat="1" ht="16.5" customHeight="1" x14ac:dyDescent="0.3">
      <c r="A15" s="17" t="s">
        <v>104</v>
      </c>
      <c r="B15" s="17" t="s">
        <v>103</v>
      </c>
      <c r="C15" s="22"/>
      <c r="D15" s="22"/>
      <c r="E15" s="159"/>
    </row>
    <row r="16" spans="1:6" s="3" customFormat="1" ht="16.5" customHeight="1" x14ac:dyDescent="0.3">
      <c r="A16" s="16" t="s">
        <v>85</v>
      </c>
      <c r="B16" s="16" t="s">
        <v>89</v>
      </c>
      <c r="C16" s="22"/>
      <c r="D16" s="22"/>
      <c r="E16" s="159"/>
    </row>
    <row r="17" spans="1:5" s="3" customFormat="1" ht="16.5" customHeight="1" x14ac:dyDescent="0.3">
      <c r="A17" s="16" t="s">
        <v>90</v>
      </c>
      <c r="B17" s="16" t="s">
        <v>91</v>
      </c>
      <c r="C17" s="157">
        <f>SUM(C18:C21)</f>
        <v>0</v>
      </c>
      <c r="D17" s="157">
        <f>SUM(D18:D21)</f>
        <v>0</v>
      </c>
      <c r="E17" s="159"/>
    </row>
    <row r="18" spans="1:5" s="3" customFormat="1" ht="16.5" customHeight="1" x14ac:dyDescent="0.3">
      <c r="A18" s="17" t="s">
        <v>92</v>
      </c>
      <c r="B18" s="17" t="s">
        <v>93</v>
      </c>
      <c r="C18" s="22"/>
      <c r="D18" s="22"/>
      <c r="E18" s="159"/>
    </row>
    <row r="19" spans="1:5" s="3" customFormat="1" ht="30" x14ac:dyDescent="0.3">
      <c r="A19" s="17" t="s">
        <v>96</v>
      </c>
      <c r="B19" s="17" t="s">
        <v>94</v>
      </c>
      <c r="C19" s="22"/>
      <c r="D19" s="22"/>
      <c r="E19" s="159"/>
    </row>
    <row r="20" spans="1:5" s="3" customFormat="1" ht="16.5" customHeight="1" x14ac:dyDescent="0.3">
      <c r="A20" s="17" t="s">
        <v>97</v>
      </c>
      <c r="B20" s="17" t="s">
        <v>95</v>
      </c>
      <c r="C20" s="22"/>
      <c r="D20" s="22"/>
      <c r="E20" s="159"/>
    </row>
    <row r="21" spans="1:5" s="3" customFormat="1" x14ac:dyDescent="0.3">
      <c r="A21" s="17" t="s">
        <v>98</v>
      </c>
      <c r="B21" s="17" t="s">
        <v>99</v>
      </c>
      <c r="C21" s="22"/>
      <c r="D21" s="22"/>
      <c r="E21" s="159"/>
    </row>
    <row r="22" spans="1:5" s="3" customFormat="1" x14ac:dyDescent="0.3">
      <c r="A22" s="16" t="s">
        <v>100</v>
      </c>
      <c r="B22" s="16" t="s">
        <v>270</v>
      </c>
      <c r="C22" s="158">
        <f>SUM(C23:C24)</f>
        <v>0</v>
      </c>
      <c r="D22" s="158">
        <f>SUM(D23:D24)</f>
        <v>0</v>
      </c>
      <c r="E22" s="159"/>
    </row>
    <row r="23" spans="1:5" s="3" customFormat="1" x14ac:dyDescent="0.3">
      <c r="A23" s="17" t="s">
        <v>271</v>
      </c>
      <c r="B23" s="17" t="s">
        <v>274</v>
      </c>
      <c r="C23" s="22"/>
      <c r="D23" s="22"/>
      <c r="E23" s="159"/>
    </row>
    <row r="24" spans="1:5" s="3" customFormat="1" x14ac:dyDescent="0.3">
      <c r="A24" s="17" t="s">
        <v>272</v>
      </c>
      <c r="B24" s="17" t="s">
        <v>275</v>
      </c>
      <c r="C24" s="22"/>
      <c r="D24" s="22"/>
      <c r="E24" s="159"/>
    </row>
    <row r="25" spans="1:5" s="3" customFormat="1" ht="16.5" customHeight="1" x14ac:dyDescent="0.3">
      <c r="A25" s="16" t="s">
        <v>273</v>
      </c>
      <c r="B25" s="16" t="s">
        <v>101</v>
      </c>
      <c r="C25" s="22"/>
      <c r="D25" s="22"/>
      <c r="E25" s="159"/>
    </row>
    <row r="26" spans="1:5" ht="16.5" customHeight="1" x14ac:dyDescent="0.3">
      <c r="A26" s="14">
        <v>1.2</v>
      </c>
      <c r="B26" s="14" t="s">
        <v>102</v>
      </c>
      <c r="C26" s="156">
        <f>SUM(C27,C36)</f>
        <v>7645</v>
      </c>
      <c r="D26" s="156">
        <f>SUM(D27,D36)</f>
        <v>7645</v>
      </c>
      <c r="E26" s="159"/>
    </row>
    <row r="27" spans="1:5" ht="16.5" customHeight="1" x14ac:dyDescent="0.3">
      <c r="A27" s="16" t="s">
        <v>32</v>
      </c>
      <c r="B27" s="24" t="s">
        <v>347</v>
      </c>
      <c r="C27" s="157">
        <f>SUM(C28,C32)</f>
        <v>7645</v>
      </c>
      <c r="D27" s="157">
        <f>SUM(D28,D32)</f>
        <v>7645</v>
      </c>
      <c r="E27" s="159"/>
    </row>
    <row r="28" spans="1:5" ht="16.5" customHeight="1" x14ac:dyDescent="0.3">
      <c r="A28" s="17" t="s">
        <v>105</v>
      </c>
      <c r="B28" s="17" t="s">
        <v>352</v>
      </c>
      <c r="C28" s="157">
        <f>SUM(C29:C31)</f>
        <v>7645</v>
      </c>
      <c r="D28" s="157">
        <f>SUM(D29:D31)</f>
        <v>7645</v>
      </c>
      <c r="E28" s="159"/>
    </row>
    <row r="29" spans="1:5" ht="16.5" customHeight="1" x14ac:dyDescent="0.3">
      <c r="A29" s="19" t="s">
        <v>106</v>
      </c>
      <c r="B29" s="19" t="s">
        <v>348</v>
      </c>
      <c r="C29" s="22"/>
      <c r="D29" s="22"/>
      <c r="E29" s="159"/>
    </row>
    <row r="30" spans="1:5" ht="16.5" customHeight="1" x14ac:dyDescent="0.3">
      <c r="A30" s="19" t="s">
        <v>107</v>
      </c>
      <c r="B30" s="19" t="s">
        <v>354</v>
      </c>
      <c r="C30" s="22"/>
      <c r="D30" s="22"/>
      <c r="E30" s="159"/>
    </row>
    <row r="31" spans="1:5" ht="16.5" customHeight="1" x14ac:dyDescent="0.3">
      <c r="A31" s="19" t="s">
        <v>156</v>
      </c>
      <c r="B31" s="19" t="s">
        <v>349</v>
      </c>
      <c r="C31" s="8">
        <v>7645</v>
      </c>
      <c r="D31" s="8">
        <v>7645</v>
      </c>
      <c r="E31" s="159"/>
    </row>
    <row r="32" spans="1:5" ht="16.5" customHeight="1" x14ac:dyDescent="0.3">
      <c r="A32" s="17" t="s">
        <v>108</v>
      </c>
      <c r="B32" s="17" t="s">
        <v>355</v>
      </c>
      <c r="C32" s="157">
        <f>SUM(C33:C35)</f>
        <v>0</v>
      </c>
      <c r="D32" s="157">
        <f>SUM(D33:D35)</f>
        <v>0</v>
      </c>
      <c r="E32" s="159"/>
    </row>
    <row r="33" spans="1:9" ht="16.5" customHeight="1" x14ac:dyDescent="0.3">
      <c r="A33" s="19" t="s">
        <v>109</v>
      </c>
      <c r="B33" s="19" t="s">
        <v>358</v>
      </c>
      <c r="C33" s="22"/>
      <c r="D33" s="22"/>
      <c r="E33" s="159"/>
    </row>
    <row r="34" spans="1:9" ht="16.5" customHeight="1" x14ac:dyDescent="0.3">
      <c r="A34" s="19" t="s">
        <v>110</v>
      </c>
      <c r="B34" s="19" t="s">
        <v>359</v>
      </c>
      <c r="C34" s="22"/>
      <c r="D34" s="22"/>
      <c r="E34" s="159"/>
    </row>
    <row r="35" spans="1:9" ht="16.5" customHeight="1" x14ac:dyDescent="0.3">
      <c r="A35" s="19" t="s">
        <v>157</v>
      </c>
      <c r="B35" s="19" t="s">
        <v>361</v>
      </c>
      <c r="C35" s="22"/>
      <c r="D35" s="22"/>
      <c r="E35" s="159"/>
    </row>
    <row r="36" spans="1:9" ht="16.5" customHeight="1" x14ac:dyDescent="0.3">
      <c r="A36" s="16" t="s">
        <v>33</v>
      </c>
      <c r="B36" s="24" t="s">
        <v>111</v>
      </c>
      <c r="C36" s="22"/>
      <c r="D36" s="22"/>
      <c r="E36" s="159"/>
    </row>
    <row r="37" spans="1:9" s="26" customFormat="1" ht="16.5" customHeight="1" x14ac:dyDescent="0.2"/>
    <row r="38" spans="1:9" s="2" customFormat="1" ht="18" x14ac:dyDescent="0.35">
      <c r="A38" s="1" t="s">
        <v>345</v>
      </c>
      <c r="E38" s="5"/>
    </row>
    <row r="39" spans="1:9" s="2" customFormat="1" x14ac:dyDescent="0.3">
      <c r="E39" s="5"/>
    </row>
    <row r="40" spans="1:9" x14ac:dyDescent="0.3">
      <c r="A40" s="1"/>
    </row>
    <row r="41" spans="1:9" x14ac:dyDescent="0.3">
      <c r="A41" s="2"/>
    </row>
    <row r="42" spans="1:9" s="2" customFormat="1" x14ac:dyDescent="0.3">
      <c r="A42" s="90" t="s">
        <v>120</v>
      </c>
      <c r="E42" s="5"/>
    </row>
    <row r="43" spans="1:9" s="2" customFormat="1" x14ac:dyDescent="0.3">
      <c r="E43"/>
      <c r="F43"/>
      <c r="G43"/>
      <c r="H43"/>
      <c r="I43"/>
    </row>
    <row r="44" spans="1:9" s="2" customFormat="1" x14ac:dyDescent="0.3">
      <c r="D44" s="12"/>
      <c r="E44"/>
      <c r="F44"/>
      <c r="G44"/>
      <c r="H44"/>
      <c r="I44"/>
    </row>
    <row r="45" spans="1:9" s="2" customFormat="1" x14ac:dyDescent="0.3">
      <c r="A45"/>
      <c r="B45" s="90" t="s">
        <v>300</v>
      </c>
      <c r="D45" s="12"/>
      <c r="E45"/>
      <c r="F45"/>
      <c r="G45"/>
      <c r="H45"/>
      <c r="I45"/>
    </row>
    <row r="46" spans="1:9" s="2" customFormat="1" x14ac:dyDescent="0.3">
      <c r="A46"/>
      <c r="B46" s="2" t="s">
        <v>299</v>
      </c>
      <c r="D46" s="12"/>
      <c r="E46"/>
      <c r="F46"/>
      <c r="G46"/>
      <c r="H46"/>
      <c r="I46"/>
    </row>
    <row r="47" spans="1:9" customFormat="1" ht="12.75" x14ac:dyDescent="0.2">
      <c r="B47" s="83" t="s">
        <v>155</v>
      </c>
    </row>
    <row r="48" spans="1:9" customFormat="1" ht="12.75" x14ac:dyDescent="0.2"/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6" orientation="portrait" r:id="rId1"/>
  <headerFooter alignWithMargins="0"/>
  <colBreaks count="1" manualBreakCount="1">
    <brk id="5" max="47" man="1"/>
  </colBreaks>
  <ignoredErrors>
    <ignoredError sqref="C22:D22" unlocked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91"/>
  <sheetViews>
    <sheetView showGridLines="0" workbookViewId="0">
      <selection activeCell="B29" sqref="B29"/>
    </sheetView>
  </sheetViews>
  <sheetFormatPr defaultRowHeight="15" x14ac:dyDescent="0.3"/>
  <cols>
    <col min="1" max="1" width="14.28515625" style="2" bestFit="1" customWidth="1"/>
    <col min="2" max="2" width="69.5703125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98" t="s">
        <v>336</v>
      </c>
      <c r="B1" s="99"/>
      <c r="C1" s="385" t="s">
        <v>123</v>
      </c>
      <c r="D1" s="385"/>
      <c r="E1" s="120"/>
    </row>
    <row r="2" spans="1:5" s="6" customFormat="1" x14ac:dyDescent="0.3">
      <c r="A2" s="98" t="s">
        <v>305</v>
      </c>
      <c r="B2" s="99"/>
      <c r="C2" s="388" t="s">
        <v>513</v>
      </c>
      <c r="D2" s="389"/>
      <c r="E2" s="120"/>
    </row>
    <row r="3" spans="1:5" s="6" customFormat="1" x14ac:dyDescent="0.3">
      <c r="A3" s="98" t="s">
        <v>337</v>
      </c>
      <c r="B3" s="99"/>
      <c r="C3" s="100"/>
      <c r="D3" s="100"/>
      <c r="E3" s="120"/>
    </row>
    <row r="4" spans="1:5" s="6" customFormat="1" x14ac:dyDescent="0.3">
      <c r="A4" s="101" t="s">
        <v>158</v>
      </c>
      <c r="B4" s="99"/>
      <c r="C4" s="100"/>
      <c r="D4" s="100"/>
      <c r="E4" s="120"/>
    </row>
    <row r="5" spans="1:5" s="6" customFormat="1" x14ac:dyDescent="0.3">
      <c r="A5" s="101"/>
      <c r="B5" s="99"/>
      <c r="C5" s="100"/>
      <c r="D5" s="100"/>
      <c r="E5" s="120"/>
    </row>
    <row r="6" spans="1:5" x14ac:dyDescent="0.3">
      <c r="A6" s="102" t="str">
        <f>'ფორმა N2'!A4</f>
        <v>ანგარიშვალდებული პირის დასახელება:</v>
      </c>
      <c r="B6" s="102"/>
      <c r="C6" s="101"/>
      <c r="D6" s="101"/>
      <c r="E6" s="121"/>
    </row>
    <row r="7" spans="1:5" x14ac:dyDescent="0.3">
      <c r="A7" s="160" t="s">
        <v>484</v>
      </c>
      <c r="B7" s="105"/>
      <c r="C7" s="106"/>
      <c r="D7" s="106"/>
      <c r="E7" s="121"/>
    </row>
    <row r="8" spans="1:5" x14ac:dyDescent="0.3">
      <c r="A8" s="102"/>
      <c r="B8" s="102"/>
      <c r="C8" s="101"/>
      <c r="D8" s="101"/>
      <c r="E8" s="121"/>
    </row>
    <row r="9" spans="1:5" s="6" customFormat="1" x14ac:dyDescent="0.3">
      <c r="A9" s="99"/>
      <c r="B9" s="99"/>
      <c r="C9" s="103"/>
      <c r="D9" s="103"/>
      <c r="E9" s="120"/>
    </row>
    <row r="10" spans="1:5" s="6" customFormat="1" ht="30" x14ac:dyDescent="0.3">
      <c r="A10" s="118" t="s">
        <v>66</v>
      </c>
      <c r="B10" s="119" t="s">
        <v>11</v>
      </c>
      <c r="C10" s="104" t="s">
        <v>10</v>
      </c>
      <c r="D10" s="104" t="s">
        <v>9</v>
      </c>
      <c r="E10" s="120"/>
    </row>
    <row r="11" spans="1:5" s="7" customFormat="1" x14ac:dyDescent="0.2">
      <c r="A11" s="115">
        <v>1</v>
      </c>
      <c r="B11" s="115" t="s">
        <v>59</v>
      </c>
      <c r="C11" s="107">
        <f>SUM(C12,C15,C54,C58,C59,C60)</f>
        <v>0</v>
      </c>
      <c r="D11" s="107">
        <f>SUM(D12,D15,D54,D58,D59,D60)</f>
        <v>0</v>
      </c>
      <c r="E11" s="122"/>
    </row>
    <row r="12" spans="1:5" s="9" customFormat="1" ht="18" x14ac:dyDescent="0.2">
      <c r="A12" s="116">
        <v>1.1000000000000001</v>
      </c>
      <c r="B12" s="116" t="s">
        <v>60</v>
      </c>
      <c r="C12" s="108">
        <f>SUM(C13:C14)</f>
        <v>0</v>
      </c>
      <c r="D12" s="108">
        <f>SUM(D13:D14)</f>
        <v>0</v>
      </c>
      <c r="E12" s="123"/>
    </row>
    <row r="13" spans="1:5" s="10" customFormat="1" x14ac:dyDescent="0.2">
      <c r="A13" s="117" t="s">
        <v>30</v>
      </c>
      <c r="B13" s="117" t="s">
        <v>61</v>
      </c>
      <c r="C13" s="4"/>
      <c r="D13" s="4"/>
      <c r="E13" s="124"/>
    </row>
    <row r="14" spans="1:5" s="3" customFormat="1" x14ac:dyDescent="0.2">
      <c r="A14" s="117" t="s">
        <v>31</v>
      </c>
      <c r="B14" s="117" t="s">
        <v>0</v>
      </c>
      <c r="C14" s="4"/>
      <c r="D14" s="4"/>
      <c r="E14" s="125"/>
    </row>
    <row r="15" spans="1:5" s="7" customFormat="1" x14ac:dyDescent="0.2">
      <c r="A15" s="116">
        <v>1.2</v>
      </c>
      <c r="B15" s="116" t="s">
        <v>62</v>
      </c>
      <c r="C15" s="109">
        <f>SUM(C16,C19,C31,C32,C33,C34,C37,C38,C44:C48,C52,C53)</f>
        <v>0</v>
      </c>
      <c r="D15" s="109">
        <f>SUM(D16,D19,D31,D32,D33,D34,D37,D38,D44:D48,D52,D53)</f>
        <v>0</v>
      </c>
      <c r="E15" s="122"/>
    </row>
    <row r="16" spans="1:5" s="3" customFormat="1" x14ac:dyDescent="0.2">
      <c r="A16" s="117" t="s">
        <v>32</v>
      </c>
      <c r="B16" s="117" t="s">
        <v>1</v>
      </c>
      <c r="C16" s="108">
        <f>SUM(C17:C18)</f>
        <v>0</v>
      </c>
      <c r="D16" s="108">
        <f>SUM(D17:D18)</f>
        <v>0</v>
      </c>
      <c r="E16" s="125"/>
    </row>
    <row r="17" spans="1:7" s="3" customFormat="1" x14ac:dyDescent="0.2">
      <c r="A17" s="129" t="s">
        <v>105</v>
      </c>
      <c r="B17" s="129" t="s">
        <v>63</v>
      </c>
      <c r="C17" s="4"/>
      <c r="D17" s="49"/>
      <c r="E17" s="125"/>
    </row>
    <row r="18" spans="1:7" s="3" customFormat="1" x14ac:dyDescent="0.2">
      <c r="A18" s="129" t="s">
        <v>108</v>
      </c>
      <c r="B18" s="129" t="s">
        <v>64</v>
      </c>
      <c r="C18" s="4"/>
      <c r="D18" s="49"/>
      <c r="E18" s="125"/>
    </row>
    <row r="19" spans="1:7" s="3" customFormat="1" x14ac:dyDescent="0.2">
      <c r="A19" s="117" t="s">
        <v>33</v>
      </c>
      <c r="B19" s="117" t="s">
        <v>2</v>
      </c>
      <c r="C19" s="108">
        <f>SUM(C20:C25,C30)</f>
        <v>0</v>
      </c>
      <c r="D19" s="108">
        <f>SUM(D20:D25,D30)</f>
        <v>0</v>
      </c>
      <c r="E19" s="126"/>
      <c r="F19" s="50"/>
    </row>
    <row r="20" spans="1:7" s="52" customFormat="1" ht="30" x14ac:dyDescent="0.2">
      <c r="A20" s="129" t="s">
        <v>12</v>
      </c>
      <c r="B20" s="129" t="s">
        <v>269</v>
      </c>
      <c r="C20" s="51"/>
      <c r="D20" s="43"/>
      <c r="E20" s="127"/>
    </row>
    <row r="21" spans="1:7" s="52" customFormat="1" x14ac:dyDescent="0.2">
      <c r="A21" s="129" t="s">
        <v>13</v>
      </c>
      <c r="B21" s="129" t="s">
        <v>14</v>
      </c>
      <c r="C21" s="51"/>
      <c r="D21" s="44"/>
      <c r="E21" s="127"/>
    </row>
    <row r="22" spans="1:7" s="52" customFormat="1" ht="30" x14ac:dyDescent="0.2">
      <c r="A22" s="129" t="s">
        <v>312</v>
      </c>
      <c r="B22" s="129" t="s">
        <v>22</v>
      </c>
      <c r="C22" s="51"/>
      <c r="D22" s="45"/>
      <c r="E22" s="127"/>
    </row>
    <row r="23" spans="1:7" s="52" customFormat="1" ht="16.5" customHeight="1" x14ac:dyDescent="0.2">
      <c r="A23" s="129" t="s">
        <v>313</v>
      </c>
      <c r="B23" s="129" t="s">
        <v>15</v>
      </c>
      <c r="C23" s="51"/>
      <c r="D23" s="45"/>
      <c r="E23" s="127"/>
    </row>
    <row r="24" spans="1:7" s="52" customFormat="1" ht="16.5" customHeight="1" x14ac:dyDescent="0.2">
      <c r="A24" s="129" t="s">
        <v>314</v>
      </c>
      <c r="B24" s="129" t="s">
        <v>16</v>
      </c>
      <c r="C24" s="51"/>
      <c r="D24" s="45"/>
      <c r="E24" s="127"/>
    </row>
    <row r="25" spans="1:7" s="52" customFormat="1" ht="16.5" customHeight="1" x14ac:dyDescent="0.2">
      <c r="A25" s="129" t="s">
        <v>315</v>
      </c>
      <c r="B25" s="129" t="s">
        <v>17</v>
      </c>
      <c r="C25" s="108">
        <f>SUM(C26:C29)</f>
        <v>0</v>
      </c>
      <c r="D25" s="108">
        <f>SUM(D26:D29)</f>
        <v>0</v>
      </c>
      <c r="E25" s="127"/>
    </row>
    <row r="26" spans="1:7" s="52" customFormat="1" ht="16.5" customHeight="1" x14ac:dyDescent="0.2">
      <c r="A26" s="130" t="s">
        <v>316</v>
      </c>
      <c r="B26" s="130" t="s">
        <v>18</v>
      </c>
      <c r="C26" s="51"/>
      <c r="D26" s="51"/>
      <c r="E26" s="127"/>
      <c r="G26" s="295"/>
    </row>
    <row r="27" spans="1:7" s="52" customFormat="1" ht="16.5" customHeight="1" x14ac:dyDescent="0.2">
      <c r="A27" s="130" t="s">
        <v>317</v>
      </c>
      <c r="B27" s="130" t="s">
        <v>19</v>
      </c>
      <c r="C27" s="51"/>
      <c r="D27" s="45"/>
      <c r="E27" s="127"/>
    </row>
    <row r="28" spans="1:7" s="52" customFormat="1" ht="16.5" customHeight="1" x14ac:dyDescent="0.2">
      <c r="A28" s="130" t="s">
        <v>318</v>
      </c>
      <c r="B28" s="130" t="s">
        <v>20</v>
      </c>
      <c r="C28" s="51"/>
      <c r="D28" s="294"/>
      <c r="E28" s="127"/>
    </row>
    <row r="29" spans="1:7" s="52" customFormat="1" ht="16.5" customHeight="1" x14ac:dyDescent="0.2">
      <c r="A29" s="130" t="s">
        <v>319</v>
      </c>
      <c r="B29" s="130" t="s">
        <v>23</v>
      </c>
      <c r="C29" s="51"/>
      <c r="D29" s="51"/>
      <c r="E29" s="127"/>
    </row>
    <row r="30" spans="1:7" s="52" customFormat="1" ht="16.5" customHeight="1" x14ac:dyDescent="0.2">
      <c r="A30" s="129" t="s">
        <v>320</v>
      </c>
      <c r="B30" s="129" t="s">
        <v>21</v>
      </c>
      <c r="C30" s="51"/>
      <c r="D30" s="46"/>
      <c r="E30" s="127"/>
    </row>
    <row r="31" spans="1:7" s="3" customFormat="1" ht="16.5" customHeight="1" x14ac:dyDescent="0.2">
      <c r="A31" s="117" t="s">
        <v>34</v>
      </c>
      <c r="B31" s="117" t="s">
        <v>3</v>
      </c>
      <c r="C31" s="4"/>
      <c r="D31" s="49"/>
      <c r="E31" s="126"/>
    </row>
    <row r="32" spans="1:7" s="3" customFormat="1" ht="16.5" customHeight="1" x14ac:dyDescent="0.2">
      <c r="A32" s="117" t="s">
        <v>35</v>
      </c>
      <c r="B32" s="117" t="s">
        <v>4</v>
      </c>
      <c r="C32" s="4"/>
      <c r="D32" s="49"/>
      <c r="E32" s="125"/>
    </row>
    <row r="33" spans="1:5" s="3" customFormat="1" ht="16.5" customHeight="1" x14ac:dyDescent="0.2">
      <c r="A33" s="117" t="s">
        <v>36</v>
      </c>
      <c r="B33" s="117" t="s">
        <v>5</v>
      </c>
      <c r="C33" s="4"/>
      <c r="D33" s="49"/>
      <c r="E33" s="125"/>
    </row>
    <row r="34" spans="1:5" s="3" customFormat="1" ht="30" x14ac:dyDescent="0.2">
      <c r="A34" s="117" t="s">
        <v>37</v>
      </c>
      <c r="B34" s="117" t="s">
        <v>65</v>
      </c>
      <c r="C34" s="108">
        <f>SUM(C35:C36)</f>
        <v>0</v>
      </c>
      <c r="D34" s="108">
        <f>SUM(D35:D36)</f>
        <v>0</v>
      </c>
      <c r="E34" s="125"/>
    </row>
    <row r="35" spans="1:5" s="3" customFormat="1" ht="16.5" customHeight="1" x14ac:dyDescent="0.2">
      <c r="A35" s="129" t="s">
        <v>321</v>
      </c>
      <c r="B35" s="129" t="s">
        <v>58</v>
      </c>
      <c r="C35" s="4"/>
      <c r="D35" s="49"/>
      <c r="E35" s="125"/>
    </row>
    <row r="36" spans="1:5" s="3" customFormat="1" ht="16.5" customHeight="1" x14ac:dyDescent="0.2">
      <c r="A36" s="129" t="s">
        <v>322</v>
      </c>
      <c r="B36" s="129" t="s">
        <v>57</v>
      </c>
      <c r="C36" s="4"/>
      <c r="D36" s="49"/>
      <c r="E36" s="125"/>
    </row>
    <row r="37" spans="1:5" s="3" customFormat="1" ht="16.5" customHeight="1" x14ac:dyDescent="0.2">
      <c r="A37" s="117" t="s">
        <v>38</v>
      </c>
      <c r="B37" s="117" t="s">
        <v>50</v>
      </c>
      <c r="C37" s="4"/>
      <c r="D37" s="49"/>
      <c r="E37" s="125"/>
    </row>
    <row r="38" spans="1:5" s="3" customFormat="1" ht="16.5" customHeight="1" x14ac:dyDescent="0.2">
      <c r="A38" s="117" t="s">
        <v>39</v>
      </c>
      <c r="B38" s="117" t="s">
        <v>51</v>
      </c>
      <c r="C38" s="108">
        <f>SUM(C39:C43)</f>
        <v>0</v>
      </c>
      <c r="D38" s="108">
        <f>SUM(D39:D43)</f>
        <v>0</v>
      </c>
      <c r="E38" s="125"/>
    </row>
    <row r="39" spans="1:5" s="3" customFormat="1" ht="16.5" customHeight="1" x14ac:dyDescent="0.2">
      <c r="A39" s="17" t="s">
        <v>412</v>
      </c>
      <c r="B39" s="17" t="s">
        <v>416</v>
      </c>
      <c r="C39" s="4"/>
      <c r="D39" s="49"/>
      <c r="E39" s="125"/>
    </row>
    <row r="40" spans="1:5" s="3" customFormat="1" ht="16.5" customHeight="1" x14ac:dyDescent="0.2">
      <c r="A40" s="17" t="s">
        <v>413</v>
      </c>
      <c r="B40" s="17" t="s">
        <v>417</v>
      </c>
      <c r="C40" s="4"/>
      <c r="D40" s="49"/>
      <c r="E40" s="125"/>
    </row>
    <row r="41" spans="1:5" s="3" customFormat="1" ht="16.5" customHeight="1" x14ac:dyDescent="0.2">
      <c r="A41" s="17" t="s">
        <v>414</v>
      </c>
      <c r="B41" s="17" t="s">
        <v>420</v>
      </c>
      <c r="C41" s="4"/>
      <c r="D41" s="49"/>
      <c r="E41" s="125"/>
    </row>
    <row r="42" spans="1:5" s="3" customFormat="1" ht="16.5" customHeight="1" x14ac:dyDescent="0.2">
      <c r="A42" s="17" t="s">
        <v>419</v>
      </c>
      <c r="B42" s="17" t="s">
        <v>421</v>
      </c>
      <c r="C42" s="4"/>
      <c r="D42" s="49"/>
      <c r="E42" s="125"/>
    </row>
    <row r="43" spans="1:5" s="3" customFormat="1" ht="16.5" customHeight="1" x14ac:dyDescent="0.2">
      <c r="A43" s="17" t="s">
        <v>422</v>
      </c>
      <c r="B43" s="17" t="s">
        <v>418</v>
      </c>
      <c r="C43" s="4"/>
      <c r="D43" s="49"/>
      <c r="E43" s="125"/>
    </row>
    <row r="44" spans="1:5" s="3" customFormat="1" ht="30" x14ac:dyDescent="0.2">
      <c r="A44" s="117" t="s">
        <v>40</v>
      </c>
      <c r="B44" s="117" t="s">
        <v>28</v>
      </c>
      <c r="C44" s="4"/>
      <c r="D44" s="49"/>
      <c r="E44" s="125"/>
    </row>
    <row r="45" spans="1:5" s="3" customFormat="1" ht="16.5" customHeight="1" x14ac:dyDescent="0.2">
      <c r="A45" s="117" t="s">
        <v>41</v>
      </c>
      <c r="B45" s="117" t="s">
        <v>24</v>
      </c>
      <c r="C45" s="4"/>
      <c r="D45" s="49"/>
      <c r="E45" s="125"/>
    </row>
    <row r="46" spans="1:5" s="3" customFormat="1" ht="16.5" customHeight="1" x14ac:dyDescent="0.2">
      <c r="A46" s="117" t="s">
        <v>42</v>
      </c>
      <c r="B46" s="117" t="s">
        <v>25</v>
      </c>
      <c r="C46" s="4"/>
      <c r="D46" s="49"/>
      <c r="E46" s="125"/>
    </row>
    <row r="47" spans="1:5" s="3" customFormat="1" ht="16.5" customHeight="1" x14ac:dyDescent="0.2">
      <c r="A47" s="117" t="s">
        <v>43</v>
      </c>
      <c r="B47" s="117" t="s">
        <v>26</v>
      </c>
      <c r="C47" s="4"/>
      <c r="D47" s="49"/>
      <c r="E47" s="125"/>
    </row>
    <row r="48" spans="1:5" s="3" customFormat="1" ht="16.5" customHeight="1" x14ac:dyDescent="0.2">
      <c r="A48" s="117" t="s">
        <v>44</v>
      </c>
      <c r="B48" s="117" t="s">
        <v>434</v>
      </c>
      <c r="C48" s="108"/>
      <c r="D48" s="108">
        <f>SUM(D49:D51)</f>
        <v>0</v>
      </c>
      <c r="E48" s="125"/>
    </row>
    <row r="49" spans="1:6" s="3" customFormat="1" ht="16.5" customHeight="1" x14ac:dyDescent="0.2">
      <c r="A49" s="129" t="s">
        <v>432</v>
      </c>
      <c r="B49" s="129" t="s">
        <v>436</v>
      </c>
      <c r="C49" s="4"/>
      <c r="D49" s="49"/>
      <c r="E49" s="125"/>
    </row>
    <row r="50" spans="1:6" s="3" customFormat="1" ht="16.5" customHeight="1" x14ac:dyDescent="0.2">
      <c r="A50" s="129" t="s">
        <v>433</v>
      </c>
      <c r="B50" s="129" t="s">
        <v>435</v>
      </c>
      <c r="C50" s="4"/>
      <c r="D50" s="49"/>
      <c r="E50" s="125"/>
    </row>
    <row r="51" spans="1:6" s="3" customFormat="1" ht="16.5" customHeight="1" x14ac:dyDescent="0.2">
      <c r="A51" s="129" t="s">
        <v>437</v>
      </c>
      <c r="B51" s="129" t="s">
        <v>438</v>
      </c>
      <c r="C51" s="4"/>
      <c r="D51" s="49"/>
      <c r="E51" s="125"/>
    </row>
    <row r="52" spans="1:6" s="3" customFormat="1" ht="30" x14ac:dyDescent="0.2">
      <c r="A52" s="117" t="s">
        <v>45</v>
      </c>
      <c r="B52" s="117" t="s">
        <v>29</v>
      </c>
      <c r="C52" s="4"/>
      <c r="D52" s="49"/>
      <c r="E52" s="125"/>
    </row>
    <row r="53" spans="1:6" s="3" customFormat="1" ht="16.5" customHeight="1" x14ac:dyDescent="0.2">
      <c r="A53" s="117" t="s">
        <v>46</v>
      </c>
      <c r="B53" s="117" t="s">
        <v>6</v>
      </c>
      <c r="C53" s="4"/>
      <c r="D53" s="49"/>
      <c r="E53" s="126"/>
      <c r="F53" s="50"/>
    </row>
    <row r="54" spans="1:6" s="3" customFormat="1" ht="30" x14ac:dyDescent="0.2">
      <c r="A54" s="116">
        <v>1.3</v>
      </c>
      <c r="B54" s="116" t="s">
        <v>330</v>
      </c>
      <c r="C54" s="109">
        <f>SUM(C55:C57)</f>
        <v>0</v>
      </c>
      <c r="D54" s="109">
        <f>SUM(D55:D57)</f>
        <v>0</v>
      </c>
      <c r="E54" s="126"/>
      <c r="F54" s="50"/>
    </row>
    <row r="55" spans="1:6" s="3" customFormat="1" ht="30" x14ac:dyDescent="0.2">
      <c r="A55" s="117" t="s">
        <v>52</v>
      </c>
      <c r="B55" s="117" t="s">
        <v>49</v>
      </c>
      <c r="C55" s="4"/>
      <c r="D55" s="49"/>
      <c r="E55" s="126"/>
      <c r="F55" s="50"/>
    </row>
    <row r="56" spans="1:6" s="3" customFormat="1" ht="16.5" customHeight="1" x14ac:dyDescent="0.2">
      <c r="A56" s="117" t="s">
        <v>53</v>
      </c>
      <c r="B56" s="117" t="s">
        <v>48</v>
      </c>
      <c r="C56" s="4"/>
      <c r="D56" s="49"/>
      <c r="E56" s="126"/>
      <c r="F56" s="50"/>
    </row>
    <row r="57" spans="1:6" s="3" customFormat="1" ht="16.5" customHeight="1" x14ac:dyDescent="0.2">
      <c r="A57" s="117" t="s">
        <v>329</v>
      </c>
      <c r="B57" s="117" t="s">
        <v>328</v>
      </c>
      <c r="C57" s="4"/>
      <c r="D57" s="49"/>
      <c r="E57" s="126"/>
      <c r="F57" s="50"/>
    </row>
    <row r="58" spans="1:6" s="3" customFormat="1" ht="30" x14ac:dyDescent="0.2">
      <c r="A58" s="116">
        <v>1.4</v>
      </c>
      <c r="B58" s="116" t="s">
        <v>47</v>
      </c>
      <c r="C58" s="4"/>
      <c r="D58" s="49"/>
      <c r="E58" s="126"/>
      <c r="F58" s="50"/>
    </row>
    <row r="59" spans="1:6" s="52" customFormat="1" x14ac:dyDescent="0.2">
      <c r="A59" s="116">
        <v>1.5</v>
      </c>
      <c r="B59" s="116" t="s">
        <v>7</v>
      </c>
      <c r="C59" s="51"/>
      <c r="D59" s="45"/>
      <c r="E59" s="127"/>
    </row>
    <row r="60" spans="1:6" s="52" customFormat="1" x14ac:dyDescent="0.3">
      <c r="A60" s="116">
        <v>1.6</v>
      </c>
      <c r="B60" s="54" t="s">
        <v>8</v>
      </c>
      <c r="C60" s="110">
        <f>SUM(C61:C65)</f>
        <v>0</v>
      </c>
      <c r="D60" s="114">
        <f>SUM(D61:D65)</f>
        <v>0</v>
      </c>
      <c r="E60" s="127"/>
    </row>
    <row r="61" spans="1:6" s="52" customFormat="1" x14ac:dyDescent="0.2">
      <c r="A61" s="117" t="s">
        <v>331</v>
      </c>
      <c r="B61" s="55" t="s">
        <v>54</v>
      </c>
      <c r="C61" s="51"/>
      <c r="D61" s="45"/>
      <c r="E61" s="127"/>
    </row>
    <row r="62" spans="1:6" s="52" customFormat="1" ht="30" x14ac:dyDescent="0.2">
      <c r="A62" s="117" t="s">
        <v>332</v>
      </c>
      <c r="B62" s="55" t="s">
        <v>56</v>
      </c>
      <c r="C62" s="51"/>
      <c r="D62" s="45"/>
      <c r="E62" s="127"/>
    </row>
    <row r="63" spans="1:6" s="52" customFormat="1" x14ac:dyDescent="0.2">
      <c r="A63" s="117" t="s">
        <v>333</v>
      </c>
      <c r="B63" s="55" t="s">
        <v>55</v>
      </c>
      <c r="C63" s="45"/>
      <c r="D63" s="45"/>
      <c r="E63" s="127"/>
    </row>
    <row r="64" spans="1:6" s="52" customFormat="1" x14ac:dyDescent="0.2">
      <c r="A64" s="117" t="s">
        <v>334</v>
      </c>
      <c r="B64" s="55" t="s">
        <v>27</v>
      </c>
      <c r="C64" s="51"/>
      <c r="D64" s="45"/>
      <c r="E64" s="127"/>
    </row>
    <row r="65" spans="1:5" s="52" customFormat="1" x14ac:dyDescent="0.2">
      <c r="A65" s="117" t="s">
        <v>386</v>
      </c>
      <c r="B65" s="55" t="s">
        <v>387</v>
      </c>
      <c r="C65" s="51"/>
      <c r="D65" s="45"/>
      <c r="E65" s="127"/>
    </row>
    <row r="66" spans="1:5" x14ac:dyDescent="0.3">
      <c r="A66" s="115">
        <v>2</v>
      </c>
      <c r="B66" s="115" t="s">
        <v>295</v>
      </c>
      <c r="C66" s="111"/>
      <c r="D66" s="110">
        <f>SUM(D67:D73)</f>
        <v>0</v>
      </c>
      <c r="E66" s="128"/>
    </row>
    <row r="67" spans="1:5" x14ac:dyDescent="0.3">
      <c r="A67" s="131">
        <v>2.1</v>
      </c>
      <c r="B67" s="132" t="s">
        <v>112</v>
      </c>
      <c r="C67" s="112"/>
      <c r="D67" s="25"/>
      <c r="E67" s="128"/>
    </row>
    <row r="68" spans="1:5" x14ac:dyDescent="0.3">
      <c r="A68" s="131">
        <v>2.2000000000000002</v>
      </c>
      <c r="B68" s="132" t="s">
        <v>114</v>
      </c>
      <c r="C68" s="112"/>
      <c r="D68" s="25"/>
      <c r="E68" s="128"/>
    </row>
    <row r="69" spans="1:5" x14ac:dyDescent="0.3">
      <c r="A69" s="131">
        <v>2.2999999999999998</v>
      </c>
      <c r="B69" s="132" t="s">
        <v>117</v>
      </c>
      <c r="C69" s="112"/>
      <c r="D69" s="25"/>
      <c r="E69" s="128"/>
    </row>
    <row r="70" spans="1:5" x14ac:dyDescent="0.3">
      <c r="A70" s="131">
        <v>2.4</v>
      </c>
      <c r="B70" s="132" t="s">
        <v>116</v>
      </c>
      <c r="C70" s="112"/>
      <c r="D70" s="25"/>
      <c r="E70" s="128"/>
    </row>
    <row r="71" spans="1:5" x14ac:dyDescent="0.3">
      <c r="A71" s="131">
        <v>2.5</v>
      </c>
      <c r="B71" s="132" t="s">
        <v>296</v>
      </c>
      <c r="C71" s="112"/>
      <c r="D71" s="25"/>
      <c r="E71" s="128"/>
    </row>
    <row r="72" spans="1:5" x14ac:dyDescent="0.3">
      <c r="A72" s="131">
        <v>2.6</v>
      </c>
      <c r="B72" s="132" t="s">
        <v>113</v>
      </c>
      <c r="C72" s="112"/>
      <c r="D72" s="25"/>
      <c r="E72" s="128"/>
    </row>
    <row r="73" spans="1:5" x14ac:dyDescent="0.3">
      <c r="A73" s="131">
        <v>2.7</v>
      </c>
      <c r="B73" s="132" t="s">
        <v>115</v>
      </c>
      <c r="C73" s="113"/>
      <c r="D73" s="25"/>
      <c r="E73" s="128"/>
    </row>
    <row r="74" spans="1:5" x14ac:dyDescent="0.3">
      <c r="A74" s="115">
        <v>3</v>
      </c>
      <c r="B74" s="115" t="s">
        <v>279</v>
      </c>
      <c r="C74" s="110">
        <f>SUM(C75:C76)</f>
        <v>0</v>
      </c>
      <c r="D74" s="110">
        <f>SUM(D75:D76)</f>
        <v>0</v>
      </c>
      <c r="E74" s="128"/>
    </row>
    <row r="75" spans="1:5" x14ac:dyDescent="0.3">
      <c r="A75" s="131">
        <v>3.1</v>
      </c>
      <c r="B75" s="132" t="s">
        <v>280</v>
      </c>
      <c r="C75" s="8"/>
      <c r="D75" s="25"/>
      <c r="E75" s="128"/>
    </row>
    <row r="76" spans="1:5" x14ac:dyDescent="0.3">
      <c r="A76" s="131">
        <v>3.2</v>
      </c>
      <c r="B76" s="132" t="s">
        <v>281</v>
      </c>
      <c r="C76" s="8"/>
      <c r="D76" s="25"/>
      <c r="E76" s="128"/>
    </row>
    <row r="77" spans="1:5" x14ac:dyDescent="0.3">
      <c r="A77" s="115">
        <v>4</v>
      </c>
      <c r="B77" s="115" t="s">
        <v>276</v>
      </c>
      <c r="C77" s="110">
        <f>SUM(C78:C79)</f>
        <v>0</v>
      </c>
      <c r="D77" s="110">
        <f>SUM(D78:D79)</f>
        <v>0</v>
      </c>
      <c r="E77" s="128"/>
    </row>
    <row r="78" spans="1:5" x14ac:dyDescent="0.3">
      <c r="A78" s="131">
        <v>4.0999999999999996</v>
      </c>
      <c r="B78" s="131" t="s">
        <v>277</v>
      </c>
      <c r="C78" s="8"/>
      <c r="D78" s="8"/>
      <c r="E78" s="128"/>
    </row>
    <row r="79" spans="1:5" x14ac:dyDescent="0.3">
      <c r="A79" s="131">
        <v>4.2</v>
      </c>
      <c r="B79" s="131" t="s">
        <v>278</v>
      </c>
      <c r="C79" s="8"/>
      <c r="D79" s="8"/>
      <c r="E79" s="128"/>
    </row>
    <row r="80" spans="1:5" x14ac:dyDescent="0.3">
      <c r="A80" s="133" t="s">
        <v>126</v>
      </c>
      <c r="B80" s="134"/>
      <c r="C80" s="114">
        <f>SUM(C77,C74,C11)</f>
        <v>0</v>
      </c>
      <c r="D80" s="114">
        <f>SUM(D77,D74,D66,D11)</f>
        <v>0</v>
      </c>
      <c r="E80" s="128"/>
    </row>
    <row r="81" spans="1:9" x14ac:dyDescent="0.3">
      <c r="B81" s="53"/>
    </row>
    <row r="82" spans="1:9" x14ac:dyDescent="0.3">
      <c r="E82" s="5"/>
    </row>
    <row r="83" spans="1:9" x14ac:dyDescent="0.3">
      <c r="B83" s="53"/>
    </row>
    <row r="84" spans="1:9" s="26" customFormat="1" ht="12.75" x14ac:dyDescent="0.2"/>
    <row r="85" spans="1:9" x14ac:dyDescent="0.3">
      <c r="A85" s="90" t="s">
        <v>120</v>
      </c>
      <c r="E85" s="5"/>
    </row>
    <row r="86" spans="1:9" x14ac:dyDescent="0.3">
      <c r="E86"/>
      <c r="F86"/>
      <c r="G86"/>
      <c r="H86"/>
      <c r="I86"/>
    </row>
    <row r="87" spans="1:9" x14ac:dyDescent="0.3">
      <c r="D87" s="12"/>
      <c r="E87"/>
      <c r="F87"/>
      <c r="G87"/>
      <c r="H87"/>
      <c r="I87"/>
    </row>
    <row r="88" spans="1:9" x14ac:dyDescent="0.3">
      <c r="A88"/>
      <c r="B88" s="90" t="s">
        <v>300</v>
      </c>
      <c r="D88" s="12"/>
      <c r="E88"/>
      <c r="F88"/>
      <c r="G88"/>
      <c r="H88"/>
      <c r="I88"/>
    </row>
    <row r="89" spans="1:9" x14ac:dyDescent="0.3">
      <c r="A89"/>
      <c r="B89" s="2" t="s">
        <v>299</v>
      </c>
      <c r="D89" s="12"/>
      <c r="E89"/>
      <c r="F89"/>
      <c r="G89"/>
      <c r="H89"/>
      <c r="I89"/>
    </row>
    <row r="90" spans="1:9" customFormat="1" ht="12.75" x14ac:dyDescent="0.2">
      <c r="B90" s="83" t="s">
        <v>155</v>
      </c>
    </row>
    <row r="91" spans="1:9" s="26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90" orientation="portrait" r:id="rId1"/>
  <headerFooter alignWithMargins="0"/>
  <ignoredErrors>
    <ignoredError sqref="C75:D76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I37"/>
  <sheetViews>
    <sheetView showGridLines="0" topLeftCell="A4" workbookViewId="0">
      <selection activeCell="B10" sqref="B10:B11"/>
    </sheetView>
  </sheetViews>
  <sheetFormatPr defaultRowHeight="15" x14ac:dyDescent="0.3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98" t="s">
        <v>376</v>
      </c>
      <c r="B1" s="102"/>
      <c r="C1" s="385" t="s">
        <v>123</v>
      </c>
      <c r="D1" s="385"/>
      <c r="E1" s="120"/>
    </row>
    <row r="2" spans="1:5" s="6" customFormat="1" x14ac:dyDescent="0.3">
      <c r="A2" s="98" t="s">
        <v>377</v>
      </c>
      <c r="B2" s="102"/>
      <c r="C2" s="388" t="s">
        <v>513</v>
      </c>
      <c r="D2" s="388"/>
      <c r="E2" s="120"/>
    </row>
    <row r="3" spans="1:5" s="6" customFormat="1" x14ac:dyDescent="0.3">
      <c r="A3" s="101" t="s">
        <v>158</v>
      </c>
      <c r="B3" s="98"/>
      <c r="C3" s="213"/>
      <c r="D3" s="213"/>
      <c r="E3" s="120"/>
    </row>
    <row r="4" spans="1:5" s="6" customFormat="1" x14ac:dyDescent="0.3">
      <c r="A4" s="101"/>
      <c r="B4" s="101"/>
      <c r="C4" s="213"/>
      <c r="D4" s="213"/>
      <c r="E4" s="120"/>
    </row>
    <row r="5" spans="1:5" x14ac:dyDescent="0.3">
      <c r="A5" s="102" t="str">
        <f>'ფორმა N2'!A4</f>
        <v>ანგარიშვალდებული პირის დასახელება:</v>
      </c>
      <c r="B5" s="102"/>
      <c r="C5" s="101"/>
      <c r="D5" s="101"/>
      <c r="E5" s="121"/>
    </row>
    <row r="6" spans="1:5" x14ac:dyDescent="0.3">
      <c r="A6" s="105" t="s">
        <v>484</v>
      </c>
      <c r="B6" s="105"/>
      <c r="C6" s="106"/>
      <c r="D6" s="106"/>
      <c r="E6" s="121"/>
    </row>
    <row r="7" spans="1:5" x14ac:dyDescent="0.3">
      <c r="A7" s="102"/>
      <c r="B7" s="102"/>
      <c r="C7" s="101"/>
      <c r="D7" s="101"/>
      <c r="E7" s="121"/>
    </row>
    <row r="8" spans="1:5" s="6" customFormat="1" x14ac:dyDescent="0.3">
      <c r="A8" s="212"/>
      <c r="B8" s="212"/>
      <c r="C8" s="103"/>
      <c r="D8" s="103"/>
      <c r="E8" s="120"/>
    </row>
    <row r="9" spans="1:5" s="6" customFormat="1" ht="30" x14ac:dyDescent="0.3">
      <c r="A9" s="118" t="s">
        <v>66</v>
      </c>
      <c r="B9" s="118" t="s">
        <v>382</v>
      </c>
      <c r="C9" s="104" t="s">
        <v>10</v>
      </c>
      <c r="D9" s="104" t="s">
        <v>9</v>
      </c>
      <c r="E9" s="120"/>
    </row>
    <row r="10" spans="1:5" s="10" customFormat="1" x14ac:dyDescent="0.2">
      <c r="A10" s="297" t="s">
        <v>508</v>
      </c>
      <c r="B10" s="131"/>
      <c r="C10" s="4"/>
      <c r="D10" s="298"/>
      <c r="E10" s="124"/>
    </row>
    <row r="11" spans="1:5" s="10" customFormat="1" x14ac:dyDescent="0.2">
      <c r="A11" s="297" t="s">
        <v>509</v>
      </c>
      <c r="B11" s="131"/>
      <c r="C11" s="299"/>
      <c r="D11" s="298"/>
      <c r="E11" s="124"/>
    </row>
    <row r="12" spans="1:5" s="10" customFormat="1" x14ac:dyDescent="0.2">
      <c r="A12" s="116" t="s">
        <v>309</v>
      </c>
      <c r="B12" s="131"/>
      <c r="C12" s="4"/>
      <c r="D12" s="4"/>
      <c r="E12" s="124"/>
    </row>
    <row r="13" spans="1:5" s="10" customFormat="1" x14ac:dyDescent="0.2">
      <c r="A13" s="116" t="s">
        <v>309</v>
      </c>
      <c r="B13" s="116"/>
      <c r="C13" s="4"/>
      <c r="D13" s="4"/>
      <c r="E13" s="124"/>
    </row>
    <row r="14" spans="1:5" s="10" customFormat="1" x14ac:dyDescent="0.2">
      <c r="A14" s="116" t="s">
        <v>309</v>
      </c>
      <c r="B14" s="116"/>
      <c r="C14" s="4"/>
      <c r="D14" s="4"/>
      <c r="E14" s="124"/>
    </row>
    <row r="15" spans="1:5" s="10" customFormat="1" x14ac:dyDescent="0.2">
      <c r="A15" s="116" t="s">
        <v>309</v>
      </c>
      <c r="B15" s="116"/>
      <c r="C15" s="4"/>
      <c r="D15" s="4"/>
      <c r="E15" s="124"/>
    </row>
    <row r="16" spans="1:5" s="10" customFormat="1" ht="17.25" customHeight="1" x14ac:dyDescent="0.2">
      <c r="A16" s="131" t="s">
        <v>380</v>
      </c>
      <c r="B16" s="116"/>
      <c r="C16" s="4"/>
      <c r="D16" s="4"/>
      <c r="E16" s="124"/>
    </row>
    <row r="17" spans="1:9" s="10" customFormat="1" ht="18" customHeight="1" x14ac:dyDescent="0.2">
      <c r="A17" s="131" t="s">
        <v>381</v>
      </c>
      <c r="B17" s="116"/>
      <c r="C17" s="4"/>
      <c r="D17" s="4"/>
      <c r="E17" s="124"/>
    </row>
    <row r="18" spans="1:9" s="10" customFormat="1" x14ac:dyDescent="0.2">
      <c r="A18" s="116" t="s">
        <v>309</v>
      </c>
      <c r="B18" s="116"/>
      <c r="C18" s="4"/>
      <c r="D18" s="4"/>
      <c r="E18" s="124"/>
    </row>
    <row r="19" spans="1:9" s="10" customFormat="1" x14ac:dyDescent="0.2">
      <c r="A19" s="116" t="s">
        <v>309</v>
      </c>
      <c r="B19" s="116"/>
      <c r="C19" s="4"/>
      <c r="D19" s="4"/>
      <c r="E19" s="124"/>
    </row>
    <row r="20" spans="1:9" s="10" customFormat="1" x14ac:dyDescent="0.2">
      <c r="A20" s="116" t="s">
        <v>309</v>
      </c>
      <c r="B20" s="116"/>
      <c r="C20" s="4"/>
      <c r="D20" s="4"/>
      <c r="E20" s="124"/>
    </row>
    <row r="21" spans="1:9" s="10" customFormat="1" x14ac:dyDescent="0.2">
      <c r="A21" s="116" t="s">
        <v>309</v>
      </c>
      <c r="B21" s="116"/>
      <c r="C21" s="4"/>
      <c r="D21" s="4"/>
      <c r="E21" s="124"/>
    </row>
    <row r="22" spans="1:9" s="10" customFormat="1" x14ac:dyDescent="0.2">
      <c r="A22" s="116" t="s">
        <v>309</v>
      </c>
      <c r="B22" s="116"/>
      <c r="C22" s="4"/>
      <c r="D22" s="4"/>
      <c r="E22" s="124"/>
    </row>
    <row r="23" spans="1:9" x14ac:dyDescent="0.3">
      <c r="A23" s="133"/>
      <c r="B23" s="133" t="s">
        <v>385</v>
      </c>
      <c r="C23" s="300">
        <v>0</v>
      </c>
      <c r="D23" s="300">
        <f>SUM(D10:D22)</f>
        <v>0</v>
      </c>
      <c r="E23" s="128"/>
    </row>
    <row r="24" spans="1:9" x14ac:dyDescent="0.3">
      <c r="A24" s="53"/>
      <c r="B24" s="53"/>
    </row>
    <row r="25" spans="1:9" x14ac:dyDescent="0.3">
      <c r="A25" s="2" t="s">
        <v>398</v>
      </c>
      <c r="E25" s="5"/>
    </row>
    <row r="26" spans="1:9" x14ac:dyDescent="0.3">
      <c r="A26" s="2" t="s">
        <v>399</v>
      </c>
    </row>
    <row r="27" spans="1:9" x14ac:dyDescent="0.3">
      <c r="A27" s="268" t="s">
        <v>424</v>
      </c>
    </row>
    <row r="28" spans="1:9" x14ac:dyDescent="0.3">
      <c r="A28" s="268"/>
    </row>
    <row r="29" spans="1:9" x14ac:dyDescent="0.3">
      <c r="A29" s="268" t="s">
        <v>407</v>
      </c>
    </row>
    <row r="30" spans="1:9" s="26" customFormat="1" ht="12.75" x14ac:dyDescent="0.2"/>
    <row r="31" spans="1:9" x14ac:dyDescent="0.3">
      <c r="A31" s="90" t="s">
        <v>120</v>
      </c>
      <c r="E31" s="5"/>
    </row>
    <row r="32" spans="1:9" x14ac:dyDescent="0.3">
      <c r="E32"/>
      <c r="F32"/>
      <c r="G32"/>
      <c r="H32"/>
      <c r="I32"/>
    </row>
    <row r="33" spans="1:9" x14ac:dyDescent="0.3">
      <c r="D33" s="12"/>
      <c r="E33"/>
      <c r="F33"/>
      <c r="G33"/>
      <c r="H33"/>
      <c r="I33"/>
    </row>
    <row r="34" spans="1:9" x14ac:dyDescent="0.3">
      <c r="A34" s="90"/>
      <c r="B34" s="90" t="s">
        <v>300</v>
      </c>
      <c r="D34" s="12"/>
      <c r="E34"/>
      <c r="F34"/>
      <c r="G34"/>
      <c r="H34"/>
      <c r="I34"/>
    </row>
    <row r="35" spans="1:9" x14ac:dyDescent="0.3">
      <c r="B35" s="2" t="s">
        <v>299</v>
      </c>
      <c r="D35" s="12"/>
      <c r="E35"/>
      <c r="F35"/>
      <c r="G35"/>
      <c r="H35"/>
      <c r="I35"/>
    </row>
    <row r="36" spans="1:9" customFormat="1" ht="12.75" x14ac:dyDescent="0.2">
      <c r="A36" s="83"/>
      <c r="B36" s="83" t="s">
        <v>155</v>
      </c>
    </row>
    <row r="37" spans="1:9" s="26" customFormat="1" ht="12.75" x14ac:dyDescent="0.2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workbookViewId="0">
      <selection activeCell="I9" sqref="I9"/>
    </sheetView>
  </sheetViews>
  <sheetFormatPr defaultRowHeight="12.75" x14ac:dyDescent="0.2"/>
  <cols>
    <col min="1" max="1" width="5.42578125" style="238" customWidth="1"/>
    <col min="2" max="2" width="20.85546875" style="238" customWidth="1"/>
    <col min="3" max="3" width="26" style="238" customWidth="1"/>
    <col min="4" max="4" width="17" style="238" customWidth="1"/>
    <col min="5" max="5" width="18.140625" style="238" customWidth="1"/>
    <col min="6" max="6" width="14.7109375" style="238" customWidth="1"/>
    <col min="7" max="7" width="14.42578125" style="238" customWidth="1"/>
    <col min="8" max="8" width="14.7109375" style="238" customWidth="1"/>
    <col min="9" max="9" width="29.7109375" style="238" customWidth="1"/>
    <col min="10" max="10" width="0" style="238" hidden="1" customWidth="1"/>
    <col min="11" max="16384" width="9.140625" style="238"/>
  </cols>
  <sheetData>
    <row r="1" spans="1:10" ht="15" x14ac:dyDescent="0.3">
      <c r="A1" s="98" t="s">
        <v>425</v>
      </c>
      <c r="B1" s="98"/>
      <c r="C1" s="102"/>
      <c r="D1" s="102"/>
      <c r="E1" s="102"/>
      <c r="F1" s="102"/>
      <c r="G1" s="280"/>
      <c r="H1" s="280"/>
      <c r="I1" s="385" t="s">
        <v>123</v>
      </c>
      <c r="J1" s="385"/>
    </row>
    <row r="2" spans="1:10" ht="15" x14ac:dyDescent="0.3">
      <c r="A2" s="101" t="s">
        <v>158</v>
      </c>
      <c r="B2" s="98"/>
      <c r="C2" s="102"/>
      <c r="D2" s="102"/>
      <c r="E2" s="102"/>
      <c r="F2" s="102"/>
      <c r="G2" s="280"/>
      <c r="H2" s="280"/>
      <c r="I2" s="388" t="s">
        <v>513</v>
      </c>
      <c r="J2" s="388"/>
    </row>
    <row r="3" spans="1:10" ht="15" x14ac:dyDescent="0.3">
      <c r="A3" s="101"/>
      <c r="B3" s="101"/>
      <c r="C3" s="98"/>
      <c r="D3" s="98"/>
      <c r="E3" s="98"/>
      <c r="F3" s="98"/>
      <c r="G3" s="215"/>
      <c r="H3" s="215"/>
      <c r="I3" s="280"/>
    </row>
    <row r="4" spans="1:10" ht="15" x14ac:dyDescent="0.3">
      <c r="A4" s="102" t="str">
        <f>'ფორმა N2'!A4</f>
        <v>ანგარიშვალდებული პირის დასახელება:</v>
      </c>
      <c r="B4" s="102"/>
      <c r="C4" s="102"/>
      <c r="D4" s="102"/>
      <c r="E4" s="102"/>
      <c r="F4" s="102"/>
      <c r="G4" s="101"/>
      <c r="H4" s="101"/>
      <c r="I4" s="101"/>
    </row>
    <row r="5" spans="1:10" ht="15" x14ac:dyDescent="0.3">
      <c r="A5" s="105" t="s">
        <v>484</v>
      </c>
      <c r="B5" s="105"/>
      <c r="C5" s="105"/>
      <c r="D5" s="105"/>
      <c r="E5" s="105"/>
      <c r="F5" s="105"/>
      <c r="G5" s="106"/>
      <c r="H5" s="106"/>
      <c r="I5" s="106"/>
    </row>
    <row r="6" spans="1:10" ht="15" x14ac:dyDescent="0.3">
      <c r="A6" s="102"/>
      <c r="B6" s="102"/>
      <c r="C6" s="102"/>
      <c r="D6" s="102"/>
      <c r="E6" s="102"/>
      <c r="F6" s="102"/>
      <c r="G6" s="101"/>
      <c r="H6" s="101"/>
      <c r="I6" s="101"/>
    </row>
    <row r="7" spans="1:10" ht="15" x14ac:dyDescent="0.2">
      <c r="A7" s="214"/>
      <c r="B7" s="214"/>
      <c r="C7" s="214"/>
      <c r="D7" s="274"/>
      <c r="E7" s="214"/>
      <c r="F7" s="214"/>
      <c r="G7" s="103"/>
      <c r="H7" s="103"/>
      <c r="I7" s="103"/>
    </row>
    <row r="8" spans="1:10" ht="45" x14ac:dyDescent="0.2">
      <c r="A8" s="119" t="s">
        <v>66</v>
      </c>
      <c r="B8" s="119" t="s">
        <v>393</v>
      </c>
      <c r="C8" s="119" t="s">
        <v>394</v>
      </c>
      <c r="D8" s="119" t="s">
        <v>249</v>
      </c>
      <c r="E8" s="119" t="s">
        <v>400</v>
      </c>
      <c r="F8" s="119" t="s">
        <v>404</v>
      </c>
      <c r="G8" s="104" t="s">
        <v>10</v>
      </c>
      <c r="H8" s="104" t="s">
        <v>9</v>
      </c>
      <c r="I8" s="104" t="s">
        <v>462</v>
      </c>
      <c r="J8" s="283" t="s">
        <v>403</v>
      </c>
    </row>
    <row r="9" spans="1:10" ht="15" x14ac:dyDescent="0.2">
      <c r="A9" s="131">
        <v>1</v>
      </c>
      <c r="B9" s="131" t="s">
        <v>503</v>
      </c>
      <c r="C9" s="131" t="s">
        <v>510</v>
      </c>
      <c r="D9" s="131">
        <v>13001011933</v>
      </c>
      <c r="E9" s="131" t="s">
        <v>506</v>
      </c>
      <c r="F9" s="131" t="s">
        <v>403</v>
      </c>
      <c r="G9" s="4">
        <v>250</v>
      </c>
      <c r="H9" s="4">
        <v>250</v>
      </c>
      <c r="I9" s="4">
        <f>H9*0.2</f>
        <v>50</v>
      </c>
      <c r="J9" s="283" t="s">
        <v>0</v>
      </c>
    </row>
    <row r="10" spans="1:10" ht="15" x14ac:dyDescent="0.2">
      <c r="A10" s="131"/>
      <c r="B10" s="131"/>
      <c r="C10" s="131"/>
      <c r="D10" s="131"/>
      <c r="E10" s="131"/>
      <c r="F10" s="131"/>
      <c r="G10" s="4"/>
      <c r="H10" s="4"/>
      <c r="I10" s="4"/>
    </row>
    <row r="11" spans="1:10" ht="15" x14ac:dyDescent="0.2">
      <c r="A11" s="116"/>
      <c r="B11" s="116"/>
      <c r="C11" s="116"/>
      <c r="D11" s="116"/>
      <c r="E11" s="116"/>
      <c r="F11" s="116"/>
      <c r="G11" s="4"/>
      <c r="H11" s="4"/>
      <c r="I11" s="4"/>
    </row>
    <row r="12" spans="1:10" ht="15" x14ac:dyDescent="0.2">
      <c r="A12" s="116"/>
      <c r="B12" s="116"/>
      <c r="C12" s="116"/>
      <c r="D12" s="116"/>
      <c r="E12" s="116"/>
      <c r="F12" s="116"/>
      <c r="G12" s="4"/>
      <c r="H12" s="4"/>
      <c r="I12" s="4"/>
    </row>
    <row r="13" spans="1:10" ht="15" x14ac:dyDescent="0.2">
      <c r="A13" s="116"/>
      <c r="B13" s="116"/>
      <c r="C13" s="116"/>
      <c r="D13" s="116"/>
      <c r="E13" s="116"/>
      <c r="F13" s="116"/>
      <c r="G13" s="4"/>
      <c r="H13" s="4"/>
      <c r="I13" s="4"/>
    </row>
    <row r="14" spans="1:10" ht="15" x14ac:dyDescent="0.2">
      <c r="A14" s="116"/>
      <c r="B14" s="116"/>
      <c r="C14" s="116"/>
      <c r="D14" s="116"/>
      <c r="E14" s="116"/>
      <c r="F14" s="116"/>
      <c r="G14" s="4"/>
      <c r="H14" s="4"/>
      <c r="I14" s="4"/>
    </row>
    <row r="15" spans="1:10" ht="15" x14ac:dyDescent="0.2">
      <c r="A15" s="116"/>
      <c r="B15" s="116"/>
      <c r="C15" s="116"/>
      <c r="D15" s="116"/>
      <c r="E15" s="116"/>
      <c r="F15" s="116"/>
      <c r="G15" s="4"/>
      <c r="H15" s="4"/>
      <c r="I15" s="4"/>
    </row>
    <row r="16" spans="1:10" ht="15" x14ac:dyDescent="0.2">
      <c r="A16" s="116"/>
      <c r="B16" s="116"/>
      <c r="C16" s="116"/>
      <c r="D16" s="116"/>
      <c r="E16" s="116"/>
      <c r="F16" s="116"/>
      <c r="G16" s="4"/>
      <c r="H16" s="4"/>
      <c r="I16" s="4"/>
    </row>
    <row r="17" spans="1:9" ht="15" x14ac:dyDescent="0.2">
      <c r="A17" s="116"/>
      <c r="B17" s="116"/>
      <c r="C17" s="116"/>
      <c r="D17" s="116"/>
      <c r="E17" s="116"/>
      <c r="F17" s="116"/>
      <c r="G17" s="4"/>
      <c r="H17" s="4"/>
      <c r="I17" s="4"/>
    </row>
    <row r="18" spans="1:9" ht="15" x14ac:dyDescent="0.2">
      <c r="A18" s="116"/>
      <c r="B18" s="116"/>
      <c r="C18" s="116"/>
      <c r="D18" s="116"/>
      <c r="E18" s="116"/>
      <c r="F18" s="116"/>
      <c r="G18" s="4"/>
      <c r="H18" s="4"/>
      <c r="I18" s="4"/>
    </row>
    <row r="19" spans="1:9" ht="15" x14ac:dyDescent="0.2">
      <c r="A19" s="116"/>
      <c r="B19" s="116"/>
      <c r="C19" s="116"/>
      <c r="D19" s="116"/>
      <c r="E19" s="116"/>
      <c r="F19" s="116"/>
      <c r="G19" s="4"/>
      <c r="H19" s="4"/>
      <c r="I19" s="4"/>
    </row>
    <row r="20" spans="1:9" ht="15" x14ac:dyDescent="0.2">
      <c r="A20" s="116"/>
      <c r="B20" s="116"/>
      <c r="C20" s="116"/>
      <c r="D20" s="116"/>
      <c r="E20" s="116"/>
      <c r="F20" s="116"/>
      <c r="G20" s="4"/>
      <c r="H20" s="4"/>
      <c r="I20" s="4"/>
    </row>
    <row r="21" spans="1:9" ht="15" x14ac:dyDescent="0.2">
      <c r="A21" s="116"/>
      <c r="B21" s="116"/>
      <c r="C21" s="116"/>
      <c r="D21" s="116"/>
      <c r="E21" s="116"/>
      <c r="F21" s="116"/>
      <c r="G21" s="4"/>
      <c r="H21" s="4"/>
      <c r="I21" s="4"/>
    </row>
    <row r="22" spans="1:9" ht="15" x14ac:dyDescent="0.2">
      <c r="A22" s="116"/>
      <c r="B22" s="116"/>
      <c r="C22" s="116"/>
      <c r="D22" s="116"/>
      <c r="E22" s="116"/>
      <c r="F22" s="116"/>
      <c r="G22" s="4"/>
      <c r="H22" s="4"/>
      <c r="I22" s="4"/>
    </row>
    <row r="23" spans="1:9" ht="15" x14ac:dyDescent="0.2">
      <c r="A23" s="116"/>
      <c r="B23" s="116"/>
      <c r="C23" s="116"/>
      <c r="D23" s="116"/>
      <c r="E23" s="116"/>
      <c r="F23" s="116"/>
      <c r="G23" s="4"/>
      <c r="H23" s="4"/>
      <c r="I23" s="4"/>
    </row>
    <row r="24" spans="1:9" ht="15" x14ac:dyDescent="0.2">
      <c r="A24" s="116"/>
      <c r="B24" s="116"/>
      <c r="C24" s="116"/>
      <c r="D24" s="116"/>
      <c r="E24" s="116"/>
      <c r="F24" s="116"/>
      <c r="G24" s="4"/>
      <c r="H24" s="4"/>
      <c r="I24" s="4"/>
    </row>
    <row r="25" spans="1:9" ht="15" x14ac:dyDescent="0.2">
      <c r="A25" s="116"/>
      <c r="B25" s="116"/>
      <c r="C25" s="116"/>
      <c r="D25" s="116"/>
      <c r="E25" s="116"/>
      <c r="F25" s="116"/>
      <c r="G25" s="4"/>
      <c r="H25" s="4"/>
      <c r="I25" s="4"/>
    </row>
    <row r="26" spans="1:9" ht="15" x14ac:dyDescent="0.2">
      <c r="A26" s="116"/>
      <c r="B26" s="116"/>
      <c r="C26" s="116"/>
      <c r="D26" s="116"/>
      <c r="E26" s="116"/>
      <c r="F26" s="116"/>
      <c r="G26" s="4"/>
      <c r="H26" s="4"/>
      <c r="I26" s="4"/>
    </row>
    <row r="27" spans="1:9" ht="15" x14ac:dyDescent="0.2">
      <c r="A27" s="116"/>
      <c r="B27" s="116"/>
      <c r="C27" s="116"/>
      <c r="D27" s="116"/>
      <c r="E27" s="116"/>
      <c r="F27" s="116"/>
      <c r="G27" s="4"/>
      <c r="H27" s="4"/>
      <c r="I27" s="4"/>
    </row>
    <row r="28" spans="1:9" ht="15" x14ac:dyDescent="0.2">
      <c r="A28" s="116"/>
      <c r="B28" s="116"/>
      <c r="C28" s="116"/>
      <c r="D28" s="116"/>
      <c r="E28" s="116"/>
      <c r="F28" s="116"/>
      <c r="G28" s="4"/>
      <c r="H28" s="4"/>
      <c r="I28" s="4"/>
    </row>
    <row r="29" spans="1:9" ht="15" x14ac:dyDescent="0.2">
      <c r="A29" s="116"/>
      <c r="B29" s="116"/>
      <c r="C29" s="116"/>
      <c r="D29" s="116"/>
      <c r="E29" s="116"/>
      <c r="F29" s="116"/>
      <c r="G29" s="4"/>
      <c r="H29" s="4"/>
      <c r="I29" s="4"/>
    </row>
    <row r="30" spans="1:9" ht="15" x14ac:dyDescent="0.2">
      <c r="A30" s="116"/>
      <c r="B30" s="116"/>
      <c r="C30" s="116"/>
      <c r="D30" s="116"/>
      <c r="E30" s="116"/>
      <c r="F30" s="116"/>
      <c r="G30" s="4"/>
      <c r="H30" s="4"/>
      <c r="I30" s="4"/>
    </row>
    <row r="31" spans="1:9" ht="15" x14ac:dyDescent="0.2">
      <c r="A31" s="116"/>
      <c r="B31" s="116"/>
      <c r="C31" s="116"/>
      <c r="D31" s="116"/>
      <c r="E31" s="116"/>
      <c r="F31" s="116"/>
      <c r="G31" s="4"/>
      <c r="H31" s="4"/>
      <c r="I31" s="4"/>
    </row>
    <row r="32" spans="1:9" ht="15" x14ac:dyDescent="0.2">
      <c r="A32" s="116"/>
      <c r="B32" s="116"/>
      <c r="C32" s="116"/>
      <c r="D32" s="116"/>
      <c r="E32" s="116"/>
      <c r="F32" s="116"/>
      <c r="G32" s="4"/>
      <c r="H32" s="4"/>
      <c r="I32" s="4"/>
    </row>
    <row r="33" spans="1:9" ht="15" x14ac:dyDescent="0.2">
      <c r="A33" s="116"/>
      <c r="B33" s="116"/>
      <c r="C33" s="116"/>
      <c r="D33" s="116"/>
      <c r="E33" s="116"/>
      <c r="F33" s="116"/>
      <c r="G33" s="4"/>
      <c r="H33" s="4"/>
      <c r="I33" s="4"/>
    </row>
    <row r="34" spans="1:9" ht="15" x14ac:dyDescent="0.3">
      <c r="A34" s="116"/>
      <c r="B34" s="133"/>
      <c r="C34" s="133"/>
      <c r="D34" s="133"/>
      <c r="E34" s="133"/>
      <c r="F34" s="133"/>
      <c r="G34" s="114">
        <f>SUM(G9:G33)</f>
        <v>250</v>
      </c>
      <c r="H34" s="114">
        <f>SUM(H9:H33)</f>
        <v>250</v>
      </c>
      <c r="I34" s="114"/>
    </row>
    <row r="35" spans="1:9" ht="15" x14ac:dyDescent="0.3">
      <c r="A35" s="281"/>
      <c r="B35" s="281"/>
      <c r="C35" s="281"/>
      <c r="D35" s="281"/>
      <c r="E35" s="281"/>
      <c r="F35" s="281"/>
      <c r="G35" s="281"/>
      <c r="H35" s="237"/>
      <c r="I35" s="237"/>
    </row>
    <row r="36" spans="1:9" ht="15" x14ac:dyDescent="0.3">
      <c r="A36" s="282" t="s">
        <v>423</v>
      </c>
      <c r="B36" s="282"/>
      <c r="C36" s="281"/>
      <c r="D36" s="281"/>
      <c r="E36" s="281"/>
      <c r="F36" s="281"/>
      <c r="G36" s="281"/>
      <c r="H36" s="237"/>
      <c r="I36" s="237"/>
    </row>
    <row r="37" spans="1:9" ht="15" x14ac:dyDescent="0.3">
      <c r="A37" s="282" t="s">
        <v>401</v>
      </c>
      <c r="B37" s="282"/>
      <c r="C37" s="281"/>
      <c r="D37" s="281"/>
      <c r="E37" s="281"/>
      <c r="F37" s="281"/>
      <c r="G37" s="281"/>
      <c r="H37" s="237"/>
      <c r="I37" s="237"/>
    </row>
    <row r="38" spans="1:9" ht="15" x14ac:dyDescent="0.3">
      <c r="A38" s="282"/>
      <c r="B38" s="282"/>
      <c r="C38" s="237"/>
      <c r="D38" s="237"/>
      <c r="E38" s="237"/>
      <c r="F38" s="237"/>
      <c r="G38" s="237"/>
      <c r="H38" s="237"/>
      <c r="I38" s="237"/>
    </row>
    <row r="39" spans="1:9" ht="15" x14ac:dyDescent="0.3">
      <c r="A39" s="282"/>
      <c r="B39" s="282"/>
      <c r="C39" s="237"/>
      <c r="D39" s="237"/>
      <c r="E39" s="237"/>
      <c r="F39" s="237"/>
      <c r="G39" s="237"/>
      <c r="H39" s="237"/>
      <c r="I39" s="237"/>
    </row>
    <row r="40" spans="1:9" x14ac:dyDescent="0.2">
      <c r="A40" s="278"/>
      <c r="B40" s="278"/>
      <c r="C40" s="278"/>
      <c r="D40" s="278"/>
      <c r="E40" s="278"/>
      <c r="F40" s="278"/>
      <c r="G40" s="278"/>
      <c r="H40" s="278"/>
      <c r="I40" s="278"/>
    </row>
    <row r="41" spans="1:9" ht="15" x14ac:dyDescent="0.3">
      <c r="A41" s="243" t="s">
        <v>120</v>
      </c>
      <c r="B41" s="243"/>
      <c r="C41" s="237"/>
      <c r="D41" s="237"/>
      <c r="E41" s="237"/>
      <c r="F41" s="237"/>
      <c r="G41" s="237"/>
      <c r="H41" s="237"/>
      <c r="I41" s="237"/>
    </row>
    <row r="42" spans="1:9" ht="15" x14ac:dyDescent="0.3">
      <c r="A42" s="237"/>
      <c r="B42" s="237"/>
      <c r="C42" s="237"/>
      <c r="D42" s="237"/>
      <c r="E42" s="237"/>
      <c r="F42" s="237"/>
      <c r="G42" s="237"/>
      <c r="H42" s="237"/>
      <c r="I42" s="237"/>
    </row>
    <row r="43" spans="1:9" ht="15" x14ac:dyDescent="0.3">
      <c r="A43" s="237"/>
      <c r="B43" s="237"/>
      <c r="C43" s="237"/>
      <c r="D43" s="237"/>
      <c r="E43" s="241"/>
      <c r="F43" s="241"/>
      <c r="G43" s="241"/>
      <c r="H43" s="237"/>
      <c r="I43" s="237"/>
    </row>
    <row r="44" spans="1:9" ht="15" x14ac:dyDescent="0.3">
      <c r="A44" s="243"/>
      <c r="B44" s="243"/>
      <c r="C44" s="243" t="s">
        <v>461</v>
      </c>
      <c r="D44" s="243"/>
      <c r="E44" s="243"/>
      <c r="F44" s="243"/>
      <c r="G44" s="243"/>
      <c r="H44" s="237"/>
      <c r="I44" s="237"/>
    </row>
    <row r="45" spans="1:9" ht="15" x14ac:dyDescent="0.3">
      <c r="A45" s="237"/>
      <c r="B45" s="237"/>
      <c r="C45" s="237" t="s">
        <v>460</v>
      </c>
      <c r="D45" s="237"/>
      <c r="E45" s="237"/>
      <c r="F45" s="237"/>
      <c r="G45" s="237"/>
      <c r="H45" s="237"/>
      <c r="I45" s="237"/>
    </row>
    <row r="46" spans="1:9" x14ac:dyDescent="0.2">
      <c r="A46" s="245"/>
      <c r="B46" s="245"/>
      <c r="C46" s="245" t="s">
        <v>155</v>
      </c>
      <c r="D46" s="245"/>
      <c r="E46" s="245"/>
      <c r="F46" s="245"/>
      <c r="G46" s="245"/>
    </row>
  </sheetData>
  <mergeCells count="2">
    <mergeCell ref="I1:J1"/>
    <mergeCell ref="I2:J2"/>
  </mergeCells>
  <dataValidations count="1">
    <dataValidation type="list" allowBlank="1" showInputMessage="1" showErrorMessage="1" sqref="F9:F34">
      <formula1>$J$8:$J$9</formula1>
    </dataValidation>
  </dataValidation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G46"/>
  <sheetViews>
    <sheetView workbookViewId="0">
      <selection activeCell="F2" sqref="F2:G2"/>
    </sheetView>
  </sheetViews>
  <sheetFormatPr defaultRowHeight="12.75" x14ac:dyDescent="0.2"/>
  <cols>
    <col min="1" max="1" width="22.5703125" customWidth="1"/>
    <col min="2" max="2" width="28.140625" customWidth="1"/>
    <col min="3" max="3" width="18.5703125" customWidth="1"/>
    <col min="4" max="4" width="14.7109375" customWidth="1"/>
    <col min="5" max="5" width="15.140625" customWidth="1"/>
    <col min="6" max="6" width="13.42578125" customWidth="1"/>
    <col min="7" max="7" width="12" customWidth="1"/>
  </cols>
  <sheetData>
    <row r="1" spans="1:7" ht="15" x14ac:dyDescent="0.3">
      <c r="A1" s="98" t="s">
        <v>426</v>
      </c>
      <c r="B1" s="102"/>
      <c r="C1" s="102"/>
      <c r="D1" s="102"/>
      <c r="E1" s="102"/>
      <c r="F1" s="385" t="s">
        <v>123</v>
      </c>
      <c r="G1" s="385"/>
    </row>
    <row r="2" spans="1:7" ht="15" x14ac:dyDescent="0.3">
      <c r="A2" s="101" t="s">
        <v>158</v>
      </c>
      <c r="B2" s="102"/>
      <c r="C2" s="102"/>
      <c r="D2" s="102"/>
      <c r="E2" s="102"/>
      <c r="F2" s="388" t="s">
        <v>513</v>
      </c>
      <c r="G2" s="388"/>
    </row>
    <row r="3" spans="1:7" ht="15" x14ac:dyDescent="0.3">
      <c r="A3" s="101"/>
      <c r="B3" s="101"/>
      <c r="C3" s="101"/>
      <c r="D3" s="101"/>
      <c r="E3" s="101"/>
      <c r="F3" s="215"/>
      <c r="G3" s="215"/>
    </row>
    <row r="4" spans="1:7" ht="15" x14ac:dyDescent="0.3">
      <c r="A4" s="102" t="str">
        <f>'ფორმა N2'!A4</f>
        <v>ანგარიშვალდებული პირის დასახელება:</v>
      </c>
      <c r="B4" s="102"/>
      <c r="C4" s="102"/>
      <c r="D4" s="102"/>
      <c r="E4" s="102"/>
      <c r="F4" s="101"/>
      <c r="G4" s="101"/>
    </row>
    <row r="5" spans="1:7" ht="15" x14ac:dyDescent="0.3">
      <c r="A5" s="105" t="s">
        <v>484</v>
      </c>
      <c r="B5" s="105"/>
      <c r="C5" s="105"/>
      <c r="D5" s="105"/>
      <c r="E5" s="105"/>
      <c r="F5" s="106"/>
      <c r="G5" s="106"/>
    </row>
    <row r="6" spans="1:7" ht="15" x14ac:dyDescent="0.3">
      <c r="A6" s="102"/>
      <c r="B6" s="102"/>
      <c r="C6" s="102"/>
      <c r="D6" s="102"/>
      <c r="E6" s="102"/>
      <c r="F6" s="101"/>
      <c r="G6" s="101"/>
    </row>
    <row r="7" spans="1:7" ht="15" x14ac:dyDescent="0.2">
      <c r="A7" s="214"/>
      <c r="B7" s="214"/>
      <c r="C7" s="214"/>
      <c r="D7" s="214"/>
      <c r="E7" s="214"/>
      <c r="F7" s="103"/>
      <c r="G7" s="103"/>
    </row>
    <row r="8" spans="1:7" ht="45" x14ac:dyDescent="0.2">
      <c r="A8" s="119" t="s">
        <v>393</v>
      </c>
      <c r="B8" s="119" t="s">
        <v>394</v>
      </c>
      <c r="C8" s="119" t="s">
        <v>397</v>
      </c>
      <c r="D8" s="119" t="s">
        <v>396</v>
      </c>
      <c r="E8" s="119" t="s">
        <v>456</v>
      </c>
      <c r="F8" s="104" t="s">
        <v>10</v>
      </c>
      <c r="G8" s="104" t="s">
        <v>9</v>
      </c>
    </row>
    <row r="9" spans="1:7" ht="15" x14ac:dyDescent="0.2">
      <c r="A9" s="131"/>
      <c r="B9" s="131"/>
      <c r="C9" s="131"/>
      <c r="D9" s="131"/>
      <c r="E9" s="131"/>
      <c r="F9" s="4"/>
      <c r="G9" s="4"/>
    </row>
    <row r="10" spans="1:7" ht="15" x14ac:dyDescent="0.2">
      <c r="A10" s="131"/>
      <c r="B10" s="131"/>
      <c r="C10" s="131"/>
      <c r="D10" s="131"/>
      <c r="E10" s="131"/>
      <c r="F10" s="4"/>
      <c r="G10" s="4"/>
    </row>
    <row r="11" spans="1:7" ht="15" x14ac:dyDescent="0.2">
      <c r="A11" s="116"/>
      <c r="B11" s="116"/>
      <c r="C11" s="116"/>
      <c r="D11" s="116"/>
      <c r="E11" s="116"/>
      <c r="F11" s="4"/>
      <c r="G11" s="4"/>
    </row>
    <row r="12" spans="1:7" ht="15" x14ac:dyDescent="0.2">
      <c r="A12" s="116"/>
      <c r="B12" s="116"/>
      <c r="C12" s="116"/>
      <c r="D12" s="116"/>
      <c r="E12" s="116"/>
      <c r="F12" s="4"/>
      <c r="G12" s="4"/>
    </row>
    <row r="13" spans="1:7" ht="15" x14ac:dyDescent="0.2">
      <c r="A13" s="116"/>
      <c r="B13" s="116"/>
      <c r="C13" s="116"/>
      <c r="D13" s="116"/>
      <c r="E13" s="116"/>
      <c r="F13" s="4"/>
      <c r="G13" s="4"/>
    </row>
    <row r="14" spans="1:7" ht="15" x14ac:dyDescent="0.2">
      <c r="A14" s="116"/>
      <c r="B14" s="116"/>
      <c r="C14" s="116"/>
      <c r="D14" s="116"/>
      <c r="E14" s="116"/>
      <c r="F14" s="4"/>
      <c r="G14" s="4"/>
    </row>
    <row r="15" spans="1:7" ht="15" x14ac:dyDescent="0.2">
      <c r="A15" s="116"/>
      <c r="B15" s="116"/>
      <c r="C15" s="116"/>
      <c r="D15" s="116"/>
      <c r="E15" s="116"/>
      <c r="F15" s="4"/>
      <c r="G15" s="4"/>
    </row>
    <row r="16" spans="1:7" ht="15" x14ac:dyDescent="0.2">
      <c r="A16" s="116"/>
      <c r="B16" s="116"/>
      <c r="C16" s="116"/>
      <c r="D16" s="116"/>
      <c r="E16" s="116"/>
      <c r="F16" s="4"/>
      <c r="G16" s="4"/>
    </row>
    <row r="17" spans="1:7" ht="15" x14ac:dyDescent="0.2">
      <c r="A17" s="116"/>
      <c r="B17" s="116"/>
      <c r="C17" s="116"/>
      <c r="D17" s="116"/>
      <c r="E17" s="116"/>
      <c r="F17" s="4"/>
      <c r="G17" s="4"/>
    </row>
    <row r="18" spans="1:7" ht="15" x14ac:dyDescent="0.2">
      <c r="A18" s="116"/>
      <c r="B18" s="116"/>
      <c r="C18" s="116"/>
      <c r="D18" s="116"/>
      <c r="E18" s="116"/>
      <c r="F18" s="4"/>
      <c r="G18" s="4"/>
    </row>
    <row r="19" spans="1:7" ht="15" x14ac:dyDescent="0.2">
      <c r="A19" s="116"/>
      <c r="B19" s="116"/>
      <c r="C19" s="116"/>
      <c r="D19" s="116"/>
      <c r="E19" s="116"/>
      <c r="F19" s="4"/>
      <c r="G19" s="4"/>
    </row>
    <row r="20" spans="1:7" ht="15" x14ac:dyDescent="0.2">
      <c r="A20" s="116"/>
      <c r="B20" s="116"/>
      <c r="C20" s="116"/>
      <c r="D20" s="116"/>
      <c r="E20" s="116"/>
      <c r="F20" s="4"/>
      <c r="G20" s="4"/>
    </row>
    <row r="21" spans="1:7" ht="15" x14ac:dyDescent="0.2">
      <c r="A21" s="116"/>
      <c r="B21" s="116"/>
      <c r="C21" s="116"/>
      <c r="D21" s="116"/>
      <c r="E21" s="116"/>
      <c r="F21" s="4"/>
      <c r="G21" s="4"/>
    </row>
    <row r="22" spans="1:7" ht="15" x14ac:dyDescent="0.2">
      <c r="A22" s="116"/>
      <c r="B22" s="116"/>
      <c r="C22" s="116"/>
      <c r="D22" s="116"/>
      <c r="E22" s="116"/>
      <c r="F22" s="4"/>
      <c r="G22" s="4"/>
    </row>
    <row r="23" spans="1:7" ht="15" x14ac:dyDescent="0.2">
      <c r="A23" s="116"/>
      <c r="B23" s="116"/>
      <c r="C23" s="116"/>
      <c r="D23" s="116"/>
      <c r="E23" s="116"/>
      <c r="F23" s="4"/>
      <c r="G23" s="4"/>
    </row>
    <row r="24" spans="1:7" ht="15" x14ac:dyDescent="0.2">
      <c r="A24" s="116"/>
      <c r="B24" s="116"/>
      <c r="C24" s="116"/>
      <c r="D24" s="116"/>
      <c r="E24" s="116"/>
      <c r="F24" s="4"/>
      <c r="G24" s="4"/>
    </row>
    <row r="25" spans="1:7" ht="15" x14ac:dyDescent="0.2">
      <c r="A25" s="116"/>
      <c r="B25" s="116"/>
      <c r="C25" s="116"/>
      <c r="D25" s="116"/>
      <c r="E25" s="116"/>
      <c r="F25" s="4"/>
      <c r="G25" s="4"/>
    </row>
    <row r="26" spans="1:7" ht="15" x14ac:dyDescent="0.2">
      <c r="A26" s="116"/>
      <c r="B26" s="116"/>
      <c r="C26" s="116"/>
      <c r="D26" s="116"/>
      <c r="E26" s="116"/>
      <c r="F26" s="4"/>
      <c r="G26" s="4"/>
    </row>
    <row r="27" spans="1:7" ht="15" x14ac:dyDescent="0.2">
      <c r="A27" s="116"/>
      <c r="B27" s="116"/>
      <c r="C27" s="116"/>
      <c r="D27" s="116"/>
      <c r="E27" s="116"/>
      <c r="F27" s="4"/>
      <c r="G27" s="4"/>
    </row>
    <row r="28" spans="1:7" ht="15" x14ac:dyDescent="0.2">
      <c r="A28" s="116"/>
      <c r="B28" s="116"/>
      <c r="C28" s="116"/>
      <c r="D28" s="116"/>
      <c r="E28" s="116"/>
      <c r="F28" s="4"/>
      <c r="G28" s="4"/>
    </row>
    <row r="29" spans="1:7" ht="15" x14ac:dyDescent="0.2">
      <c r="A29" s="116"/>
      <c r="B29" s="116"/>
      <c r="C29" s="116"/>
      <c r="D29" s="116"/>
      <c r="E29" s="116"/>
      <c r="F29" s="4"/>
      <c r="G29" s="4"/>
    </row>
    <row r="30" spans="1:7" ht="15" x14ac:dyDescent="0.2">
      <c r="A30" s="116"/>
      <c r="B30" s="116"/>
      <c r="C30" s="116"/>
      <c r="D30" s="116"/>
      <c r="E30" s="116"/>
      <c r="F30" s="4"/>
      <c r="G30" s="4"/>
    </row>
    <row r="31" spans="1:7" ht="15" x14ac:dyDescent="0.2">
      <c r="A31" s="116"/>
      <c r="B31" s="116"/>
      <c r="C31" s="116"/>
      <c r="D31" s="116"/>
      <c r="E31" s="116"/>
      <c r="F31" s="4"/>
      <c r="G31" s="4"/>
    </row>
    <row r="32" spans="1:7" ht="15" x14ac:dyDescent="0.2">
      <c r="A32" s="116"/>
      <c r="B32" s="116"/>
      <c r="C32" s="116"/>
      <c r="D32" s="116"/>
      <c r="E32" s="116"/>
      <c r="F32" s="4"/>
      <c r="G32" s="4"/>
    </row>
    <row r="33" spans="1:7" ht="15" x14ac:dyDescent="0.2">
      <c r="A33" s="116"/>
      <c r="B33" s="116"/>
      <c r="C33" s="116"/>
      <c r="D33" s="116"/>
      <c r="E33" s="116"/>
      <c r="F33" s="4"/>
      <c r="G33" s="4"/>
    </row>
    <row r="34" spans="1:7" ht="15" x14ac:dyDescent="0.3">
      <c r="A34" s="133"/>
      <c r="B34" s="133"/>
      <c r="C34" s="133"/>
      <c r="D34" s="133"/>
      <c r="E34" s="133" t="s">
        <v>392</v>
      </c>
      <c r="F34" s="114">
        <f>SUM(F9:F33)</f>
        <v>0</v>
      </c>
      <c r="G34" s="114">
        <f>SUM(G9:G33)</f>
        <v>0</v>
      </c>
    </row>
    <row r="35" spans="1:7" ht="15" x14ac:dyDescent="0.3">
      <c r="A35" s="53"/>
      <c r="B35" s="53"/>
      <c r="C35" s="53"/>
      <c r="D35" s="53"/>
      <c r="E35" s="53"/>
      <c r="F35" s="2"/>
      <c r="G35" s="2"/>
    </row>
    <row r="36" spans="1:7" ht="15" x14ac:dyDescent="0.3">
      <c r="A36" s="268" t="s">
        <v>405</v>
      </c>
      <c r="B36" s="53"/>
      <c r="C36" s="53"/>
      <c r="D36" s="53"/>
      <c r="E36" s="53"/>
      <c r="F36" s="2"/>
      <c r="G36" s="2"/>
    </row>
    <row r="37" spans="1:7" ht="15" x14ac:dyDescent="0.3">
      <c r="A37" s="268" t="s">
        <v>409</v>
      </c>
      <c r="B37" s="53"/>
      <c r="C37" s="53"/>
      <c r="D37" s="53"/>
      <c r="E37" s="53"/>
      <c r="F37" s="2"/>
      <c r="G37" s="2"/>
    </row>
    <row r="38" spans="1:7" ht="15" x14ac:dyDescent="0.3">
      <c r="A38" s="268"/>
      <c r="B38" s="2"/>
      <c r="C38" s="2"/>
      <c r="D38" s="2"/>
      <c r="E38" s="2"/>
      <c r="F38" s="2"/>
      <c r="G38" s="2"/>
    </row>
    <row r="39" spans="1:7" ht="15" x14ac:dyDescent="0.3">
      <c r="A39" s="268"/>
      <c r="B39" s="2"/>
      <c r="C39" s="2"/>
      <c r="D39" s="2"/>
      <c r="E39" s="2"/>
      <c r="F39" s="2"/>
      <c r="G39" s="2"/>
    </row>
    <row r="40" spans="1:7" x14ac:dyDescent="0.2">
      <c r="A40" s="26"/>
      <c r="B40" s="26"/>
      <c r="C40" s="26"/>
      <c r="D40" s="26"/>
      <c r="E40" s="26"/>
      <c r="F40" s="26"/>
      <c r="G40" s="26"/>
    </row>
    <row r="41" spans="1:7" ht="15" x14ac:dyDescent="0.3">
      <c r="A41" s="90" t="s">
        <v>120</v>
      </c>
      <c r="B41" s="2"/>
      <c r="C41" s="2"/>
      <c r="D41" s="2"/>
      <c r="E41" s="2"/>
      <c r="F41" s="2"/>
      <c r="G41" s="2"/>
    </row>
    <row r="42" spans="1:7" ht="15" x14ac:dyDescent="0.3">
      <c r="A42" s="2"/>
      <c r="B42" s="2"/>
      <c r="C42" s="2"/>
      <c r="D42" s="2"/>
      <c r="E42" s="2"/>
      <c r="F42" s="2"/>
      <c r="G42" s="2"/>
    </row>
    <row r="43" spans="1:7" ht="15" x14ac:dyDescent="0.3">
      <c r="A43" s="2"/>
      <c r="B43" s="2"/>
      <c r="C43" s="2"/>
      <c r="D43" s="2"/>
      <c r="E43" s="2"/>
      <c r="F43" s="2"/>
      <c r="G43" s="12"/>
    </row>
    <row r="44" spans="1:7" ht="15" x14ac:dyDescent="0.3">
      <c r="A44" s="90"/>
      <c r="B44" s="90" t="s">
        <v>300</v>
      </c>
      <c r="C44" s="90"/>
      <c r="D44" s="90"/>
      <c r="E44" s="90"/>
      <c r="F44" s="2"/>
      <c r="G44" s="12"/>
    </row>
    <row r="45" spans="1:7" ht="15" x14ac:dyDescent="0.3">
      <c r="A45" s="2"/>
      <c r="B45" s="2" t="s">
        <v>299</v>
      </c>
      <c r="C45" s="2"/>
      <c r="D45" s="2"/>
      <c r="E45" s="2"/>
      <c r="F45" s="2"/>
      <c r="G45" s="12"/>
    </row>
    <row r="46" spans="1:7" x14ac:dyDescent="0.2">
      <c r="A46" s="83"/>
      <c r="B46" s="83" t="s">
        <v>155</v>
      </c>
      <c r="C46" s="83"/>
      <c r="D46" s="83"/>
      <c r="E46" s="83"/>
    </row>
  </sheetData>
  <mergeCells count="2">
    <mergeCell ref="F1:G1"/>
    <mergeCell ref="F2:G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  <pageSetUpPr fitToPage="1"/>
  </sheetPr>
  <dimension ref="A1:J46"/>
  <sheetViews>
    <sheetView workbookViewId="0">
      <selection activeCell="G2" sqref="G2:H2"/>
    </sheetView>
  </sheetViews>
  <sheetFormatPr defaultRowHeight="12.75" x14ac:dyDescent="0.2"/>
  <cols>
    <col min="1" max="1" width="5.42578125" style="238" customWidth="1"/>
    <col min="2" max="2" width="13.140625" style="238" customWidth="1"/>
    <col min="3" max="3" width="15.140625" style="238" customWidth="1"/>
    <col min="4" max="4" width="18" style="238" customWidth="1"/>
    <col min="5" max="5" width="20.5703125" style="238" customWidth="1"/>
    <col min="6" max="6" width="12.140625" style="238" customWidth="1"/>
    <col min="7" max="7" width="13.7109375" style="238" customWidth="1"/>
    <col min="8" max="8" width="15.5703125" style="238" customWidth="1"/>
    <col min="9" max="9" width="13.42578125" style="238" customWidth="1"/>
    <col min="10" max="10" width="0" style="238" hidden="1" customWidth="1"/>
    <col min="11" max="16384" width="9.140625" style="238"/>
  </cols>
  <sheetData>
    <row r="1" spans="1:10" ht="15" x14ac:dyDescent="0.3">
      <c r="A1" s="98" t="s">
        <v>427</v>
      </c>
      <c r="B1" s="98"/>
      <c r="C1" s="102"/>
      <c r="D1" s="102"/>
      <c r="E1" s="102"/>
      <c r="F1" s="102"/>
      <c r="G1" s="385" t="s">
        <v>123</v>
      </c>
      <c r="H1" s="385"/>
    </row>
    <row r="2" spans="1:10" ht="15" x14ac:dyDescent="0.3">
      <c r="A2" s="101" t="s">
        <v>158</v>
      </c>
      <c r="B2" s="98"/>
      <c r="C2" s="102"/>
      <c r="D2" s="102"/>
      <c r="E2" s="102"/>
      <c r="F2" s="102"/>
      <c r="G2" s="388" t="s">
        <v>513</v>
      </c>
      <c r="H2" s="388"/>
    </row>
    <row r="3" spans="1:10" ht="15" x14ac:dyDescent="0.3">
      <c r="A3" s="101"/>
      <c r="B3" s="101"/>
      <c r="C3" s="101"/>
      <c r="D3" s="101"/>
      <c r="E3" s="101"/>
      <c r="F3" s="101"/>
      <c r="G3" s="272"/>
      <c r="H3" s="272"/>
    </row>
    <row r="4" spans="1:10" ht="15" x14ac:dyDescent="0.3">
      <c r="A4" s="102" t="str">
        <f>'ფორმა N2'!A4</f>
        <v>ანგარიშვალდებული პირის დასახელება:</v>
      </c>
      <c r="B4" s="102"/>
      <c r="C4" s="102"/>
      <c r="D4" s="102"/>
      <c r="E4" s="102"/>
      <c r="F4" s="102"/>
      <c r="G4" s="101"/>
      <c r="H4" s="101"/>
    </row>
    <row r="5" spans="1:10" ht="15" x14ac:dyDescent="0.3">
      <c r="A5" s="105" t="s">
        <v>484</v>
      </c>
      <c r="B5" s="105"/>
      <c r="C5" s="105"/>
      <c r="D5" s="105"/>
      <c r="E5" s="105"/>
      <c r="F5" s="105"/>
      <c r="G5" s="106"/>
      <c r="H5" s="106"/>
    </row>
    <row r="6" spans="1:10" ht="15" x14ac:dyDescent="0.3">
      <c r="A6" s="102"/>
      <c r="B6" s="102"/>
      <c r="C6" s="102"/>
      <c r="D6" s="102"/>
      <c r="E6" s="102"/>
      <c r="F6" s="102"/>
      <c r="G6" s="101"/>
      <c r="H6" s="101"/>
    </row>
    <row r="7" spans="1:10" ht="15" x14ac:dyDescent="0.2">
      <c r="A7" s="271"/>
      <c r="B7" s="271"/>
      <c r="C7" s="271"/>
      <c r="D7" s="274"/>
      <c r="E7" s="271"/>
      <c r="F7" s="271"/>
      <c r="G7" s="103"/>
      <c r="H7" s="103"/>
    </row>
    <row r="8" spans="1:10" ht="30" x14ac:dyDescent="0.2">
      <c r="A8" s="119" t="s">
        <v>66</v>
      </c>
      <c r="B8" s="119" t="s">
        <v>393</v>
      </c>
      <c r="C8" s="119" t="s">
        <v>394</v>
      </c>
      <c r="D8" s="119" t="s">
        <v>249</v>
      </c>
      <c r="E8" s="119" t="s">
        <v>404</v>
      </c>
      <c r="F8" s="119" t="s">
        <v>395</v>
      </c>
      <c r="G8" s="104" t="s">
        <v>10</v>
      </c>
      <c r="H8" s="104" t="s">
        <v>9</v>
      </c>
      <c r="J8" s="283" t="s">
        <v>403</v>
      </c>
    </row>
    <row r="9" spans="1:10" ht="15" x14ac:dyDescent="0.2">
      <c r="A9" s="131"/>
      <c r="B9" s="131"/>
      <c r="C9" s="131"/>
      <c r="D9" s="131"/>
      <c r="E9" s="131"/>
      <c r="F9" s="131"/>
      <c r="G9" s="4"/>
      <c r="H9" s="4"/>
      <c r="J9" s="283" t="s">
        <v>0</v>
      </c>
    </row>
    <row r="10" spans="1:10" ht="15" x14ac:dyDescent="0.2">
      <c r="A10" s="131"/>
      <c r="B10" s="131"/>
      <c r="C10" s="131"/>
      <c r="D10" s="131"/>
      <c r="E10" s="131"/>
      <c r="F10" s="131"/>
      <c r="G10" s="4"/>
      <c r="H10" s="4"/>
    </row>
    <row r="11" spans="1:10" ht="15" x14ac:dyDescent="0.2">
      <c r="A11" s="116"/>
      <c r="B11" s="116"/>
      <c r="C11" s="116"/>
      <c r="D11" s="116"/>
      <c r="E11" s="116"/>
      <c r="F11" s="116"/>
      <c r="G11" s="4"/>
      <c r="H11" s="4"/>
    </row>
    <row r="12" spans="1:10" ht="15" x14ac:dyDescent="0.2">
      <c r="A12" s="116"/>
      <c r="B12" s="116"/>
      <c r="C12" s="116"/>
      <c r="D12" s="116"/>
      <c r="E12" s="116"/>
      <c r="F12" s="116"/>
      <c r="G12" s="4"/>
      <c r="H12" s="4"/>
    </row>
    <row r="13" spans="1:10" ht="15" x14ac:dyDescent="0.2">
      <c r="A13" s="116"/>
      <c r="B13" s="116"/>
      <c r="C13" s="116"/>
      <c r="D13" s="116"/>
      <c r="E13" s="116"/>
      <c r="F13" s="116"/>
      <c r="G13" s="4"/>
      <c r="H13" s="4"/>
    </row>
    <row r="14" spans="1:10" ht="15" x14ac:dyDescent="0.2">
      <c r="A14" s="116"/>
      <c r="B14" s="116"/>
      <c r="C14" s="116"/>
      <c r="D14" s="116"/>
      <c r="E14" s="116"/>
      <c r="F14" s="116"/>
      <c r="G14" s="4"/>
      <c r="H14" s="4"/>
    </row>
    <row r="15" spans="1:10" ht="15" x14ac:dyDescent="0.2">
      <c r="A15" s="116"/>
      <c r="B15" s="116"/>
      <c r="C15" s="116"/>
      <c r="D15" s="116"/>
      <c r="E15" s="116"/>
      <c r="F15" s="116"/>
      <c r="G15" s="4"/>
      <c r="H15" s="4"/>
    </row>
    <row r="16" spans="1:10" ht="15" x14ac:dyDescent="0.2">
      <c r="A16" s="116"/>
      <c r="B16" s="116"/>
      <c r="C16" s="116"/>
      <c r="D16" s="116"/>
      <c r="E16" s="116"/>
      <c r="F16" s="116"/>
      <c r="G16" s="4"/>
      <c r="H16" s="4"/>
    </row>
    <row r="17" spans="1:8" ht="15" x14ac:dyDescent="0.2">
      <c r="A17" s="116"/>
      <c r="B17" s="116"/>
      <c r="C17" s="116"/>
      <c r="D17" s="116"/>
      <c r="E17" s="116"/>
      <c r="F17" s="116"/>
      <c r="G17" s="4"/>
      <c r="H17" s="4"/>
    </row>
    <row r="18" spans="1:8" ht="15" x14ac:dyDescent="0.2">
      <c r="A18" s="116"/>
      <c r="B18" s="116"/>
      <c r="C18" s="116"/>
      <c r="D18" s="116"/>
      <c r="E18" s="116"/>
      <c r="F18" s="116"/>
      <c r="G18" s="4"/>
      <c r="H18" s="4"/>
    </row>
    <row r="19" spans="1:8" ht="15" x14ac:dyDescent="0.2">
      <c r="A19" s="116"/>
      <c r="B19" s="116"/>
      <c r="C19" s="116"/>
      <c r="D19" s="116"/>
      <c r="E19" s="116"/>
      <c r="F19" s="116"/>
      <c r="G19" s="4"/>
      <c r="H19" s="4"/>
    </row>
    <row r="20" spans="1:8" ht="15" x14ac:dyDescent="0.2">
      <c r="A20" s="116"/>
      <c r="B20" s="116"/>
      <c r="C20" s="116"/>
      <c r="D20" s="116"/>
      <c r="E20" s="116"/>
      <c r="F20" s="116"/>
      <c r="G20" s="4"/>
      <c r="H20" s="4"/>
    </row>
    <row r="21" spans="1:8" ht="15" x14ac:dyDescent="0.2">
      <c r="A21" s="116"/>
      <c r="B21" s="116"/>
      <c r="C21" s="116"/>
      <c r="D21" s="116"/>
      <c r="E21" s="116"/>
      <c r="F21" s="116"/>
      <c r="G21" s="4"/>
      <c r="H21" s="4"/>
    </row>
    <row r="22" spans="1:8" ht="15" x14ac:dyDescent="0.2">
      <c r="A22" s="116"/>
      <c r="B22" s="116"/>
      <c r="C22" s="116"/>
      <c r="D22" s="116"/>
      <c r="E22" s="116"/>
      <c r="F22" s="116"/>
      <c r="G22" s="4"/>
      <c r="H22" s="4"/>
    </row>
    <row r="23" spans="1:8" ht="15" x14ac:dyDescent="0.2">
      <c r="A23" s="116"/>
      <c r="B23" s="116"/>
      <c r="C23" s="116"/>
      <c r="D23" s="116"/>
      <c r="E23" s="116"/>
      <c r="F23" s="116"/>
      <c r="G23" s="4"/>
      <c r="H23" s="4"/>
    </row>
    <row r="24" spans="1:8" ht="15" x14ac:dyDescent="0.2">
      <c r="A24" s="116"/>
      <c r="B24" s="116"/>
      <c r="C24" s="116"/>
      <c r="D24" s="116"/>
      <c r="E24" s="116"/>
      <c r="F24" s="116"/>
      <c r="G24" s="4"/>
      <c r="H24" s="4"/>
    </row>
    <row r="25" spans="1:8" ht="15" x14ac:dyDescent="0.2">
      <c r="A25" s="116"/>
      <c r="B25" s="116"/>
      <c r="C25" s="116"/>
      <c r="D25" s="116"/>
      <c r="E25" s="116"/>
      <c r="F25" s="116"/>
      <c r="G25" s="4"/>
      <c r="H25" s="4"/>
    </row>
    <row r="26" spans="1:8" ht="15" x14ac:dyDescent="0.2">
      <c r="A26" s="116"/>
      <c r="B26" s="116"/>
      <c r="C26" s="116"/>
      <c r="D26" s="116"/>
      <c r="E26" s="116"/>
      <c r="F26" s="116"/>
      <c r="G26" s="4"/>
      <c r="H26" s="4"/>
    </row>
    <row r="27" spans="1:8" ht="15" x14ac:dyDescent="0.2">
      <c r="A27" s="116"/>
      <c r="B27" s="116"/>
      <c r="C27" s="116"/>
      <c r="D27" s="116"/>
      <c r="E27" s="116"/>
      <c r="F27" s="116"/>
      <c r="G27" s="4"/>
      <c r="H27" s="4"/>
    </row>
    <row r="28" spans="1:8" ht="15" x14ac:dyDescent="0.2">
      <c r="A28" s="116"/>
      <c r="B28" s="116"/>
      <c r="C28" s="116"/>
      <c r="D28" s="116"/>
      <c r="E28" s="116"/>
      <c r="F28" s="116"/>
      <c r="G28" s="4"/>
      <c r="H28" s="4"/>
    </row>
    <row r="29" spans="1:8" ht="15" x14ac:dyDescent="0.2">
      <c r="A29" s="116"/>
      <c r="B29" s="116"/>
      <c r="C29" s="116"/>
      <c r="D29" s="116"/>
      <c r="E29" s="116"/>
      <c r="F29" s="116"/>
      <c r="G29" s="4"/>
      <c r="H29" s="4"/>
    </row>
    <row r="30" spans="1:8" ht="15" x14ac:dyDescent="0.2">
      <c r="A30" s="116"/>
      <c r="B30" s="116"/>
      <c r="C30" s="116"/>
      <c r="D30" s="116"/>
      <c r="E30" s="116"/>
      <c r="F30" s="116"/>
      <c r="G30" s="4"/>
      <c r="H30" s="4"/>
    </row>
    <row r="31" spans="1:8" ht="15" x14ac:dyDescent="0.2">
      <c r="A31" s="116"/>
      <c r="B31" s="116"/>
      <c r="C31" s="116"/>
      <c r="D31" s="116"/>
      <c r="E31" s="116"/>
      <c r="F31" s="116"/>
      <c r="G31" s="4"/>
      <c r="H31" s="4"/>
    </row>
    <row r="32" spans="1:8" ht="15" x14ac:dyDescent="0.2">
      <c r="A32" s="116"/>
      <c r="B32" s="116"/>
      <c r="C32" s="116"/>
      <c r="D32" s="116"/>
      <c r="E32" s="116"/>
      <c r="F32" s="116"/>
      <c r="G32" s="4"/>
      <c r="H32" s="4"/>
    </row>
    <row r="33" spans="1:9" ht="15" x14ac:dyDescent="0.2">
      <c r="A33" s="116"/>
      <c r="B33" s="116"/>
      <c r="C33" s="116"/>
      <c r="D33" s="116"/>
      <c r="E33" s="116"/>
      <c r="F33" s="116"/>
      <c r="G33" s="4"/>
      <c r="H33" s="4"/>
    </row>
    <row r="34" spans="1:9" ht="15" x14ac:dyDescent="0.3">
      <c r="A34" s="116"/>
      <c r="B34" s="133"/>
      <c r="C34" s="133"/>
      <c r="D34" s="133"/>
      <c r="E34" s="133"/>
      <c r="F34" s="133" t="s">
        <v>402</v>
      </c>
      <c r="G34" s="114">
        <f>SUM(G9:G33)</f>
        <v>0</v>
      </c>
      <c r="H34" s="114">
        <f>SUM(H9:H33)</f>
        <v>0</v>
      </c>
    </row>
    <row r="35" spans="1:9" ht="15" x14ac:dyDescent="0.3">
      <c r="A35" s="281"/>
      <c r="B35" s="281"/>
      <c r="C35" s="281"/>
      <c r="D35" s="281"/>
      <c r="E35" s="281"/>
      <c r="F35" s="281"/>
      <c r="G35" s="281"/>
      <c r="H35" s="237"/>
      <c r="I35" s="237"/>
    </row>
    <row r="36" spans="1:9" ht="15" x14ac:dyDescent="0.3">
      <c r="A36" s="282" t="s">
        <v>469</v>
      </c>
      <c r="B36" s="282"/>
      <c r="C36" s="281"/>
      <c r="D36" s="281"/>
      <c r="E36" s="281"/>
      <c r="F36" s="281"/>
      <c r="G36" s="281"/>
      <c r="H36" s="237"/>
      <c r="I36" s="237"/>
    </row>
    <row r="37" spans="1:9" ht="15" x14ac:dyDescent="0.3">
      <c r="A37" s="282" t="s">
        <v>470</v>
      </c>
      <c r="B37" s="282"/>
      <c r="C37" s="281"/>
      <c r="D37" s="281"/>
      <c r="E37" s="281"/>
      <c r="F37" s="281"/>
      <c r="G37" s="281"/>
      <c r="H37" s="237"/>
      <c r="I37" s="237"/>
    </row>
    <row r="38" spans="1:9" ht="15" x14ac:dyDescent="0.3">
      <c r="A38" s="282"/>
      <c r="B38" s="282"/>
      <c r="C38" s="237"/>
      <c r="D38" s="237"/>
      <c r="E38" s="237"/>
      <c r="F38" s="237"/>
      <c r="G38" s="237"/>
      <c r="H38" s="237"/>
      <c r="I38" s="237"/>
    </row>
    <row r="39" spans="1:9" ht="15" x14ac:dyDescent="0.3">
      <c r="A39" s="282"/>
      <c r="B39" s="282"/>
      <c r="C39" s="237"/>
      <c r="D39" s="237"/>
      <c r="E39" s="237"/>
      <c r="F39" s="237"/>
      <c r="G39" s="237"/>
      <c r="H39" s="237"/>
      <c r="I39" s="237"/>
    </row>
    <row r="40" spans="1:9" x14ac:dyDescent="0.2">
      <c r="A40" s="278"/>
      <c r="B40" s="278"/>
      <c r="C40" s="278"/>
      <c r="D40" s="278"/>
      <c r="E40" s="278"/>
      <c r="F40" s="278"/>
      <c r="G40" s="278"/>
      <c r="H40" s="278"/>
      <c r="I40" s="278"/>
    </row>
    <row r="41" spans="1:9" ht="15" x14ac:dyDescent="0.3">
      <c r="A41" s="243" t="s">
        <v>120</v>
      </c>
      <c r="B41" s="243"/>
      <c r="C41" s="237"/>
      <c r="D41" s="237"/>
      <c r="E41" s="237"/>
      <c r="F41" s="237"/>
      <c r="G41" s="237"/>
      <c r="H41" s="237"/>
      <c r="I41" s="237"/>
    </row>
    <row r="42" spans="1:9" ht="15" x14ac:dyDescent="0.3">
      <c r="A42" s="237"/>
      <c r="B42" s="237"/>
      <c r="C42" s="237"/>
      <c r="D42" s="237"/>
      <c r="E42" s="237"/>
      <c r="F42" s="237"/>
      <c r="G42" s="237"/>
      <c r="H42" s="237"/>
      <c r="I42" s="237"/>
    </row>
    <row r="43" spans="1:9" ht="15" x14ac:dyDescent="0.3">
      <c r="A43" s="237"/>
      <c r="B43" s="237"/>
      <c r="C43" s="237"/>
      <c r="D43" s="237"/>
      <c r="E43" s="237"/>
      <c r="F43" s="237"/>
      <c r="G43" s="237"/>
      <c r="H43" s="237"/>
      <c r="I43" s="244"/>
    </row>
    <row r="44" spans="1:9" ht="15" x14ac:dyDescent="0.3">
      <c r="A44" s="243"/>
      <c r="B44" s="243"/>
      <c r="C44" s="243" t="s">
        <v>300</v>
      </c>
      <c r="D44" s="243"/>
      <c r="E44" s="243"/>
      <c r="F44" s="243"/>
      <c r="G44" s="243"/>
      <c r="H44" s="237"/>
      <c r="I44" s="244"/>
    </row>
    <row r="45" spans="1:9" ht="15" x14ac:dyDescent="0.3">
      <c r="A45" s="237"/>
      <c r="B45" s="237"/>
      <c r="C45" s="237" t="s">
        <v>299</v>
      </c>
      <c r="D45" s="237"/>
      <c r="E45" s="237"/>
      <c r="F45" s="237"/>
      <c r="G45" s="237"/>
      <c r="H45" s="237"/>
      <c r="I45" s="244"/>
    </row>
    <row r="46" spans="1:9" x14ac:dyDescent="0.2">
      <c r="A46" s="245"/>
      <c r="B46" s="245"/>
      <c r="C46" s="245" t="s">
        <v>155</v>
      </c>
      <c r="D46" s="245"/>
      <c r="E46" s="245"/>
      <c r="F46" s="245"/>
      <c r="G46" s="245"/>
    </row>
  </sheetData>
  <mergeCells count="2">
    <mergeCell ref="G1:H1"/>
    <mergeCell ref="G2:H2"/>
  </mergeCells>
  <printOptions gridLines="1"/>
  <pageMargins left="0.25" right="0.25" top="0.75" bottom="0.75" header="0.3" footer="0.3"/>
  <pageSetup scale="81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91"/>
  <sheetViews>
    <sheetView showGridLines="0" topLeftCell="A55" workbookViewId="0">
      <selection activeCell="C39" sqref="C39"/>
    </sheetView>
  </sheetViews>
  <sheetFormatPr defaultRowHeight="15" x14ac:dyDescent="0.3"/>
  <cols>
    <col min="1" max="1" width="14.28515625" style="23" customWidth="1"/>
    <col min="2" max="2" width="60.28515625" style="23" customWidth="1"/>
    <col min="3" max="4" width="13.28515625" style="23" customWidth="1"/>
    <col min="5" max="5" width="0.7109375" style="23" customWidth="1"/>
    <col min="6" max="16384" width="9.140625" style="23"/>
  </cols>
  <sheetData>
    <row r="1" spans="1:5" x14ac:dyDescent="0.3">
      <c r="A1" s="98" t="s">
        <v>338</v>
      </c>
      <c r="B1" s="161"/>
      <c r="C1" s="385" t="s">
        <v>123</v>
      </c>
      <c r="D1" s="385"/>
      <c r="E1" s="201"/>
    </row>
    <row r="2" spans="1:5" x14ac:dyDescent="0.3">
      <c r="A2" s="101" t="s">
        <v>158</v>
      </c>
      <c r="B2" s="161"/>
      <c r="C2" s="388" t="s">
        <v>513</v>
      </c>
      <c r="D2" s="389"/>
      <c r="E2" s="201"/>
    </row>
    <row r="3" spans="1:5" x14ac:dyDescent="0.3">
      <c r="A3" s="101"/>
      <c r="B3" s="161"/>
      <c r="C3" s="100"/>
      <c r="D3" s="100"/>
      <c r="E3" s="201"/>
    </row>
    <row r="4" spans="1:5" s="2" customFormat="1" x14ac:dyDescent="0.3">
      <c r="A4" s="102" t="str">
        <f>'ფორმა N2'!A4</f>
        <v>ანგარიშვალდებული პირის დასახელება:</v>
      </c>
      <c r="B4" s="102"/>
      <c r="C4" s="101"/>
      <c r="D4" s="101"/>
      <c r="E4" s="149"/>
    </row>
    <row r="5" spans="1:5" s="2" customFormat="1" x14ac:dyDescent="0.3">
      <c r="A5" s="167" t="s">
        <v>484</v>
      </c>
      <c r="B5" s="152"/>
      <c r="C5" s="69"/>
      <c r="D5" s="69"/>
      <c r="E5" s="149"/>
    </row>
    <row r="6" spans="1:5" s="2" customFormat="1" x14ac:dyDescent="0.3">
      <c r="A6" s="102"/>
      <c r="B6" s="102"/>
      <c r="C6" s="101"/>
      <c r="D6" s="101"/>
      <c r="E6" s="149"/>
    </row>
    <row r="7" spans="1:5" s="6" customFormat="1" x14ac:dyDescent="0.3">
      <c r="A7" s="135"/>
      <c r="B7" s="135"/>
      <c r="C7" s="103"/>
      <c r="D7" s="103"/>
      <c r="E7" s="202"/>
    </row>
    <row r="8" spans="1:5" s="6" customFormat="1" ht="30" x14ac:dyDescent="0.3">
      <c r="A8" s="147" t="s">
        <v>66</v>
      </c>
      <c r="B8" s="104" t="s">
        <v>11</v>
      </c>
      <c r="C8" s="104" t="s">
        <v>10</v>
      </c>
      <c r="D8" s="104" t="s">
        <v>9</v>
      </c>
      <c r="E8" s="202"/>
    </row>
    <row r="9" spans="1:5" s="9" customFormat="1" ht="18" x14ac:dyDescent="0.2">
      <c r="A9" s="13">
        <v>1</v>
      </c>
      <c r="B9" s="13" t="s">
        <v>59</v>
      </c>
      <c r="C9" s="107">
        <f>SUM(C10,C13,C52,C56,C57,C58)</f>
        <v>22428.34</v>
      </c>
      <c r="D9" s="107">
        <f>SUM(D10,D13,D52,D56,D57,D58)</f>
        <v>7677.04</v>
      </c>
      <c r="E9" s="203"/>
    </row>
    <row r="10" spans="1:5" s="9" customFormat="1" ht="18" x14ac:dyDescent="0.2">
      <c r="A10" s="14">
        <v>1.1000000000000001</v>
      </c>
      <c r="B10" s="14" t="s">
        <v>60</v>
      </c>
      <c r="C10" s="109">
        <f>SUM(C11:C12)</f>
        <v>250</v>
      </c>
      <c r="D10" s="109">
        <f>SUM(D11:D12)</f>
        <v>250</v>
      </c>
      <c r="E10" s="203"/>
    </row>
    <row r="11" spans="1:5" s="9" customFormat="1" ht="16.5" customHeight="1" x14ac:dyDescent="0.2">
      <c r="A11" s="16" t="s">
        <v>30</v>
      </c>
      <c r="B11" s="16" t="s">
        <v>61</v>
      </c>
      <c r="C11" s="38">
        <v>250</v>
      </c>
      <c r="D11" s="39">
        <v>250</v>
      </c>
      <c r="E11" s="203"/>
    </row>
    <row r="12" spans="1:5" ht="16.5" customHeight="1" x14ac:dyDescent="0.3">
      <c r="A12" s="16" t="s">
        <v>31</v>
      </c>
      <c r="B12" s="16" t="s">
        <v>0</v>
      </c>
      <c r="C12" s="38"/>
      <c r="D12" s="39"/>
      <c r="E12" s="201"/>
    </row>
    <row r="13" spans="1:5" x14ac:dyDescent="0.3">
      <c r="A13" s="14">
        <v>1.2</v>
      </c>
      <c r="B13" s="14" t="s">
        <v>62</v>
      </c>
      <c r="C13" s="109">
        <f>SUM(C14,C17,C29:C32,C35,C36,C42,C43,C44,C45,C46,C50,C51)</f>
        <v>22178.34</v>
      </c>
      <c r="D13" s="109">
        <f>SUM(D14,D17,D29:D32,D35,D36,D42,D43,D44,D45,D46,D50,D51)</f>
        <v>7427.04</v>
      </c>
      <c r="E13" s="201"/>
    </row>
    <row r="14" spans="1:5" x14ac:dyDescent="0.3">
      <c r="A14" s="16" t="s">
        <v>32</v>
      </c>
      <c r="B14" s="16" t="s">
        <v>1</v>
      </c>
      <c r="C14" s="108">
        <f>SUM(C15:C16)</f>
        <v>0</v>
      </c>
      <c r="D14" s="108">
        <f>SUM(D15:D16)</f>
        <v>0</v>
      </c>
      <c r="E14" s="201"/>
    </row>
    <row r="15" spans="1:5" ht="17.25" customHeight="1" x14ac:dyDescent="0.3">
      <c r="A15" s="17" t="s">
        <v>105</v>
      </c>
      <c r="B15" s="17" t="s">
        <v>63</v>
      </c>
      <c r="C15" s="40"/>
      <c r="D15" s="41"/>
      <c r="E15" s="201"/>
    </row>
    <row r="16" spans="1:5" ht="17.25" customHeight="1" x14ac:dyDescent="0.3">
      <c r="A16" s="17" t="s">
        <v>108</v>
      </c>
      <c r="B16" s="17" t="s">
        <v>64</v>
      </c>
      <c r="C16" s="40"/>
      <c r="D16" s="41"/>
      <c r="E16" s="201"/>
    </row>
    <row r="17" spans="1:5" x14ac:dyDescent="0.3">
      <c r="A17" s="16" t="s">
        <v>33</v>
      </c>
      <c r="B17" s="16" t="s">
        <v>2</v>
      </c>
      <c r="C17" s="108">
        <f>SUM(C18:C23,C28)</f>
        <v>938.55</v>
      </c>
      <c r="D17" s="108">
        <f>SUM(D18:D23,D28)</f>
        <v>438.55</v>
      </c>
      <c r="E17" s="201"/>
    </row>
    <row r="18" spans="1:5" ht="45" x14ac:dyDescent="0.3">
      <c r="A18" s="17" t="s">
        <v>12</v>
      </c>
      <c r="B18" s="17" t="s">
        <v>269</v>
      </c>
      <c r="C18" s="42"/>
      <c r="D18" s="43"/>
      <c r="E18" s="201"/>
    </row>
    <row r="19" spans="1:5" x14ac:dyDescent="0.3">
      <c r="A19" s="17" t="s">
        <v>13</v>
      </c>
      <c r="B19" s="17" t="s">
        <v>14</v>
      </c>
      <c r="C19" s="42"/>
      <c r="D19" s="44"/>
      <c r="E19" s="201"/>
    </row>
    <row r="20" spans="1:5" ht="30" x14ac:dyDescent="0.3">
      <c r="A20" s="17" t="s">
        <v>312</v>
      </c>
      <c r="B20" s="17" t="s">
        <v>22</v>
      </c>
      <c r="C20" s="42"/>
      <c r="D20" s="45"/>
      <c r="E20" s="201"/>
    </row>
    <row r="21" spans="1:5" x14ac:dyDescent="0.3">
      <c r="A21" s="17" t="s">
        <v>313</v>
      </c>
      <c r="B21" s="17" t="s">
        <v>15</v>
      </c>
      <c r="C21" s="42">
        <v>500</v>
      </c>
      <c r="D21" s="45">
        <v>0</v>
      </c>
      <c r="E21" s="201"/>
    </row>
    <row r="22" spans="1:5" x14ac:dyDescent="0.3">
      <c r="A22" s="17" t="s">
        <v>314</v>
      </c>
      <c r="B22" s="17" t="s">
        <v>16</v>
      </c>
      <c r="C22" s="42"/>
      <c r="D22" s="45"/>
      <c r="E22" s="201"/>
    </row>
    <row r="23" spans="1:5" x14ac:dyDescent="0.3">
      <c r="A23" s="17" t="s">
        <v>315</v>
      </c>
      <c r="B23" s="17" t="s">
        <v>17</v>
      </c>
      <c r="C23" s="164">
        <f>SUM(C24:C27)</f>
        <v>438.55</v>
      </c>
      <c r="D23" s="164">
        <f>SUM(D24:D27)</f>
        <v>438.55</v>
      </c>
      <c r="E23" s="201"/>
    </row>
    <row r="24" spans="1:5" ht="16.5" customHeight="1" x14ac:dyDescent="0.3">
      <c r="A24" s="19" t="s">
        <v>316</v>
      </c>
      <c r="B24" s="19" t="s">
        <v>18</v>
      </c>
      <c r="C24" s="42">
        <v>438.55</v>
      </c>
      <c r="D24" s="45">
        <v>438.55</v>
      </c>
      <c r="E24" s="201"/>
    </row>
    <row r="25" spans="1:5" ht="16.5" customHeight="1" x14ac:dyDescent="0.3">
      <c r="A25" s="19" t="s">
        <v>317</v>
      </c>
      <c r="B25" s="19" t="s">
        <v>19</v>
      </c>
      <c r="C25" s="42"/>
      <c r="D25" s="45"/>
      <c r="E25" s="201"/>
    </row>
    <row r="26" spans="1:5" ht="16.5" customHeight="1" x14ac:dyDescent="0.3">
      <c r="A26" s="19" t="s">
        <v>318</v>
      </c>
      <c r="B26" s="19" t="s">
        <v>20</v>
      </c>
      <c r="C26" s="42"/>
      <c r="D26" s="45"/>
      <c r="E26" s="201"/>
    </row>
    <row r="27" spans="1:5" ht="16.5" customHeight="1" x14ac:dyDescent="0.3">
      <c r="A27" s="19" t="s">
        <v>319</v>
      </c>
      <c r="B27" s="19" t="s">
        <v>23</v>
      </c>
      <c r="C27" s="42"/>
      <c r="D27" s="46"/>
      <c r="E27" s="201"/>
    </row>
    <row r="28" spans="1:5" x14ac:dyDescent="0.3">
      <c r="A28" s="17" t="s">
        <v>320</v>
      </c>
      <c r="B28" s="17" t="s">
        <v>21</v>
      </c>
      <c r="C28" s="42"/>
      <c r="D28" s="46"/>
      <c r="E28" s="201"/>
    </row>
    <row r="29" spans="1:5" x14ac:dyDescent="0.3">
      <c r="A29" s="16" t="s">
        <v>34</v>
      </c>
      <c r="B29" s="16" t="s">
        <v>3</v>
      </c>
      <c r="C29" s="38"/>
      <c r="D29" s="39"/>
      <c r="E29" s="201"/>
    </row>
    <row r="30" spans="1:5" x14ac:dyDescent="0.3">
      <c r="A30" s="16" t="s">
        <v>35</v>
      </c>
      <c r="B30" s="16" t="s">
        <v>4</v>
      </c>
      <c r="C30" s="38"/>
      <c r="D30" s="39"/>
      <c r="E30" s="201"/>
    </row>
    <row r="31" spans="1:5" x14ac:dyDescent="0.3">
      <c r="A31" s="16" t="s">
        <v>36</v>
      </c>
      <c r="B31" s="16" t="s">
        <v>5</v>
      </c>
      <c r="C31" s="38"/>
      <c r="D31" s="39"/>
      <c r="E31" s="201"/>
    </row>
    <row r="32" spans="1:5" ht="30" x14ac:dyDescent="0.3">
      <c r="A32" s="16" t="s">
        <v>37</v>
      </c>
      <c r="B32" s="16" t="s">
        <v>65</v>
      </c>
      <c r="C32" s="108">
        <f>SUM(C33:C34)</f>
        <v>0</v>
      </c>
      <c r="D32" s="108">
        <f>SUM(D33:D34)</f>
        <v>0</v>
      </c>
      <c r="E32" s="201"/>
    </row>
    <row r="33" spans="1:5" x14ac:dyDescent="0.3">
      <c r="A33" s="17" t="s">
        <v>321</v>
      </c>
      <c r="B33" s="17" t="s">
        <v>58</v>
      </c>
      <c r="C33" s="38"/>
      <c r="D33" s="39"/>
      <c r="E33" s="201"/>
    </row>
    <row r="34" spans="1:5" x14ac:dyDescent="0.3">
      <c r="A34" s="17" t="s">
        <v>322</v>
      </c>
      <c r="B34" s="17" t="s">
        <v>57</v>
      </c>
      <c r="C34" s="38"/>
      <c r="D34" s="39"/>
      <c r="E34" s="201"/>
    </row>
    <row r="35" spans="1:5" x14ac:dyDescent="0.3">
      <c r="A35" s="16" t="s">
        <v>38</v>
      </c>
      <c r="B35" s="16" t="s">
        <v>50</v>
      </c>
      <c r="C35" s="38">
        <v>5.79</v>
      </c>
      <c r="D35" s="39">
        <v>5.79</v>
      </c>
      <c r="E35" s="201"/>
    </row>
    <row r="36" spans="1:5" x14ac:dyDescent="0.3">
      <c r="A36" s="16" t="s">
        <v>39</v>
      </c>
      <c r="B36" s="16" t="s">
        <v>415</v>
      </c>
      <c r="C36" s="108">
        <f>SUM(C37:C41)</f>
        <v>8606.2999999999993</v>
      </c>
      <c r="D36" s="108">
        <f>SUM(D37:D41)</f>
        <v>2000</v>
      </c>
      <c r="E36" s="201"/>
    </row>
    <row r="37" spans="1:5" x14ac:dyDescent="0.3">
      <c r="A37" s="17" t="s">
        <v>412</v>
      </c>
      <c r="B37" s="17" t="s">
        <v>416</v>
      </c>
      <c r="C37" s="38"/>
      <c r="D37" s="38"/>
      <c r="E37" s="201"/>
    </row>
    <row r="38" spans="1:5" x14ac:dyDescent="0.3">
      <c r="A38" s="17" t="s">
        <v>413</v>
      </c>
      <c r="B38" s="17" t="s">
        <v>417</v>
      </c>
      <c r="C38" s="38"/>
      <c r="D38" s="38"/>
      <c r="E38" s="201"/>
    </row>
    <row r="39" spans="1:5" x14ac:dyDescent="0.3">
      <c r="A39" s="17" t="s">
        <v>414</v>
      </c>
      <c r="B39" s="17" t="s">
        <v>420</v>
      </c>
      <c r="C39" s="381">
        <f>2702.1*2+3202.1</f>
        <v>8606.2999999999993</v>
      </c>
      <c r="D39" s="39">
        <v>2000</v>
      </c>
      <c r="E39" s="201"/>
    </row>
    <row r="40" spans="1:5" x14ac:dyDescent="0.3">
      <c r="A40" s="17" t="s">
        <v>419</v>
      </c>
      <c r="B40" s="17" t="s">
        <v>421</v>
      </c>
      <c r="C40" s="38"/>
      <c r="D40" s="39"/>
      <c r="E40" s="201"/>
    </row>
    <row r="41" spans="1:5" x14ac:dyDescent="0.3">
      <c r="A41" s="17" t="s">
        <v>422</v>
      </c>
      <c r="B41" s="17" t="s">
        <v>418</v>
      </c>
      <c r="C41" s="38"/>
      <c r="D41" s="39"/>
      <c r="E41" s="201"/>
    </row>
    <row r="42" spans="1:5" ht="30" x14ac:dyDescent="0.3">
      <c r="A42" s="16" t="s">
        <v>40</v>
      </c>
      <c r="B42" s="16" t="s">
        <v>28</v>
      </c>
      <c r="C42" s="38"/>
      <c r="D42" s="39"/>
      <c r="E42" s="201"/>
    </row>
    <row r="43" spans="1:5" ht="30" x14ac:dyDescent="0.3">
      <c r="A43" s="16" t="s">
        <v>41</v>
      </c>
      <c r="B43" s="16" t="s">
        <v>24</v>
      </c>
      <c r="C43" s="38"/>
      <c r="D43" s="39"/>
      <c r="E43" s="201"/>
    </row>
    <row r="44" spans="1:5" x14ac:dyDescent="0.3">
      <c r="A44" s="16" t="s">
        <v>42</v>
      </c>
      <c r="B44" s="16" t="s">
        <v>25</v>
      </c>
      <c r="C44" s="38"/>
      <c r="D44" s="39"/>
      <c r="E44" s="201"/>
    </row>
    <row r="45" spans="1:5" x14ac:dyDescent="0.3">
      <c r="A45" s="16" t="s">
        <v>43</v>
      </c>
      <c r="B45" s="16" t="s">
        <v>26</v>
      </c>
      <c r="C45" s="38"/>
      <c r="D45" s="39"/>
      <c r="E45" s="201"/>
    </row>
    <row r="46" spans="1:5" x14ac:dyDescent="0.3">
      <c r="A46" s="16" t="s">
        <v>44</v>
      </c>
      <c r="B46" s="16" t="s">
        <v>327</v>
      </c>
      <c r="C46" s="108">
        <f>SUM(C47:C49)</f>
        <v>12627.7</v>
      </c>
      <c r="D46" s="108">
        <f>SUM(D47:D49)</f>
        <v>4982.7</v>
      </c>
      <c r="E46" s="201"/>
    </row>
    <row r="47" spans="1:5" x14ac:dyDescent="0.3">
      <c r="A47" s="129" t="s">
        <v>432</v>
      </c>
      <c r="B47" s="129" t="s">
        <v>436</v>
      </c>
      <c r="C47" s="38">
        <f>7645+4982.7</f>
        <v>12627.7</v>
      </c>
      <c r="D47" s="39">
        <v>4982.7</v>
      </c>
      <c r="E47" s="201"/>
    </row>
    <row r="48" spans="1:5" x14ac:dyDescent="0.3">
      <c r="A48" s="129" t="s">
        <v>433</v>
      </c>
      <c r="B48" s="129" t="s">
        <v>435</v>
      </c>
      <c r="C48" s="38"/>
      <c r="D48" s="39"/>
      <c r="E48" s="201"/>
    </row>
    <row r="49" spans="1:5" x14ac:dyDescent="0.3">
      <c r="A49" s="129" t="s">
        <v>437</v>
      </c>
      <c r="B49" s="129" t="s">
        <v>438</v>
      </c>
      <c r="C49" s="38"/>
      <c r="D49" s="39"/>
      <c r="E49" s="201"/>
    </row>
    <row r="50" spans="1:5" ht="16.5" customHeight="1" x14ac:dyDescent="0.3">
      <c r="A50" s="16" t="s">
        <v>45</v>
      </c>
      <c r="B50" s="16" t="s">
        <v>29</v>
      </c>
      <c r="C50" s="38"/>
      <c r="D50" s="39"/>
      <c r="E50" s="201"/>
    </row>
    <row r="51" spans="1:5" x14ac:dyDescent="0.3">
      <c r="A51" s="16" t="s">
        <v>46</v>
      </c>
      <c r="B51" s="16" t="s">
        <v>6</v>
      </c>
      <c r="C51" s="38"/>
      <c r="D51" s="39"/>
      <c r="E51" s="201"/>
    </row>
    <row r="52" spans="1:5" ht="30" x14ac:dyDescent="0.3">
      <c r="A52" s="14">
        <v>1.3</v>
      </c>
      <c r="B52" s="116" t="s">
        <v>330</v>
      </c>
      <c r="C52" s="109">
        <f>SUM(C53:C55)</f>
        <v>0</v>
      </c>
      <c r="D52" s="109">
        <f>SUM(D53:D55)</f>
        <v>0</v>
      </c>
      <c r="E52" s="201"/>
    </row>
    <row r="53" spans="1:5" ht="30" x14ac:dyDescent="0.3">
      <c r="A53" s="16" t="s">
        <v>52</v>
      </c>
      <c r="B53" s="16" t="s">
        <v>49</v>
      </c>
      <c r="C53" s="38"/>
      <c r="D53" s="39"/>
      <c r="E53" s="201"/>
    </row>
    <row r="54" spans="1:5" x14ac:dyDescent="0.3">
      <c r="A54" s="16" t="s">
        <v>53</v>
      </c>
      <c r="B54" s="16" t="s">
        <v>48</v>
      </c>
      <c r="C54" s="38"/>
      <c r="D54" s="39"/>
      <c r="E54" s="201"/>
    </row>
    <row r="55" spans="1:5" x14ac:dyDescent="0.3">
      <c r="A55" s="16" t="s">
        <v>329</v>
      </c>
      <c r="B55" s="16" t="s">
        <v>328</v>
      </c>
      <c r="C55" s="38"/>
      <c r="D55" s="39"/>
      <c r="E55" s="201"/>
    </row>
    <row r="56" spans="1:5" ht="30" x14ac:dyDescent="0.3">
      <c r="A56" s="14">
        <v>1.4</v>
      </c>
      <c r="B56" s="14" t="s">
        <v>47</v>
      </c>
      <c r="C56" s="38"/>
      <c r="D56" s="39"/>
      <c r="E56" s="201"/>
    </row>
    <row r="57" spans="1:5" x14ac:dyDescent="0.3">
      <c r="A57" s="14">
        <v>1.5</v>
      </c>
      <c r="B57" s="14" t="s">
        <v>7</v>
      </c>
      <c r="C57" s="42"/>
      <c r="D57" s="45"/>
      <c r="E57" s="201"/>
    </row>
    <row r="58" spans="1:5" x14ac:dyDescent="0.3">
      <c r="A58" s="14">
        <v>1.6</v>
      </c>
      <c r="B58" s="54" t="s">
        <v>8</v>
      </c>
      <c r="C58" s="109">
        <f>SUM(C59:C63)</f>
        <v>0</v>
      </c>
      <c r="D58" s="109">
        <f>SUM(D59:D63)</f>
        <v>0</v>
      </c>
      <c r="E58" s="201"/>
    </row>
    <row r="59" spans="1:5" x14ac:dyDescent="0.3">
      <c r="A59" s="16" t="s">
        <v>331</v>
      </c>
      <c r="B59" s="55" t="s">
        <v>54</v>
      </c>
      <c r="C59" s="42"/>
      <c r="D59" s="45"/>
      <c r="E59" s="201"/>
    </row>
    <row r="60" spans="1:5" ht="30" x14ac:dyDescent="0.3">
      <c r="A60" s="16" t="s">
        <v>332</v>
      </c>
      <c r="B60" s="55" t="s">
        <v>56</v>
      </c>
      <c r="C60" s="42"/>
      <c r="D60" s="45"/>
      <c r="E60" s="201"/>
    </row>
    <row r="61" spans="1:5" x14ac:dyDescent="0.3">
      <c r="A61" s="16" t="s">
        <v>333</v>
      </c>
      <c r="B61" s="55" t="s">
        <v>55</v>
      </c>
      <c r="C61" s="45"/>
      <c r="D61" s="45"/>
      <c r="E61" s="201"/>
    </row>
    <row r="62" spans="1:5" x14ac:dyDescent="0.3">
      <c r="A62" s="16" t="s">
        <v>334</v>
      </c>
      <c r="B62" s="55" t="s">
        <v>27</v>
      </c>
      <c r="C62" s="42"/>
      <c r="D62" s="45"/>
      <c r="E62" s="201"/>
    </row>
    <row r="63" spans="1:5" x14ac:dyDescent="0.3">
      <c r="A63" s="16" t="s">
        <v>386</v>
      </c>
      <c r="B63" s="269" t="s">
        <v>387</v>
      </c>
      <c r="C63" s="42"/>
      <c r="D63" s="270"/>
      <c r="E63" s="201"/>
    </row>
    <row r="64" spans="1:5" ht="30" x14ac:dyDescent="0.3">
      <c r="A64" s="13">
        <v>2</v>
      </c>
      <c r="B64" s="57" t="s">
        <v>119</v>
      </c>
      <c r="C64" s="108"/>
      <c r="D64" s="165">
        <f>SUM(D65:D70)</f>
        <v>0</v>
      </c>
      <c r="E64" s="201"/>
    </row>
    <row r="65" spans="1:5" x14ac:dyDescent="0.3">
      <c r="A65" s="15">
        <v>2.1</v>
      </c>
      <c r="B65" s="58" t="s">
        <v>112</v>
      </c>
      <c r="C65" s="108"/>
      <c r="D65" s="47"/>
      <c r="E65" s="201"/>
    </row>
    <row r="66" spans="1:5" x14ac:dyDescent="0.3">
      <c r="A66" s="15">
        <v>2.2000000000000002</v>
      </c>
      <c r="B66" s="58" t="s">
        <v>117</v>
      </c>
      <c r="C66" s="108"/>
      <c r="D66" s="48"/>
      <c r="E66" s="201"/>
    </row>
    <row r="67" spans="1:5" x14ac:dyDescent="0.3">
      <c r="A67" s="15">
        <v>2.2999999999999998</v>
      </c>
      <c r="B67" s="58" t="s">
        <v>116</v>
      </c>
      <c r="C67" s="108"/>
      <c r="D67" s="48"/>
      <c r="E67" s="201"/>
    </row>
    <row r="68" spans="1:5" x14ac:dyDescent="0.3">
      <c r="A68" s="15">
        <v>2.4</v>
      </c>
      <c r="B68" s="58" t="s">
        <v>118</v>
      </c>
      <c r="C68" s="108"/>
      <c r="D68" s="48"/>
      <c r="E68" s="201"/>
    </row>
    <row r="69" spans="1:5" x14ac:dyDescent="0.3">
      <c r="A69" s="15">
        <v>2.5</v>
      </c>
      <c r="B69" s="58" t="s">
        <v>113</v>
      </c>
      <c r="C69" s="108"/>
      <c r="D69" s="48"/>
      <c r="E69" s="201"/>
    </row>
    <row r="70" spans="1:5" x14ac:dyDescent="0.3">
      <c r="A70" s="15">
        <v>2.6</v>
      </c>
      <c r="B70" s="58" t="s">
        <v>115</v>
      </c>
      <c r="C70" s="108"/>
      <c r="D70" s="48"/>
      <c r="E70" s="201"/>
    </row>
    <row r="71" spans="1:5" s="2" customFormat="1" x14ac:dyDescent="0.3">
      <c r="A71" s="13">
        <v>3</v>
      </c>
      <c r="B71" s="13" t="s">
        <v>279</v>
      </c>
      <c r="C71" s="110">
        <f>SUM(C72:C73)</f>
        <v>0</v>
      </c>
      <c r="D71" s="110">
        <f>SUM(D72:D73)</f>
        <v>0</v>
      </c>
      <c r="E71" s="146"/>
    </row>
    <row r="72" spans="1:5" s="2" customFormat="1" x14ac:dyDescent="0.3">
      <c r="A72" s="15">
        <v>3.1</v>
      </c>
      <c r="B72" s="56" t="s">
        <v>280</v>
      </c>
      <c r="C72" s="8"/>
      <c r="D72" s="25"/>
      <c r="E72" s="146"/>
    </row>
    <row r="73" spans="1:5" s="2" customFormat="1" x14ac:dyDescent="0.3">
      <c r="A73" s="15">
        <v>3.2</v>
      </c>
      <c r="B73" s="56" t="s">
        <v>281</v>
      </c>
      <c r="C73" s="8"/>
      <c r="D73" s="25"/>
      <c r="E73" s="146"/>
    </row>
    <row r="74" spans="1:5" s="2" customFormat="1" x14ac:dyDescent="0.3">
      <c r="A74" s="13">
        <v>4</v>
      </c>
      <c r="B74" s="13" t="s">
        <v>276</v>
      </c>
      <c r="C74" s="110">
        <f>SUM(C75:C76)</f>
        <v>0</v>
      </c>
      <c r="D74" s="110">
        <f>SUM(D75:D76)</f>
        <v>0</v>
      </c>
      <c r="E74" s="146"/>
    </row>
    <row r="75" spans="1:5" s="2" customFormat="1" x14ac:dyDescent="0.3">
      <c r="A75" s="15">
        <v>4.0999999999999996</v>
      </c>
      <c r="B75" s="15" t="s">
        <v>277</v>
      </c>
      <c r="C75" s="8"/>
      <c r="D75" s="8"/>
      <c r="E75" s="146"/>
    </row>
    <row r="76" spans="1:5" s="2" customFormat="1" x14ac:dyDescent="0.3">
      <c r="A76" s="15">
        <v>4.2</v>
      </c>
      <c r="B76" s="15" t="s">
        <v>278</v>
      </c>
      <c r="C76" s="8"/>
      <c r="D76" s="8"/>
      <c r="E76" s="146"/>
    </row>
    <row r="77" spans="1:5" s="2" customFormat="1" x14ac:dyDescent="0.3">
      <c r="A77" s="88" t="s">
        <v>126</v>
      </c>
      <c r="B77" s="87"/>
      <c r="C77" s="114">
        <f>SUM(C74,C71,C9)</f>
        <v>22428.34</v>
      </c>
      <c r="D77" s="114">
        <f>SUM(D74,D71,D64,D9)</f>
        <v>7677.04</v>
      </c>
      <c r="E77" s="146"/>
    </row>
    <row r="81" spans="1:9" s="26" customFormat="1" ht="12.75" x14ac:dyDescent="0.2"/>
    <row r="82" spans="1:9" s="26" customFormat="1" ht="12.75" x14ac:dyDescent="0.2"/>
    <row r="83" spans="1:9" s="2" customFormat="1" x14ac:dyDescent="0.3">
      <c r="A83" s="90" t="s">
        <v>120</v>
      </c>
      <c r="E83" s="5"/>
    </row>
    <row r="84" spans="1:9" s="2" customFormat="1" x14ac:dyDescent="0.3">
      <c r="E84"/>
      <c r="F84"/>
      <c r="G84"/>
      <c r="H84"/>
      <c r="I84"/>
    </row>
    <row r="85" spans="1:9" s="2" customFormat="1" x14ac:dyDescent="0.3">
      <c r="D85" s="12"/>
      <c r="E85"/>
      <c r="F85"/>
      <c r="G85"/>
      <c r="H85"/>
      <c r="I85"/>
    </row>
    <row r="86" spans="1:9" s="2" customFormat="1" x14ac:dyDescent="0.3">
      <c r="A86"/>
      <c r="B86" s="90" t="s">
        <v>300</v>
      </c>
      <c r="D86" s="12"/>
      <c r="E86"/>
      <c r="F86"/>
      <c r="G86"/>
      <c r="H86"/>
      <c r="I86"/>
    </row>
    <row r="87" spans="1:9" s="2" customFormat="1" x14ac:dyDescent="0.3">
      <c r="A87"/>
      <c r="B87" s="2" t="s">
        <v>299</v>
      </c>
      <c r="D87" s="12"/>
      <c r="E87"/>
      <c r="F87"/>
      <c r="G87"/>
      <c r="H87"/>
      <c r="I87"/>
    </row>
    <row r="88" spans="1:9" customFormat="1" ht="12.75" x14ac:dyDescent="0.2">
      <c r="B88" s="83" t="s">
        <v>155</v>
      </c>
    </row>
    <row r="89" spans="1:9" s="2" customFormat="1" x14ac:dyDescent="0.3">
      <c r="A89" s="11"/>
    </row>
    <row r="90" spans="1:9" s="26" customFormat="1" ht="12.75" x14ac:dyDescent="0.2"/>
    <row r="91" spans="1:9" s="26" customFormat="1" ht="12.75" x14ac:dyDescent="0.2"/>
  </sheetData>
  <mergeCells count="2">
    <mergeCell ref="C1:D1"/>
    <mergeCell ref="C2:D2"/>
  </mergeCells>
  <printOptions gridLines="1"/>
  <pageMargins left="0.2" right="0.25" top="0.38" bottom="0.6" header="0.17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8</vt:i4>
      </vt:variant>
    </vt:vector>
  </HeadingPairs>
  <TitlesOfParts>
    <vt:vector size="31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'ფორმა N2'!Print_Area</vt:lpstr>
      <vt:lpstr>'ფორმა N3'!Print_Area</vt:lpstr>
      <vt:lpstr>'ფორმა N4'!Print_Area</vt:lpstr>
      <vt:lpstr>'ფორმა N4.1'!Print_Area</vt:lpstr>
      <vt:lpstr>'ფორმა N6'!Print_Area</vt:lpstr>
      <vt:lpstr>'ფორმა N9'!Print_Area</vt:lpstr>
      <vt:lpstr>'ფორმა N9.1'!Print_Area</vt:lpstr>
      <vt:lpstr>'ფორმა N9.2'!Print_Area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2013-09-03T18:39:35Z</cp:lastPrinted>
  <dcterms:created xsi:type="dcterms:W3CDTF">2011-12-27T13:20:18Z</dcterms:created>
  <dcterms:modified xsi:type="dcterms:W3CDTF">2016-04-20T06:49:44Z</dcterms:modified>
</cp:coreProperties>
</file>