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firstSheet="1" activeTab="18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  <sheet name="Sheet1" sheetId="42" r:id="rId22"/>
  </sheets>
  <externalReferences>
    <externalReference r:id="rId23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9.7'!$A$1:$I$57</definedName>
    <definedName name="_xlnm.Print_Area" localSheetId="0">'ფორმა N1'!$A$1:$M$53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I28" i="35" l="1"/>
  <c r="I15" i="35"/>
  <c r="I19" i="35"/>
  <c r="I27" i="35"/>
  <c r="I26" i="35"/>
  <c r="I25" i="35"/>
  <c r="I24" i="35"/>
  <c r="I23" i="35"/>
  <c r="I22" i="35"/>
  <c r="I18" i="35"/>
  <c r="I17" i="35"/>
  <c r="I16" i="35"/>
  <c r="I13" i="35"/>
  <c r="I14" i="35"/>
  <c r="I20" i="35"/>
  <c r="I21" i="35"/>
  <c r="I12" i="35"/>
  <c r="D75" i="8"/>
  <c r="C75" i="8"/>
  <c r="I47" i="35" l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D10" i="7"/>
  <c r="D9" i="7" s="1"/>
  <c r="C46" i="8" l="1"/>
  <c r="C36" i="8"/>
  <c r="H39" i="10" l="1"/>
  <c r="H36" i="10" s="1"/>
  <c r="H32" i="10"/>
  <c r="H24" i="10"/>
  <c r="H19" i="10"/>
  <c r="H17" i="10" s="1"/>
  <c r="H14" i="10"/>
  <c r="A5" i="39" l="1"/>
  <c r="A4" i="39"/>
  <c r="D14" i="8"/>
  <c r="D46" i="8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1" i="18"/>
  <c r="G12" i="18" s="1"/>
  <c r="G10" i="18"/>
  <c r="A4" i="18"/>
  <c r="A5" i="3" l="1"/>
  <c r="D52" i="8" l="1"/>
  <c r="C52" i="8"/>
  <c r="H10" i="10" l="1"/>
  <c r="H9" i="10" s="1"/>
  <c r="A5" i="17" l="1"/>
  <c r="A5" i="9"/>
  <c r="A5" i="12"/>
  <c r="A5" i="8"/>
  <c r="A5" i="7"/>
  <c r="A5" i="16"/>
  <c r="C64" i="12" l="1"/>
  <c r="D64" i="12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32" i="8"/>
  <c r="C32" i="8"/>
  <c r="D23" i="8"/>
  <c r="D17" i="8" s="1"/>
  <c r="C23" i="8"/>
  <c r="C17" i="8" s="1"/>
  <c r="C14" i="8"/>
  <c r="D18" i="3"/>
  <c r="C18" i="3"/>
  <c r="D15" i="3"/>
  <c r="C15" i="3"/>
  <c r="D12" i="3"/>
  <c r="C10" i="3" l="1"/>
  <c r="C13" i="8"/>
  <c r="C9" i="8" s="1"/>
  <c r="D13" i="8"/>
  <c r="D9" i="8" s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<sst xmlns="http://schemas.openxmlformats.org/spreadsheetml/2006/main" count="994" uniqueCount="596">
  <si>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</si>
  <si>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</si>
  <si>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</si>
  <si>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</si>
  <si>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</si>
  <si>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</si>
  <si>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</si>
  <si>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</si>
  <si>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</si>
  <si>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</si>
  <si>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</si>
  <si>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</si>
  <si>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</si>
  <si>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</si>
  <si>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</si>
  <si>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</si>
  <si>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</si>
  <si>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</si>
  <si>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</si>
  <si>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</si>
  <si>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</si>
  <si>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</si>
  <si>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</si>
  <si>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</si>
  <si>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</si>
  <si>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</si>
  <si>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</si>
  <si>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</si>
  <si>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</si>
  <si>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</si>
  <si>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</si>
  <si>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</si>
  <si>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</si>
  <si>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</si>
  <si>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</si>
  <si>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</si>
  <si>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</si>
  <si>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</si>
  <si>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</si>
  <si>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</si>
  <si>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</si>
  <si>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</si>
  <si>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</si>
  <si>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</si>
  <si>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</si>
  <si>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</si>
  <si>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</si>
  <si>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</si>
  <si>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</si>
  <si>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</si>
  <si>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</si>
  <si>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</si>
  <si>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</si>
  <si>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</si>
  <si>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</si>
  <si>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</si>
  <si>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</si>
  <si>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</si>
  <si>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</si>
  <si>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</si>
  <si>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</si>
  <si>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</si>
  <si>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</si>
  <si>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</si>
  <si>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</si>
  <si>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</si>
  <si>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</si>
  <si>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</si>
  <si>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</si>
  <si>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</si>
  <si>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</si>
  <si>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</si>
  <si>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</si>
  <si>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</si>
  <si>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</si>
  <si>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</si>
  <si>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</si>
  <si>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</si>
  <si>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</si>
  <si>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</si>
  <si>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</si>
  <si>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</si>
  <si>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</si>
  <si>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</si>
  <si>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</si>
  <si>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</si>
  <si>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</si>
  <si>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</si>
  <si>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</si>
  <si>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</si>
  <si>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</si>
  <si>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</si>
  <si>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</si>
  <si>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</si>
  <si>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</si>
  <si>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</si>
  <si>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</si>
  <si>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</si>
  <si>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</si>
  <si>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</si>
  <si>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</si>
  <si>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</si>
  <si>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</si>
  <si>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</si>
  <si>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</si>
  <si>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</si>
  <si>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</si>
  <si>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</si>
  <si>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</si>
  <si>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</si>
  <si>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</si>
  <si>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</si>
  <si>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</si>
  <si>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</si>
  <si>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</si>
  <si>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</si>
  <si>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</si>
  <si>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</si>
  <si>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</si>
  <si>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</si>
  <si>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</si>
  <si>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</si>
  <si>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</si>
  <si>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</si>
  <si>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</si>
  <si>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</si>
  <si>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</si>
  <si>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</si>
  <si>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</si>
  <si>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</si>
  <si>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</si>
  <si>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</si>
  <si>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</si>
  <si>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</si>
  <si>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</si>
  <si>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</si>
  <si>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</si>
  <si>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</si>
  <si>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</si>
  <si>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</si>
  <si>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</si>
  <si>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</si>
  <si>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</si>
  <si>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</si>
  <si>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</si>
  <si>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</si>
  <si>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</si>
  <si>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</si>
  <si>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</si>
  <si>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</si>
  <si>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</si>
  <si>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</si>
  <si>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</si>
  <si>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</si>
  <si>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</si>
  <si>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</si>
  <si>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</si>
  <si>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</si>
  <si>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</si>
  <si>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</si>
  <si>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</si>
  <si>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</si>
  <si>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</si>
  <si>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</si>
  <si>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</si>
  <si>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</si>
  <si>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</si>
  <si>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</si>
  <si>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</si>
  <si>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</si>
  <si>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</si>
  <si>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</si>
  <si>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</si>
  <si>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</si>
  <si>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</si>
  <si>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</si>
  <si>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</si>
  <si>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</si>
  <si>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</si>
  <si>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</si>
  <si>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</si>
  <si>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</si>
  <si>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</si>
  <si>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</si>
  <si>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</si>
  <si>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</si>
  <si>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</si>
  <si>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</si>
  <si>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</si>
  <si>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</si>
  <si>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</si>
  <si>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</si>
  <si>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</si>
  <si>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</si>
  <si>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</si>
  <si>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</si>
  <si>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</si>
  <si>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</si>
  <si>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</si>
  <si>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</si>
  <si>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</si>
  <si>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</si>
  <si>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</si>
  <si>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</si>
  <si>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</si>
  <si>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</si>
  <si>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</si>
  <si>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</si>
  <si>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</si>
  <si>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</si>
  <si>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</si>
  <si>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</si>
  <si>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</si>
  <si>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</si>
  <si>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</si>
  <si>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</si>
  <si>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</si>
  <si>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</si>
  <si>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</si>
  <si>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</si>
  <si>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</si>
  <si>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</si>
  <si>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</si>
  <si>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</si>
  <si>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</si>
  <si>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</si>
  <si>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</si>
  <si>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</si>
  <si>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</si>
  <si>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</si>
  <si>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</si>
  <si>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</si>
  <si>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</si>
  <si>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</si>
  <si>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</si>
  <si>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</si>
  <si>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</si>
  <si>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</si>
  <si>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</si>
  <si>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</si>
  <si>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</si>
  <si>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</si>
  <si>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</si>
  <si>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</si>
  <si>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</si>
  <si>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</si>
  <si>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</si>
  <si>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</si>
  <si>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</si>
  <si>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</si>
  <si>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</si>
  <si>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</si>
  <si>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</si>
  <si>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</si>
  <si>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</si>
  <si>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</si>
  <si>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</si>
  <si>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</si>
  <si>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</si>
  <si>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</si>
  <si>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</si>
  <si>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</si>
  <si>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</si>
  <si>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</si>
  <si>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</si>
  <si>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</si>
  <si>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</si>
  <si>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</si>
  <si>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</si>
  <si>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</si>
  <si>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</si>
  <si>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</si>
  <si>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</si>
  <si>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</si>
  <si>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</si>
  <si>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</si>
  <si>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</si>
  <si>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</si>
  <si>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</si>
  <si>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</si>
  <si>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</si>
  <si>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</si>
  <si>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</si>
  <si>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</si>
  <si>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</si>
  <si>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</si>
  <si>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</si>
  <si>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</si>
  <si>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</si>
  <si>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</si>
  <si>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</si>
  <si>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</si>
  <si>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</si>
  <si>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</si>
  <si>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</si>
  <si>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</si>
  <si>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</si>
  <si>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</si>
  <si>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</si>
  <si>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</si>
  <si>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</si>
  <si>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</si>
  <si>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</si>
  <si>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</si>
  <si>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</si>
  <si>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</si>
  <si>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</si>
  <si>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</si>
  <si>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</si>
  <si>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</si>
  <si>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</si>
  <si>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</si>
  <si>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</si>
  <si>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</si>
  <si>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</si>
  <si>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</si>
  <si>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</si>
  <si>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</si>
  <si>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</si>
  <si>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</si>
  <si>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</si>
  <si>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</si>
  <si>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</si>
  <si>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</si>
  <si>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</si>
  <si>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</si>
  <si>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</si>
  <si>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</si>
  <si>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</si>
  <si>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</si>
  <si>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</si>
  <si>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</si>
  <si>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</si>
  <si>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</si>
  <si>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</si>
  <si>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</si>
  <si>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</si>
  <si>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</si>
  <si>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</si>
  <si>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</si>
  <si>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</si>
  <si>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</si>
  <si>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</si>
  <si>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</si>
  <si>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</si>
  <si>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</si>
  <si>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</si>
  <si>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</si>
  <si>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</si>
  <si>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</si>
  <si>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</si>
  <si>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</si>
  <si>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</si>
  <si>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</si>
  <si>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</si>
  <si>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</si>
  <si>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</si>
  <si>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</si>
  <si>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</si>
  <si>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</si>
  <si>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</si>
  <si>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</si>
  <si>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</si>
  <si>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</si>
  <si>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</si>
  <si>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</si>
  <si>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</si>
  <si>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</si>
  <si>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</si>
  <si>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</si>
  <si>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</si>
  <si>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</si>
  <si>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</si>
  <si>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</si>
  <si>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</si>
  <si>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</si>
  <si>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</si>
  <si>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</si>
  <si>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</si>
  <si>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</si>
  <si>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</si>
  <si>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</si>
  <si>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</si>
  <si>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</si>
  <si>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</si>
  <si>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</si>
  <si>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</si>
  <si>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</si>
  <si>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</si>
  <si>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</si>
  <si>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</si>
  <si>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</si>
  <si>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</si>
  <si>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</si>
  <si>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</si>
  <si>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</si>
  <si>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</si>
  <si>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</si>
  <si>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</si>
  <si>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</si>
  <si>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</si>
  <si>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</si>
  <si>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</si>
  <si>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</si>
  <si>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</si>
  <si>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</si>
  <si>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</si>
  <si>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</si>
  <si>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</si>
  <si>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</si>
  <si>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</si>
  <si>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</si>
  <si>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</si>
  <si>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</si>
  <si>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</si>
  <si>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</si>
  <si>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</si>
  <si>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</si>
  <si>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</si>
  <si>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</si>
  <si>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</si>
  <si>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</si>
  <si>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</si>
  <si>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</si>
  <si>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</si>
  <si>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</si>
  <si>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</si>
  <si>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</si>
  <si>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</si>
  <si>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</si>
  <si>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</si>
  <si>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</si>
  <si>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</si>
  <si>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</si>
  <si>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</si>
  <si>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</si>
  <si>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</si>
  <si>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</si>
  <si>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</si>
  <si>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</si>
  <si>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</si>
  <si>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</si>
  <si>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</si>
  <si>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</si>
  <si>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</si>
  <si>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</si>
  <si>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</si>
  <si>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</si>
  <si>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</si>
  <si>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ფულადი შემოწირულობა</t>
  </si>
  <si>
    <t>კილასონია</t>
  </si>
  <si>
    <t>უშანგი</t>
  </si>
  <si>
    <t>გველესიანი</t>
  </si>
  <si>
    <t>ლიანა</t>
  </si>
  <si>
    <t>01009017694</t>
  </si>
  <si>
    <t>01009000199</t>
  </si>
  <si>
    <t>მჭედლიშვილი</t>
  </si>
  <si>
    <t>01007006156</t>
  </si>
  <si>
    <t>ჭანიშვილი</t>
  </si>
  <si>
    <t>ნინო</t>
  </si>
  <si>
    <t>01008004913</t>
  </si>
  <si>
    <t>05,08,2014</t>
  </si>
  <si>
    <t>05,10,2014</t>
  </si>
  <si>
    <t>05,13,2014</t>
  </si>
  <si>
    <t>05,14,2014</t>
  </si>
  <si>
    <t>მუშკუდიანი</t>
  </si>
  <si>
    <t>მარინა</t>
  </si>
  <si>
    <t>60003004078</t>
  </si>
  <si>
    <t>05,16,2014</t>
  </si>
  <si>
    <t>ლომიძე</t>
  </si>
  <si>
    <t>დავით</t>
  </si>
  <si>
    <t>01023004668</t>
  </si>
  <si>
    <t>05,19,2014</t>
  </si>
  <si>
    <t>წიკლაური</t>
  </si>
  <si>
    <t>ეთერ</t>
  </si>
  <si>
    <t>01015009262</t>
  </si>
  <si>
    <t>05,21,2014</t>
  </si>
  <si>
    <t>ფურხული</t>
  </si>
  <si>
    <t>ამირან</t>
  </si>
  <si>
    <t>01022004254</t>
  </si>
  <si>
    <t>მიქელაძე</t>
  </si>
  <si>
    <t>თეიმურაზ</t>
  </si>
  <si>
    <t>61001002993</t>
  </si>
  <si>
    <t>ბარათაშვილი</t>
  </si>
  <si>
    <t>ელენე</t>
  </si>
  <si>
    <t>01024016441</t>
  </si>
  <si>
    <t>ბაძაღუა</t>
  </si>
  <si>
    <t>იოსებ</t>
  </si>
  <si>
    <t>01024031029</t>
  </si>
  <si>
    <t>ნუცუბიძე</t>
  </si>
  <si>
    <t>გია</t>
  </si>
  <si>
    <t>01009010219</t>
  </si>
  <si>
    <t>ლობჟანიძე</t>
  </si>
  <si>
    <t>ლაშა</t>
  </si>
  <si>
    <t>12001009551</t>
  </si>
  <si>
    <t>როგავა</t>
  </si>
  <si>
    <t>თამთა</t>
  </si>
  <si>
    <t>47001037899</t>
  </si>
  <si>
    <t>05,22,2014</t>
  </si>
  <si>
    <t>05,23,2014</t>
  </si>
  <si>
    <t>05,24,2014</t>
  </si>
  <si>
    <t>60001028118</t>
  </si>
  <si>
    <t>42001010798</t>
  </si>
  <si>
    <t>21001004203</t>
  </si>
  <si>
    <t>01030011966</t>
  </si>
  <si>
    <t>60001072372</t>
  </si>
  <si>
    <t>10001004543</t>
  </si>
  <si>
    <t>09001004398</t>
  </si>
  <si>
    <t>16001005929</t>
  </si>
  <si>
    <t>01025022333</t>
  </si>
  <si>
    <t>ნემსიწვერიძე</t>
  </si>
  <si>
    <t>კახაბერ</t>
  </si>
  <si>
    <t>ბუკია</t>
  </si>
  <si>
    <t>მალხაზ</t>
  </si>
  <si>
    <t>ხვიჩა</t>
  </si>
  <si>
    <t>წკეპლაძე</t>
  </si>
  <si>
    <t>ვაშაძე</t>
  </si>
  <si>
    <t>თამაზ</t>
  </si>
  <si>
    <t>შენგელია</t>
  </si>
  <si>
    <t>სოფიო</t>
  </si>
  <si>
    <t>სუპატაშვილი</t>
  </si>
  <si>
    <t>სვანიძე</t>
  </si>
  <si>
    <t>ნათელა</t>
  </si>
  <si>
    <t>გუმბერიძე</t>
  </si>
  <si>
    <t>ნუნუ</t>
  </si>
  <si>
    <t>ბურაშვილი</t>
  </si>
  <si>
    <t>ანანიძე</t>
  </si>
  <si>
    <t>ზაზა</t>
  </si>
  <si>
    <t>მანჯავიძე</t>
  </si>
  <si>
    <t>არჩილ</t>
  </si>
  <si>
    <t>მეგი</t>
  </si>
  <si>
    <t>გაფრინდაშვილი</t>
  </si>
  <si>
    <t>ცირა</t>
  </si>
  <si>
    <t>გახოკიძე</t>
  </si>
  <si>
    <t>იურისტი</t>
  </si>
  <si>
    <t>ბუღალტერი</t>
  </si>
  <si>
    <t>ფონდის თავჯდომარე</t>
  </si>
  <si>
    <t>გენ.მდივანი</t>
  </si>
  <si>
    <t>05,07,2014</t>
  </si>
  <si>
    <t>შემოსავლის ტიპი *</t>
  </si>
  <si>
    <t>თარხან-მოურავი</t>
  </si>
  <si>
    <t>ა.მჭედლიშვილი                                                                                        მ.გაფრინდაშვილი</t>
  </si>
  <si>
    <t>დავით თარხან- მოურავი-საქართველოს პატრიოტთა ალიანსი</t>
  </si>
  <si>
    <t>თიბისი</t>
  </si>
  <si>
    <t>GE40TB7002836080100010</t>
  </si>
  <si>
    <t>სს სინემა კლუბი</t>
  </si>
  <si>
    <t>04,15,2014</t>
  </si>
  <si>
    <t>შპს კომბიტეკი</t>
  </si>
  <si>
    <t>სარეკლამო მომსახურება</t>
  </si>
  <si>
    <t>შპს ედვერთლაინი</t>
  </si>
  <si>
    <t>შპს ევროდიზაინი</t>
  </si>
  <si>
    <t>04,25,2014</t>
  </si>
  <si>
    <t>შპს აუთდორ.ჯი</t>
  </si>
  <si>
    <t>04,30,2014</t>
  </si>
  <si>
    <t>შპს მედიატორი</t>
  </si>
  <si>
    <t>სსიპ ქუთაისის მელიტონ ბალანჩივაძის სახელობის ოპერისა და ბალეტის პროფესიული სახელმწიფო თეატრი</t>
  </si>
  <si>
    <t>ფართის იჯარა</t>
  </si>
  <si>
    <t>05,17,2014</t>
  </si>
  <si>
    <t>ს.ს ბეჭდვითი სიტყვის კომბინატი</t>
  </si>
  <si>
    <t>05,20,2014</t>
  </si>
  <si>
    <t>შპს ჯიემტი სასტუმროები</t>
  </si>
  <si>
    <t>დარბაზის იჯარა</t>
  </si>
  <si>
    <t>შპს Art Hause</t>
  </si>
  <si>
    <t>ბეჭდვითი მომსახურება</t>
  </si>
  <si>
    <t>ხონის ახალგაზრდული კავშირის ლიგა</t>
  </si>
  <si>
    <t>გაზეთის ფართობის გამოყენება</t>
  </si>
  <si>
    <t>შპს ჯეო ქლინ+</t>
  </si>
  <si>
    <t>შპს ბიარტი</t>
  </si>
  <si>
    <t>შპს პრო-მეგა</t>
  </si>
  <si>
    <t>თეკა კომპანია</t>
  </si>
  <si>
    <t>05,25,2014</t>
  </si>
  <si>
    <t>შპს თეგი</t>
  </si>
  <si>
    <t>ს.ს სინემა კლუბი</t>
  </si>
  <si>
    <t>იჯარა,კომუნალური</t>
  </si>
  <si>
    <t>შპს ნეპტუნი</t>
  </si>
  <si>
    <t>თბილისი ძმ.კაკაბაძეების 2ა</t>
  </si>
  <si>
    <t>ბორჯომი ბარათაშვილის 1</t>
  </si>
  <si>
    <t>9კვ.მ</t>
  </si>
  <si>
    <t>გიორგი</t>
  </si>
  <si>
    <t>ჭიათურა ნინოშვილის 18</t>
  </si>
  <si>
    <t>33 კვ.მ</t>
  </si>
  <si>
    <t>ნარგიზი</t>
  </si>
  <si>
    <t>სვოიაკ</t>
  </si>
  <si>
    <t>გიორგი მიქელაძე</t>
  </si>
  <si>
    <t>05,11,2014</t>
  </si>
  <si>
    <t>ნარგიზი სვოიაკ</t>
  </si>
  <si>
    <t>ქირა</t>
  </si>
  <si>
    <t>2თვე</t>
  </si>
  <si>
    <t>მზია იარაჯული</t>
  </si>
  <si>
    <t>თიანეთი</t>
  </si>
  <si>
    <t>3თვე</t>
  </si>
  <si>
    <t>მზია</t>
  </si>
  <si>
    <t>იარაჯული</t>
  </si>
  <si>
    <t>270 კვ.მ</t>
  </si>
  <si>
    <t>10,31,2014</t>
  </si>
  <si>
    <t>საოფისე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</si>
</sst>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29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90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49" fontId="22" fillId="0" borderId="2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0" xfId="5" applyFont="1" applyFill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21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4" xfId="2" applyFont="1" applyFill="1" applyBorder="1" applyAlignment="1" applyProtection="1">
      <alignment horizontal="center" vertical="top" wrapText="1"/>
    </xf>
    <xf numFmtId="1" fontId="19" fillId="5" borderId="24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2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5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26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14" fontId="12" fillId="0" borderId="0" xfId="1" applyNumberFormat="1" applyFont="1" applyFill="1" applyBorder="1" applyAlignment="1" applyProtection="1">
      <alignment horizontal="right" vertical="center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27" xfId="2" applyFont="1" applyFill="1" applyBorder="1" applyAlignment="1" applyProtection="1">
      <alignment horizontal="left" vertical="top"/>
      <protection locked="0"/>
    </xf>
    <xf numFmtId="0" fontId="19" fillId="5" borderId="27" xfId="2" applyFont="1" applyFill="1" applyBorder="1" applyAlignment="1" applyProtection="1">
      <alignment horizontal="left" vertical="top" wrapText="1"/>
      <protection locked="0"/>
    </xf>
    <xf numFmtId="0" fontId="19" fillId="5" borderId="28" xfId="2" applyFont="1" applyFill="1" applyBorder="1" applyAlignment="1" applyProtection="1">
      <alignment horizontal="left" vertical="top" wrapText="1"/>
      <protection locked="0"/>
    </xf>
    <xf numFmtId="1" fontId="19" fillId="5" borderId="28" xfId="2" applyNumberFormat="1" applyFont="1" applyFill="1" applyBorder="1" applyAlignment="1" applyProtection="1">
      <alignment horizontal="left" vertical="top" wrapText="1"/>
      <protection locked="0"/>
    </xf>
    <xf numFmtId="1" fontId="19" fillId="5" borderId="29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2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6" fillId="5" borderId="0" xfId="0" applyFont="1" applyFill="1" applyBorder="1" applyAlignment="1" applyProtection="1">
      <alignment horizontal="left"/>
    </xf>
    <xf numFmtId="0" fontId="27" fillId="5" borderId="0" xfId="0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8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2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0" xfId="2" applyFont="1" applyFill="1" applyBorder="1" applyAlignment="1" applyProtection="1">
      <alignment horizontal="left" vertical="top" wrapText="1"/>
      <protection locked="0"/>
    </xf>
    <xf numFmtId="0" fontId="19" fillId="0" borderId="23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3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1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49" fontId="22" fillId="0" borderId="33" xfId="5" applyNumberFormat="1" applyFont="1" applyBorder="1" applyProtection="1">
      <protection locked="0"/>
    </xf>
    <xf numFmtId="0" fontId="22" fillId="4" borderId="34" xfId="5" applyFont="1" applyFill="1" applyBorder="1" applyAlignment="1" applyProtection="1">
      <alignment wrapText="1"/>
      <protection locked="0"/>
    </xf>
    <xf numFmtId="0" fontId="22" fillId="4" borderId="33" xfId="5" applyFont="1" applyFill="1" applyBorder="1" applyAlignment="1" applyProtection="1">
      <alignment wrapText="1"/>
      <protection locked="0"/>
    </xf>
    <xf numFmtId="0" fontId="22" fillId="4" borderId="33" xfId="5" applyFont="1" applyFill="1" applyBorder="1" applyProtection="1">
      <protection locked="0"/>
    </xf>
    <xf numFmtId="0" fontId="22" fillId="0" borderId="35" xfId="5" applyFont="1" applyBorder="1" applyAlignment="1" applyProtection="1">
      <alignment wrapText="1"/>
      <protection locked="0"/>
    </xf>
    <xf numFmtId="0" fontId="24" fillId="5" borderId="39" xfId="5" applyFont="1" applyFill="1" applyBorder="1" applyAlignment="1" applyProtection="1">
      <alignment horizontal="center"/>
    </xf>
    <xf numFmtId="0" fontId="24" fillId="5" borderId="38" xfId="5" applyFont="1" applyFill="1" applyBorder="1" applyAlignment="1" applyProtection="1">
      <alignment horizontal="center"/>
    </xf>
    <xf numFmtId="0" fontId="24" fillId="5" borderId="41" xfId="5" applyFont="1" applyFill="1" applyBorder="1" applyAlignment="1" applyProtection="1">
      <alignment horizontal="center"/>
    </xf>
    <xf numFmtId="0" fontId="24" fillId="5" borderId="42" xfId="5" applyFont="1" applyFill="1" applyBorder="1" applyAlignment="1" applyProtection="1">
      <alignment horizontal="center"/>
    </xf>
    <xf numFmtId="0" fontId="24" fillId="5" borderId="1" xfId="5" applyFont="1" applyFill="1" applyBorder="1" applyAlignment="1" applyProtection="1">
      <alignment horizontal="center"/>
    </xf>
    <xf numFmtId="0" fontId="14" fillId="0" borderId="1" xfId="5" applyFont="1" applyBorder="1" applyAlignment="1" applyProtection="1">
      <alignment wrapText="1"/>
      <protection locked="0"/>
    </xf>
    <xf numFmtId="0" fontId="16" fillId="5" borderId="13" xfId="5" applyFont="1" applyFill="1" applyBorder="1" applyAlignment="1" applyProtection="1">
      <alignment horizontal="center" vertical="top" wrapText="1"/>
    </xf>
    <xf numFmtId="0" fontId="16" fillId="5" borderId="14" xfId="5" applyFont="1" applyFill="1" applyBorder="1" applyAlignment="1" applyProtection="1">
      <alignment horizontal="center" vertical="top" wrapText="1"/>
    </xf>
    <xf numFmtId="0" fontId="16" fillId="5" borderId="15" xfId="5" applyFont="1" applyFill="1" applyBorder="1" applyAlignment="1" applyProtection="1">
      <alignment horizontal="center" vertical="top" wrapText="1"/>
    </xf>
    <xf numFmtId="0" fontId="16" fillId="3" borderId="13" xfId="5" applyFont="1" applyFill="1" applyBorder="1" applyAlignment="1" applyProtection="1">
      <alignment horizontal="center" vertical="top" wrapText="1"/>
    </xf>
    <xf numFmtId="0" fontId="16" fillId="3" borderId="14" xfId="5" applyFont="1" applyFill="1" applyBorder="1" applyAlignment="1" applyProtection="1">
      <alignment horizontal="center" vertical="top" wrapText="1"/>
    </xf>
    <xf numFmtId="49" fontId="16" fillId="3" borderId="14" xfId="5" applyNumberFormat="1" applyFont="1" applyFill="1" applyBorder="1" applyAlignment="1" applyProtection="1">
      <alignment horizontal="center" vertical="top" wrapText="1"/>
    </xf>
    <xf numFmtId="0" fontId="16" fillId="5" borderId="38" xfId="5" applyFont="1" applyFill="1" applyBorder="1" applyAlignment="1" applyProtection="1">
      <alignment horizontal="center" vertical="center"/>
    </xf>
    <xf numFmtId="0" fontId="16" fillId="5" borderId="39" xfId="5" applyFont="1" applyFill="1" applyBorder="1" applyAlignment="1" applyProtection="1">
      <alignment horizontal="center"/>
    </xf>
    <xf numFmtId="0" fontId="16" fillId="5" borderId="40" xfId="5" applyFont="1" applyFill="1" applyBorder="1" applyAlignment="1" applyProtection="1">
      <alignment horizontal="center"/>
    </xf>
    <xf numFmtId="0" fontId="16" fillId="5" borderId="38" xfId="5" applyFont="1" applyFill="1" applyBorder="1" applyAlignment="1" applyProtection="1">
      <alignment horizontal="center"/>
    </xf>
    <xf numFmtId="0" fontId="16" fillId="5" borderId="39" xfId="5" applyNumberFormat="1" applyFont="1" applyFill="1" applyBorder="1" applyAlignment="1" applyProtection="1">
      <alignment horizontal="center"/>
    </xf>
    <xf numFmtId="0" fontId="16" fillId="5" borderId="1" xfId="5" applyFont="1" applyFill="1" applyBorder="1" applyAlignment="1" applyProtection="1">
      <alignment horizontal="center" vertical="center"/>
    </xf>
    <xf numFmtId="0" fontId="14" fillId="0" borderId="1" xfId="5" applyFont="1" applyBorder="1" applyAlignment="1" applyProtection="1">
      <alignment horizontal="center"/>
      <protection locked="0"/>
    </xf>
    <xf numFmtId="14" fontId="14" fillId="0" borderId="1" xfId="5" applyNumberFormat="1" applyFont="1" applyBorder="1" applyAlignment="1" applyProtection="1">
      <alignment wrapText="1"/>
      <protection locked="0"/>
    </xf>
    <xf numFmtId="0" fontId="14" fillId="0" borderId="1" xfId="5" applyFont="1" applyBorder="1" applyAlignment="1" applyProtection="1">
      <alignment horizontal="right"/>
      <protection locked="0"/>
    </xf>
    <xf numFmtId="49" fontId="14" fillId="0" borderId="1" xfId="5" applyNumberFormat="1" applyFont="1" applyBorder="1" applyProtection="1">
      <protection locked="0"/>
    </xf>
    <xf numFmtId="0" fontId="14" fillId="0" borderId="18" xfId="5" applyFont="1" applyBorder="1" applyAlignment="1" applyProtection="1">
      <alignment horizontal="center"/>
      <protection locked="0"/>
    </xf>
    <xf numFmtId="14" fontId="14" fillId="0" borderId="2" xfId="5" applyNumberFormat="1" applyFont="1" applyBorder="1" applyAlignment="1" applyProtection="1">
      <alignment wrapText="1"/>
      <protection locked="0"/>
    </xf>
    <xf numFmtId="0" fontId="14" fillId="0" borderId="2" xfId="5" applyFont="1" applyBorder="1" applyAlignment="1" applyProtection="1">
      <alignment wrapText="1"/>
      <protection locked="0"/>
    </xf>
    <xf numFmtId="0" fontId="14" fillId="0" borderId="5" xfId="5" applyFont="1" applyBorder="1" applyProtection="1">
      <protection locked="0"/>
    </xf>
    <xf numFmtId="0" fontId="14" fillId="0" borderId="18" xfId="5" applyFont="1" applyBorder="1" applyAlignment="1" applyProtection="1">
      <alignment wrapText="1"/>
      <protection locked="0"/>
    </xf>
    <xf numFmtId="0" fontId="14" fillId="0" borderId="1" xfId="5" applyFont="1" applyBorder="1" applyProtection="1">
      <protection locked="0"/>
    </xf>
    <xf numFmtId="0" fontId="14" fillId="0" borderId="36" xfId="5" applyFont="1" applyBorder="1" applyAlignment="1" applyProtection="1">
      <alignment wrapText="1"/>
      <protection locked="0"/>
    </xf>
    <xf numFmtId="0" fontId="14" fillId="0" borderId="33" xfId="5" applyFont="1" applyBorder="1" applyAlignment="1" applyProtection="1">
      <alignment wrapText="1"/>
      <protection locked="0"/>
    </xf>
    <xf numFmtId="49" fontId="14" fillId="0" borderId="33" xfId="5" applyNumberFormat="1" applyFont="1" applyBorder="1" applyProtection="1">
      <protection locked="0"/>
    </xf>
    <xf numFmtId="0" fontId="14" fillId="0" borderId="37" xfId="5" applyFont="1" applyBorder="1" applyAlignment="1" applyProtection="1">
      <alignment wrapText="1"/>
      <protection locked="0"/>
    </xf>
    <xf numFmtId="0" fontId="14" fillId="0" borderId="21" xfId="5" applyFont="1" applyBorder="1" applyAlignment="1" applyProtection="1">
      <alignment wrapText="1"/>
      <protection locked="0"/>
    </xf>
    <xf numFmtId="49" fontId="14" fillId="0" borderId="21" xfId="5" applyNumberFormat="1" applyFont="1" applyBorder="1" applyProtection="1">
      <protection locked="0"/>
    </xf>
    <xf numFmtId="0" fontId="14" fillId="5" borderId="1" xfId="5" applyFont="1" applyFill="1" applyBorder="1" applyAlignment="1" applyProtection="1">
      <alignment horizontal="right"/>
    </xf>
    <xf numFmtId="0" fontId="14" fillId="5" borderId="1" xfId="5" applyFont="1" applyFill="1" applyBorder="1" applyAlignment="1" applyProtection="1">
      <alignment horizontal="left"/>
    </xf>
    <xf numFmtId="0" fontId="14" fillId="5" borderId="1" xfId="5" applyNumberFormat="1" applyFont="1" applyFill="1" applyBorder="1" applyAlignment="1" applyProtection="1">
      <alignment horizontal="left"/>
    </xf>
    <xf numFmtId="0" fontId="14" fillId="0" borderId="2" xfId="5" applyFont="1" applyBorder="1" applyAlignment="1" applyProtection="1">
      <alignment vertical="top" wrapText="1"/>
      <protection locked="0"/>
    </xf>
    <xf numFmtId="14" fontId="14" fillId="0" borderId="2" xfId="5" applyNumberFormat="1" applyFont="1" applyBorder="1" applyAlignment="1" applyProtection="1">
      <alignment vertical="top" wrapText="1"/>
      <protection locked="0"/>
    </xf>
    <xf numFmtId="0" fontId="14" fillId="0" borderId="1" xfId="4" applyFont="1" applyBorder="1" applyAlignment="1" applyProtection="1">
      <alignment horizontal="left" vertical="center" wrapText="1"/>
      <protection locked="0"/>
    </xf>
    <xf numFmtId="0" fontId="14" fillId="0" borderId="2" xfId="4" applyFont="1" applyBorder="1" applyAlignment="1" applyProtection="1">
      <alignment horizontal="left" vertical="top"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108857</xdr:colOff>
      <xdr:row>49</xdr:row>
      <xdr:rowOff>171450</xdr:rowOff>
    </xdr:from>
    <xdr:to>
      <xdr:col>2</xdr:col>
      <xdr:colOff>1604282</xdr:colOff>
      <xdr:row>49</xdr:row>
      <xdr:rowOff>171450</xdr:rowOff>
    </xdr:to>
    <xdr:cxnSp macro="">
      <xdr:nvCxnSpPr>
        <xdr:cNvPr id="2" name="Straight Connector 1"/>
        <xdr:cNvCxnSpPr/>
      </xdr:nvCxnSpPr>
      <xdr:spPr>
        <a:xfrm>
          <a:off x="1061357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2753244</xdr:colOff>
      <xdr:row>49</xdr:row>
      <xdr:rowOff>180975</xdr:rowOff>
    </xdr:from>
    <xdr:to>
      <xdr:col>3</xdr:col>
      <xdr:colOff>554556</xdr:colOff>
      <xdr:row>49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108857</xdr:colOff>
      <xdr:row>16</xdr:row>
      <xdr:rowOff>171450</xdr:rowOff>
    </xdr:from>
    <xdr:to>
      <xdr:col>3</xdr:col>
      <xdr:colOff>1604282</xdr:colOff>
      <xdr:row>16</xdr:row>
      <xdr:rowOff>171450</xdr:rowOff>
    </xdr:to>
    <xdr:cxnSp macro="">
      <xdr:nvCxnSpPr>
        <xdr:cNvPr id="2" name="Straight Connector 1"/>
        <xdr:cNvCxnSpPr/>
      </xdr:nvCxnSpPr>
      <xdr:spPr>
        <a:xfrm>
          <a:off x="1061357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2753244</xdr:colOff>
      <xdr:row>16</xdr:row>
      <xdr:rowOff>180975</xdr:rowOff>
    </xdr:from>
    <xdr:to>
      <xdr:col>4</xdr:col>
      <xdr:colOff>554556</xdr:colOff>
      <xdr:row>16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108857</xdr:colOff>
      <xdr:row>45</xdr:row>
      <xdr:rowOff>171450</xdr:rowOff>
    </xdr:from>
    <xdr:to>
      <xdr:col>3</xdr:col>
      <xdr:colOff>1604282</xdr:colOff>
      <xdr:row>45</xdr:row>
      <xdr:rowOff>171450</xdr:rowOff>
    </xdr:to>
    <xdr:cxnSp macro="">
      <xdr:nvCxnSpPr>
        <xdr:cNvPr id="2" name="Straight Connector 1"/>
        <xdr:cNvCxnSpPr/>
      </xdr:nvCxnSpPr>
      <xdr:spPr>
        <a:xfrm>
          <a:off x="1061357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2753244</xdr:colOff>
      <xdr:row>45</xdr:row>
      <xdr:rowOff>180975</xdr:rowOff>
    </xdr:from>
    <xdr:to>
      <xdr:col>4</xdr:col>
      <xdr:colOff>554556</xdr:colOff>
      <xdr:row>45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108857</xdr:colOff>
      <xdr:row>47</xdr:row>
      <xdr:rowOff>171450</xdr:rowOff>
    </xdr:from>
    <xdr:to>
      <xdr:col>4</xdr:col>
      <xdr:colOff>1604282</xdr:colOff>
      <xdr:row>47</xdr:row>
      <xdr:rowOff>171450</xdr:rowOff>
    </xdr:to>
    <xdr:cxnSp macro="">
      <xdr:nvCxnSpPr>
        <xdr:cNvPr id="2" name="Straight Connector 1"/>
        <xdr:cNvCxnSpPr/>
      </xdr:nvCxnSpPr>
      <xdr:spPr>
        <a:xfrm>
          <a:off x="1061357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2753244</xdr:colOff>
      <xdr:row>47</xdr:row>
      <xdr:rowOff>180975</xdr:rowOff>
    </xdr:from>
    <xdr:to>
      <xdr:col>5</xdr:col>
      <xdr:colOff>554556</xdr:colOff>
      <xdr:row>47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108857</xdr:colOff>
      <xdr:row>31</xdr:row>
      <xdr:rowOff>171450</xdr:rowOff>
    </xdr:from>
    <xdr:to>
      <xdr:col>3</xdr:col>
      <xdr:colOff>1604282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1061357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2753244</xdr:colOff>
      <xdr:row>31</xdr:row>
      <xdr:rowOff>180975</xdr:rowOff>
    </xdr:from>
    <xdr:to>
      <xdr:col>4</xdr:col>
      <xdr:colOff>554556</xdr:colOff>
      <xdr:row>31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108857</xdr:colOff>
      <xdr:row>31</xdr:row>
      <xdr:rowOff>171450</xdr:rowOff>
    </xdr:from>
    <xdr:to>
      <xdr:col>3</xdr:col>
      <xdr:colOff>1604282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1061357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2753244</xdr:colOff>
      <xdr:row>31</xdr:row>
      <xdr:rowOff>180975</xdr:rowOff>
    </xdr:from>
    <xdr:to>
      <xdr:col>4</xdr:col>
      <xdr:colOff>554556</xdr:colOff>
      <xdr:row>31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108857</xdr:colOff>
      <xdr:row>25</xdr:row>
      <xdr:rowOff>171450</xdr:rowOff>
    </xdr:from>
    <xdr:to>
      <xdr:col>3</xdr:col>
      <xdr:colOff>1604282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1061357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2753244</xdr:colOff>
      <xdr:row>25</xdr:row>
      <xdr:rowOff>180975</xdr:rowOff>
    </xdr:from>
    <xdr:to>
      <xdr:col>4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108857</xdr:colOff>
      <xdr:row>31</xdr:row>
      <xdr:rowOff>171450</xdr:rowOff>
    </xdr:from>
    <xdr:to>
      <xdr:col>4</xdr:col>
      <xdr:colOff>1604282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1061357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2753244</xdr:colOff>
      <xdr:row>31</xdr:row>
      <xdr:rowOff>180975</xdr:rowOff>
    </xdr:from>
    <xdr:to>
      <xdr:col>5</xdr:col>
      <xdr:colOff>554556</xdr:colOff>
      <xdr:row>31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108857</xdr:colOff>
      <xdr:row>31</xdr:row>
      <xdr:rowOff>171450</xdr:rowOff>
    </xdr:from>
    <xdr:to>
      <xdr:col>4</xdr:col>
      <xdr:colOff>1604282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1061357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2753244</xdr:colOff>
      <xdr:row>31</xdr:row>
      <xdr:rowOff>180975</xdr:rowOff>
    </xdr:from>
    <xdr:to>
      <xdr:col>5</xdr:col>
      <xdr:colOff>554556</xdr:colOff>
      <xdr:row>31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108857</xdr:colOff>
      <xdr:row>31</xdr:row>
      <xdr:rowOff>171450</xdr:rowOff>
    </xdr:from>
    <xdr:to>
      <xdr:col>4</xdr:col>
      <xdr:colOff>1604282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1061357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2753244</xdr:colOff>
      <xdr:row>31</xdr:row>
      <xdr:rowOff>180975</xdr:rowOff>
    </xdr:from>
    <xdr:to>
      <xdr:col>5</xdr:col>
      <xdr:colOff>554556</xdr:colOff>
      <xdr:row>31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108857</xdr:colOff>
      <xdr:row>52</xdr:row>
      <xdr:rowOff>171450</xdr:rowOff>
    </xdr:from>
    <xdr:to>
      <xdr:col>3</xdr:col>
      <xdr:colOff>1604282</xdr:colOff>
      <xdr:row>52</xdr:row>
      <xdr:rowOff>171450</xdr:rowOff>
    </xdr:to>
    <xdr:cxnSp macro="">
      <xdr:nvCxnSpPr>
        <xdr:cNvPr id="2" name="Straight Connector 1"/>
        <xdr:cNvCxnSpPr/>
      </xdr:nvCxnSpPr>
      <xdr:spPr>
        <a:xfrm>
          <a:off x="1061357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2753244</xdr:colOff>
      <xdr:row>52</xdr:row>
      <xdr:rowOff>180975</xdr:rowOff>
    </xdr:from>
    <xdr:to>
      <xdr:col>4</xdr:col>
      <xdr:colOff>554556</xdr:colOff>
      <xdr:row>52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108857</xdr:colOff>
      <xdr:row>37</xdr:row>
      <xdr:rowOff>171450</xdr:rowOff>
    </xdr:from>
    <xdr:to>
      <xdr:col>1</xdr:col>
      <xdr:colOff>1604282</xdr:colOff>
      <xdr:row>37</xdr:row>
      <xdr:rowOff>171450</xdr:rowOff>
    </xdr:to>
    <xdr:cxnSp macro="">
      <xdr:nvCxnSpPr>
        <xdr:cNvPr id="4" name="Straight Connector 3"/>
        <xdr:cNvCxnSpPr/>
      </xdr:nvCxnSpPr>
      <xdr:spPr>
        <a:xfrm>
          <a:off x="1061357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108857</xdr:colOff>
      <xdr:row>86</xdr:row>
      <xdr:rowOff>171450</xdr:rowOff>
    </xdr:from>
    <xdr:to>
      <xdr:col>1</xdr:col>
      <xdr:colOff>1604282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1061357" y="185547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108857</xdr:colOff>
      <xdr:row>34</xdr:row>
      <xdr:rowOff>171450</xdr:rowOff>
    </xdr:from>
    <xdr:to>
      <xdr:col>1</xdr:col>
      <xdr:colOff>1604282</xdr:colOff>
      <xdr:row>34</xdr:row>
      <xdr:rowOff>171450</xdr:rowOff>
    </xdr:to>
    <xdr:cxnSp macro="">
      <xdr:nvCxnSpPr>
        <xdr:cNvPr id="4" name="Straight Connector 3"/>
        <xdr:cNvCxnSpPr/>
      </xdr:nvCxnSpPr>
      <xdr:spPr>
        <a:xfrm>
          <a:off x="1061357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108857</xdr:colOff>
      <xdr:row>42</xdr:row>
      <xdr:rowOff>171450</xdr:rowOff>
    </xdr:from>
    <xdr:to>
      <xdr:col>3</xdr:col>
      <xdr:colOff>1604282</xdr:colOff>
      <xdr:row>42</xdr:row>
      <xdr:rowOff>171450</xdr:rowOff>
    </xdr:to>
    <xdr:cxnSp macro="">
      <xdr:nvCxnSpPr>
        <xdr:cNvPr id="3" name="Straight Connector 2"/>
        <xdr:cNvCxnSpPr/>
      </xdr:nvCxnSpPr>
      <xdr:spPr>
        <a:xfrm>
          <a:off x="1061357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2753244</xdr:colOff>
      <xdr:row>42</xdr:row>
      <xdr:rowOff>180975</xdr:rowOff>
    </xdr:from>
    <xdr:to>
      <xdr:col>4</xdr:col>
      <xdr:colOff>554556</xdr:colOff>
      <xdr:row>42</xdr:row>
      <xdr:rowOff>182563</xdr:rowOff>
    </xdr:to>
    <xdr:cxnSp macro="">
      <xdr:nvCxnSpPr>
        <xdr:cNvPr id="4" name="Straight Connector 3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108857</xdr:colOff>
      <xdr:row>42</xdr:row>
      <xdr:rowOff>171450</xdr:rowOff>
    </xdr:from>
    <xdr:to>
      <xdr:col>2</xdr:col>
      <xdr:colOff>1604282</xdr:colOff>
      <xdr:row>42</xdr:row>
      <xdr:rowOff>171450</xdr:rowOff>
    </xdr:to>
    <xdr:cxnSp macro="">
      <xdr:nvCxnSpPr>
        <xdr:cNvPr id="4" name="Straight Connector 3"/>
        <xdr:cNvCxnSpPr/>
      </xdr:nvCxnSpPr>
      <xdr:spPr>
        <a:xfrm>
          <a:off x="1061357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2753244</xdr:colOff>
      <xdr:row>42</xdr:row>
      <xdr:rowOff>180975</xdr:rowOff>
    </xdr:from>
    <xdr:to>
      <xdr:col>3</xdr:col>
      <xdr:colOff>554556</xdr:colOff>
      <xdr:row>42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108857</xdr:colOff>
      <xdr:row>42</xdr:row>
      <xdr:rowOff>171450</xdr:rowOff>
    </xdr:from>
    <xdr:to>
      <xdr:col>3</xdr:col>
      <xdr:colOff>1604282</xdr:colOff>
      <xdr:row>42</xdr:row>
      <xdr:rowOff>171450</xdr:rowOff>
    </xdr:to>
    <xdr:cxnSp macro="">
      <xdr:nvCxnSpPr>
        <xdr:cNvPr id="4" name="Straight Connector 3"/>
        <xdr:cNvCxnSpPr/>
      </xdr:nvCxnSpPr>
      <xdr:spPr>
        <a:xfrm>
          <a:off x="1061357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2753244</xdr:colOff>
      <xdr:row>42</xdr:row>
      <xdr:rowOff>180975</xdr:rowOff>
    </xdr:from>
    <xdr:to>
      <xdr:col>4</xdr:col>
      <xdr:colOff>554556</xdr:colOff>
      <xdr:row>42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108857</xdr:colOff>
      <xdr:row>84</xdr:row>
      <xdr:rowOff>171450</xdr:rowOff>
    </xdr:from>
    <xdr:to>
      <xdr:col>1</xdr:col>
      <xdr:colOff>1604282</xdr:colOff>
      <xdr:row>84</xdr:row>
      <xdr:rowOff>171450</xdr:rowOff>
    </xdr:to>
    <xdr:cxnSp macro="">
      <xdr:nvCxnSpPr>
        <xdr:cNvPr id="4" name="Straight Connector 3"/>
        <xdr:cNvCxnSpPr/>
      </xdr:nvCxnSpPr>
      <xdr:spPr>
        <a:xfrm>
          <a:off x="1061357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8"/>
  <sheetViews>
    <sheetView showGridLines="0" view="pageBreakPreview" topLeftCell="A10" zoomScale="70" zoomScaleSheetLayoutView="70" workbookViewId="0">
      <selection activeCell="D10" sqref="D10:D36"/>
    </sheetView>
  </sheetViews>
  <sheetFormatPr defaultRowHeight="15" x14ac:dyDescent="0.25"/>
  <cols>
    <col min="1" max="1" width="6.28515625" style="64" bestFit="1" customWidth="1"/>
    <col min="2" max="2" width="13.140625" style="64" customWidth="1"/>
    <col min="3" max="3" width="17.5703125" style="64" bestFit="1" customWidth="1"/>
    <col min="4" max="4" width="15.140625" style="64" customWidth="1"/>
    <col min="5" max="6" width="18.5703125" style="64" customWidth="1"/>
    <col min="7" max="9" width="19.140625" style="81" customWidth="1"/>
    <col min="10" max="11" width="17.42578125" style="64" customWidth="1"/>
    <col min="12" max="12" width="16.7109375" style="64" customWidth="1"/>
    <col min="13" max="13" width="28.140625" style="64" customWidth="1"/>
    <col min="14" max="16384" width="9.140625" style="64"/>
  </cols>
  <sheetData>
    <row r="1" spans="1:13" s="95" customFormat="1" x14ac:dyDescent="0.3">
      <c r="A1" s="98" t="s">
        <v>303</v>
      </c>
      <c r="B1" s="125"/>
      <c r="C1" s="125"/>
      <c r="D1" s="125"/>
      <c r="E1" s="126"/>
      <c r="F1" s="127"/>
      <c r="G1" s="129"/>
      <c r="H1" s="139"/>
      <c r="I1" s="98"/>
      <c r="J1" s="125"/>
      <c r="K1" s="126"/>
      <c r="L1" s="126"/>
      <c r="M1" s="328" t="s">
        <v>101</v>
      </c>
    </row>
    <row r="2" spans="1:13" s="95" customFormat="1" x14ac:dyDescent="0.3">
      <c r="A2" s="100" t="s">
        <v>132</v>
      </c>
      <c r="B2" s="125"/>
      <c r="C2" s="125"/>
      <c r="D2" s="125"/>
      <c r="E2" s="126"/>
      <c r="F2" s="127"/>
      <c r="G2" s="129"/>
      <c r="H2" s="139"/>
      <c r="I2" s="100"/>
      <c r="J2" s="125"/>
      <c r="K2" s="126"/>
      <c r="L2" s="126"/>
      <c r="M2" s="327"/>
    </row>
    <row r="3" spans="1:13" s="95" customFormat="1" x14ac:dyDescent="0.3">
      <c r="A3" s="125"/>
      <c r="B3" s="125"/>
      <c r="C3" s="128"/>
      <c r="D3" s="130"/>
      <c r="E3" s="126"/>
      <c r="F3" s="126"/>
      <c r="G3" s="131"/>
      <c r="H3" s="126"/>
      <c r="I3" s="126"/>
      <c r="J3" s="127"/>
      <c r="K3" s="125"/>
      <c r="L3" s="125"/>
      <c r="M3" s="126"/>
    </row>
    <row r="4" spans="1:13" s="95" customFormat="1" x14ac:dyDescent="0.3">
      <c r="A4" s="127" t="s">
        <v>268</v>
      </c>
      <c r="B4" s="140"/>
      <c r="C4" s="140"/>
      <c r="D4" s="140" t="s">
        <v>270</v>
      </c>
      <c r="E4" s="148"/>
      <c r="F4" s="126"/>
      <c r="G4" s="133"/>
      <c r="H4" s="126"/>
      <c r="I4" s="147"/>
      <c r="J4" s="148"/>
      <c r="K4" s="125"/>
      <c r="L4" s="126"/>
      <c r="M4" s="126"/>
    </row>
    <row r="5" spans="1:13" s="95" customFormat="1" x14ac:dyDescent="0.3">
      <c r="A5" s="127"/>
      <c r="B5" s="127"/>
      <c r="C5" s="127"/>
      <c r="D5" s="140"/>
      <c r="E5" s="126"/>
      <c r="F5" s="126"/>
      <c r="G5" s="133"/>
      <c r="H5" s="133"/>
      <c r="I5" s="133"/>
      <c r="J5" s="132"/>
      <c r="K5" s="139"/>
      <c r="L5" s="125"/>
      <c r="M5" s="126"/>
    </row>
    <row r="6" spans="1:13" s="95" customFormat="1" ht="15.75" thickBot="1" x14ac:dyDescent="0.35">
      <c r="A6" s="134"/>
      <c r="B6" s="134"/>
      <c r="C6" s="134"/>
      <c r="D6" s="134"/>
      <c r="E6" s="134" t="s">
        <v>542</v>
      </c>
      <c r="F6" s="126"/>
      <c r="G6" s="133"/>
      <c r="H6" s="133"/>
      <c r="I6" s="133"/>
      <c r="J6" s="126"/>
      <c r="K6" s="125"/>
      <c r="L6" s="125"/>
      <c r="M6" s="126"/>
    </row>
    <row r="7" spans="1:13" ht="15.75" thickBot="1" x14ac:dyDescent="0.3">
      <c r="A7" s="136"/>
      <c r="B7" s="137"/>
      <c r="C7" s="136"/>
      <c r="D7" s="136"/>
      <c r="E7" s="138"/>
      <c r="F7" s="138"/>
      <c r="G7" s="127"/>
      <c r="H7" s="127"/>
      <c r="I7" s="127"/>
      <c r="J7" s="378" t="s">
        <v>418</v>
      </c>
      <c r="K7" s="379"/>
      <c r="L7" s="380"/>
      <c r="M7" s="136"/>
    </row>
    <row r="8" spans="1:13" s="69" customFormat="1" ht="45.75" thickBot="1" x14ac:dyDescent="0.25">
      <c r="A8" s="343" t="s">
        <v>64</v>
      </c>
      <c r="B8" s="344" t="s">
        <v>133</v>
      </c>
      <c r="C8" s="344" t="s">
        <v>539</v>
      </c>
      <c r="D8" s="345" t="s">
        <v>276</v>
      </c>
      <c r="E8" s="346" t="s">
        <v>218</v>
      </c>
      <c r="F8" s="347" t="s">
        <v>217</v>
      </c>
      <c r="G8" s="348" t="s">
        <v>221</v>
      </c>
      <c r="H8" s="65" t="s">
        <v>222</v>
      </c>
      <c r="I8" s="66" t="s">
        <v>219</v>
      </c>
      <c r="J8" s="67" t="s">
        <v>272</v>
      </c>
      <c r="K8" s="68" t="s">
        <v>273</v>
      </c>
      <c r="L8" s="68" t="s">
        <v>223</v>
      </c>
      <c r="M8" s="202" t="s">
        <v>224</v>
      </c>
    </row>
    <row r="9" spans="1:13" s="86" customFormat="1" ht="15.75" x14ac:dyDescent="0.3">
      <c r="A9" s="349">
        <v>1</v>
      </c>
      <c r="B9" s="350">
        <v>2</v>
      </c>
      <c r="C9" s="350">
        <v>3</v>
      </c>
      <c r="D9" s="351">
        <v>4</v>
      </c>
      <c r="E9" s="352">
        <v>7</v>
      </c>
      <c r="F9" s="350">
        <v>8</v>
      </c>
      <c r="G9" s="353">
        <v>9</v>
      </c>
      <c r="H9" s="339">
        <v>12</v>
      </c>
      <c r="I9" s="340">
        <v>13</v>
      </c>
      <c r="J9" s="338">
        <v>14</v>
      </c>
      <c r="K9" s="337">
        <v>15</v>
      </c>
      <c r="L9" s="337">
        <v>16</v>
      </c>
      <c r="M9" s="340">
        <v>17</v>
      </c>
    </row>
    <row r="10" spans="1:13" s="86" customFormat="1" ht="30" x14ac:dyDescent="0.3">
      <c r="A10" s="354">
        <v>1</v>
      </c>
      <c r="B10" s="356" t="s">
        <v>538</v>
      </c>
      <c r="C10" s="342" t="s">
        <v>449</v>
      </c>
      <c r="D10" s="371">
        <v>370</v>
      </c>
      <c r="E10" s="372" t="s">
        <v>540</v>
      </c>
      <c r="F10" s="372" t="s">
        <v>470</v>
      </c>
      <c r="G10" s="373">
        <v>1022000013</v>
      </c>
      <c r="H10" s="341"/>
      <c r="I10" s="341"/>
      <c r="J10" s="341"/>
      <c r="K10" s="341"/>
      <c r="L10" s="341"/>
      <c r="M10" s="341"/>
    </row>
    <row r="11" spans="1:13" ht="30" x14ac:dyDescent="0.3">
      <c r="A11" s="355">
        <v>2</v>
      </c>
      <c r="B11" s="356" t="s">
        <v>461</v>
      </c>
      <c r="C11" s="342" t="s">
        <v>449</v>
      </c>
      <c r="D11" s="357">
        <v>200</v>
      </c>
      <c r="E11" s="342" t="s">
        <v>450</v>
      </c>
      <c r="F11" s="342" t="s">
        <v>451</v>
      </c>
      <c r="G11" s="358" t="s">
        <v>455</v>
      </c>
      <c r="H11" s="71"/>
      <c r="I11" s="71"/>
      <c r="J11" s="74"/>
      <c r="K11" s="74"/>
      <c r="L11" s="75"/>
      <c r="M11" s="70"/>
    </row>
    <row r="12" spans="1:13" ht="30" x14ac:dyDescent="0.3">
      <c r="A12" s="359">
        <v>3</v>
      </c>
      <c r="B12" s="360" t="s">
        <v>462</v>
      </c>
      <c r="C12" s="361" t="s">
        <v>449</v>
      </c>
      <c r="D12" s="362">
        <v>10000</v>
      </c>
      <c r="E12" s="363" t="s">
        <v>452</v>
      </c>
      <c r="F12" s="342" t="s">
        <v>453</v>
      </c>
      <c r="G12" s="358" t="s">
        <v>454</v>
      </c>
      <c r="H12" s="71"/>
      <c r="I12" s="71"/>
      <c r="J12" s="73"/>
      <c r="K12" s="74"/>
      <c r="L12" s="75"/>
      <c r="M12" s="72"/>
    </row>
    <row r="13" spans="1:13" ht="30" x14ac:dyDescent="0.3">
      <c r="A13" s="354">
        <v>4</v>
      </c>
      <c r="B13" s="360" t="s">
        <v>463</v>
      </c>
      <c r="C13" s="361" t="s">
        <v>449</v>
      </c>
      <c r="D13" s="362">
        <v>10000</v>
      </c>
      <c r="E13" s="363" t="s">
        <v>456</v>
      </c>
      <c r="F13" s="342" t="s">
        <v>481</v>
      </c>
      <c r="G13" s="358" t="s">
        <v>457</v>
      </c>
      <c r="H13" s="71"/>
      <c r="I13" s="71"/>
      <c r="J13" s="73"/>
      <c r="K13" s="74"/>
      <c r="L13" s="75"/>
      <c r="M13" s="72"/>
    </row>
    <row r="14" spans="1:13" ht="30" x14ac:dyDescent="0.3">
      <c r="A14" s="355">
        <v>5</v>
      </c>
      <c r="B14" s="360" t="s">
        <v>463</v>
      </c>
      <c r="C14" s="361" t="s">
        <v>449</v>
      </c>
      <c r="D14" s="362">
        <v>15000</v>
      </c>
      <c r="E14" s="363" t="s">
        <v>458</v>
      </c>
      <c r="F14" s="342" t="s">
        <v>459</v>
      </c>
      <c r="G14" s="358" t="s">
        <v>460</v>
      </c>
      <c r="H14" s="71"/>
      <c r="I14" s="71"/>
      <c r="J14" s="73"/>
      <c r="K14" s="74"/>
      <c r="L14" s="75"/>
      <c r="M14" s="72"/>
    </row>
    <row r="15" spans="1:13" ht="30" x14ac:dyDescent="0.3">
      <c r="A15" s="359">
        <v>6</v>
      </c>
      <c r="B15" s="360" t="s">
        <v>464</v>
      </c>
      <c r="C15" s="361" t="s">
        <v>449</v>
      </c>
      <c r="D15" s="362">
        <v>4400</v>
      </c>
      <c r="E15" s="363" t="s">
        <v>465</v>
      </c>
      <c r="F15" s="342" t="s">
        <v>466</v>
      </c>
      <c r="G15" s="358" t="s">
        <v>467</v>
      </c>
      <c r="H15" s="71"/>
      <c r="I15" s="71"/>
      <c r="J15" s="73"/>
      <c r="K15" s="74"/>
      <c r="L15" s="75"/>
      <c r="M15" s="72"/>
    </row>
    <row r="16" spans="1:13" ht="30" x14ac:dyDescent="0.3">
      <c r="A16" s="354">
        <v>7</v>
      </c>
      <c r="B16" s="360" t="s">
        <v>468</v>
      </c>
      <c r="C16" s="361" t="s">
        <v>449</v>
      </c>
      <c r="D16" s="362">
        <v>260</v>
      </c>
      <c r="E16" s="363" t="s">
        <v>469</v>
      </c>
      <c r="F16" s="342" t="s">
        <v>470</v>
      </c>
      <c r="G16" s="358" t="s">
        <v>471</v>
      </c>
      <c r="H16" s="71"/>
      <c r="I16" s="71"/>
      <c r="J16" s="73"/>
      <c r="K16" s="74"/>
      <c r="L16" s="75"/>
      <c r="M16" s="72"/>
    </row>
    <row r="17" spans="1:13" ht="30" x14ac:dyDescent="0.3">
      <c r="A17" s="355">
        <v>8</v>
      </c>
      <c r="B17" s="360" t="s">
        <v>472</v>
      </c>
      <c r="C17" s="361" t="s">
        <v>449</v>
      </c>
      <c r="D17" s="362">
        <v>200</v>
      </c>
      <c r="E17" s="363" t="s">
        <v>473</v>
      </c>
      <c r="F17" s="342" t="s">
        <v>474</v>
      </c>
      <c r="G17" s="358" t="s">
        <v>475</v>
      </c>
      <c r="H17" s="71"/>
      <c r="I17" s="71"/>
      <c r="J17" s="73"/>
      <c r="K17" s="74"/>
      <c r="L17" s="75"/>
      <c r="M17" s="72"/>
    </row>
    <row r="18" spans="1:13" ht="30" x14ac:dyDescent="0.3">
      <c r="A18" s="359">
        <v>9</v>
      </c>
      <c r="B18" s="360" t="s">
        <v>476</v>
      </c>
      <c r="C18" s="361" t="s">
        <v>449</v>
      </c>
      <c r="D18" s="362">
        <v>200</v>
      </c>
      <c r="E18" s="363" t="s">
        <v>477</v>
      </c>
      <c r="F18" s="342" t="s">
        <v>478</v>
      </c>
      <c r="G18" s="358" t="s">
        <v>479</v>
      </c>
      <c r="H18" s="71"/>
      <c r="I18" s="71"/>
      <c r="J18" s="73"/>
      <c r="K18" s="74"/>
      <c r="L18" s="75"/>
      <c r="M18" s="72"/>
    </row>
    <row r="19" spans="1:13" ht="30" x14ac:dyDescent="0.3">
      <c r="A19" s="354">
        <v>10</v>
      </c>
      <c r="B19" s="360" t="s">
        <v>476</v>
      </c>
      <c r="C19" s="361" t="s">
        <v>449</v>
      </c>
      <c r="D19" s="362">
        <v>600</v>
      </c>
      <c r="E19" s="363" t="s">
        <v>480</v>
      </c>
      <c r="F19" s="342" t="s">
        <v>481</v>
      </c>
      <c r="G19" s="358" t="s">
        <v>482</v>
      </c>
      <c r="H19" s="71"/>
      <c r="I19" s="71"/>
      <c r="J19" s="73"/>
      <c r="K19" s="74"/>
      <c r="L19" s="75"/>
      <c r="M19" s="72"/>
    </row>
    <row r="20" spans="1:13" ht="30" x14ac:dyDescent="0.3">
      <c r="A20" s="355">
        <v>11</v>
      </c>
      <c r="B20" s="360" t="s">
        <v>476</v>
      </c>
      <c r="C20" s="361" t="s">
        <v>449</v>
      </c>
      <c r="D20" s="362">
        <v>200</v>
      </c>
      <c r="E20" s="363" t="s">
        <v>483</v>
      </c>
      <c r="F20" s="342" t="s">
        <v>484</v>
      </c>
      <c r="G20" s="358" t="s">
        <v>485</v>
      </c>
      <c r="H20" s="71"/>
      <c r="I20" s="71"/>
      <c r="J20" s="73"/>
      <c r="K20" s="74"/>
      <c r="L20" s="75"/>
      <c r="M20" s="72"/>
    </row>
    <row r="21" spans="1:13" ht="30" x14ac:dyDescent="0.3">
      <c r="A21" s="359">
        <v>12</v>
      </c>
      <c r="B21" s="360" t="s">
        <v>476</v>
      </c>
      <c r="C21" s="361" t="s">
        <v>449</v>
      </c>
      <c r="D21" s="362">
        <v>200</v>
      </c>
      <c r="E21" s="363" t="s">
        <v>486</v>
      </c>
      <c r="F21" s="342" t="s">
        <v>487</v>
      </c>
      <c r="G21" s="358" t="s">
        <v>488</v>
      </c>
      <c r="H21" s="71"/>
      <c r="I21" s="71"/>
      <c r="J21" s="73"/>
      <c r="K21" s="74"/>
      <c r="L21" s="75"/>
      <c r="M21" s="72"/>
    </row>
    <row r="22" spans="1:13" ht="30" x14ac:dyDescent="0.3">
      <c r="A22" s="354">
        <v>13</v>
      </c>
      <c r="B22" s="360" t="s">
        <v>476</v>
      </c>
      <c r="C22" s="361" t="s">
        <v>449</v>
      </c>
      <c r="D22" s="362">
        <v>3000</v>
      </c>
      <c r="E22" s="363" t="s">
        <v>489</v>
      </c>
      <c r="F22" s="342" t="s">
        <v>490</v>
      </c>
      <c r="G22" s="358" t="s">
        <v>491</v>
      </c>
      <c r="H22" s="71"/>
      <c r="I22" s="71"/>
      <c r="J22" s="73"/>
      <c r="K22" s="74"/>
      <c r="L22" s="75"/>
      <c r="M22" s="72"/>
    </row>
    <row r="23" spans="1:13" ht="30" x14ac:dyDescent="0.3">
      <c r="A23" s="355">
        <v>14</v>
      </c>
      <c r="B23" s="360" t="s">
        <v>476</v>
      </c>
      <c r="C23" s="361" t="s">
        <v>449</v>
      </c>
      <c r="D23" s="362">
        <v>200</v>
      </c>
      <c r="E23" s="363" t="s">
        <v>492</v>
      </c>
      <c r="F23" s="342" t="s">
        <v>493</v>
      </c>
      <c r="G23" s="358" t="s">
        <v>494</v>
      </c>
      <c r="H23" s="71"/>
      <c r="I23" s="71"/>
      <c r="J23" s="73"/>
      <c r="K23" s="74"/>
      <c r="L23" s="75"/>
      <c r="M23" s="72"/>
    </row>
    <row r="24" spans="1:13" ht="30" x14ac:dyDescent="0.3">
      <c r="A24" s="359">
        <v>15</v>
      </c>
      <c r="B24" s="360" t="s">
        <v>476</v>
      </c>
      <c r="C24" s="361" t="s">
        <v>449</v>
      </c>
      <c r="D24" s="362">
        <v>10000</v>
      </c>
      <c r="E24" s="363" t="s">
        <v>495</v>
      </c>
      <c r="F24" s="342" t="s">
        <v>496</v>
      </c>
      <c r="G24" s="358" t="s">
        <v>497</v>
      </c>
      <c r="H24" s="71"/>
      <c r="I24" s="71"/>
      <c r="J24" s="73"/>
      <c r="K24" s="74"/>
      <c r="L24" s="75"/>
      <c r="M24" s="72"/>
    </row>
    <row r="25" spans="1:13" ht="30" x14ac:dyDescent="0.3">
      <c r="A25" s="354">
        <v>16</v>
      </c>
      <c r="B25" s="360" t="s">
        <v>498</v>
      </c>
      <c r="C25" s="361" t="s">
        <v>449</v>
      </c>
      <c r="D25" s="362">
        <v>870</v>
      </c>
      <c r="E25" s="363" t="s">
        <v>510</v>
      </c>
      <c r="F25" s="342" t="s">
        <v>511</v>
      </c>
      <c r="G25" s="358" t="s">
        <v>501</v>
      </c>
      <c r="H25" s="71"/>
      <c r="I25" s="71"/>
      <c r="J25" s="73"/>
      <c r="K25" s="74"/>
      <c r="L25" s="75"/>
      <c r="M25" s="72"/>
    </row>
    <row r="26" spans="1:13" ht="30" x14ac:dyDescent="0.3">
      <c r="A26" s="355">
        <v>17</v>
      </c>
      <c r="B26" s="360" t="s">
        <v>498</v>
      </c>
      <c r="C26" s="361" t="s">
        <v>449</v>
      </c>
      <c r="D26" s="362">
        <v>1200</v>
      </c>
      <c r="E26" s="363" t="s">
        <v>480</v>
      </c>
      <c r="F26" s="342" t="s">
        <v>481</v>
      </c>
      <c r="G26" s="358" t="s">
        <v>482</v>
      </c>
      <c r="H26" s="71"/>
      <c r="I26" s="71"/>
      <c r="J26" s="73"/>
      <c r="K26" s="74"/>
      <c r="L26" s="75"/>
      <c r="M26" s="72"/>
    </row>
    <row r="27" spans="1:13" ht="30" x14ac:dyDescent="0.3">
      <c r="A27" s="359">
        <v>18</v>
      </c>
      <c r="B27" s="360" t="s">
        <v>498</v>
      </c>
      <c r="C27" s="361" t="s">
        <v>449</v>
      </c>
      <c r="D27" s="362">
        <v>1300</v>
      </c>
      <c r="E27" s="363" t="s">
        <v>512</v>
      </c>
      <c r="F27" s="342" t="s">
        <v>513</v>
      </c>
      <c r="G27" s="358" t="s">
        <v>502</v>
      </c>
      <c r="H27" s="71"/>
      <c r="I27" s="71"/>
      <c r="J27" s="73"/>
      <c r="K27" s="74"/>
      <c r="L27" s="75"/>
      <c r="M27" s="72"/>
    </row>
    <row r="28" spans="1:13" ht="30" x14ac:dyDescent="0.3">
      <c r="A28" s="354">
        <v>19</v>
      </c>
      <c r="B28" s="360" t="s">
        <v>498</v>
      </c>
      <c r="C28" s="361" t="s">
        <v>449</v>
      </c>
      <c r="D28" s="362">
        <v>25000</v>
      </c>
      <c r="E28" s="363" t="s">
        <v>515</v>
      </c>
      <c r="F28" s="342" t="s">
        <v>514</v>
      </c>
      <c r="G28" s="358" t="s">
        <v>503</v>
      </c>
      <c r="H28" s="71"/>
      <c r="I28" s="71"/>
      <c r="J28" s="73"/>
      <c r="K28" s="74"/>
      <c r="L28" s="75"/>
      <c r="M28" s="72"/>
    </row>
    <row r="29" spans="1:13" ht="30" x14ac:dyDescent="0.3">
      <c r="A29" s="355">
        <v>20</v>
      </c>
      <c r="B29" s="360" t="s">
        <v>498</v>
      </c>
      <c r="C29" s="361" t="s">
        <v>449</v>
      </c>
      <c r="D29" s="362">
        <v>200</v>
      </c>
      <c r="E29" s="363" t="s">
        <v>516</v>
      </c>
      <c r="F29" s="342" t="s">
        <v>517</v>
      </c>
      <c r="G29" s="358"/>
      <c r="H29" s="71"/>
      <c r="I29" s="71"/>
      <c r="J29" s="73"/>
      <c r="K29" s="74"/>
      <c r="L29" s="75"/>
      <c r="M29" s="72"/>
    </row>
    <row r="30" spans="1:13" ht="30" x14ac:dyDescent="0.3">
      <c r="A30" s="359">
        <v>21</v>
      </c>
      <c r="B30" s="360" t="s">
        <v>498</v>
      </c>
      <c r="C30" s="342" t="s">
        <v>449</v>
      </c>
      <c r="D30" s="364">
        <v>200</v>
      </c>
      <c r="E30" s="365" t="s">
        <v>518</v>
      </c>
      <c r="F30" s="366" t="s">
        <v>519</v>
      </c>
      <c r="G30" s="367" t="s">
        <v>504</v>
      </c>
      <c r="H30" s="332"/>
      <c r="I30" s="332"/>
      <c r="J30" s="333"/>
      <c r="K30" s="334"/>
      <c r="L30" s="335"/>
      <c r="M30" s="336"/>
    </row>
    <row r="31" spans="1:13" ht="30" x14ac:dyDescent="0.3">
      <c r="A31" s="354">
        <v>22</v>
      </c>
      <c r="B31" s="356" t="s">
        <v>499</v>
      </c>
      <c r="C31" s="342" t="s">
        <v>449</v>
      </c>
      <c r="D31" s="364">
        <v>90</v>
      </c>
      <c r="E31" s="365" t="s">
        <v>520</v>
      </c>
      <c r="F31" s="366" t="s">
        <v>466</v>
      </c>
      <c r="G31" s="367" t="s">
        <v>505</v>
      </c>
      <c r="H31" s="332"/>
      <c r="I31" s="332"/>
      <c r="J31" s="333"/>
      <c r="K31" s="334"/>
      <c r="L31" s="335"/>
      <c r="M31" s="336"/>
    </row>
    <row r="32" spans="1:13" ht="30" x14ac:dyDescent="0.3">
      <c r="A32" s="355">
        <v>23</v>
      </c>
      <c r="B32" s="356" t="s">
        <v>499</v>
      </c>
      <c r="C32" s="342" t="s">
        <v>449</v>
      </c>
      <c r="D32" s="364">
        <v>100</v>
      </c>
      <c r="E32" s="365" t="s">
        <v>521</v>
      </c>
      <c r="F32" s="366" t="s">
        <v>522</v>
      </c>
      <c r="G32" s="367" t="s">
        <v>506</v>
      </c>
      <c r="H32" s="332"/>
      <c r="I32" s="332"/>
      <c r="J32" s="333"/>
      <c r="K32" s="334"/>
      <c r="L32" s="335"/>
      <c r="M32" s="336"/>
    </row>
    <row r="33" spans="1:13" ht="30" x14ac:dyDescent="0.3">
      <c r="A33" s="359">
        <v>24</v>
      </c>
      <c r="B33" s="356" t="s">
        <v>499</v>
      </c>
      <c r="C33" s="342" t="s">
        <v>449</v>
      </c>
      <c r="D33" s="364">
        <v>1900</v>
      </c>
      <c r="E33" s="363" t="s">
        <v>512</v>
      </c>
      <c r="F33" s="342" t="s">
        <v>513</v>
      </c>
      <c r="G33" s="367" t="s">
        <v>502</v>
      </c>
      <c r="H33" s="332"/>
      <c r="I33" s="332"/>
      <c r="J33" s="333"/>
      <c r="K33" s="334"/>
      <c r="L33" s="335"/>
      <c r="M33" s="336"/>
    </row>
    <row r="34" spans="1:13" ht="30" x14ac:dyDescent="0.3">
      <c r="A34" s="354">
        <v>25</v>
      </c>
      <c r="B34" s="356" t="s">
        <v>499</v>
      </c>
      <c r="C34" s="342" t="s">
        <v>449</v>
      </c>
      <c r="D34" s="364">
        <v>200</v>
      </c>
      <c r="E34" s="365" t="s">
        <v>523</v>
      </c>
      <c r="F34" s="366" t="s">
        <v>524</v>
      </c>
      <c r="G34" s="367" t="s">
        <v>507</v>
      </c>
      <c r="H34" s="332"/>
      <c r="I34" s="332"/>
      <c r="J34" s="333"/>
      <c r="K34" s="334"/>
      <c r="L34" s="335"/>
      <c r="M34" s="336"/>
    </row>
    <row r="35" spans="1:13" ht="30" x14ac:dyDescent="0.3">
      <c r="A35" s="355">
        <v>26</v>
      </c>
      <c r="B35" s="356" t="s">
        <v>499</v>
      </c>
      <c r="C35" s="342" t="s">
        <v>449</v>
      </c>
      <c r="D35" s="364">
        <v>1750</v>
      </c>
      <c r="E35" s="365" t="s">
        <v>525</v>
      </c>
      <c r="F35" s="366" t="s">
        <v>470</v>
      </c>
      <c r="G35" s="367" t="s">
        <v>508</v>
      </c>
      <c r="H35" s="332"/>
      <c r="I35" s="332"/>
      <c r="J35" s="333"/>
      <c r="K35" s="334"/>
      <c r="L35" s="335"/>
      <c r="M35" s="336"/>
    </row>
    <row r="36" spans="1:13" ht="30.75" customHeight="1" thickBot="1" x14ac:dyDescent="0.35">
      <c r="A36" s="359">
        <v>27</v>
      </c>
      <c r="B36" s="356" t="s">
        <v>500</v>
      </c>
      <c r="C36" s="342" t="s">
        <v>449</v>
      </c>
      <c r="D36" s="364">
        <v>200</v>
      </c>
      <c r="E36" s="368" t="s">
        <v>526</v>
      </c>
      <c r="F36" s="369" t="s">
        <v>527</v>
      </c>
      <c r="G36" s="370" t="s">
        <v>509</v>
      </c>
      <c r="H36" s="76"/>
      <c r="I36" s="76"/>
      <c r="J36" s="78"/>
      <c r="K36" s="79"/>
      <c r="L36" s="80"/>
      <c r="M36" s="77"/>
    </row>
    <row r="40" spans="1:13" s="95" customFormat="1" x14ac:dyDescent="0.3">
      <c r="A40" s="96" t="s">
        <v>410</v>
      </c>
      <c r="G40" s="97"/>
      <c r="H40" s="97"/>
      <c r="I40" s="97"/>
    </row>
    <row r="41" spans="1:13" s="95" customFormat="1" x14ac:dyDescent="0.3">
      <c r="A41" s="96" t="s">
        <v>421</v>
      </c>
      <c r="G41" s="97"/>
      <c r="H41" s="97"/>
      <c r="I41" s="97"/>
    </row>
    <row r="42" spans="1:13" s="95" customFormat="1" x14ac:dyDescent="0.3">
      <c r="A42" s="96" t="s">
        <v>420</v>
      </c>
      <c r="G42" s="97"/>
      <c r="H42" s="97"/>
      <c r="I42" s="97"/>
    </row>
    <row r="43" spans="1:13" s="95" customFormat="1" x14ac:dyDescent="0.3">
      <c r="B43" s="96"/>
      <c r="G43" s="97"/>
      <c r="H43" s="97"/>
      <c r="I43" s="97"/>
    </row>
    <row r="44" spans="1:13" s="95" customFormat="1" x14ac:dyDescent="0.3">
      <c r="B44" s="96"/>
      <c r="G44" s="97"/>
      <c r="H44" s="97"/>
      <c r="I44" s="97"/>
    </row>
    <row r="45" spans="1:13" s="95" customFormat="1" x14ac:dyDescent="0.3">
      <c r="B45" s="96"/>
      <c r="G45" s="97"/>
      <c r="H45" s="97"/>
      <c r="I45" s="97"/>
    </row>
    <row r="46" spans="1:13" s="95" customFormat="1" x14ac:dyDescent="0.3">
      <c r="B46" s="96"/>
      <c r="G46" s="97"/>
      <c r="H46" s="97"/>
      <c r="I46" s="97"/>
    </row>
    <row r="47" spans="1:13" s="95" customFormat="1" x14ac:dyDescent="0.3">
      <c r="B47" s="96"/>
      <c r="G47" s="97"/>
      <c r="H47" s="97"/>
      <c r="I47" s="97"/>
    </row>
    <row r="48" spans="1:13" x14ac:dyDescent="0.25">
      <c r="B48" s="63"/>
      <c r="G48" s="64"/>
      <c r="H48" s="64"/>
    </row>
    <row r="49" spans="1:11" s="2" customFormat="1" x14ac:dyDescent="0.3">
      <c r="B49" s="92" t="s">
        <v>99</v>
      </c>
    </row>
    <row r="50" spans="1:11" s="2" customFormat="1" x14ac:dyDescent="0.3">
      <c r="C50" s="2" t="s">
        <v>541</v>
      </c>
      <c r="G50" s="91"/>
      <c r="H50" s="94"/>
      <c r="I50"/>
    </row>
    <row r="51" spans="1:11" s="2" customFormat="1" x14ac:dyDescent="0.3">
      <c r="A51"/>
      <c r="C51" s="90" t="s">
        <v>262</v>
      </c>
      <c r="G51" s="12" t="s">
        <v>267</v>
      </c>
      <c r="H51" s="93"/>
      <c r="I51"/>
      <c r="K51" s="12"/>
    </row>
    <row r="52" spans="1:11" s="2" customFormat="1" x14ac:dyDescent="0.3">
      <c r="A52"/>
      <c r="G52" s="2" t="s">
        <v>263</v>
      </c>
      <c r="H52"/>
      <c r="I52"/>
    </row>
    <row r="53" spans="1:11" customFormat="1" ht="15.75" x14ac:dyDescent="0.3">
      <c r="B53" s="2"/>
      <c r="C53" s="85" t="s">
        <v>131</v>
      </c>
      <c r="E53" s="64"/>
      <c r="F53" s="64"/>
      <c r="K53" s="64"/>
    </row>
    <row r="54" spans="1:11" customFormat="1" x14ac:dyDescent="0.25">
      <c r="E54" s="64"/>
      <c r="F54" s="64"/>
    </row>
    <row r="55" spans="1:11" customFormat="1" x14ac:dyDescent="0.25">
      <c r="E55" s="64"/>
      <c r="F55" s="64"/>
    </row>
    <row r="56" spans="1:11" customFormat="1" x14ac:dyDescent="0.25">
      <c r="E56" s="64"/>
      <c r="F56" s="64"/>
    </row>
    <row r="57" spans="1:11" customFormat="1" x14ac:dyDescent="0.25">
      <c r="E57" s="64"/>
      <c r="F57" s="64"/>
    </row>
    <row r="58" spans="1:11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1:I36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36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36"/>
  </dataValidations>
  <printOptions gridLines="1"/>
  <pageMargins left="0.25" right="0.25" top="0.75" bottom="0.75" header="0.3" footer="0.3"/>
  <pageSetup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D13" sqref="D13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98" t="s">
        <v>431</v>
      </c>
      <c r="B1" s="100"/>
      <c r="C1" s="100"/>
      <c r="D1" s="100"/>
      <c r="E1" s="100"/>
      <c r="F1" s="100"/>
      <c r="G1" s="100"/>
      <c r="H1" s="100"/>
      <c r="I1" s="383" t="s">
        <v>101</v>
      </c>
      <c r="J1" s="383"/>
      <c r="K1" s="144"/>
    </row>
    <row r="2" spans="1:11" x14ac:dyDescent="0.3">
      <c r="A2" s="100" t="s">
        <v>132</v>
      </c>
      <c r="B2" s="100"/>
      <c r="C2" s="100"/>
      <c r="D2" s="100"/>
      <c r="E2" s="100"/>
      <c r="F2" s="100"/>
      <c r="G2" s="100"/>
      <c r="H2" s="100"/>
      <c r="I2" s="381"/>
      <c r="J2" s="382"/>
      <c r="K2" s="144"/>
    </row>
    <row r="3" spans="1:11" x14ac:dyDescent="0.3">
      <c r="A3" s="100"/>
      <c r="B3" s="100"/>
      <c r="C3" s="100"/>
      <c r="D3" s="100"/>
      <c r="E3" s="100"/>
      <c r="F3" s="100"/>
      <c r="G3" s="100"/>
      <c r="H3" s="100"/>
      <c r="I3" s="99"/>
      <c r="J3" s="99"/>
      <c r="K3" s="144"/>
    </row>
    <row r="4" spans="1:11" x14ac:dyDescent="0.3">
      <c r="A4" s="100" t="str">
        <f>'ფორმა N2'!A4</f>
        <v>ანგარიშვალდებული პირის დასახელება:</v>
      </c>
      <c r="B4" s="100"/>
      <c r="C4" s="100"/>
      <c r="D4" s="100"/>
      <c r="E4" s="100"/>
      <c r="F4" s="169"/>
      <c r="G4" s="100"/>
      <c r="H4" s="100"/>
      <c r="I4" s="100"/>
      <c r="J4" s="100"/>
      <c r="K4" s="144"/>
    </row>
    <row r="5" spans="1:11" x14ac:dyDescent="0.3">
      <c r="A5" s="291" t="str">
        <f>'ფორმა N1'!D4</f>
        <v xml:space="preserve"> </v>
      </c>
      <c r="B5" s="292"/>
      <c r="C5" s="134" t="s">
        <v>542</v>
      </c>
      <c r="D5" s="126"/>
      <c r="E5" s="132"/>
      <c r="F5" s="135"/>
      <c r="G5" s="126"/>
      <c r="H5" s="292"/>
      <c r="I5" s="292"/>
      <c r="J5" s="292"/>
      <c r="K5" s="144"/>
    </row>
    <row r="6" spans="1:11" x14ac:dyDescent="0.3">
      <c r="A6" s="101"/>
      <c r="B6" s="101"/>
      <c r="C6" s="100"/>
      <c r="D6" s="100"/>
      <c r="E6" s="100"/>
      <c r="F6" s="169"/>
      <c r="G6" s="100"/>
      <c r="H6" s="100"/>
      <c r="I6" s="100"/>
      <c r="J6" s="100"/>
      <c r="K6" s="144"/>
    </row>
    <row r="7" spans="1:11" x14ac:dyDescent="0.3">
      <c r="A7" s="170"/>
      <c r="B7" s="166"/>
      <c r="C7" s="166"/>
      <c r="D7" s="166"/>
      <c r="E7" s="166"/>
      <c r="F7" s="166"/>
      <c r="G7" s="166"/>
      <c r="H7" s="166"/>
      <c r="I7" s="166"/>
      <c r="J7" s="166"/>
      <c r="K7" s="144"/>
    </row>
    <row r="8" spans="1:11" s="26" customFormat="1" ht="45" x14ac:dyDescent="0.3">
      <c r="A8" s="172" t="s">
        <v>64</v>
      </c>
      <c r="B8" s="172" t="s">
        <v>103</v>
      </c>
      <c r="C8" s="173" t="s">
        <v>105</v>
      </c>
      <c r="D8" s="173" t="s">
        <v>269</v>
      </c>
      <c r="E8" s="173" t="s">
        <v>104</v>
      </c>
      <c r="F8" s="171" t="s">
        <v>250</v>
      </c>
      <c r="G8" s="171" t="s">
        <v>290</v>
      </c>
      <c r="H8" s="171" t="s">
        <v>291</v>
      </c>
      <c r="I8" s="171" t="s">
        <v>251</v>
      </c>
      <c r="J8" s="174" t="s">
        <v>106</v>
      </c>
      <c r="K8" s="144"/>
    </row>
    <row r="9" spans="1:11" s="26" customFormat="1" x14ac:dyDescent="0.3">
      <c r="A9" s="207">
        <v>1</v>
      </c>
      <c r="B9" s="207">
        <v>2</v>
      </c>
      <c r="C9" s="208">
        <v>3</v>
      </c>
      <c r="D9" s="208">
        <v>4</v>
      </c>
      <c r="E9" s="208">
        <v>5</v>
      </c>
      <c r="F9" s="208">
        <v>6</v>
      </c>
      <c r="G9" s="208">
        <v>7</v>
      </c>
      <c r="H9" s="208">
        <v>8</v>
      </c>
      <c r="I9" s="208">
        <v>9</v>
      </c>
      <c r="J9" s="208">
        <v>10</v>
      </c>
      <c r="K9" s="144"/>
    </row>
    <row r="10" spans="1:11" s="26" customFormat="1" ht="30" x14ac:dyDescent="0.3">
      <c r="A10" s="204">
        <v>1</v>
      </c>
      <c r="B10" s="374" t="s">
        <v>543</v>
      </c>
      <c r="C10" s="205" t="s">
        <v>544</v>
      </c>
      <c r="D10" s="206" t="s">
        <v>213</v>
      </c>
      <c r="E10" s="375" t="s">
        <v>538</v>
      </c>
      <c r="F10" s="27">
        <v>18.41</v>
      </c>
      <c r="G10" s="27">
        <v>87470</v>
      </c>
      <c r="H10" s="27">
        <v>61508.62</v>
      </c>
      <c r="I10" s="27">
        <v>25979.79</v>
      </c>
      <c r="J10" s="27"/>
      <c r="K10" s="144"/>
    </row>
    <row r="11" spans="1:11" x14ac:dyDescent="0.3">
      <c r="A11" s="143"/>
      <c r="B11" s="143"/>
      <c r="C11" s="143"/>
      <c r="D11" s="143"/>
      <c r="E11" s="143"/>
      <c r="F11" s="143"/>
      <c r="G11" s="143"/>
      <c r="H11" s="143"/>
      <c r="I11" s="143"/>
      <c r="J11" s="143"/>
    </row>
    <row r="12" spans="1:11" x14ac:dyDescent="0.3">
      <c r="A12" s="143"/>
      <c r="B12" s="143"/>
      <c r="C12" s="143"/>
      <c r="D12" s="143"/>
      <c r="E12" s="143"/>
      <c r="F12" s="143"/>
      <c r="G12" s="143"/>
      <c r="H12" s="143"/>
      <c r="I12" s="143"/>
      <c r="J12" s="143"/>
    </row>
    <row r="13" spans="1:11" x14ac:dyDescent="0.3">
      <c r="A13" s="143"/>
      <c r="B13" s="143"/>
      <c r="C13" s="143"/>
      <c r="D13" s="143"/>
      <c r="E13" s="143"/>
      <c r="F13" s="143"/>
      <c r="G13" s="143"/>
      <c r="H13" s="143"/>
      <c r="I13" s="143"/>
      <c r="J13" s="143"/>
    </row>
    <row r="14" spans="1:11" x14ac:dyDescent="0.3">
      <c r="A14" s="143"/>
      <c r="B14" s="143"/>
      <c r="C14" s="143"/>
      <c r="D14" s="143"/>
      <c r="E14" s="143"/>
      <c r="F14" s="143"/>
      <c r="G14" s="143"/>
      <c r="H14" s="143"/>
      <c r="I14" s="143"/>
      <c r="J14" s="143"/>
    </row>
    <row r="15" spans="1:11" x14ac:dyDescent="0.3">
      <c r="A15" s="143"/>
      <c r="B15" s="287" t="s">
        <v>99</v>
      </c>
      <c r="C15" s="143"/>
      <c r="D15" s="143"/>
      <c r="E15" s="143"/>
      <c r="F15" s="288"/>
      <c r="G15" s="143"/>
      <c r="H15" s="143"/>
      <c r="I15" s="143"/>
      <c r="J15" s="143"/>
    </row>
    <row r="16" spans="1:11" x14ac:dyDescent="0.3">
      <c r="A16" s="143"/>
      <c r="B16" s="143"/>
      <c r="C16" s="143"/>
      <c r="D16" s="143"/>
      <c r="E16" s="143"/>
      <c r="F16" s="140"/>
      <c r="G16" s="140"/>
      <c r="H16" s="140"/>
      <c r="I16" s="140"/>
      <c r="J16" s="140"/>
    </row>
    <row r="17" spans="1:10" x14ac:dyDescent="0.3">
      <c r="A17" s="143"/>
      <c r="B17" s="143"/>
      <c r="C17" s="330"/>
      <c r="D17" s="2" t="s">
        <v>541</v>
      </c>
      <c r="E17" s="143"/>
      <c r="F17" s="330"/>
      <c r="G17" s="331"/>
      <c r="H17" s="331"/>
      <c r="I17" s="140"/>
      <c r="J17" s="140"/>
    </row>
    <row r="18" spans="1:10" x14ac:dyDescent="0.3">
      <c r="A18" s="140"/>
      <c r="B18" s="143"/>
      <c r="C18" s="289" t="s">
        <v>262</v>
      </c>
      <c r="D18" s="289"/>
      <c r="E18" s="143"/>
      <c r="F18" s="143" t="s">
        <v>267</v>
      </c>
      <c r="G18" s="140"/>
      <c r="H18" s="140"/>
      <c r="I18" s="140"/>
      <c r="J18" s="140"/>
    </row>
    <row r="19" spans="1:10" x14ac:dyDescent="0.3">
      <c r="A19" s="140"/>
      <c r="B19" s="143"/>
      <c r="C19" s="290" t="s">
        <v>131</v>
      </c>
      <c r="D19" s="143"/>
      <c r="E19" s="143"/>
      <c r="F19" s="143" t="s">
        <v>263</v>
      </c>
      <c r="G19" s="140"/>
      <c r="H19" s="140"/>
      <c r="I19" s="140"/>
      <c r="J19" s="140"/>
    </row>
    <row r="20" spans="1:10" customFormat="1" x14ac:dyDescent="0.3">
      <c r="A20" s="140"/>
      <c r="B20" s="143"/>
      <c r="C20" s="143"/>
      <c r="D20" s="290"/>
      <c r="E20" s="140"/>
      <c r="F20" s="140"/>
      <c r="G20" s="140"/>
      <c r="H20" s="140"/>
      <c r="I20" s="140"/>
      <c r="J20" s="140"/>
    </row>
    <row r="21" spans="1:10" customFormat="1" ht="12.75" x14ac:dyDescent="0.2">
      <c r="A21" s="140"/>
      <c r="B21" s="140"/>
      <c r="C21" s="140"/>
      <c r="D21" s="140"/>
      <c r="E21" s="140"/>
      <c r="F21" s="140"/>
      <c r="G21" s="140"/>
      <c r="H21" s="140"/>
      <c r="I21" s="140"/>
      <c r="J21" s="140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13" sqref="G13"/>
    </sheetView>
  </sheetViews>
  <sheetFormatPr defaultRowHeight="15" x14ac:dyDescent="0.3"/>
  <cols>
    <col min="1" max="1" width="12" style="234" customWidth="1"/>
    <col min="2" max="2" width="13.28515625" style="234" customWidth="1"/>
    <col min="3" max="3" width="21.42578125" style="234" customWidth="1"/>
    <col min="4" max="4" width="17.85546875" style="234" customWidth="1"/>
    <col min="5" max="5" width="12.7109375" style="234" customWidth="1"/>
    <col min="6" max="6" width="36.85546875" style="234" customWidth="1"/>
    <col min="7" max="7" width="22.28515625" style="234" customWidth="1"/>
    <col min="8" max="8" width="0.5703125" style="234" customWidth="1"/>
    <col min="9" max="16384" width="9.140625" style="234"/>
  </cols>
  <sheetData>
    <row r="1" spans="1:8" x14ac:dyDescent="0.3">
      <c r="A1" s="98" t="s">
        <v>359</v>
      </c>
      <c r="B1" s="100"/>
      <c r="C1" s="100"/>
      <c r="D1" s="100"/>
      <c r="E1" s="100"/>
      <c r="F1" s="100"/>
      <c r="G1" s="213" t="s">
        <v>101</v>
      </c>
      <c r="H1" s="214"/>
    </row>
    <row r="2" spans="1:8" x14ac:dyDescent="0.3">
      <c r="A2" s="100" t="s">
        <v>132</v>
      </c>
      <c r="B2" s="100"/>
      <c r="C2" s="100"/>
      <c r="D2" s="100"/>
      <c r="E2" s="100"/>
      <c r="F2" s="100"/>
      <c r="G2" s="215"/>
      <c r="H2" s="214"/>
    </row>
    <row r="3" spans="1:8" x14ac:dyDescent="0.3">
      <c r="A3" s="100"/>
      <c r="B3" s="100"/>
      <c r="C3" s="100"/>
      <c r="D3" s="100"/>
      <c r="E3" s="100"/>
      <c r="F3" s="100"/>
      <c r="G3" s="141"/>
      <c r="H3" s="214"/>
    </row>
    <row r="4" spans="1:8" x14ac:dyDescent="0.3">
      <c r="A4" s="101" t="str">
        <f>'[1]ფორმა N2'!A4</f>
        <v>ანგარიშვალდებული პირის დასახელება:</v>
      </c>
      <c r="B4" s="100"/>
      <c r="C4" s="100"/>
      <c r="D4" s="100"/>
      <c r="E4" s="100"/>
      <c r="F4" s="100"/>
      <c r="G4" s="100"/>
      <c r="H4" s="143"/>
    </row>
    <row r="5" spans="1:8" x14ac:dyDescent="0.3">
      <c r="A5" s="275"/>
      <c r="B5" s="275"/>
      <c r="C5" s="275"/>
      <c r="D5" s="134" t="s">
        <v>542</v>
      </c>
      <c r="E5" s="126"/>
      <c r="F5" s="132"/>
      <c r="G5" s="135"/>
      <c r="H5" s="126"/>
    </row>
    <row r="6" spans="1:8" x14ac:dyDescent="0.3">
      <c r="A6" s="101"/>
      <c r="B6" s="100"/>
      <c r="C6" s="100"/>
      <c r="D6" s="100"/>
      <c r="E6" s="100"/>
      <c r="F6" s="100"/>
      <c r="G6" s="100"/>
      <c r="H6" s="143"/>
    </row>
    <row r="7" spans="1:8" x14ac:dyDescent="0.3">
      <c r="A7" s="100"/>
      <c r="B7" s="100"/>
      <c r="C7" s="100"/>
      <c r="D7" s="100"/>
      <c r="E7" s="100"/>
      <c r="F7" s="100"/>
      <c r="G7" s="100"/>
      <c r="H7" s="144"/>
    </row>
    <row r="8" spans="1:8" ht="45.75" customHeight="1" x14ac:dyDescent="0.3">
      <c r="A8" s="216" t="s">
        <v>309</v>
      </c>
      <c r="B8" s="216" t="s">
        <v>133</v>
      </c>
      <c r="C8" s="217" t="s">
        <v>357</v>
      </c>
      <c r="D8" s="217" t="s">
        <v>358</v>
      </c>
      <c r="E8" s="217" t="s">
        <v>269</v>
      </c>
      <c r="F8" s="216" t="s">
        <v>316</v>
      </c>
      <c r="G8" s="217" t="s">
        <v>310</v>
      </c>
      <c r="H8" s="144"/>
    </row>
    <row r="9" spans="1:8" x14ac:dyDescent="0.3">
      <c r="A9" s="218" t="s">
        <v>311</v>
      </c>
      <c r="B9" s="219"/>
      <c r="C9" s="220"/>
      <c r="D9" s="221"/>
      <c r="E9" s="221"/>
      <c r="F9" s="221"/>
      <c r="G9" s="222">
        <v>0</v>
      </c>
      <c r="H9" s="144"/>
    </row>
    <row r="10" spans="1:8" ht="15.75" x14ac:dyDescent="0.3">
      <c r="A10" s="219">
        <v>1</v>
      </c>
      <c r="B10" s="201" t="s">
        <v>538</v>
      </c>
      <c r="C10" s="223">
        <v>370</v>
      </c>
      <c r="D10" s="224"/>
      <c r="E10" s="224"/>
      <c r="F10" s="224"/>
      <c r="G10" s="225">
        <f>IF(ISBLANK(B10),"",G9+C10-D10)</f>
        <v>370</v>
      </c>
      <c r="H10" s="144"/>
    </row>
    <row r="11" spans="1:8" ht="15.75" x14ac:dyDescent="0.3">
      <c r="A11" s="219">
        <v>2</v>
      </c>
      <c r="B11" s="201" t="s">
        <v>538</v>
      </c>
      <c r="C11" s="223"/>
      <c r="D11" s="224">
        <v>355</v>
      </c>
      <c r="E11" s="224"/>
      <c r="F11" s="224"/>
      <c r="G11" s="225">
        <f t="shared" ref="G11:G38" si="0">IF(ISBLANK(B11),"",G10+C11-D11)</f>
        <v>15</v>
      </c>
      <c r="H11" s="144"/>
    </row>
    <row r="12" spans="1:8" ht="15.75" x14ac:dyDescent="0.3">
      <c r="A12" s="219">
        <v>3</v>
      </c>
      <c r="B12" s="201" t="s">
        <v>500</v>
      </c>
      <c r="C12" s="223"/>
      <c r="D12" s="224">
        <v>15</v>
      </c>
      <c r="E12" s="224"/>
      <c r="F12" s="224"/>
      <c r="G12" s="225">
        <f t="shared" si="0"/>
        <v>0</v>
      </c>
      <c r="H12" s="144"/>
    </row>
    <row r="13" spans="1:8" ht="15.75" x14ac:dyDescent="0.3">
      <c r="A13" s="219">
        <v>4</v>
      </c>
      <c r="B13" s="201"/>
      <c r="C13" s="223"/>
      <c r="D13" s="224"/>
      <c r="E13" s="224"/>
      <c r="F13" s="224"/>
      <c r="G13" s="225" t="str">
        <f t="shared" si="0"/>
        <v/>
      </c>
      <c r="H13" s="144"/>
    </row>
    <row r="14" spans="1:8" ht="15.75" x14ac:dyDescent="0.3">
      <c r="A14" s="219">
        <v>5</v>
      </c>
      <c r="B14" s="201"/>
      <c r="C14" s="223"/>
      <c r="D14" s="224"/>
      <c r="E14" s="224"/>
      <c r="F14" s="224"/>
      <c r="G14" s="225" t="str">
        <f t="shared" si="0"/>
        <v/>
      </c>
      <c r="H14" s="144"/>
    </row>
    <row r="15" spans="1:8" ht="15.75" x14ac:dyDescent="0.3">
      <c r="A15" s="219">
        <v>6</v>
      </c>
      <c r="B15" s="201"/>
      <c r="C15" s="223"/>
      <c r="D15" s="224"/>
      <c r="E15" s="224"/>
      <c r="F15" s="224"/>
      <c r="G15" s="225" t="str">
        <f t="shared" si="0"/>
        <v/>
      </c>
      <c r="H15" s="144"/>
    </row>
    <row r="16" spans="1:8" ht="15.75" x14ac:dyDescent="0.3">
      <c r="A16" s="219">
        <v>7</v>
      </c>
      <c r="B16" s="201"/>
      <c r="C16" s="223"/>
      <c r="D16" s="224"/>
      <c r="E16" s="224"/>
      <c r="F16" s="224"/>
      <c r="G16" s="225" t="str">
        <f t="shared" si="0"/>
        <v/>
      </c>
      <c r="H16" s="144"/>
    </row>
    <row r="17" spans="1:8" ht="15.75" x14ac:dyDescent="0.3">
      <c r="A17" s="219">
        <v>8</v>
      </c>
      <c r="B17" s="201"/>
      <c r="C17" s="223"/>
      <c r="D17" s="224"/>
      <c r="E17" s="224"/>
      <c r="F17" s="224"/>
      <c r="G17" s="225" t="str">
        <f t="shared" si="0"/>
        <v/>
      </c>
      <c r="H17" s="144"/>
    </row>
    <row r="18" spans="1:8" ht="15.75" x14ac:dyDescent="0.3">
      <c r="A18" s="219">
        <v>9</v>
      </c>
      <c r="B18" s="201"/>
      <c r="C18" s="223"/>
      <c r="D18" s="224"/>
      <c r="E18" s="224"/>
      <c r="F18" s="224"/>
      <c r="G18" s="225" t="str">
        <f t="shared" si="0"/>
        <v/>
      </c>
      <c r="H18" s="144"/>
    </row>
    <row r="19" spans="1:8" ht="15.75" x14ac:dyDescent="0.3">
      <c r="A19" s="219">
        <v>10</v>
      </c>
      <c r="B19" s="201"/>
      <c r="C19" s="223"/>
      <c r="D19" s="224"/>
      <c r="E19" s="224"/>
      <c r="F19" s="224"/>
      <c r="G19" s="225" t="str">
        <f t="shared" si="0"/>
        <v/>
      </c>
      <c r="H19" s="144"/>
    </row>
    <row r="20" spans="1:8" ht="15.75" x14ac:dyDescent="0.3">
      <c r="A20" s="219">
        <v>11</v>
      </c>
      <c r="B20" s="201"/>
      <c r="C20" s="223"/>
      <c r="D20" s="224"/>
      <c r="E20" s="224"/>
      <c r="F20" s="224"/>
      <c r="G20" s="225" t="str">
        <f t="shared" si="0"/>
        <v/>
      </c>
      <c r="H20" s="144"/>
    </row>
    <row r="21" spans="1:8" ht="15.75" x14ac:dyDescent="0.3">
      <c r="A21" s="219">
        <v>12</v>
      </c>
      <c r="B21" s="201"/>
      <c r="C21" s="223"/>
      <c r="D21" s="224"/>
      <c r="E21" s="224"/>
      <c r="F21" s="224"/>
      <c r="G21" s="225" t="str">
        <f t="shared" si="0"/>
        <v/>
      </c>
      <c r="H21" s="144"/>
    </row>
    <row r="22" spans="1:8" ht="15.75" x14ac:dyDescent="0.3">
      <c r="A22" s="219">
        <v>13</v>
      </c>
      <c r="B22" s="201"/>
      <c r="C22" s="223"/>
      <c r="D22" s="224"/>
      <c r="E22" s="224"/>
      <c r="F22" s="224"/>
      <c r="G22" s="225" t="str">
        <f t="shared" si="0"/>
        <v/>
      </c>
      <c r="H22" s="144"/>
    </row>
    <row r="23" spans="1:8" ht="15.75" x14ac:dyDescent="0.3">
      <c r="A23" s="219">
        <v>14</v>
      </c>
      <c r="B23" s="201"/>
      <c r="C23" s="223"/>
      <c r="D23" s="224"/>
      <c r="E23" s="224"/>
      <c r="F23" s="224"/>
      <c r="G23" s="225" t="str">
        <f t="shared" si="0"/>
        <v/>
      </c>
      <c r="H23" s="144"/>
    </row>
    <row r="24" spans="1:8" ht="15.75" x14ac:dyDescent="0.3">
      <c r="A24" s="219">
        <v>15</v>
      </c>
      <c r="B24" s="201"/>
      <c r="C24" s="223"/>
      <c r="D24" s="224"/>
      <c r="E24" s="224"/>
      <c r="F24" s="224"/>
      <c r="G24" s="225" t="str">
        <f t="shared" si="0"/>
        <v/>
      </c>
      <c r="H24" s="144"/>
    </row>
    <row r="25" spans="1:8" ht="15.75" x14ac:dyDescent="0.3">
      <c r="A25" s="219">
        <v>16</v>
      </c>
      <c r="B25" s="201"/>
      <c r="C25" s="223"/>
      <c r="D25" s="224"/>
      <c r="E25" s="224"/>
      <c r="F25" s="224"/>
      <c r="G25" s="225" t="str">
        <f t="shared" si="0"/>
        <v/>
      </c>
      <c r="H25" s="144"/>
    </row>
    <row r="26" spans="1:8" ht="15.75" x14ac:dyDescent="0.3">
      <c r="A26" s="219">
        <v>17</v>
      </c>
      <c r="B26" s="201"/>
      <c r="C26" s="223"/>
      <c r="D26" s="224"/>
      <c r="E26" s="224"/>
      <c r="F26" s="224"/>
      <c r="G26" s="225" t="str">
        <f t="shared" si="0"/>
        <v/>
      </c>
      <c r="H26" s="144"/>
    </row>
    <row r="27" spans="1:8" ht="15.75" x14ac:dyDescent="0.3">
      <c r="A27" s="219">
        <v>18</v>
      </c>
      <c r="B27" s="201"/>
      <c r="C27" s="223"/>
      <c r="D27" s="224"/>
      <c r="E27" s="224"/>
      <c r="F27" s="224"/>
      <c r="G27" s="225" t="str">
        <f t="shared" si="0"/>
        <v/>
      </c>
      <c r="H27" s="144"/>
    </row>
    <row r="28" spans="1:8" ht="15.75" x14ac:dyDescent="0.3">
      <c r="A28" s="219">
        <v>19</v>
      </c>
      <c r="B28" s="201"/>
      <c r="C28" s="223"/>
      <c r="D28" s="224"/>
      <c r="E28" s="224"/>
      <c r="F28" s="224"/>
      <c r="G28" s="225" t="str">
        <f t="shared" si="0"/>
        <v/>
      </c>
      <c r="H28" s="144"/>
    </row>
    <row r="29" spans="1:8" ht="15.75" x14ac:dyDescent="0.3">
      <c r="A29" s="219">
        <v>20</v>
      </c>
      <c r="B29" s="201"/>
      <c r="C29" s="223"/>
      <c r="D29" s="224"/>
      <c r="E29" s="224"/>
      <c r="F29" s="224"/>
      <c r="G29" s="225" t="str">
        <f t="shared" si="0"/>
        <v/>
      </c>
      <c r="H29" s="144"/>
    </row>
    <row r="30" spans="1:8" ht="15.75" x14ac:dyDescent="0.3">
      <c r="A30" s="219">
        <v>21</v>
      </c>
      <c r="B30" s="201"/>
      <c r="C30" s="226"/>
      <c r="D30" s="227"/>
      <c r="E30" s="227"/>
      <c r="F30" s="227"/>
      <c r="G30" s="225" t="str">
        <f t="shared" si="0"/>
        <v/>
      </c>
      <c r="H30" s="144"/>
    </row>
    <row r="31" spans="1:8" ht="15.75" x14ac:dyDescent="0.3">
      <c r="A31" s="219">
        <v>22</v>
      </c>
      <c r="B31" s="201"/>
      <c r="C31" s="226"/>
      <c r="D31" s="227"/>
      <c r="E31" s="227"/>
      <c r="F31" s="227"/>
      <c r="G31" s="225" t="str">
        <f t="shared" si="0"/>
        <v/>
      </c>
      <c r="H31" s="144"/>
    </row>
    <row r="32" spans="1:8" ht="15.75" x14ac:dyDescent="0.3">
      <c r="A32" s="219">
        <v>23</v>
      </c>
      <c r="B32" s="201"/>
      <c r="C32" s="226"/>
      <c r="D32" s="227"/>
      <c r="E32" s="227"/>
      <c r="F32" s="227"/>
      <c r="G32" s="225" t="str">
        <f t="shared" si="0"/>
        <v/>
      </c>
      <c r="H32" s="144"/>
    </row>
    <row r="33" spans="1:10" ht="15.75" x14ac:dyDescent="0.3">
      <c r="A33" s="219">
        <v>24</v>
      </c>
      <c r="B33" s="201"/>
      <c r="C33" s="226"/>
      <c r="D33" s="227"/>
      <c r="E33" s="227"/>
      <c r="F33" s="227"/>
      <c r="G33" s="225" t="str">
        <f t="shared" si="0"/>
        <v/>
      </c>
      <c r="H33" s="144"/>
    </row>
    <row r="34" spans="1:10" ht="15.75" x14ac:dyDescent="0.3">
      <c r="A34" s="219">
        <v>25</v>
      </c>
      <c r="B34" s="201"/>
      <c r="C34" s="226"/>
      <c r="D34" s="227"/>
      <c r="E34" s="227"/>
      <c r="F34" s="227"/>
      <c r="G34" s="225" t="str">
        <f t="shared" si="0"/>
        <v/>
      </c>
      <c r="H34" s="144"/>
    </row>
    <row r="35" spans="1:10" ht="15.75" x14ac:dyDescent="0.3">
      <c r="A35" s="219">
        <v>26</v>
      </c>
      <c r="B35" s="201"/>
      <c r="C35" s="226"/>
      <c r="D35" s="227"/>
      <c r="E35" s="227"/>
      <c r="F35" s="227"/>
      <c r="G35" s="225" t="str">
        <f t="shared" si="0"/>
        <v/>
      </c>
      <c r="H35" s="144"/>
    </row>
    <row r="36" spans="1:10" ht="15.75" x14ac:dyDescent="0.3">
      <c r="A36" s="219">
        <v>27</v>
      </c>
      <c r="B36" s="201"/>
      <c r="C36" s="226"/>
      <c r="D36" s="227"/>
      <c r="E36" s="227"/>
      <c r="F36" s="227"/>
      <c r="G36" s="225" t="str">
        <f t="shared" si="0"/>
        <v/>
      </c>
      <c r="H36" s="144"/>
    </row>
    <row r="37" spans="1:10" ht="15.75" x14ac:dyDescent="0.3">
      <c r="A37" s="219">
        <v>28</v>
      </c>
      <c r="B37" s="201"/>
      <c r="C37" s="226"/>
      <c r="D37" s="227"/>
      <c r="E37" s="227"/>
      <c r="F37" s="227"/>
      <c r="G37" s="225" t="str">
        <f t="shared" si="0"/>
        <v/>
      </c>
      <c r="H37" s="144"/>
    </row>
    <row r="38" spans="1:10" ht="15.75" x14ac:dyDescent="0.3">
      <c r="A38" s="219">
        <v>29</v>
      </c>
      <c r="B38" s="201"/>
      <c r="C38" s="226"/>
      <c r="D38" s="227"/>
      <c r="E38" s="227"/>
      <c r="F38" s="227"/>
      <c r="G38" s="225" t="str">
        <f t="shared" si="0"/>
        <v/>
      </c>
      <c r="H38" s="144"/>
    </row>
    <row r="39" spans="1:10" ht="15.75" x14ac:dyDescent="0.3">
      <c r="A39" s="219" t="s">
        <v>274</v>
      </c>
      <c r="B39" s="201"/>
      <c r="C39" s="226"/>
      <c r="D39" s="227"/>
      <c r="E39" s="227"/>
      <c r="F39" s="227"/>
      <c r="G39" s="225" t="str">
        <f>IF(ISBLANK(B39),"",#REF!+C39-D39)</f>
        <v/>
      </c>
      <c r="H39" s="144"/>
    </row>
    <row r="40" spans="1:10" x14ac:dyDescent="0.3">
      <c r="A40" s="228" t="s">
        <v>312</v>
      </c>
      <c r="B40" s="229"/>
      <c r="C40" s="230"/>
      <c r="D40" s="231"/>
      <c r="E40" s="231"/>
      <c r="F40" s="232"/>
      <c r="G40" s="233" t="str">
        <f>G39</f>
        <v/>
      </c>
      <c r="H40" s="144"/>
    </row>
    <row r="44" spans="1:10" x14ac:dyDescent="0.3">
      <c r="B44" s="236" t="s">
        <v>99</v>
      </c>
      <c r="F44" s="237"/>
    </row>
    <row r="45" spans="1:10" x14ac:dyDescent="0.3">
      <c r="F45" s="235"/>
      <c r="G45" s="235"/>
      <c r="H45" s="235"/>
      <c r="I45" s="235"/>
      <c r="J45" s="235"/>
    </row>
    <row r="46" spans="1:10" x14ac:dyDescent="0.3">
      <c r="C46" s="238"/>
      <c r="D46" s="2" t="s">
        <v>541</v>
      </c>
      <c r="F46" s="238"/>
      <c r="G46" s="239"/>
      <c r="H46" s="235"/>
      <c r="I46" s="235"/>
      <c r="J46" s="235"/>
    </row>
    <row r="47" spans="1:10" x14ac:dyDescent="0.3">
      <c r="A47" s="235"/>
      <c r="C47" s="240" t="s">
        <v>262</v>
      </c>
      <c r="F47" s="241" t="s">
        <v>267</v>
      </c>
      <c r="G47" s="239"/>
      <c r="H47" s="235"/>
      <c r="I47" s="235"/>
      <c r="J47" s="235"/>
    </row>
    <row r="48" spans="1:10" x14ac:dyDescent="0.3">
      <c r="A48" s="235"/>
      <c r="C48" s="242" t="s">
        <v>131</v>
      </c>
      <c r="F48" s="234" t="s">
        <v>263</v>
      </c>
      <c r="G48" s="235"/>
      <c r="H48" s="235"/>
      <c r="I48" s="235"/>
      <c r="J48" s="235"/>
    </row>
    <row r="49" spans="2:2" s="235" customFormat="1" x14ac:dyDescent="0.3">
      <c r="B49" s="234"/>
    </row>
    <row r="50" spans="2:2" s="235" customFormat="1" ht="12.75" x14ac:dyDescent="0.2"/>
    <row r="51" spans="2:2" s="235" customFormat="1" ht="12.75" x14ac:dyDescent="0.2"/>
    <row r="52" spans="2:2" s="235" customFormat="1" ht="12.75" x14ac:dyDescent="0.2"/>
    <row r="53" spans="2:2" s="235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A5" sqref="A5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80" t="s">
        <v>300</v>
      </c>
      <c r="B1" s="181"/>
      <c r="C1" s="181"/>
      <c r="D1" s="181"/>
      <c r="E1" s="181"/>
      <c r="F1" s="102"/>
      <c r="G1" s="102"/>
      <c r="H1" s="102"/>
      <c r="I1" s="388" t="s">
        <v>101</v>
      </c>
      <c r="J1" s="388"/>
      <c r="K1" s="187"/>
    </row>
    <row r="2" spans="1:12" s="22" customFormat="1" ht="15" x14ac:dyDescent="0.3">
      <c r="A2" s="144" t="s">
        <v>132</v>
      </c>
      <c r="B2" s="181"/>
      <c r="C2" s="181"/>
      <c r="D2" s="181"/>
      <c r="E2" s="181"/>
      <c r="F2" s="182"/>
      <c r="G2" s="183"/>
      <c r="H2" s="183"/>
      <c r="I2" s="381"/>
      <c r="J2" s="382"/>
      <c r="K2" s="187"/>
    </row>
    <row r="3" spans="1:12" s="22" customFormat="1" ht="15" x14ac:dyDescent="0.2">
      <c r="A3" s="181"/>
      <c r="B3" s="181"/>
      <c r="C3" s="181"/>
      <c r="D3" s="181"/>
      <c r="E3" s="181"/>
      <c r="F3" s="182"/>
      <c r="G3" s="183"/>
      <c r="H3" s="183"/>
      <c r="I3" s="184"/>
      <c r="J3" s="99"/>
      <c r="K3" s="187"/>
    </row>
    <row r="4" spans="1:12" s="2" customFormat="1" ht="15" x14ac:dyDescent="0.3">
      <c r="A4" s="100" t="str">
        <f>'ფორმა N2'!A4</f>
        <v>ანგარიშვალდებული პირის დასახელება:</v>
      </c>
      <c r="B4" s="100"/>
      <c r="C4" s="100"/>
      <c r="D4" s="100"/>
      <c r="E4" s="100"/>
      <c r="F4" s="101"/>
      <c r="G4" s="101"/>
      <c r="H4" s="101"/>
      <c r="I4" s="169"/>
      <c r="J4" s="100"/>
      <c r="K4" s="144"/>
      <c r="L4" s="22"/>
    </row>
    <row r="5" spans="1:12" s="2" customFormat="1" ht="15" x14ac:dyDescent="0.3">
      <c r="A5" s="134" t="s">
        <v>542</v>
      </c>
      <c r="B5" s="126"/>
      <c r="C5" s="132"/>
      <c r="D5" s="135"/>
      <c r="E5" s="126"/>
      <c r="F5" s="59"/>
      <c r="G5" s="59"/>
      <c r="H5" s="59"/>
      <c r="I5" s="175"/>
      <c r="J5" s="59"/>
      <c r="K5" s="144"/>
    </row>
    <row r="6" spans="1:12" s="22" customFormat="1" ht="13.5" x14ac:dyDescent="0.2">
      <c r="A6" s="185"/>
      <c r="B6" s="186"/>
      <c r="C6" s="186"/>
      <c r="D6" s="181"/>
      <c r="E6" s="181"/>
      <c r="F6" s="181"/>
      <c r="G6" s="181"/>
      <c r="H6" s="181"/>
      <c r="I6" s="181"/>
      <c r="J6" s="181"/>
      <c r="K6" s="187"/>
    </row>
    <row r="7" spans="1:12" ht="45" x14ac:dyDescent="0.2">
      <c r="A7" s="176"/>
      <c r="B7" s="387" t="s">
        <v>212</v>
      </c>
      <c r="C7" s="387"/>
      <c r="D7" s="387" t="s">
        <v>288</v>
      </c>
      <c r="E7" s="387"/>
      <c r="F7" s="387" t="s">
        <v>289</v>
      </c>
      <c r="G7" s="387"/>
      <c r="H7" s="200" t="s">
        <v>275</v>
      </c>
      <c r="I7" s="387" t="s">
        <v>215</v>
      </c>
      <c r="J7" s="387"/>
      <c r="K7" s="188"/>
    </row>
    <row r="8" spans="1:12" ht="15" x14ac:dyDescent="0.2">
      <c r="A8" s="177" t="s">
        <v>107</v>
      </c>
      <c r="B8" s="178" t="s">
        <v>214</v>
      </c>
      <c r="C8" s="179" t="s">
        <v>213</v>
      </c>
      <c r="D8" s="178" t="s">
        <v>214</v>
      </c>
      <c r="E8" s="179" t="s">
        <v>213</v>
      </c>
      <c r="F8" s="178" t="s">
        <v>214</v>
      </c>
      <c r="G8" s="179" t="s">
        <v>213</v>
      </c>
      <c r="H8" s="179" t="s">
        <v>213</v>
      </c>
      <c r="I8" s="178" t="s">
        <v>214</v>
      </c>
      <c r="J8" s="179" t="s">
        <v>213</v>
      </c>
      <c r="K8" s="188"/>
    </row>
    <row r="9" spans="1:12" ht="15" x14ac:dyDescent="0.2">
      <c r="A9" s="60" t="s">
        <v>108</v>
      </c>
      <c r="B9" s="106">
        <f>SUM(B10,B14,B17)</f>
        <v>0</v>
      </c>
      <c r="C9" s="106">
        <f>SUM(C10,C14,C17)</f>
        <v>0</v>
      </c>
      <c r="D9" s="106">
        <f t="shared" ref="D9:J9" si="0">SUM(D10,D14,D17)</f>
        <v>0</v>
      </c>
      <c r="E9" s="106">
        <f>SUM(E10,E14,E17)</f>
        <v>0</v>
      </c>
      <c r="F9" s="106">
        <f t="shared" si="0"/>
        <v>0</v>
      </c>
      <c r="G9" s="106">
        <f>SUM(G10,G14,G17)</f>
        <v>0</v>
      </c>
      <c r="H9" s="106">
        <f>SUM(H10,H14,H17)</f>
        <v>0</v>
      </c>
      <c r="I9" s="106">
        <f>SUM(I10,I14,I17)</f>
        <v>0</v>
      </c>
      <c r="J9" s="106">
        <f t="shared" si="0"/>
        <v>0</v>
      </c>
      <c r="K9" s="188"/>
    </row>
    <row r="10" spans="1:12" ht="15" x14ac:dyDescent="0.2">
      <c r="A10" s="61" t="s">
        <v>109</v>
      </c>
      <c r="B10" s="176">
        <f>SUM(B11:B13)</f>
        <v>0</v>
      </c>
      <c r="C10" s="176">
        <f>SUM(C11:C13)</f>
        <v>0</v>
      </c>
      <c r="D10" s="176">
        <f t="shared" ref="D10:J10" si="1">SUM(D11:D13)</f>
        <v>0</v>
      </c>
      <c r="E10" s="176">
        <f>SUM(E11:E13)</f>
        <v>0</v>
      </c>
      <c r="F10" s="176">
        <f t="shared" si="1"/>
        <v>0</v>
      </c>
      <c r="G10" s="176">
        <f>SUM(G11:G13)</f>
        <v>0</v>
      </c>
      <c r="H10" s="176">
        <f>SUM(H11:H13)</f>
        <v>0</v>
      </c>
      <c r="I10" s="176">
        <f>SUM(I11:I13)</f>
        <v>0</v>
      </c>
      <c r="J10" s="176">
        <f t="shared" si="1"/>
        <v>0</v>
      </c>
      <c r="K10" s="188"/>
    </row>
    <row r="11" spans="1:12" ht="15" x14ac:dyDescent="0.2">
      <c r="A11" s="61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188"/>
    </row>
    <row r="12" spans="1:12" ht="15" x14ac:dyDescent="0.2">
      <c r="A12" s="61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188"/>
    </row>
    <row r="13" spans="1:12" ht="15" x14ac:dyDescent="0.2">
      <c r="A13" s="61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188"/>
    </row>
    <row r="14" spans="1:12" ht="15" x14ac:dyDescent="0.2">
      <c r="A14" s="61" t="s">
        <v>113</v>
      </c>
      <c r="B14" s="176">
        <f>SUM(B15:B16)</f>
        <v>0</v>
      </c>
      <c r="C14" s="176">
        <f>SUM(C15:C16)</f>
        <v>0</v>
      </c>
      <c r="D14" s="176">
        <f t="shared" ref="D14:J14" si="2">SUM(D15:D16)</f>
        <v>0</v>
      </c>
      <c r="E14" s="176">
        <f>SUM(E15:E16)</f>
        <v>0</v>
      </c>
      <c r="F14" s="176">
        <f t="shared" si="2"/>
        <v>0</v>
      </c>
      <c r="G14" s="176">
        <f>SUM(G15:G16)</f>
        <v>0</v>
      </c>
      <c r="H14" s="176">
        <f>SUM(H15:H16)</f>
        <v>0</v>
      </c>
      <c r="I14" s="176">
        <f>SUM(I15:I16)</f>
        <v>0</v>
      </c>
      <c r="J14" s="176">
        <f t="shared" si="2"/>
        <v>0</v>
      </c>
      <c r="K14" s="188"/>
    </row>
    <row r="15" spans="1:12" ht="15" x14ac:dyDescent="0.2">
      <c r="A15" s="61" t="s">
        <v>114</v>
      </c>
      <c r="B15" s="25"/>
      <c r="C15" s="25"/>
      <c r="D15" s="25"/>
      <c r="E15" s="25"/>
      <c r="F15" s="25"/>
      <c r="G15" s="25"/>
      <c r="H15" s="25"/>
      <c r="I15" s="25"/>
      <c r="J15" s="25"/>
      <c r="K15" s="188"/>
    </row>
    <row r="16" spans="1:12" ht="15" x14ac:dyDescent="0.2">
      <c r="A16" s="61" t="s">
        <v>115</v>
      </c>
      <c r="B16" s="25"/>
      <c r="C16" s="25"/>
      <c r="D16" s="25"/>
      <c r="E16" s="25"/>
      <c r="F16" s="25"/>
      <c r="G16" s="25"/>
      <c r="H16" s="25"/>
      <c r="I16" s="25"/>
      <c r="J16" s="25"/>
      <c r="K16" s="188"/>
    </row>
    <row r="17" spans="1:11" ht="15" x14ac:dyDescent="0.2">
      <c r="A17" s="61" t="s">
        <v>116</v>
      </c>
      <c r="B17" s="176">
        <f>SUM(B18:B19,B22,B23)</f>
        <v>0</v>
      </c>
      <c r="C17" s="176">
        <f>SUM(C18:C19,C22,C23)</f>
        <v>0</v>
      </c>
      <c r="D17" s="176">
        <f t="shared" ref="D17:J17" si="3">SUM(D18:D19,D22,D23)</f>
        <v>0</v>
      </c>
      <c r="E17" s="176">
        <f>SUM(E18:E19,E22,E23)</f>
        <v>0</v>
      </c>
      <c r="F17" s="176">
        <f t="shared" si="3"/>
        <v>0</v>
      </c>
      <c r="G17" s="176">
        <f>SUM(G18:G19,G22,G23)</f>
        <v>0</v>
      </c>
      <c r="H17" s="176">
        <f>SUM(H18:H19,H22,H23)</f>
        <v>0</v>
      </c>
      <c r="I17" s="176">
        <f>SUM(I18:I19,I22,I23)</f>
        <v>0</v>
      </c>
      <c r="J17" s="176">
        <f t="shared" si="3"/>
        <v>0</v>
      </c>
      <c r="K17" s="188"/>
    </row>
    <row r="18" spans="1:11" ht="15" x14ac:dyDescent="0.2">
      <c r="A18" s="61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188"/>
    </row>
    <row r="19" spans="1:11" ht="15" x14ac:dyDescent="0.2">
      <c r="A19" s="61" t="s">
        <v>118</v>
      </c>
      <c r="B19" s="176">
        <f>SUM(B20:B21)</f>
        <v>0</v>
      </c>
      <c r="C19" s="176">
        <f>SUM(C20:C21)</f>
        <v>0</v>
      </c>
      <c r="D19" s="176">
        <f t="shared" ref="D19:J19" si="4">SUM(D20:D21)</f>
        <v>0</v>
      </c>
      <c r="E19" s="176">
        <f>SUM(E20:E21)</f>
        <v>0</v>
      </c>
      <c r="F19" s="176">
        <f t="shared" si="4"/>
        <v>0</v>
      </c>
      <c r="G19" s="176">
        <f>SUM(G20:G21)</f>
        <v>0</v>
      </c>
      <c r="H19" s="176">
        <f>SUM(H20:H21)</f>
        <v>0</v>
      </c>
      <c r="I19" s="176">
        <f>SUM(I20:I21)</f>
        <v>0</v>
      </c>
      <c r="J19" s="176">
        <f t="shared" si="4"/>
        <v>0</v>
      </c>
      <c r="K19" s="188"/>
    </row>
    <row r="20" spans="1:11" ht="15" x14ac:dyDescent="0.2">
      <c r="A20" s="61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188"/>
    </row>
    <row r="21" spans="1:11" ht="15" x14ac:dyDescent="0.2">
      <c r="A21" s="61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188"/>
    </row>
    <row r="22" spans="1:11" ht="15" x14ac:dyDescent="0.2">
      <c r="A22" s="61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188"/>
    </row>
    <row r="23" spans="1:11" ht="15" x14ac:dyDescent="0.2">
      <c r="A23" s="61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188"/>
    </row>
    <row r="24" spans="1:11" ht="15" x14ac:dyDescent="0.2">
      <c r="A24" s="60" t="s">
        <v>123</v>
      </c>
      <c r="B24" s="106">
        <f>SUM(B25:B31)</f>
        <v>0</v>
      </c>
      <c r="C24" s="106">
        <f t="shared" ref="C24:J24" si="5">SUM(C25:C31)</f>
        <v>0</v>
      </c>
      <c r="D24" s="106">
        <f t="shared" si="5"/>
        <v>0</v>
      </c>
      <c r="E24" s="106">
        <f t="shared" si="5"/>
        <v>0</v>
      </c>
      <c r="F24" s="106">
        <f t="shared" si="5"/>
        <v>0</v>
      </c>
      <c r="G24" s="106">
        <f t="shared" si="5"/>
        <v>0</v>
      </c>
      <c r="H24" s="106">
        <f t="shared" si="5"/>
        <v>0</v>
      </c>
      <c r="I24" s="106">
        <f t="shared" si="5"/>
        <v>0</v>
      </c>
      <c r="J24" s="106">
        <f t="shared" si="5"/>
        <v>0</v>
      </c>
      <c r="K24" s="188"/>
    </row>
    <row r="25" spans="1:11" ht="15" x14ac:dyDescent="0.2">
      <c r="A25" s="61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188"/>
    </row>
    <row r="26" spans="1:11" ht="15" x14ac:dyDescent="0.2">
      <c r="A26" s="61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188"/>
    </row>
    <row r="27" spans="1:11" ht="15" x14ac:dyDescent="0.2">
      <c r="A27" s="61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188"/>
    </row>
    <row r="28" spans="1:11" ht="15" x14ac:dyDescent="0.2">
      <c r="A28" s="61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188"/>
    </row>
    <row r="29" spans="1:11" ht="15" x14ac:dyDescent="0.2">
      <c r="A29" s="61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188"/>
    </row>
    <row r="30" spans="1:11" ht="15" x14ac:dyDescent="0.2">
      <c r="A30" s="61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188"/>
    </row>
    <row r="31" spans="1:11" ht="15" x14ac:dyDescent="0.2">
      <c r="A31" s="61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188"/>
    </row>
    <row r="32" spans="1:11" ht="15" x14ac:dyDescent="0.2">
      <c r="A32" s="60" t="s">
        <v>124</v>
      </c>
      <c r="B32" s="106">
        <f>SUM(B33:B35)</f>
        <v>0</v>
      </c>
      <c r="C32" s="106">
        <f>SUM(C33:C35)</f>
        <v>0</v>
      </c>
      <c r="D32" s="106">
        <f t="shared" ref="D32:J32" si="6">SUM(D33:D35)</f>
        <v>0</v>
      </c>
      <c r="E32" s="106">
        <f>SUM(E33:E35)</f>
        <v>0</v>
      </c>
      <c r="F32" s="106">
        <f t="shared" si="6"/>
        <v>0</v>
      </c>
      <c r="G32" s="106">
        <f>SUM(G33:G35)</f>
        <v>0</v>
      </c>
      <c r="H32" s="106">
        <f>SUM(H33:H35)</f>
        <v>0</v>
      </c>
      <c r="I32" s="106">
        <f>SUM(I33:I35)</f>
        <v>0</v>
      </c>
      <c r="J32" s="106">
        <f t="shared" si="6"/>
        <v>0</v>
      </c>
      <c r="K32" s="188"/>
    </row>
    <row r="33" spans="1:11" ht="15" x14ac:dyDescent="0.2">
      <c r="A33" s="61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188"/>
    </row>
    <row r="34" spans="1:11" ht="15" x14ac:dyDescent="0.2">
      <c r="A34" s="61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188"/>
    </row>
    <row r="35" spans="1:11" ht="15" x14ac:dyDescent="0.2">
      <c r="A35" s="61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188"/>
    </row>
    <row r="36" spans="1:11" ht="15" x14ac:dyDescent="0.2">
      <c r="A36" s="60" t="s">
        <v>125</v>
      </c>
      <c r="B36" s="106">
        <f t="shared" ref="B36:J36" si="7">SUM(B37:B39,B42)</f>
        <v>0</v>
      </c>
      <c r="C36" s="106">
        <f t="shared" si="7"/>
        <v>0</v>
      </c>
      <c r="D36" s="106">
        <f t="shared" si="7"/>
        <v>0</v>
      </c>
      <c r="E36" s="106">
        <f t="shared" si="7"/>
        <v>0</v>
      </c>
      <c r="F36" s="106">
        <f t="shared" si="7"/>
        <v>0</v>
      </c>
      <c r="G36" s="106">
        <f t="shared" si="7"/>
        <v>0</v>
      </c>
      <c r="H36" s="106">
        <f t="shared" si="7"/>
        <v>0</v>
      </c>
      <c r="I36" s="106">
        <f t="shared" si="7"/>
        <v>0</v>
      </c>
      <c r="J36" s="106">
        <f t="shared" si="7"/>
        <v>0</v>
      </c>
      <c r="K36" s="188"/>
    </row>
    <row r="37" spans="1:11" ht="15" x14ac:dyDescent="0.2">
      <c r="A37" s="61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188"/>
    </row>
    <row r="38" spans="1:11" ht="15" x14ac:dyDescent="0.2">
      <c r="A38" s="61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188"/>
    </row>
    <row r="39" spans="1:11" ht="15" x14ac:dyDescent="0.2">
      <c r="A39" s="61" t="s">
        <v>128</v>
      </c>
      <c r="B39" s="176">
        <f t="shared" ref="B39:J39" si="8">SUM(B40:B41)</f>
        <v>0</v>
      </c>
      <c r="C39" s="176">
        <f t="shared" si="8"/>
        <v>0</v>
      </c>
      <c r="D39" s="176">
        <f t="shared" si="8"/>
        <v>0</v>
      </c>
      <c r="E39" s="176">
        <f t="shared" si="8"/>
        <v>0</v>
      </c>
      <c r="F39" s="176">
        <f t="shared" si="8"/>
        <v>0</v>
      </c>
      <c r="G39" s="176">
        <f t="shared" si="8"/>
        <v>0</v>
      </c>
      <c r="H39" s="176">
        <f t="shared" si="8"/>
        <v>0</v>
      </c>
      <c r="I39" s="176">
        <f t="shared" si="8"/>
        <v>0</v>
      </c>
      <c r="J39" s="176">
        <f t="shared" si="8"/>
        <v>0</v>
      </c>
      <c r="K39" s="188"/>
    </row>
    <row r="40" spans="1:11" ht="30" x14ac:dyDescent="0.2">
      <c r="A40" s="61" t="s">
        <v>415</v>
      </c>
      <c r="B40" s="25"/>
      <c r="C40" s="25"/>
      <c r="D40" s="25"/>
      <c r="E40" s="25"/>
      <c r="F40" s="25"/>
      <c r="G40" s="25"/>
      <c r="H40" s="25"/>
      <c r="I40" s="25"/>
      <c r="J40" s="25"/>
      <c r="K40" s="188"/>
    </row>
    <row r="41" spans="1:11" ht="15" x14ac:dyDescent="0.2">
      <c r="A41" s="61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188"/>
    </row>
    <row r="42" spans="1:11" ht="15" x14ac:dyDescent="0.2">
      <c r="A42" s="61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188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92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91"/>
      <c r="C48" s="91"/>
      <c r="E48" s="2" t="s">
        <v>541</v>
      </c>
      <c r="F48" s="91"/>
      <c r="G48" s="94"/>
      <c r="H48" s="91"/>
      <c r="I48"/>
      <c r="J48"/>
    </row>
    <row r="49" spans="1:10" s="2" customFormat="1" ht="15" x14ac:dyDescent="0.3">
      <c r="B49" s="90" t="s">
        <v>262</v>
      </c>
      <c r="F49" s="12" t="s">
        <v>267</v>
      </c>
      <c r="G49" s="93"/>
      <c r="I49"/>
      <c r="J49"/>
    </row>
    <row r="50" spans="1:10" s="2" customFormat="1" ht="15" x14ac:dyDescent="0.3">
      <c r="B50" s="85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F4" sqref="F4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83" customWidth="1"/>
    <col min="11" max="11" width="12.7109375" style="83" customWidth="1"/>
    <col min="12" max="12" width="9.140625" style="84"/>
    <col min="13" max="16384" width="9.140625" style="24"/>
  </cols>
  <sheetData>
    <row r="1" spans="1:12" s="22" customFormat="1" ht="15" x14ac:dyDescent="0.2">
      <c r="A1" s="180" t="s">
        <v>301</v>
      </c>
      <c r="B1" s="181"/>
      <c r="C1" s="181"/>
      <c r="D1" s="181"/>
      <c r="E1" s="181"/>
      <c r="F1" s="181"/>
      <c r="G1" s="187"/>
      <c r="H1" s="124" t="s">
        <v>190</v>
      </c>
      <c r="I1" s="187"/>
      <c r="J1" s="87"/>
      <c r="K1" s="87"/>
      <c r="L1" s="87"/>
    </row>
    <row r="2" spans="1:12" s="22" customFormat="1" ht="15" x14ac:dyDescent="0.3">
      <c r="A2" s="144" t="s">
        <v>132</v>
      </c>
      <c r="B2" s="181"/>
      <c r="C2" s="181"/>
      <c r="D2" s="181"/>
      <c r="E2" s="181"/>
      <c r="F2" s="181"/>
      <c r="G2" s="189"/>
      <c r="H2" s="191"/>
      <c r="I2" s="189"/>
      <c r="J2" s="87"/>
      <c r="K2" s="87"/>
      <c r="L2" s="87"/>
    </row>
    <row r="3" spans="1:12" s="22" customFormat="1" ht="15" x14ac:dyDescent="0.2">
      <c r="A3" s="181"/>
      <c r="B3" s="181"/>
      <c r="C3" s="181"/>
      <c r="D3" s="181"/>
      <c r="E3" s="181"/>
      <c r="F3" s="181"/>
      <c r="G3" s="189"/>
      <c r="H3" s="184"/>
      <c r="I3" s="189"/>
      <c r="J3" s="87"/>
      <c r="K3" s="87"/>
      <c r="L3" s="87"/>
    </row>
    <row r="4" spans="1:12" s="2" customFormat="1" ht="15" x14ac:dyDescent="0.3">
      <c r="A4" s="100" t="str">
        <f>'ფორმა N2'!A4</f>
        <v>ანგარიშვალდებული პირის დასახელება:</v>
      </c>
      <c r="B4" s="100"/>
      <c r="C4" s="100"/>
      <c r="D4" s="100"/>
      <c r="E4" s="181"/>
      <c r="F4" s="181"/>
      <c r="G4" s="181"/>
      <c r="H4" s="181"/>
      <c r="I4" s="187"/>
      <c r="J4" s="83"/>
      <c r="K4" s="83"/>
      <c r="L4" s="22"/>
    </row>
    <row r="5" spans="1:12" s="2" customFormat="1" ht="15" x14ac:dyDescent="0.3">
      <c r="A5" s="162" t="str">
        <f>'ფორმა N2'!A5</f>
        <v xml:space="preserve"> </v>
      </c>
      <c r="B5" s="163"/>
      <c r="C5" s="134" t="s">
        <v>542</v>
      </c>
      <c r="D5" s="126"/>
      <c r="E5" s="132"/>
      <c r="F5" s="135"/>
      <c r="G5" s="126"/>
      <c r="H5" s="193"/>
      <c r="I5" s="187"/>
      <c r="J5" s="83"/>
      <c r="K5" s="83"/>
      <c r="L5" s="12"/>
    </row>
    <row r="6" spans="1:12" s="22" customFormat="1" ht="13.5" x14ac:dyDescent="0.2">
      <c r="A6" s="185"/>
      <c r="B6" s="186"/>
      <c r="C6" s="186"/>
      <c r="D6" s="186"/>
      <c r="E6" s="181"/>
      <c r="F6" s="181"/>
      <c r="G6" s="181"/>
      <c r="H6" s="181"/>
      <c r="I6" s="187"/>
      <c r="J6" s="83"/>
      <c r="K6" s="83"/>
      <c r="L6" s="83"/>
    </row>
    <row r="7" spans="1:12" ht="30" x14ac:dyDescent="0.2">
      <c r="A7" s="177" t="s">
        <v>64</v>
      </c>
      <c r="B7" s="177" t="s">
        <v>368</v>
      </c>
      <c r="C7" s="179" t="s">
        <v>369</v>
      </c>
      <c r="D7" s="179" t="s">
        <v>229</v>
      </c>
      <c r="E7" s="179" t="s">
        <v>234</v>
      </c>
      <c r="F7" s="179" t="s">
        <v>235</v>
      </c>
      <c r="G7" s="179" t="s">
        <v>236</v>
      </c>
      <c r="H7" s="179" t="s">
        <v>237</v>
      </c>
      <c r="I7" s="187"/>
    </row>
    <row r="8" spans="1:12" ht="15" x14ac:dyDescent="0.2">
      <c r="A8" s="177">
        <v>1</v>
      </c>
      <c r="B8" s="177">
        <v>2</v>
      </c>
      <c r="C8" s="179">
        <v>3</v>
      </c>
      <c r="D8" s="177">
        <v>4</v>
      </c>
      <c r="E8" s="179">
        <v>5</v>
      </c>
      <c r="F8" s="177">
        <v>6</v>
      </c>
      <c r="G8" s="179">
        <v>7</v>
      </c>
      <c r="H8" s="179">
        <v>8</v>
      </c>
      <c r="I8" s="187"/>
    </row>
    <row r="9" spans="1:12" ht="15" x14ac:dyDescent="0.25">
      <c r="A9" s="88">
        <v>1</v>
      </c>
      <c r="B9" s="25"/>
      <c r="C9" s="25"/>
      <c r="D9" s="25"/>
      <c r="E9" s="25"/>
      <c r="F9" s="25"/>
      <c r="G9" s="201"/>
      <c r="H9" s="25"/>
      <c r="I9" s="187"/>
    </row>
    <row r="10" spans="1:12" ht="15" x14ac:dyDescent="0.25">
      <c r="A10" s="88">
        <v>2</v>
      </c>
      <c r="B10" s="25"/>
      <c r="C10" s="25"/>
      <c r="D10" s="25"/>
      <c r="E10" s="25"/>
      <c r="F10" s="25"/>
      <c r="G10" s="201"/>
      <c r="H10" s="25"/>
      <c r="I10" s="187"/>
    </row>
    <row r="11" spans="1:12" ht="15" x14ac:dyDescent="0.25">
      <c r="A11" s="88">
        <v>3</v>
      </c>
      <c r="B11" s="25"/>
      <c r="C11" s="25"/>
      <c r="D11" s="25"/>
      <c r="E11" s="25"/>
      <c r="F11" s="25"/>
      <c r="G11" s="201"/>
      <c r="H11" s="25"/>
      <c r="I11" s="187"/>
    </row>
    <row r="12" spans="1:12" ht="15" x14ac:dyDescent="0.25">
      <c r="A12" s="88">
        <v>4</v>
      </c>
      <c r="B12" s="25"/>
      <c r="C12" s="25"/>
      <c r="D12" s="25"/>
      <c r="E12" s="25"/>
      <c r="F12" s="25"/>
      <c r="G12" s="201"/>
      <c r="H12" s="25"/>
      <c r="I12" s="187"/>
    </row>
    <row r="13" spans="1:12" ht="15" x14ac:dyDescent="0.25">
      <c r="A13" s="88">
        <v>5</v>
      </c>
      <c r="B13" s="25"/>
      <c r="C13" s="25"/>
      <c r="D13" s="25"/>
      <c r="E13" s="25"/>
      <c r="F13" s="25"/>
      <c r="G13" s="201"/>
      <c r="H13" s="25"/>
      <c r="I13" s="187"/>
    </row>
    <row r="14" spans="1:12" ht="15" x14ac:dyDescent="0.25">
      <c r="A14" s="88">
        <v>6</v>
      </c>
      <c r="B14" s="25"/>
      <c r="C14" s="25"/>
      <c r="D14" s="25"/>
      <c r="E14" s="25"/>
      <c r="F14" s="25"/>
      <c r="G14" s="201"/>
      <c r="H14" s="25"/>
      <c r="I14" s="187"/>
    </row>
    <row r="15" spans="1:12" s="22" customFormat="1" ht="15" x14ac:dyDescent="0.25">
      <c r="A15" s="88">
        <v>7</v>
      </c>
      <c r="B15" s="25"/>
      <c r="C15" s="25"/>
      <c r="D15" s="25"/>
      <c r="E15" s="25"/>
      <c r="F15" s="25"/>
      <c r="G15" s="201"/>
      <c r="H15" s="25"/>
      <c r="I15" s="187"/>
      <c r="J15" s="83"/>
      <c r="K15" s="83"/>
      <c r="L15" s="83"/>
    </row>
    <row r="16" spans="1:12" s="22" customFormat="1" ht="15" x14ac:dyDescent="0.25">
      <c r="A16" s="88">
        <v>8</v>
      </c>
      <c r="B16" s="25"/>
      <c r="C16" s="25"/>
      <c r="D16" s="25"/>
      <c r="E16" s="25"/>
      <c r="F16" s="25"/>
      <c r="G16" s="201"/>
      <c r="H16" s="25"/>
      <c r="I16" s="187"/>
      <c r="J16" s="83"/>
      <c r="K16" s="83"/>
      <c r="L16" s="83"/>
    </row>
    <row r="17" spans="1:12" s="22" customFormat="1" ht="15" x14ac:dyDescent="0.25">
      <c r="A17" s="88">
        <v>9</v>
      </c>
      <c r="B17" s="25"/>
      <c r="C17" s="25"/>
      <c r="D17" s="25"/>
      <c r="E17" s="25"/>
      <c r="F17" s="25"/>
      <c r="G17" s="201"/>
      <c r="H17" s="25"/>
      <c r="I17" s="187"/>
      <c r="J17" s="83"/>
      <c r="K17" s="83"/>
      <c r="L17" s="83"/>
    </row>
    <row r="18" spans="1:12" s="22" customFormat="1" ht="15" x14ac:dyDescent="0.25">
      <c r="A18" s="88">
        <v>10</v>
      </c>
      <c r="B18" s="25"/>
      <c r="C18" s="25"/>
      <c r="D18" s="25"/>
      <c r="E18" s="25"/>
      <c r="F18" s="25"/>
      <c r="G18" s="201"/>
      <c r="H18" s="25"/>
      <c r="I18" s="187"/>
      <c r="J18" s="83"/>
      <c r="K18" s="83"/>
      <c r="L18" s="83"/>
    </row>
    <row r="19" spans="1:12" s="22" customFormat="1" ht="15" x14ac:dyDescent="0.25">
      <c r="A19" s="88">
        <v>11</v>
      </c>
      <c r="B19" s="25"/>
      <c r="C19" s="25"/>
      <c r="D19" s="25"/>
      <c r="E19" s="25"/>
      <c r="F19" s="25"/>
      <c r="G19" s="201"/>
      <c r="H19" s="25"/>
      <c r="I19" s="187"/>
      <c r="J19" s="83"/>
      <c r="K19" s="83"/>
      <c r="L19" s="83"/>
    </row>
    <row r="20" spans="1:12" s="22" customFormat="1" ht="15" x14ac:dyDescent="0.25">
      <c r="A20" s="88">
        <v>12</v>
      </c>
      <c r="B20" s="25"/>
      <c r="C20" s="25"/>
      <c r="D20" s="25"/>
      <c r="E20" s="25"/>
      <c r="F20" s="25"/>
      <c r="G20" s="201"/>
      <c r="H20" s="25"/>
      <c r="I20" s="187"/>
      <c r="J20" s="83"/>
      <c r="K20" s="83"/>
      <c r="L20" s="83"/>
    </row>
    <row r="21" spans="1:12" s="22" customFormat="1" ht="15" x14ac:dyDescent="0.25">
      <c r="A21" s="88">
        <v>13</v>
      </c>
      <c r="B21" s="25"/>
      <c r="C21" s="25"/>
      <c r="D21" s="25"/>
      <c r="E21" s="25"/>
      <c r="F21" s="25"/>
      <c r="G21" s="201"/>
      <c r="H21" s="25"/>
      <c r="I21" s="187"/>
      <c r="J21" s="83"/>
      <c r="K21" s="83"/>
      <c r="L21" s="83"/>
    </row>
    <row r="22" spans="1:12" s="22" customFormat="1" ht="15" x14ac:dyDescent="0.25">
      <c r="A22" s="88">
        <v>14</v>
      </c>
      <c r="B22" s="25"/>
      <c r="C22" s="25"/>
      <c r="D22" s="25"/>
      <c r="E22" s="25"/>
      <c r="F22" s="25"/>
      <c r="G22" s="201"/>
      <c r="H22" s="25"/>
      <c r="I22" s="187"/>
      <c r="J22" s="83"/>
      <c r="K22" s="83"/>
      <c r="L22" s="83"/>
    </row>
    <row r="23" spans="1:12" s="22" customFormat="1" ht="15" x14ac:dyDescent="0.25">
      <c r="A23" s="88">
        <v>15</v>
      </c>
      <c r="B23" s="25"/>
      <c r="C23" s="25"/>
      <c r="D23" s="25"/>
      <c r="E23" s="25"/>
      <c r="F23" s="25"/>
      <c r="G23" s="201"/>
      <c r="H23" s="25"/>
      <c r="I23" s="187"/>
      <c r="J23" s="83"/>
      <c r="K23" s="83"/>
      <c r="L23" s="83"/>
    </row>
    <row r="24" spans="1:12" s="22" customFormat="1" ht="15" x14ac:dyDescent="0.25">
      <c r="A24" s="88">
        <v>16</v>
      </c>
      <c r="B24" s="25"/>
      <c r="C24" s="25"/>
      <c r="D24" s="25"/>
      <c r="E24" s="25"/>
      <c r="F24" s="25"/>
      <c r="G24" s="201"/>
      <c r="H24" s="25"/>
      <c r="I24" s="187"/>
      <c r="J24" s="83"/>
      <c r="K24" s="83"/>
      <c r="L24" s="83"/>
    </row>
    <row r="25" spans="1:12" s="22" customFormat="1" ht="15" x14ac:dyDescent="0.25">
      <c r="A25" s="88">
        <v>17</v>
      </c>
      <c r="B25" s="25"/>
      <c r="C25" s="25"/>
      <c r="D25" s="25"/>
      <c r="E25" s="25"/>
      <c r="F25" s="25"/>
      <c r="G25" s="201"/>
      <c r="H25" s="25"/>
      <c r="I25" s="187"/>
      <c r="J25" s="83"/>
      <c r="K25" s="83"/>
      <c r="L25" s="83"/>
    </row>
    <row r="26" spans="1:12" s="22" customFormat="1" ht="15" x14ac:dyDescent="0.25">
      <c r="A26" s="88">
        <v>18</v>
      </c>
      <c r="B26" s="25"/>
      <c r="C26" s="25"/>
      <c r="D26" s="25"/>
      <c r="E26" s="25"/>
      <c r="F26" s="25"/>
      <c r="G26" s="201"/>
      <c r="H26" s="25"/>
      <c r="I26" s="187"/>
      <c r="J26" s="83"/>
      <c r="K26" s="83"/>
      <c r="L26" s="83"/>
    </row>
    <row r="27" spans="1:12" s="22" customFormat="1" ht="15" x14ac:dyDescent="0.25">
      <c r="A27" s="88" t="s">
        <v>274</v>
      </c>
      <c r="B27" s="25"/>
      <c r="C27" s="25"/>
      <c r="D27" s="25"/>
      <c r="E27" s="25"/>
      <c r="F27" s="25"/>
      <c r="G27" s="201"/>
      <c r="H27" s="25"/>
      <c r="I27" s="187"/>
      <c r="J27" s="83"/>
      <c r="K27" s="83"/>
      <c r="L27" s="83"/>
    </row>
    <row r="28" spans="1:12" s="22" customFormat="1" x14ac:dyDescent="0.2">
      <c r="J28" s="83"/>
      <c r="K28" s="83"/>
      <c r="L28" s="83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92" t="s">
        <v>99</v>
      </c>
      <c r="E31" s="5"/>
    </row>
    <row r="32" spans="1:12" s="2" customFormat="1" ht="15" x14ac:dyDescent="0.3">
      <c r="C32" s="91"/>
      <c r="D32" s="2" t="s">
        <v>541</v>
      </c>
      <c r="E32" s="91"/>
      <c r="F32" s="94"/>
      <c r="G32"/>
      <c r="H32"/>
      <c r="I32"/>
    </row>
    <row r="33" spans="1:9" s="2" customFormat="1" ht="15" x14ac:dyDescent="0.3">
      <c r="A33"/>
      <c r="C33" s="90" t="s">
        <v>262</v>
      </c>
      <c r="E33" s="12" t="s">
        <v>267</v>
      </c>
      <c r="F33" s="93"/>
      <c r="G33"/>
      <c r="H33"/>
      <c r="I33"/>
    </row>
    <row r="34" spans="1:9" s="2" customFormat="1" ht="15" x14ac:dyDescent="0.3">
      <c r="A34"/>
      <c r="C34" s="85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C5" sqref="C5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84" customWidth="1"/>
    <col min="11" max="16384" width="9.140625" style="24"/>
  </cols>
  <sheetData>
    <row r="1" spans="1:12" s="22" customFormat="1" ht="15" x14ac:dyDescent="0.2">
      <c r="A1" s="180" t="s">
        <v>302</v>
      </c>
      <c r="B1" s="181"/>
      <c r="C1" s="181"/>
      <c r="D1" s="181"/>
      <c r="E1" s="181"/>
      <c r="F1" s="181"/>
      <c r="G1" s="181"/>
      <c r="H1" s="187"/>
      <c r="I1" s="102" t="s">
        <v>190</v>
      </c>
      <c r="J1" s="195"/>
    </row>
    <row r="2" spans="1:12" s="22" customFormat="1" ht="15" x14ac:dyDescent="0.3">
      <c r="A2" s="144" t="s">
        <v>132</v>
      </c>
      <c r="B2" s="181"/>
      <c r="C2" s="181"/>
      <c r="D2" s="181"/>
      <c r="E2" s="181"/>
      <c r="F2" s="181"/>
      <c r="G2" s="181"/>
      <c r="H2" s="187"/>
      <c r="I2" s="191"/>
      <c r="J2" s="195"/>
    </row>
    <row r="3" spans="1:12" s="22" customFormat="1" ht="15" x14ac:dyDescent="0.2">
      <c r="A3" s="181"/>
      <c r="B3" s="181"/>
      <c r="C3" s="181"/>
      <c r="D3" s="181"/>
      <c r="E3" s="181"/>
      <c r="F3" s="181"/>
      <c r="G3" s="181"/>
      <c r="H3" s="184"/>
      <c r="I3" s="184"/>
      <c r="J3" s="195"/>
    </row>
    <row r="4" spans="1:12" s="2" customFormat="1" ht="15" x14ac:dyDescent="0.3">
      <c r="A4" s="100" t="str">
        <f>'ფორმა N2'!A4</f>
        <v>ანგარიშვალდებული პირის დასახელება:</v>
      </c>
      <c r="B4" s="100"/>
      <c r="C4" s="100"/>
      <c r="D4" s="101"/>
      <c r="E4" s="190"/>
      <c r="F4" s="181"/>
      <c r="G4" s="181"/>
      <c r="H4" s="181"/>
      <c r="I4" s="190"/>
      <c r="J4" s="143"/>
      <c r="L4" s="22"/>
    </row>
    <row r="5" spans="1:12" s="2" customFormat="1" ht="15" x14ac:dyDescent="0.3">
      <c r="A5" s="162" t="str">
        <f>'ფორმა N1'!D4</f>
        <v xml:space="preserve"> </v>
      </c>
      <c r="B5" s="163"/>
      <c r="C5" s="134" t="s">
        <v>542</v>
      </c>
      <c r="D5" s="126"/>
      <c r="E5" s="132"/>
      <c r="F5" s="135"/>
      <c r="G5" s="126"/>
      <c r="H5" s="193"/>
      <c r="I5" s="192"/>
      <c r="J5" s="143"/>
    </row>
    <row r="6" spans="1:12" s="22" customFormat="1" ht="13.5" x14ac:dyDescent="0.2">
      <c r="A6" s="185"/>
      <c r="B6" s="186"/>
      <c r="C6" s="186"/>
      <c r="D6" s="186"/>
      <c r="E6" s="181"/>
      <c r="F6" s="181"/>
      <c r="G6" s="181"/>
      <c r="H6" s="181"/>
      <c r="I6" s="181"/>
      <c r="J6" s="189"/>
    </row>
    <row r="7" spans="1:12" ht="30" x14ac:dyDescent="0.2">
      <c r="A7" s="194" t="s">
        <v>64</v>
      </c>
      <c r="B7" s="177" t="s">
        <v>242</v>
      </c>
      <c r="C7" s="179" t="s">
        <v>238</v>
      </c>
      <c r="D7" s="179" t="s">
        <v>239</v>
      </c>
      <c r="E7" s="179" t="s">
        <v>240</v>
      </c>
      <c r="F7" s="179" t="s">
        <v>241</v>
      </c>
      <c r="G7" s="179" t="s">
        <v>235</v>
      </c>
      <c r="H7" s="179" t="s">
        <v>236</v>
      </c>
      <c r="I7" s="179" t="s">
        <v>237</v>
      </c>
      <c r="J7" s="196"/>
    </row>
    <row r="8" spans="1:12" ht="15" x14ac:dyDescent="0.2">
      <c r="A8" s="177">
        <v>1</v>
      </c>
      <c r="B8" s="177">
        <v>2</v>
      </c>
      <c r="C8" s="179">
        <v>3</v>
      </c>
      <c r="D8" s="177">
        <v>4</v>
      </c>
      <c r="E8" s="179">
        <v>5</v>
      </c>
      <c r="F8" s="177">
        <v>6</v>
      </c>
      <c r="G8" s="179">
        <v>7</v>
      </c>
      <c r="H8" s="177">
        <v>8</v>
      </c>
      <c r="I8" s="179">
        <v>9</v>
      </c>
      <c r="J8" s="196"/>
    </row>
    <row r="9" spans="1:12" ht="15" x14ac:dyDescent="0.25">
      <c r="A9" s="88">
        <v>1</v>
      </c>
      <c r="B9" s="25"/>
      <c r="C9" s="25"/>
      <c r="D9" s="25"/>
      <c r="E9" s="25"/>
      <c r="F9" s="25"/>
      <c r="G9" s="25"/>
      <c r="H9" s="201"/>
      <c r="I9" s="25"/>
      <c r="J9" s="196"/>
    </row>
    <row r="10" spans="1:12" ht="15" x14ac:dyDescent="0.25">
      <c r="A10" s="88">
        <v>2</v>
      </c>
      <c r="B10" s="25"/>
      <c r="C10" s="25"/>
      <c r="D10" s="25"/>
      <c r="E10" s="25"/>
      <c r="F10" s="25"/>
      <c r="G10" s="25"/>
      <c r="H10" s="201"/>
      <c r="I10" s="25"/>
      <c r="J10" s="196"/>
    </row>
    <row r="11" spans="1:12" ht="15" x14ac:dyDescent="0.25">
      <c r="A11" s="88">
        <v>3</v>
      </c>
      <c r="B11" s="25"/>
      <c r="C11" s="25"/>
      <c r="D11" s="25"/>
      <c r="E11" s="25"/>
      <c r="F11" s="25"/>
      <c r="G11" s="25"/>
      <c r="H11" s="201"/>
      <c r="I11" s="25"/>
      <c r="J11" s="196"/>
    </row>
    <row r="12" spans="1:12" ht="15" x14ac:dyDescent="0.25">
      <c r="A12" s="88">
        <v>4</v>
      </c>
      <c r="B12" s="25"/>
      <c r="C12" s="25"/>
      <c r="D12" s="25"/>
      <c r="E12" s="25"/>
      <c r="F12" s="25"/>
      <c r="G12" s="25"/>
      <c r="H12" s="201"/>
      <c r="I12" s="25"/>
      <c r="J12" s="196"/>
    </row>
    <row r="13" spans="1:12" ht="15" x14ac:dyDescent="0.25">
      <c r="A13" s="88">
        <v>5</v>
      </c>
      <c r="B13" s="25"/>
      <c r="C13" s="25"/>
      <c r="D13" s="25"/>
      <c r="E13" s="25"/>
      <c r="F13" s="25"/>
      <c r="G13" s="25"/>
      <c r="H13" s="201"/>
      <c r="I13" s="25"/>
      <c r="J13" s="196"/>
    </row>
    <row r="14" spans="1:12" ht="15" x14ac:dyDescent="0.25">
      <c r="A14" s="88">
        <v>6</v>
      </c>
      <c r="B14" s="25"/>
      <c r="C14" s="25"/>
      <c r="D14" s="25"/>
      <c r="E14" s="25"/>
      <c r="F14" s="25"/>
      <c r="G14" s="25"/>
      <c r="H14" s="201"/>
      <c r="I14" s="25"/>
      <c r="J14" s="196"/>
    </row>
    <row r="15" spans="1:12" s="22" customFormat="1" ht="15" x14ac:dyDescent="0.25">
      <c r="A15" s="88">
        <v>7</v>
      </c>
      <c r="B15" s="25"/>
      <c r="C15" s="25"/>
      <c r="D15" s="25"/>
      <c r="E15" s="25"/>
      <c r="F15" s="25"/>
      <c r="G15" s="25"/>
      <c r="H15" s="201"/>
      <c r="I15" s="25"/>
      <c r="J15" s="189"/>
    </row>
    <row r="16" spans="1:12" s="22" customFormat="1" ht="15" x14ac:dyDescent="0.25">
      <c r="A16" s="88">
        <v>8</v>
      </c>
      <c r="B16" s="25"/>
      <c r="C16" s="25"/>
      <c r="D16" s="25"/>
      <c r="E16" s="25"/>
      <c r="F16" s="25"/>
      <c r="G16" s="25"/>
      <c r="H16" s="201"/>
      <c r="I16" s="25"/>
      <c r="J16" s="189"/>
    </row>
    <row r="17" spans="1:10" s="22" customFormat="1" ht="15" x14ac:dyDescent="0.25">
      <c r="A17" s="88">
        <v>9</v>
      </c>
      <c r="B17" s="25"/>
      <c r="C17" s="25"/>
      <c r="D17" s="25"/>
      <c r="E17" s="25"/>
      <c r="F17" s="25"/>
      <c r="G17" s="25"/>
      <c r="H17" s="201"/>
      <c r="I17" s="25"/>
      <c r="J17" s="189"/>
    </row>
    <row r="18" spans="1:10" s="22" customFormat="1" ht="15" x14ac:dyDescent="0.25">
      <c r="A18" s="88">
        <v>10</v>
      </c>
      <c r="B18" s="25"/>
      <c r="C18" s="25"/>
      <c r="D18" s="25"/>
      <c r="E18" s="25"/>
      <c r="F18" s="25"/>
      <c r="G18" s="25"/>
      <c r="H18" s="201"/>
      <c r="I18" s="25"/>
      <c r="J18" s="189"/>
    </row>
    <row r="19" spans="1:10" s="22" customFormat="1" ht="15" x14ac:dyDescent="0.25">
      <c r="A19" s="88">
        <v>11</v>
      </c>
      <c r="B19" s="25"/>
      <c r="C19" s="25"/>
      <c r="D19" s="25"/>
      <c r="E19" s="25"/>
      <c r="F19" s="25"/>
      <c r="G19" s="25"/>
      <c r="H19" s="201"/>
      <c r="I19" s="25"/>
      <c r="J19" s="189"/>
    </row>
    <row r="20" spans="1:10" s="22" customFormat="1" ht="15" x14ac:dyDescent="0.25">
      <c r="A20" s="88">
        <v>12</v>
      </c>
      <c r="B20" s="25"/>
      <c r="C20" s="25"/>
      <c r="D20" s="25"/>
      <c r="E20" s="25"/>
      <c r="F20" s="25"/>
      <c r="G20" s="25"/>
      <c r="H20" s="201"/>
      <c r="I20" s="25"/>
      <c r="J20" s="189"/>
    </row>
    <row r="21" spans="1:10" s="22" customFormat="1" ht="15" x14ac:dyDescent="0.25">
      <c r="A21" s="88">
        <v>13</v>
      </c>
      <c r="B21" s="25"/>
      <c r="C21" s="25"/>
      <c r="D21" s="25"/>
      <c r="E21" s="25"/>
      <c r="F21" s="25"/>
      <c r="G21" s="25"/>
      <c r="H21" s="201"/>
      <c r="I21" s="25"/>
      <c r="J21" s="189"/>
    </row>
    <row r="22" spans="1:10" s="22" customFormat="1" ht="15" x14ac:dyDescent="0.25">
      <c r="A22" s="88">
        <v>14</v>
      </c>
      <c r="B22" s="25"/>
      <c r="C22" s="25"/>
      <c r="D22" s="25"/>
      <c r="E22" s="25"/>
      <c r="F22" s="25"/>
      <c r="G22" s="25"/>
      <c r="H22" s="201"/>
      <c r="I22" s="25"/>
      <c r="J22" s="189"/>
    </row>
    <row r="23" spans="1:10" s="22" customFormat="1" ht="15" x14ac:dyDescent="0.25">
      <c r="A23" s="88">
        <v>15</v>
      </c>
      <c r="B23" s="25"/>
      <c r="C23" s="25"/>
      <c r="D23" s="25"/>
      <c r="E23" s="25"/>
      <c r="F23" s="25"/>
      <c r="G23" s="25"/>
      <c r="H23" s="201"/>
      <c r="I23" s="25"/>
      <c r="J23" s="189"/>
    </row>
    <row r="24" spans="1:10" s="22" customFormat="1" ht="15" x14ac:dyDescent="0.25">
      <c r="A24" s="88">
        <v>16</v>
      </c>
      <c r="B24" s="25"/>
      <c r="C24" s="25"/>
      <c r="D24" s="25"/>
      <c r="E24" s="25"/>
      <c r="F24" s="25"/>
      <c r="G24" s="25"/>
      <c r="H24" s="201"/>
      <c r="I24" s="25"/>
      <c r="J24" s="189"/>
    </row>
    <row r="25" spans="1:10" s="22" customFormat="1" ht="15" x14ac:dyDescent="0.25">
      <c r="A25" s="88">
        <v>17</v>
      </c>
      <c r="B25" s="25"/>
      <c r="C25" s="25"/>
      <c r="D25" s="25"/>
      <c r="E25" s="25"/>
      <c r="F25" s="25"/>
      <c r="G25" s="25"/>
      <c r="H25" s="201"/>
      <c r="I25" s="25"/>
      <c r="J25" s="189"/>
    </row>
    <row r="26" spans="1:10" s="22" customFormat="1" ht="15" x14ac:dyDescent="0.25">
      <c r="A26" s="88">
        <v>18</v>
      </c>
      <c r="B26" s="25"/>
      <c r="C26" s="25"/>
      <c r="D26" s="25"/>
      <c r="E26" s="25"/>
      <c r="F26" s="25"/>
      <c r="G26" s="25"/>
      <c r="H26" s="201"/>
      <c r="I26" s="25"/>
      <c r="J26" s="189"/>
    </row>
    <row r="27" spans="1:10" s="22" customFormat="1" ht="15" x14ac:dyDescent="0.25">
      <c r="A27" s="88" t="s">
        <v>274</v>
      </c>
      <c r="B27" s="25"/>
      <c r="C27" s="25"/>
      <c r="D27" s="25"/>
      <c r="E27" s="25"/>
      <c r="F27" s="25"/>
      <c r="G27" s="25"/>
      <c r="H27" s="201"/>
      <c r="I27" s="25"/>
      <c r="J27" s="189"/>
    </row>
    <row r="28" spans="1:10" s="22" customFormat="1" x14ac:dyDescent="0.2">
      <c r="J28" s="83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92" t="s">
        <v>99</v>
      </c>
      <c r="E31" s="5"/>
    </row>
    <row r="32" spans="1:10" s="2" customFormat="1" ht="15" x14ac:dyDescent="0.3">
      <c r="C32" s="91"/>
      <c r="D32" s="2" t="s">
        <v>541</v>
      </c>
      <c r="E32" s="91"/>
      <c r="F32" s="94"/>
      <c r="G32" s="94"/>
      <c r="H32"/>
      <c r="I32"/>
    </row>
    <row r="33" spans="1:10" s="2" customFormat="1" ht="15" x14ac:dyDescent="0.3">
      <c r="A33"/>
      <c r="C33" s="90" t="s">
        <v>262</v>
      </c>
      <c r="E33" s="12" t="s">
        <v>267</v>
      </c>
      <c r="F33" s="93"/>
      <c r="G33"/>
      <c r="H33"/>
      <c r="I33"/>
    </row>
    <row r="34" spans="1:10" s="2" customFormat="1" ht="15" x14ac:dyDescent="0.3">
      <c r="A34"/>
      <c r="C34" s="85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83"/>
    </row>
    <row r="38" spans="1:10" s="22" customFormat="1" x14ac:dyDescent="0.2">
      <c r="J38" s="83"/>
    </row>
    <row r="39" spans="1:10" s="22" customFormat="1" x14ac:dyDescent="0.2">
      <c r="J39" s="83"/>
    </row>
    <row r="40" spans="1:10" s="22" customFormat="1" x14ac:dyDescent="0.2">
      <c r="J40" s="83"/>
    </row>
    <row r="41" spans="1:10" s="22" customFormat="1" x14ac:dyDescent="0.2">
      <c r="J41" s="83"/>
    </row>
    <row r="42" spans="1:10" s="22" customFormat="1" x14ac:dyDescent="0.2">
      <c r="J42" s="83"/>
    </row>
    <row r="43" spans="1:10" s="22" customFormat="1" x14ac:dyDescent="0.2">
      <c r="J43" s="83"/>
    </row>
    <row r="44" spans="1:10" s="22" customFormat="1" x14ac:dyDescent="0.2">
      <c r="J44" s="83"/>
    </row>
    <row r="45" spans="1:10" s="22" customFormat="1" x14ac:dyDescent="0.2">
      <c r="J45" s="83"/>
    </row>
    <row r="46" spans="1:10" s="22" customFormat="1" x14ac:dyDescent="0.2">
      <c r="J46" s="83"/>
    </row>
    <row r="47" spans="1:10" s="22" customFormat="1" x14ac:dyDescent="0.2">
      <c r="J47" s="83"/>
    </row>
    <row r="48" spans="1:10" s="22" customFormat="1" x14ac:dyDescent="0.2">
      <c r="J48" s="83"/>
    </row>
    <row r="49" spans="10:10" s="22" customFormat="1" x14ac:dyDescent="0.2">
      <c r="J49" s="83"/>
    </row>
    <row r="50" spans="10:10" s="22" customFormat="1" x14ac:dyDescent="0.2">
      <c r="J50" s="83"/>
    </row>
    <row r="51" spans="10:10" s="22" customFormat="1" x14ac:dyDescent="0.2">
      <c r="J51" s="83"/>
    </row>
    <row r="52" spans="10:10" s="22" customFormat="1" x14ac:dyDescent="0.2">
      <c r="J52" s="83"/>
    </row>
    <row r="53" spans="10:10" s="22" customFormat="1" x14ac:dyDescent="0.2">
      <c r="J53" s="83"/>
    </row>
    <row r="54" spans="10:10" s="22" customFormat="1" x14ac:dyDescent="0.2">
      <c r="J54" s="83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B42" sqref="B42"/>
    </sheetView>
  </sheetViews>
  <sheetFormatPr defaultRowHeight="12.75" x14ac:dyDescent="0.2"/>
  <cols>
    <col min="1" max="1" width="4.85546875" style="263" customWidth="1"/>
    <col min="2" max="2" width="37.42578125" style="263" customWidth="1"/>
    <col min="3" max="3" width="21.5703125" style="263" customWidth="1"/>
    <col min="4" max="4" width="20" style="263" customWidth="1"/>
    <col min="5" max="5" width="18.7109375" style="263" customWidth="1"/>
    <col min="6" max="6" width="24.140625" style="263" customWidth="1"/>
    <col min="7" max="7" width="27.140625" style="263" customWidth="1"/>
    <col min="8" max="8" width="0.7109375" style="263" customWidth="1"/>
    <col min="9" max="16384" width="9.140625" style="263"/>
  </cols>
  <sheetData>
    <row r="1" spans="1:8" s="247" customFormat="1" ht="15" x14ac:dyDescent="0.2">
      <c r="A1" s="243" t="s">
        <v>322</v>
      </c>
      <c r="B1" s="244"/>
      <c r="C1" s="244"/>
      <c r="D1" s="244"/>
      <c r="E1" s="244"/>
      <c r="F1" s="102"/>
      <c r="G1" s="102" t="s">
        <v>101</v>
      </c>
      <c r="H1" s="248"/>
    </row>
    <row r="2" spans="1:8" s="247" customFormat="1" x14ac:dyDescent="0.2">
      <c r="A2" s="248" t="s">
        <v>313</v>
      </c>
      <c r="B2" s="244"/>
      <c r="C2" s="244"/>
      <c r="D2" s="244"/>
      <c r="E2" s="245"/>
      <c r="F2" s="245"/>
      <c r="G2" s="246"/>
      <c r="H2" s="248"/>
    </row>
    <row r="3" spans="1:8" s="247" customFormat="1" x14ac:dyDescent="0.2">
      <c r="A3" s="248"/>
      <c r="B3" s="244"/>
      <c r="C3" s="244"/>
      <c r="D3" s="244"/>
      <c r="E3" s="245"/>
      <c r="F3" s="245"/>
      <c r="G3" s="245"/>
      <c r="H3" s="248"/>
    </row>
    <row r="4" spans="1:8" s="247" customFormat="1" ht="15" x14ac:dyDescent="0.3">
      <c r="A4" s="156" t="s">
        <v>268</v>
      </c>
      <c r="B4" s="244"/>
      <c r="C4" s="244"/>
      <c r="D4" s="244"/>
      <c r="E4" s="249"/>
      <c r="F4" s="249"/>
      <c r="G4" s="245"/>
      <c r="H4" s="248"/>
    </row>
    <row r="5" spans="1:8" s="247" customFormat="1" ht="15" x14ac:dyDescent="0.3">
      <c r="A5" s="250"/>
      <c r="B5" s="134" t="s">
        <v>542</v>
      </c>
      <c r="C5" s="126"/>
      <c r="D5" s="132"/>
      <c r="E5" s="135"/>
      <c r="F5" s="126"/>
      <c r="G5" s="251"/>
      <c r="H5" s="248"/>
    </row>
    <row r="6" spans="1:8" s="264" customFormat="1" x14ac:dyDescent="0.2">
      <c r="A6" s="252"/>
      <c r="B6" s="252"/>
      <c r="C6" s="252"/>
      <c r="D6" s="252"/>
      <c r="E6" s="252"/>
      <c r="F6" s="252"/>
      <c r="G6" s="252"/>
      <c r="H6" s="249"/>
    </row>
    <row r="7" spans="1:8" s="247" customFormat="1" ht="51" x14ac:dyDescent="0.2">
      <c r="A7" s="286" t="s">
        <v>64</v>
      </c>
      <c r="B7" s="255" t="s">
        <v>317</v>
      </c>
      <c r="C7" s="255" t="s">
        <v>318</v>
      </c>
      <c r="D7" s="255" t="s">
        <v>319</v>
      </c>
      <c r="E7" s="255" t="s">
        <v>320</v>
      </c>
      <c r="F7" s="255" t="s">
        <v>321</v>
      </c>
      <c r="G7" s="255" t="s">
        <v>314</v>
      </c>
      <c r="H7" s="248"/>
    </row>
    <row r="8" spans="1:8" s="247" customFormat="1" x14ac:dyDescent="0.2">
      <c r="A8" s="253">
        <v>1</v>
      </c>
      <c r="B8" s="254">
        <v>2</v>
      </c>
      <c r="C8" s="254">
        <v>3</v>
      </c>
      <c r="D8" s="254">
        <v>4</v>
      </c>
      <c r="E8" s="255">
        <v>5</v>
      </c>
      <c r="F8" s="255">
        <v>6</v>
      </c>
      <c r="G8" s="255">
        <v>7</v>
      </c>
      <c r="H8" s="248"/>
    </row>
    <row r="9" spans="1:8" s="247" customFormat="1" x14ac:dyDescent="0.2">
      <c r="A9" s="265">
        <v>1</v>
      </c>
      <c r="B9" s="256"/>
      <c r="C9" s="256"/>
      <c r="D9" s="257"/>
      <c r="E9" s="256"/>
      <c r="F9" s="256"/>
      <c r="G9" s="256"/>
      <c r="H9" s="248"/>
    </row>
    <row r="10" spans="1:8" s="247" customFormat="1" x14ac:dyDescent="0.2">
      <c r="A10" s="265">
        <v>2</v>
      </c>
      <c r="B10" s="256"/>
      <c r="C10" s="256"/>
      <c r="D10" s="257"/>
      <c r="E10" s="256"/>
      <c r="F10" s="256"/>
      <c r="G10" s="256"/>
      <c r="H10" s="248"/>
    </row>
    <row r="11" spans="1:8" s="247" customFormat="1" x14ac:dyDescent="0.2">
      <c r="A11" s="265">
        <v>3</v>
      </c>
      <c r="B11" s="256"/>
      <c r="C11" s="256"/>
      <c r="D11" s="257"/>
      <c r="E11" s="256"/>
      <c r="F11" s="256"/>
      <c r="G11" s="256"/>
      <c r="H11" s="248"/>
    </row>
    <row r="12" spans="1:8" s="247" customFormat="1" x14ac:dyDescent="0.2">
      <c r="A12" s="265">
        <v>4</v>
      </c>
      <c r="B12" s="256"/>
      <c r="C12" s="256"/>
      <c r="D12" s="257"/>
      <c r="E12" s="256"/>
      <c r="F12" s="256"/>
      <c r="G12" s="256"/>
      <c r="H12" s="248"/>
    </row>
    <row r="13" spans="1:8" s="247" customFormat="1" x14ac:dyDescent="0.2">
      <c r="A13" s="265">
        <v>5</v>
      </c>
      <c r="B13" s="256"/>
      <c r="C13" s="256"/>
      <c r="D13" s="257"/>
      <c r="E13" s="256"/>
      <c r="F13" s="256"/>
      <c r="G13" s="256"/>
      <c r="H13" s="248"/>
    </row>
    <row r="14" spans="1:8" s="247" customFormat="1" x14ac:dyDescent="0.2">
      <c r="A14" s="265">
        <v>6</v>
      </c>
      <c r="B14" s="256"/>
      <c r="C14" s="256"/>
      <c r="D14" s="257"/>
      <c r="E14" s="256"/>
      <c r="F14" s="256"/>
      <c r="G14" s="256"/>
      <c r="H14" s="248"/>
    </row>
    <row r="15" spans="1:8" s="247" customFormat="1" x14ac:dyDescent="0.2">
      <c r="A15" s="265">
        <v>7</v>
      </c>
      <c r="B15" s="256"/>
      <c r="C15" s="256"/>
      <c r="D15" s="257"/>
      <c r="E15" s="256"/>
      <c r="F15" s="256"/>
      <c r="G15" s="256"/>
      <c r="H15" s="248"/>
    </row>
    <row r="16" spans="1:8" s="247" customFormat="1" x14ac:dyDescent="0.2">
      <c r="A16" s="265">
        <v>8</v>
      </c>
      <c r="B16" s="256"/>
      <c r="C16" s="256"/>
      <c r="D16" s="257"/>
      <c r="E16" s="256"/>
      <c r="F16" s="256"/>
      <c r="G16" s="256"/>
      <c r="H16" s="248"/>
    </row>
    <row r="17" spans="1:11" s="247" customFormat="1" x14ac:dyDescent="0.2">
      <c r="A17" s="265">
        <v>9</v>
      </c>
      <c r="B17" s="256"/>
      <c r="C17" s="256"/>
      <c r="D17" s="257"/>
      <c r="E17" s="256"/>
      <c r="F17" s="256"/>
      <c r="G17" s="256"/>
      <c r="H17" s="248"/>
    </row>
    <row r="18" spans="1:11" s="247" customFormat="1" x14ac:dyDescent="0.2">
      <c r="A18" s="265">
        <v>10</v>
      </c>
      <c r="B18" s="256"/>
      <c r="C18" s="256"/>
      <c r="D18" s="257"/>
      <c r="E18" s="256"/>
      <c r="F18" s="256"/>
      <c r="G18" s="256"/>
      <c r="H18" s="248"/>
    </row>
    <row r="19" spans="1:11" s="247" customFormat="1" x14ac:dyDescent="0.2">
      <c r="A19" s="265" t="s">
        <v>271</v>
      </c>
      <c r="B19" s="256"/>
      <c r="C19" s="256"/>
      <c r="D19" s="257"/>
      <c r="E19" s="256"/>
      <c r="F19" s="256"/>
      <c r="G19" s="256"/>
      <c r="H19" s="248"/>
    </row>
    <row r="22" spans="1:11" s="247" customFormat="1" x14ac:dyDescent="0.2"/>
    <row r="23" spans="1:11" s="247" customFormat="1" x14ac:dyDescent="0.2"/>
    <row r="24" spans="1:11" s="21" customFormat="1" ht="15" x14ac:dyDescent="0.3">
      <c r="B24" s="258" t="s">
        <v>99</v>
      </c>
      <c r="C24" s="258"/>
    </row>
    <row r="25" spans="1:11" s="21" customFormat="1" ht="15" x14ac:dyDescent="0.3">
      <c r="B25" s="258"/>
      <c r="C25" s="258"/>
    </row>
    <row r="26" spans="1:11" s="21" customFormat="1" ht="15" x14ac:dyDescent="0.3">
      <c r="C26" s="260"/>
      <c r="D26" s="2" t="s">
        <v>541</v>
      </c>
      <c r="F26" s="260"/>
      <c r="G26" s="260"/>
      <c r="H26" s="259"/>
    </row>
    <row r="27" spans="1:11" s="21" customFormat="1" ht="15" x14ac:dyDescent="0.3">
      <c r="C27" s="261" t="s">
        <v>262</v>
      </c>
      <c r="F27" s="258" t="s">
        <v>315</v>
      </c>
      <c r="J27" s="259"/>
      <c r="K27" s="259"/>
    </row>
    <row r="28" spans="1:11" s="21" customFormat="1" ht="15" x14ac:dyDescent="0.3">
      <c r="C28" s="261" t="s">
        <v>131</v>
      </c>
      <c r="F28" s="262" t="s">
        <v>263</v>
      </c>
      <c r="J28" s="259"/>
      <c r="K28" s="259"/>
    </row>
    <row r="29" spans="1:11" s="247" customFormat="1" ht="15" x14ac:dyDescent="0.3">
      <c r="C29" s="261"/>
      <c r="J29" s="264"/>
      <c r="K29" s="264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E23" sqref="E23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80" t="s">
        <v>437</v>
      </c>
      <c r="B1" s="181"/>
      <c r="C1" s="181"/>
      <c r="D1" s="181"/>
      <c r="E1" s="181"/>
      <c r="F1" s="181"/>
      <c r="G1" s="181"/>
      <c r="H1" s="181"/>
      <c r="I1" s="181"/>
      <c r="J1" s="181"/>
      <c r="K1" s="102" t="s">
        <v>101</v>
      </c>
    </row>
    <row r="2" spans="1:11" ht="15" x14ac:dyDescent="0.3">
      <c r="A2" s="144" t="s">
        <v>132</v>
      </c>
      <c r="B2" s="181"/>
      <c r="C2" s="181"/>
      <c r="D2" s="181"/>
      <c r="E2" s="181"/>
      <c r="F2" s="181"/>
      <c r="G2" s="181"/>
      <c r="H2" s="181"/>
      <c r="I2" s="181"/>
      <c r="J2" s="181"/>
      <c r="K2" s="269"/>
    </row>
    <row r="3" spans="1:11" ht="15" x14ac:dyDescent="0.2">
      <c r="A3" s="181"/>
      <c r="B3" s="181"/>
      <c r="C3" s="181"/>
      <c r="D3" s="181"/>
      <c r="E3" s="181"/>
      <c r="F3" s="181"/>
      <c r="G3" s="181"/>
      <c r="H3" s="181"/>
      <c r="I3" s="181"/>
      <c r="J3" s="181"/>
      <c r="K3" s="184"/>
    </row>
    <row r="4" spans="1:11" ht="15" x14ac:dyDescent="0.3">
      <c r="A4" s="100" t="str">
        <f>'ფორმა N2'!A4</f>
        <v>ანგარიშვალდებული პირის დასახელება:</v>
      </c>
      <c r="B4" s="100"/>
      <c r="C4" s="100"/>
      <c r="D4" s="101"/>
      <c r="E4" s="190"/>
      <c r="F4" s="181"/>
      <c r="G4" s="181"/>
      <c r="H4" s="181"/>
      <c r="I4" s="181"/>
      <c r="J4" s="181"/>
      <c r="K4" s="190"/>
    </row>
    <row r="5" spans="1:11" s="235" customFormat="1" ht="15" x14ac:dyDescent="0.3">
      <c r="A5" s="275" t="str">
        <f>'ფორმა N1'!D4</f>
        <v xml:space="preserve"> </v>
      </c>
      <c r="B5" s="104"/>
      <c r="C5" s="134" t="s">
        <v>542</v>
      </c>
      <c r="D5" s="126"/>
      <c r="E5" s="132"/>
      <c r="F5" s="135"/>
      <c r="G5" s="126"/>
      <c r="H5" s="277"/>
      <c r="I5" s="277"/>
      <c r="J5" s="277"/>
      <c r="K5" s="276"/>
    </row>
    <row r="6" spans="1:11" ht="13.5" x14ac:dyDescent="0.2">
      <c r="A6" s="185"/>
      <c r="B6" s="186"/>
      <c r="C6" s="186"/>
      <c r="D6" s="186"/>
      <c r="E6" s="181"/>
      <c r="F6" s="181"/>
      <c r="G6" s="181"/>
      <c r="H6" s="181"/>
      <c r="I6" s="181"/>
      <c r="J6" s="181"/>
      <c r="K6" s="181"/>
    </row>
    <row r="7" spans="1:11" ht="60" x14ac:dyDescent="0.2">
      <c r="A7" s="194" t="s">
        <v>64</v>
      </c>
      <c r="B7" s="179" t="s">
        <v>370</v>
      </c>
      <c r="C7" s="179" t="s">
        <v>371</v>
      </c>
      <c r="D7" s="179" t="s">
        <v>373</v>
      </c>
      <c r="E7" s="179" t="s">
        <v>372</v>
      </c>
      <c r="F7" s="179" t="s">
        <v>381</v>
      </c>
      <c r="G7" s="179" t="s">
        <v>382</v>
      </c>
      <c r="H7" s="179" t="s">
        <v>376</v>
      </c>
      <c r="I7" s="179" t="s">
        <v>377</v>
      </c>
      <c r="J7" s="179" t="s">
        <v>389</v>
      </c>
      <c r="K7" s="179" t="s">
        <v>378</v>
      </c>
    </row>
    <row r="8" spans="1:11" ht="15" x14ac:dyDescent="0.2">
      <c r="A8" s="177">
        <v>1</v>
      </c>
      <c r="B8" s="177">
        <v>2</v>
      </c>
      <c r="C8" s="179">
        <v>3</v>
      </c>
      <c r="D8" s="177">
        <v>4</v>
      </c>
      <c r="E8" s="179">
        <v>5</v>
      </c>
      <c r="F8" s="177">
        <v>6</v>
      </c>
      <c r="G8" s="179">
        <v>7</v>
      </c>
      <c r="H8" s="177">
        <v>8</v>
      </c>
      <c r="I8" s="179">
        <v>9</v>
      </c>
      <c r="J8" s="177">
        <v>10</v>
      </c>
      <c r="K8" s="179">
        <v>11</v>
      </c>
    </row>
    <row r="9" spans="1:11" ht="30" x14ac:dyDescent="0.2">
      <c r="A9" s="88">
        <v>1</v>
      </c>
      <c r="B9" s="25" t="s">
        <v>575</v>
      </c>
      <c r="C9" s="25" t="s">
        <v>595</v>
      </c>
      <c r="D9" s="25" t="s">
        <v>594</v>
      </c>
      <c r="E9" s="25" t="s">
        <v>593</v>
      </c>
      <c r="F9" s="25">
        <v>2850</v>
      </c>
      <c r="G9" s="25"/>
      <c r="H9" s="272"/>
      <c r="I9" s="272"/>
      <c r="J9" s="272">
        <v>203864014</v>
      </c>
      <c r="K9" s="25" t="s">
        <v>545</v>
      </c>
    </row>
    <row r="10" spans="1:11" ht="30" x14ac:dyDescent="0.2">
      <c r="A10" s="88">
        <v>2</v>
      </c>
      <c r="B10" s="25" t="s">
        <v>576</v>
      </c>
      <c r="C10" s="25" t="s">
        <v>595</v>
      </c>
      <c r="D10" s="25" t="s">
        <v>570</v>
      </c>
      <c r="E10" s="25" t="s">
        <v>577</v>
      </c>
      <c r="F10" s="25">
        <v>150</v>
      </c>
      <c r="G10" s="25">
        <v>11001005404</v>
      </c>
      <c r="H10" s="272" t="s">
        <v>578</v>
      </c>
      <c r="I10" s="272" t="s">
        <v>480</v>
      </c>
      <c r="J10" s="272"/>
      <c r="K10" s="25"/>
    </row>
    <row r="11" spans="1:11" ht="30" x14ac:dyDescent="0.2">
      <c r="A11" s="88">
        <v>3</v>
      </c>
      <c r="B11" s="25" t="s">
        <v>579</v>
      </c>
      <c r="C11" s="25" t="s">
        <v>595</v>
      </c>
      <c r="D11" s="25" t="s">
        <v>590</v>
      </c>
      <c r="E11" s="25" t="s">
        <v>580</v>
      </c>
      <c r="F11" s="25">
        <v>200</v>
      </c>
      <c r="G11" s="25">
        <v>54001008916</v>
      </c>
      <c r="H11" s="272" t="s">
        <v>581</v>
      </c>
      <c r="I11" s="272" t="s">
        <v>582</v>
      </c>
      <c r="J11" s="272"/>
      <c r="K11" s="25"/>
    </row>
    <row r="12" spans="1:11" ht="15" x14ac:dyDescent="0.2">
      <c r="A12" s="88">
        <v>4</v>
      </c>
      <c r="B12" s="25" t="s">
        <v>589</v>
      </c>
      <c r="C12" s="25" t="s">
        <v>595</v>
      </c>
      <c r="D12" s="25" t="s">
        <v>587</v>
      </c>
      <c r="E12" s="25"/>
      <c r="F12" s="25">
        <v>200</v>
      </c>
      <c r="G12" s="25">
        <v>23001005017</v>
      </c>
      <c r="H12" s="272" t="s">
        <v>591</v>
      </c>
      <c r="I12" s="272" t="s">
        <v>592</v>
      </c>
      <c r="J12" s="272"/>
      <c r="K12" s="25"/>
    </row>
    <row r="13" spans="1:11" ht="15" x14ac:dyDescent="0.2">
      <c r="A13" s="88">
        <v>5</v>
      </c>
      <c r="B13" s="25"/>
      <c r="C13" s="25"/>
      <c r="D13" s="25"/>
      <c r="E13" s="25"/>
      <c r="F13" s="25"/>
      <c r="G13" s="25"/>
      <c r="H13" s="272"/>
      <c r="I13" s="272"/>
      <c r="J13" s="272"/>
      <c r="K13" s="25"/>
    </row>
    <row r="14" spans="1:11" ht="15" x14ac:dyDescent="0.2">
      <c r="A14" s="88">
        <v>6</v>
      </c>
      <c r="B14" s="25"/>
      <c r="C14" s="25"/>
      <c r="D14" s="25"/>
      <c r="E14" s="25"/>
      <c r="F14" s="25"/>
      <c r="G14" s="25"/>
      <c r="H14" s="272"/>
      <c r="I14" s="272"/>
      <c r="J14" s="272"/>
      <c r="K14" s="25"/>
    </row>
    <row r="15" spans="1:11" ht="15" x14ac:dyDescent="0.2">
      <c r="A15" s="88">
        <v>7</v>
      </c>
      <c r="B15" s="25"/>
      <c r="C15" s="25"/>
      <c r="D15" s="25"/>
      <c r="E15" s="25"/>
      <c r="F15" s="25"/>
      <c r="G15" s="25"/>
      <c r="H15" s="272"/>
      <c r="I15" s="272"/>
      <c r="J15" s="272"/>
      <c r="K15" s="25"/>
    </row>
    <row r="16" spans="1:11" ht="15" x14ac:dyDescent="0.2">
      <c r="A16" s="88">
        <v>8</v>
      </c>
      <c r="B16" s="25"/>
      <c r="C16" s="25"/>
      <c r="D16" s="25"/>
      <c r="E16" s="25"/>
      <c r="F16" s="25"/>
      <c r="G16" s="25"/>
      <c r="H16" s="272"/>
      <c r="I16" s="272"/>
      <c r="J16" s="272"/>
      <c r="K16" s="25"/>
    </row>
    <row r="17" spans="1:11" ht="15" x14ac:dyDescent="0.2">
      <c r="A17" s="88">
        <v>9</v>
      </c>
      <c r="B17" s="25"/>
      <c r="C17" s="25"/>
      <c r="D17" s="25"/>
      <c r="E17" s="25"/>
      <c r="F17" s="25"/>
      <c r="G17" s="25"/>
      <c r="H17" s="272"/>
      <c r="I17" s="272"/>
      <c r="J17" s="272"/>
      <c r="K17" s="25"/>
    </row>
    <row r="18" spans="1:11" ht="15" x14ac:dyDescent="0.2">
      <c r="A18" s="88">
        <v>10</v>
      </c>
      <c r="B18" s="25"/>
      <c r="C18" s="25"/>
      <c r="D18" s="25"/>
      <c r="E18" s="25"/>
      <c r="F18" s="25"/>
      <c r="G18" s="25"/>
      <c r="H18" s="272"/>
      <c r="I18" s="272"/>
      <c r="J18" s="272"/>
      <c r="K18" s="25"/>
    </row>
    <row r="19" spans="1:11" ht="15" x14ac:dyDescent="0.2">
      <c r="A19" s="88">
        <v>11</v>
      </c>
      <c r="B19" s="25"/>
      <c r="C19" s="25"/>
      <c r="D19" s="25"/>
      <c r="E19" s="25"/>
      <c r="F19" s="25"/>
      <c r="G19" s="25"/>
      <c r="H19" s="272"/>
      <c r="I19" s="272"/>
      <c r="J19" s="272"/>
      <c r="K19" s="25"/>
    </row>
    <row r="20" spans="1:11" ht="15" x14ac:dyDescent="0.2">
      <c r="A20" s="88">
        <v>12</v>
      </c>
      <c r="B20" s="25"/>
      <c r="C20" s="25"/>
      <c r="D20" s="25"/>
      <c r="E20" s="25"/>
      <c r="F20" s="25"/>
      <c r="G20" s="25"/>
      <c r="H20" s="272"/>
      <c r="I20" s="272"/>
      <c r="J20" s="272"/>
      <c r="K20" s="25"/>
    </row>
    <row r="21" spans="1:11" ht="15" x14ac:dyDescent="0.2">
      <c r="A21" s="88">
        <v>13</v>
      </c>
      <c r="B21" s="25"/>
      <c r="C21" s="25"/>
      <c r="D21" s="25"/>
      <c r="E21" s="25"/>
      <c r="F21" s="25"/>
      <c r="G21" s="25"/>
      <c r="H21" s="272"/>
      <c r="I21" s="272"/>
      <c r="J21" s="272"/>
      <c r="K21" s="25"/>
    </row>
    <row r="22" spans="1:11" ht="15" x14ac:dyDescent="0.2">
      <c r="A22" s="88">
        <v>14</v>
      </c>
      <c r="B22" s="25"/>
      <c r="C22" s="25"/>
      <c r="D22" s="25"/>
      <c r="E22" s="25"/>
      <c r="F22" s="25"/>
      <c r="G22" s="25"/>
      <c r="H22" s="272"/>
      <c r="I22" s="272"/>
      <c r="J22" s="272"/>
      <c r="K22" s="25"/>
    </row>
    <row r="23" spans="1:11" ht="15" x14ac:dyDescent="0.2">
      <c r="A23" s="88">
        <v>15</v>
      </c>
      <c r="B23" s="25"/>
      <c r="C23" s="25"/>
      <c r="D23" s="25"/>
      <c r="E23" s="25"/>
      <c r="F23" s="25"/>
      <c r="G23" s="25"/>
      <c r="H23" s="272"/>
      <c r="I23" s="272"/>
      <c r="J23" s="272"/>
      <c r="K23" s="25"/>
    </row>
    <row r="24" spans="1:11" ht="15" x14ac:dyDescent="0.2">
      <c r="A24" s="88">
        <v>16</v>
      </c>
      <c r="B24" s="25"/>
      <c r="C24" s="25"/>
      <c r="D24" s="25"/>
      <c r="E24" s="25"/>
      <c r="F24" s="25"/>
      <c r="G24" s="25"/>
      <c r="H24" s="272"/>
      <c r="I24" s="272"/>
      <c r="J24" s="272"/>
      <c r="K24" s="25"/>
    </row>
    <row r="25" spans="1:11" ht="15" x14ac:dyDescent="0.2">
      <c r="A25" s="88">
        <v>17</v>
      </c>
      <c r="B25" s="25"/>
      <c r="C25" s="25"/>
      <c r="D25" s="25"/>
      <c r="E25" s="25"/>
      <c r="F25" s="25"/>
      <c r="G25" s="25"/>
      <c r="H25" s="272"/>
      <c r="I25" s="272"/>
      <c r="J25" s="272"/>
      <c r="K25" s="25"/>
    </row>
    <row r="26" spans="1:11" ht="15" x14ac:dyDescent="0.2">
      <c r="A26" s="88">
        <v>18</v>
      </c>
      <c r="B26" s="25"/>
      <c r="C26" s="25"/>
      <c r="D26" s="25"/>
      <c r="E26" s="25"/>
      <c r="F26" s="25"/>
      <c r="G26" s="25"/>
      <c r="H26" s="272"/>
      <c r="I26" s="272"/>
      <c r="J26" s="272"/>
      <c r="K26" s="25"/>
    </row>
    <row r="27" spans="1:11" ht="15" x14ac:dyDescent="0.2">
      <c r="A27" s="88" t="s">
        <v>274</v>
      </c>
      <c r="B27" s="25"/>
      <c r="C27" s="25"/>
      <c r="D27" s="25"/>
      <c r="E27" s="25"/>
      <c r="F27" s="25"/>
      <c r="G27" s="25"/>
      <c r="H27" s="272"/>
      <c r="I27" s="272"/>
      <c r="J27" s="272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92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89"/>
      <c r="D32" s="389"/>
      <c r="E32" s="2" t="s">
        <v>541</v>
      </c>
      <c r="F32" s="91"/>
      <c r="G32" s="94"/>
    </row>
    <row r="33" spans="2:6" ht="15" x14ac:dyDescent="0.3">
      <c r="B33" s="2"/>
      <c r="C33" s="90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85" t="s">
        <v>131</v>
      </c>
    </row>
  </sheetData>
  <mergeCells count="1">
    <mergeCell ref="C32:D32"/>
  </mergeCells>
  <pageMargins left="0.7" right="0.7" top="0.75" bottom="0.75" header="0.3" footer="0.3"/>
  <pageSetup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C5" sqref="C5"/>
    </sheetView>
  </sheetViews>
  <sheetFormatPr defaultRowHeight="12.75" x14ac:dyDescent="0.2"/>
  <cols>
    <col min="1" max="1" width="11.7109375" style="235" customWidth="1"/>
    <col min="2" max="2" width="21.140625" style="235" customWidth="1"/>
    <col min="3" max="3" width="21.5703125" style="235" customWidth="1"/>
    <col min="4" max="4" width="19.140625" style="235" customWidth="1"/>
    <col min="5" max="5" width="15.140625" style="235" customWidth="1"/>
    <col min="6" max="6" width="20.85546875" style="235" customWidth="1"/>
    <col min="7" max="7" width="23.85546875" style="235" customWidth="1"/>
    <col min="8" max="8" width="19" style="235" customWidth="1"/>
    <col min="9" max="9" width="21.140625" style="235" customWidth="1"/>
    <col min="10" max="10" width="17" style="235" customWidth="1"/>
    <col min="11" max="11" width="21.5703125" style="235" customWidth="1"/>
    <col min="12" max="12" width="24.42578125" style="235" customWidth="1"/>
    <col min="13" max="16384" width="9.140625" style="235"/>
  </cols>
  <sheetData>
    <row r="1" spans="1:13" customFormat="1" ht="15" x14ac:dyDescent="0.2">
      <c r="A1" s="180" t="s">
        <v>438</v>
      </c>
      <c r="B1" s="180"/>
      <c r="C1" s="181"/>
      <c r="D1" s="181"/>
      <c r="E1" s="181"/>
      <c r="F1" s="181"/>
      <c r="G1" s="181"/>
      <c r="H1" s="181"/>
      <c r="I1" s="181"/>
      <c r="J1" s="181"/>
      <c r="K1" s="187"/>
      <c r="L1" s="102" t="s">
        <v>101</v>
      </c>
    </row>
    <row r="2" spans="1:13" customFormat="1" ht="15" x14ac:dyDescent="0.3">
      <c r="A2" s="144" t="s">
        <v>132</v>
      </c>
      <c r="B2" s="144"/>
      <c r="C2" s="181"/>
      <c r="D2" s="181"/>
      <c r="E2" s="181"/>
      <c r="F2" s="181"/>
      <c r="G2" s="181"/>
      <c r="H2" s="181"/>
      <c r="I2" s="181"/>
      <c r="J2" s="181"/>
      <c r="K2" s="187"/>
      <c r="L2" s="269"/>
    </row>
    <row r="3" spans="1:13" customFormat="1" ht="15" x14ac:dyDescent="0.2">
      <c r="A3" s="181"/>
      <c r="B3" s="181"/>
      <c r="C3" s="181"/>
      <c r="D3" s="181"/>
      <c r="E3" s="181"/>
      <c r="F3" s="181"/>
      <c r="G3" s="181"/>
      <c r="H3" s="181"/>
      <c r="I3" s="181"/>
      <c r="J3" s="181"/>
      <c r="K3" s="184"/>
      <c r="L3" s="184"/>
      <c r="M3" s="235"/>
    </row>
    <row r="4" spans="1:13" customFormat="1" ht="15" x14ac:dyDescent="0.3">
      <c r="A4" s="100" t="str">
        <f>'ფორმა N2'!A4</f>
        <v>ანგარიშვალდებული პირის დასახელება:</v>
      </c>
      <c r="B4" s="100"/>
      <c r="C4" s="100"/>
      <c r="D4" s="100"/>
      <c r="E4" s="101"/>
      <c r="F4" s="190"/>
      <c r="G4" s="181"/>
      <c r="H4" s="181"/>
      <c r="I4" s="181"/>
      <c r="J4" s="181"/>
      <c r="K4" s="181"/>
      <c r="L4" s="181"/>
    </row>
    <row r="5" spans="1:13" ht="15" x14ac:dyDescent="0.3">
      <c r="A5" s="275" t="str">
        <f>'ფორმა N1'!D4</f>
        <v xml:space="preserve"> </v>
      </c>
      <c r="B5" s="275"/>
      <c r="C5" s="134" t="s">
        <v>542</v>
      </c>
      <c r="D5" s="126"/>
      <c r="E5" s="132"/>
      <c r="F5" s="135"/>
      <c r="G5" s="126"/>
      <c r="H5" s="277"/>
      <c r="I5" s="277"/>
      <c r="J5" s="277"/>
      <c r="K5" s="277"/>
      <c r="L5" s="276"/>
    </row>
    <row r="6" spans="1:13" customFormat="1" ht="13.5" x14ac:dyDescent="0.2">
      <c r="A6" s="185"/>
      <c r="B6" s="185"/>
      <c r="C6" s="186"/>
      <c r="D6" s="186"/>
      <c r="E6" s="186"/>
      <c r="F6" s="181"/>
      <c r="G6" s="181"/>
      <c r="H6" s="181"/>
      <c r="I6" s="181"/>
      <c r="J6" s="181"/>
      <c r="K6" s="181"/>
      <c r="L6" s="181"/>
    </row>
    <row r="7" spans="1:13" customFormat="1" ht="60" x14ac:dyDescent="0.2">
      <c r="A7" s="194" t="s">
        <v>64</v>
      </c>
      <c r="B7" s="177" t="s">
        <v>242</v>
      </c>
      <c r="C7" s="179" t="s">
        <v>238</v>
      </c>
      <c r="D7" s="179" t="s">
        <v>239</v>
      </c>
      <c r="E7" s="179" t="s">
        <v>344</v>
      </c>
      <c r="F7" s="179" t="s">
        <v>241</v>
      </c>
      <c r="G7" s="179" t="s">
        <v>380</v>
      </c>
      <c r="H7" s="179" t="s">
        <v>382</v>
      </c>
      <c r="I7" s="179" t="s">
        <v>376</v>
      </c>
      <c r="J7" s="179" t="s">
        <v>377</v>
      </c>
      <c r="K7" s="179" t="s">
        <v>389</v>
      </c>
      <c r="L7" s="179" t="s">
        <v>378</v>
      </c>
    </row>
    <row r="8" spans="1:13" customFormat="1" ht="15" x14ac:dyDescent="0.2">
      <c r="A8" s="177">
        <v>1</v>
      </c>
      <c r="B8" s="177">
        <v>2</v>
      </c>
      <c r="C8" s="179">
        <v>3</v>
      </c>
      <c r="D8" s="177">
        <v>4</v>
      </c>
      <c r="E8" s="179">
        <v>5</v>
      </c>
      <c r="F8" s="177">
        <v>6</v>
      </c>
      <c r="G8" s="179">
        <v>7</v>
      </c>
      <c r="H8" s="177">
        <v>8</v>
      </c>
      <c r="I8" s="177">
        <v>9</v>
      </c>
      <c r="J8" s="177">
        <v>10</v>
      </c>
      <c r="K8" s="179">
        <v>11</v>
      </c>
      <c r="L8" s="179">
        <v>12</v>
      </c>
    </row>
    <row r="9" spans="1:13" customFormat="1" ht="15" x14ac:dyDescent="0.2">
      <c r="A9" s="88">
        <v>1</v>
      </c>
      <c r="B9" s="88"/>
      <c r="C9" s="25"/>
      <c r="D9" s="25"/>
      <c r="E9" s="25"/>
      <c r="F9" s="25"/>
      <c r="G9" s="25"/>
      <c r="H9" s="25"/>
      <c r="I9" s="272"/>
      <c r="J9" s="272"/>
      <c r="K9" s="272"/>
      <c r="L9" s="25"/>
    </row>
    <row r="10" spans="1:13" customFormat="1" ht="15" x14ac:dyDescent="0.2">
      <c r="A10" s="88">
        <v>2</v>
      </c>
      <c r="B10" s="88"/>
      <c r="C10" s="25"/>
      <c r="D10" s="25"/>
      <c r="E10" s="25"/>
      <c r="F10" s="25"/>
      <c r="G10" s="25"/>
      <c r="H10" s="25"/>
      <c r="I10" s="272"/>
      <c r="J10" s="272"/>
      <c r="K10" s="272"/>
      <c r="L10" s="25"/>
    </row>
    <row r="11" spans="1:13" customFormat="1" ht="15" x14ac:dyDescent="0.2">
      <c r="A11" s="88">
        <v>3</v>
      </c>
      <c r="B11" s="88"/>
      <c r="C11" s="25"/>
      <c r="D11" s="25"/>
      <c r="E11" s="25"/>
      <c r="F11" s="25"/>
      <c r="G11" s="25"/>
      <c r="H11" s="25"/>
      <c r="I11" s="272"/>
      <c r="J11" s="272"/>
      <c r="K11" s="272"/>
      <c r="L11" s="25"/>
    </row>
    <row r="12" spans="1:13" customFormat="1" ht="15" x14ac:dyDescent="0.2">
      <c r="A12" s="88">
        <v>4</v>
      </c>
      <c r="B12" s="88"/>
      <c r="C12" s="25"/>
      <c r="D12" s="25"/>
      <c r="E12" s="25"/>
      <c r="F12" s="25"/>
      <c r="G12" s="25"/>
      <c r="H12" s="25"/>
      <c r="I12" s="272"/>
      <c r="J12" s="272"/>
      <c r="K12" s="272"/>
      <c r="L12" s="25"/>
    </row>
    <row r="13" spans="1:13" customFormat="1" ht="15" x14ac:dyDescent="0.2">
      <c r="A13" s="88">
        <v>5</v>
      </c>
      <c r="B13" s="88"/>
      <c r="C13" s="25"/>
      <c r="D13" s="25"/>
      <c r="E13" s="25"/>
      <c r="F13" s="25"/>
      <c r="G13" s="25"/>
      <c r="H13" s="25"/>
      <c r="I13" s="272"/>
      <c r="J13" s="272"/>
      <c r="K13" s="272"/>
      <c r="L13" s="25"/>
    </row>
    <row r="14" spans="1:13" customFormat="1" ht="15" x14ac:dyDescent="0.2">
      <c r="A14" s="88">
        <v>6</v>
      </c>
      <c r="B14" s="88"/>
      <c r="C14" s="25"/>
      <c r="D14" s="25"/>
      <c r="E14" s="25"/>
      <c r="F14" s="25"/>
      <c r="G14" s="25"/>
      <c r="H14" s="25"/>
      <c r="I14" s="272"/>
      <c r="J14" s="272"/>
      <c r="K14" s="272"/>
      <c r="L14" s="25"/>
    </row>
    <row r="15" spans="1:13" customFormat="1" ht="15" x14ac:dyDescent="0.2">
      <c r="A15" s="88">
        <v>7</v>
      </c>
      <c r="B15" s="88"/>
      <c r="C15" s="25"/>
      <c r="D15" s="25"/>
      <c r="E15" s="25"/>
      <c r="F15" s="25"/>
      <c r="G15" s="25"/>
      <c r="H15" s="25"/>
      <c r="I15" s="272"/>
      <c r="J15" s="272"/>
      <c r="K15" s="272"/>
      <c r="L15" s="25"/>
    </row>
    <row r="16" spans="1:13" customFormat="1" ht="15" x14ac:dyDescent="0.2">
      <c r="A16" s="88">
        <v>8</v>
      </c>
      <c r="B16" s="88"/>
      <c r="C16" s="25"/>
      <c r="D16" s="25"/>
      <c r="E16" s="25"/>
      <c r="F16" s="25"/>
      <c r="G16" s="25"/>
      <c r="H16" s="25"/>
      <c r="I16" s="272"/>
      <c r="J16" s="272"/>
      <c r="K16" s="272"/>
      <c r="L16" s="25"/>
    </row>
    <row r="17" spans="1:12" customFormat="1" ht="15" x14ac:dyDescent="0.2">
      <c r="A17" s="88">
        <v>9</v>
      </c>
      <c r="B17" s="88"/>
      <c r="C17" s="25"/>
      <c r="D17" s="25"/>
      <c r="E17" s="25"/>
      <c r="F17" s="25"/>
      <c r="G17" s="25"/>
      <c r="H17" s="25"/>
      <c r="I17" s="272"/>
      <c r="J17" s="272"/>
      <c r="K17" s="272"/>
      <c r="L17" s="25"/>
    </row>
    <row r="18" spans="1:12" customFormat="1" ht="15" x14ac:dyDescent="0.2">
      <c r="A18" s="88">
        <v>10</v>
      </c>
      <c r="B18" s="88"/>
      <c r="C18" s="25"/>
      <c r="D18" s="25"/>
      <c r="E18" s="25"/>
      <c r="F18" s="25"/>
      <c r="G18" s="25"/>
      <c r="H18" s="25"/>
      <c r="I18" s="272"/>
      <c r="J18" s="272"/>
      <c r="K18" s="272"/>
      <c r="L18" s="25"/>
    </row>
    <row r="19" spans="1:12" customFormat="1" ht="15" x14ac:dyDescent="0.2">
      <c r="A19" s="88">
        <v>11</v>
      </c>
      <c r="B19" s="88"/>
      <c r="C19" s="25"/>
      <c r="D19" s="25"/>
      <c r="E19" s="25"/>
      <c r="F19" s="25"/>
      <c r="G19" s="25"/>
      <c r="H19" s="25"/>
      <c r="I19" s="272"/>
      <c r="J19" s="272"/>
      <c r="K19" s="272"/>
      <c r="L19" s="25"/>
    </row>
    <row r="20" spans="1:12" customFormat="1" ht="15" x14ac:dyDescent="0.2">
      <c r="A20" s="88">
        <v>12</v>
      </c>
      <c r="B20" s="88"/>
      <c r="C20" s="25"/>
      <c r="D20" s="25"/>
      <c r="E20" s="25"/>
      <c r="F20" s="25"/>
      <c r="G20" s="25"/>
      <c r="H20" s="25"/>
      <c r="I20" s="272"/>
      <c r="J20" s="272"/>
      <c r="K20" s="272"/>
      <c r="L20" s="25"/>
    </row>
    <row r="21" spans="1:12" customFormat="1" ht="15" x14ac:dyDescent="0.2">
      <c r="A21" s="88">
        <v>13</v>
      </c>
      <c r="B21" s="88"/>
      <c r="C21" s="25"/>
      <c r="D21" s="25"/>
      <c r="E21" s="25"/>
      <c r="F21" s="25"/>
      <c r="G21" s="25"/>
      <c r="H21" s="25"/>
      <c r="I21" s="272"/>
      <c r="J21" s="272"/>
      <c r="K21" s="272"/>
      <c r="L21" s="25"/>
    </row>
    <row r="22" spans="1:12" customFormat="1" ht="15" x14ac:dyDescent="0.2">
      <c r="A22" s="88">
        <v>14</v>
      </c>
      <c r="B22" s="88"/>
      <c r="C22" s="25"/>
      <c r="D22" s="25"/>
      <c r="E22" s="25"/>
      <c r="F22" s="25"/>
      <c r="G22" s="25"/>
      <c r="H22" s="25"/>
      <c r="I22" s="272"/>
      <c r="J22" s="272"/>
      <c r="K22" s="272"/>
      <c r="L22" s="25"/>
    </row>
    <row r="23" spans="1:12" customFormat="1" ht="15" x14ac:dyDescent="0.2">
      <c r="A23" s="88">
        <v>15</v>
      </c>
      <c r="B23" s="88"/>
      <c r="C23" s="25"/>
      <c r="D23" s="25"/>
      <c r="E23" s="25"/>
      <c r="F23" s="25"/>
      <c r="G23" s="25"/>
      <c r="H23" s="25"/>
      <c r="I23" s="272"/>
      <c r="J23" s="272"/>
      <c r="K23" s="272"/>
      <c r="L23" s="25"/>
    </row>
    <row r="24" spans="1:12" customFormat="1" ht="15" x14ac:dyDescent="0.2">
      <c r="A24" s="88">
        <v>16</v>
      </c>
      <c r="B24" s="88"/>
      <c r="C24" s="25"/>
      <c r="D24" s="25"/>
      <c r="E24" s="25"/>
      <c r="F24" s="25"/>
      <c r="G24" s="25"/>
      <c r="H24" s="25"/>
      <c r="I24" s="272"/>
      <c r="J24" s="272"/>
      <c r="K24" s="272"/>
      <c r="L24" s="25"/>
    </row>
    <row r="25" spans="1:12" customFormat="1" ht="15" x14ac:dyDescent="0.2">
      <c r="A25" s="88">
        <v>17</v>
      </c>
      <c r="B25" s="88"/>
      <c r="C25" s="25"/>
      <c r="D25" s="25"/>
      <c r="E25" s="25"/>
      <c r="F25" s="25"/>
      <c r="G25" s="25"/>
      <c r="H25" s="25"/>
      <c r="I25" s="272"/>
      <c r="J25" s="272"/>
      <c r="K25" s="272"/>
      <c r="L25" s="25"/>
    </row>
    <row r="26" spans="1:12" customFormat="1" ht="15" x14ac:dyDescent="0.2">
      <c r="A26" s="88">
        <v>18</v>
      </c>
      <c r="B26" s="88"/>
      <c r="C26" s="25"/>
      <c r="D26" s="25"/>
      <c r="E26" s="25"/>
      <c r="F26" s="25"/>
      <c r="G26" s="25"/>
      <c r="H26" s="25"/>
      <c r="I26" s="272"/>
      <c r="J26" s="272"/>
      <c r="K26" s="272"/>
      <c r="L26" s="25"/>
    </row>
    <row r="27" spans="1:12" customFormat="1" ht="15" x14ac:dyDescent="0.2">
      <c r="A27" s="88" t="s">
        <v>274</v>
      </c>
      <c r="B27" s="88"/>
      <c r="C27" s="25"/>
      <c r="D27" s="25"/>
      <c r="E27" s="25"/>
      <c r="F27" s="25"/>
      <c r="G27" s="25"/>
      <c r="H27" s="25"/>
      <c r="I27" s="272"/>
      <c r="J27" s="272"/>
      <c r="K27" s="272"/>
      <c r="L27" s="25"/>
    </row>
    <row r="28" spans="1:12" x14ac:dyDescent="0.2">
      <c r="A28" s="279"/>
      <c r="B28" s="279"/>
      <c r="C28" s="279"/>
      <c r="D28" s="279"/>
      <c r="E28" s="279"/>
      <c r="F28" s="279"/>
      <c r="G28" s="279"/>
      <c r="H28" s="279"/>
      <c r="I28" s="279"/>
      <c r="J28" s="279"/>
      <c r="K28" s="279"/>
      <c r="L28" s="279"/>
    </row>
    <row r="29" spans="1:12" x14ac:dyDescent="0.2">
      <c r="A29" s="279"/>
      <c r="B29" s="279"/>
      <c r="C29" s="279"/>
      <c r="D29" s="279"/>
      <c r="E29" s="279"/>
      <c r="F29" s="279"/>
      <c r="G29" s="279"/>
      <c r="H29" s="279"/>
      <c r="I29" s="279"/>
      <c r="J29" s="279"/>
      <c r="K29" s="279"/>
      <c r="L29" s="279"/>
    </row>
    <row r="30" spans="1:12" x14ac:dyDescent="0.2">
      <c r="A30" s="280"/>
      <c r="B30" s="280"/>
      <c r="C30" s="279"/>
      <c r="D30" s="279"/>
      <c r="E30" s="279"/>
      <c r="F30" s="279"/>
      <c r="G30" s="279"/>
      <c r="H30" s="279"/>
      <c r="I30" s="279"/>
      <c r="J30" s="279"/>
      <c r="K30" s="279"/>
      <c r="L30" s="279"/>
    </row>
    <row r="31" spans="1:12" ht="15" x14ac:dyDescent="0.3">
      <c r="A31" s="234"/>
      <c r="B31" s="234"/>
      <c r="C31" s="236" t="s">
        <v>99</v>
      </c>
      <c r="D31" s="234"/>
      <c r="E31" s="234"/>
      <c r="F31" s="237"/>
      <c r="G31" s="234"/>
      <c r="H31" s="234"/>
      <c r="I31" s="234"/>
      <c r="J31" s="234"/>
      <c r="K31" s="234"/>
      <c r="L31" s="234"/>
    </row>
    <row r="32" spans="1:12" ht="15" x14ac:dyDescent="0.3">
      <c r="A32" s="234"/>
      <c r="B32" s="234"/>
      <c r="C32" s="234"/>
      <c r="D32" s="238"/>
      <c r="E32" s="2" t="s">
        <v>541</v>
      </c>
      <c r="G32" s="238"/>
      <c r="H32" s="285"/>
    </row>
    <row r="33" spans="3:7" ht="15" x14ac:dyDescent="0.3">
      <c r="C33" s="234"/>
      <c r="D33" s="240" t="s">
        <v>262</v>
      </c>
      <c r="E33" s="234"/>
      <c r="G33" s="241" t="s">
        <v>267</v>
      </c>
    </row>
    <row r="34" spans="3:7" ht="15" x14ac:dyDescent="0.3">
      <c r="C34" s="234"/>
      <c r="D34" s="242" t="s">
        <v>131</v>
      </c>
      <c r="E34" s="234"/>
      <c r="G34" s="234" t="s">
        <v>263</v>
      </c>
    </row>
    <row r="35" spans="3:7" ht="15" x14ac:dyDescent="0.3">
      <c r="C35" s="234"/>
      <c r="D35" s="242"/>
    </row>
  </sheetData>
  <pageMargins left="0.7" right="0.7" top="0.75" bottom="0.75" header="0.3" footer="0.3"/>
  <pageSetup scale="52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B5" sqref="B5"/>
    </sheetView>
  </sheetViews>
  <sheetFormatPr defaultRowHeight="12.75" x14ac:dyDescent="0.2"/>
  <cols>
    <col min="1" max="1" width="11.7109375" style="235" customWidth="1"/>
    <col min="2" max="2" width="21.5703125" style="235" customWidth="1"/>
    <col min="3" max="3" width="19.140625" style="235" customWidth="1"/>
    <col min="4" max="4" width="23.7109375" style="235" customWidth="1"/>
    <col min="5" max="6" width="16.5703125" style="235" bestFit="1" customWidth="1"/>
    <col min="7" max="7" width="17" style="235" customWidth="1"/>
    <col min="8" max="8" width="19" style="235" customWidth="1"/>
    <col min="9" max="9" width="24.42578125" style="235" customWidth="1"/>
    <col min="10" max="16384" width="9.140625" style="235"/>
  </cols>
  <sheetData>
    <row r="1" spans="1:13" customFormat="1" ht="15" x14ac:dyDescent="0.2">
      <c r="A1" s="180" t="s">
        <v>439</v>
      </c>
      <c r="B1" s="181"/>
      <c r="C1" s="181"/>
      <c r="D1" s="181"/>
      <c r="E1" s="181"/>
      <c r="F1" s="181"/>
      <c r="G1" s="181"/>
      <c r="H1" s="187"/>
      <c r="I1" s="102" t="s">
        <v>101</v>
      </c>
    </row>
    <row r="2" spans="1:13" customFormat="1" ht="15" x14ac:dyDescent="0.3">
      <c r="A2" s="144" t="s">
        <v>132</v>
      </c>
      <c r="B2" s="181"/>
      <c r="C2" s="181"/>
      <c r="D2" s="181"/>
      <c r="E2" s="181"/>
      <c r="F2" s="181"/>
      <c r="G2" s="181"/>
      <c r="H2" s="187"/>
      <c r="I2" s="273"/>
    </row>
    <row r="3" spans="1:13" customFormat="1" ht="15" x14ac:dyDescent="0.2">
      <c r="A3" s="181"/>
      <c r="B3" s="181"/>
      <c r="C3" s="181"/>
      <c r="D3" s="181"/>
      <c r="E3" s="181"/>
      <c r="F3" s="181"/>
      <c r="G3" s="181"/>
      <c r="H3" s="184"/>
      <c r="I3" s="184"/>
      <c r="M3" s="235"/>
    </row>
    <row r="4" spans="1:13" customFormat="1" ht="15" x14ac:dyDescent="0.3">
      <c r="A4" s="100" t="str">
        <f>'ფორმა N2'!A4</f>
        <v>ანგარიშვალდებული პირის დასახელება:</v>
      </c>
      <c r="B4" s="100"/>
      <c r="C4" s="100"/>
      <c r="D4" s="181"/>
      <c r="E4" s="181"/>
      <c r="F4" s="181"/>
      <c r="G4" s="181"/>
      <c r="H4" s="181"/>
      <c r="I4" s="190"/>
    </row>
    <row r="5" spans="1:13" ht="15" x14ac:dyDescent="0.3">
      <c r="A5" s="275" t="str">
        <f>'ფორმა N1'!D4</f>
        <v xml:space="preserve"> </v>
      </c>
      <c r="B5" s="134" t="s">
        <v>542</v>
      </c>
      <c r="C5" s="126"/>
      <c r="D5" s="132"/>
      <c r="E5" s="135"/>
      <c r="F5" s="126"/>
      <c r="G5" s="277"/>
      <c r="H5" s="277"/>
      <c r="I5" s="276"/>
    </row>
    <row r="6" spans="1:13" customFormat="1" ht="13.5" x14ac:dyDescent="0.2">
      <c r="A6" s="185"/>
      <c r="B6" s="186"/>
      <c r="C6" s="186"/>
      <c r="D6" s="181"/>
      <c r="E6" s="181"/>
      <c r="F6" s="181"/>
      <c r="G6" s="181"/>
      <c r="H6" s="181"/>
      <c r="I6" s="181"/>
    </row>
    <row r="7" spans="1:13" customFormat="1" ht="60" x14ac:dyDescent="0.2">
      <c r="A7" s="194" t="s">
        <v>64</v>
      </c>
      <c r="B7" s="179" t="s">
        <v>374</v>
      </c>
      <c r="C7" s="179" t="s">
        <v>375</v>
      </c>
      <c r="D7" s="179" t="s">
        <v>380</v>
      </c>
      <c r="E7" s="179" t="s">
        <v>382</v>
      </c>
      <c r="F7" s="179" t="s">
        <v>376</v>
      </c>
      <c r="G7" s="179" t="s">
        <v>377</v>
      </c>
      <c r="H7" s="179" t="s">
        <v>389</v>
      </c>
      <c r="I7" s="179" t="s">
        <v>378</v>
      </c>
    </row>
    <row r="8" spans="1:13" customFormat="1" ht="15" x14ac:dyDescent="0.2">
      <c r="A8" s="177">
        <v>1</v>
      </c>
      <c r="B8" s="177">
        <v>2</v>
      </c>
      <c r="C8" s="179">
        <v>3</v>
      </c>
      <c r="D8" s="177">
        <v>6</v>
      </c>
      <c r="E8" s="179">
        <v>7</v>
      </c>
      <c r="F8" s="177">
        <v>8</v>
      </c>
      <c r="G8" s="177">
        <v>9</v>
      </c>
      <c r="H8" s="177">
        <v>10</v>
      </c>
      <c r="I8" s="179">
        <v>11</v>
      </c>
    </row>
    <row r="9" spans="1:13" customFormat="1" ht="15" x14ac:dyDescent="0.2">
      <c r="A9" s="88">
        <v>1</v>
      </c>
      <c r="B9" s="25"/>
      <c r="C9" s="25"/>
      <c r="D9" s="25"/>
      <c r="E9" s="25"/>
      <c r="F9" s="272"/>
      <c r="G9" s="272"/>
      <c r="H9" s="272"/>
      <c r="I9" s="25"/>
    </row>
    <row r="10" spans="1:13" customFormat="1" ht="15" x14ac:dyDescent="0.2">
      <c r="A10" s="88">
        <v>2</v>
      </c>
      <c r="B10" s="25"/>
      <c r="C10" s="25"/>
      <c r="D10" s="25"/>
      <c r="E10" s="25"/>
      <c r="F10" s="272"/>
      <c r="G10" s="272"/>
      <c r="H10" s="272"/>
      <c r="I10" s="25"/>
    </row>
    <row r="11" spans="1:13" customFormat="1" ht="15" x14ac:dyDescent="0.2">
      <c r="A11" s="88">
        <v>3</v>
      </c>
      <c r="B11" s="25"/>
      <c r="C11" s="25"/>
      <c r="D11" s="25"/>
      <c r="E11" s="25"/>
      <c r="F11" s="272"/>
      <c r="G11" s="272"/>
      <c r="H11" s="272"/>
      <c r="I11" s="25"/>
    </row>
    <row r="12" spans="1:13" customFormat="1" ht="15" x14ac:dyDescent="0.2">
      <c r="A12" s="88">
        <v>4</v>
      </c>
      <c r="B12" s="25"/>
      <c r="C12" s="25"/>
      <c r="D12" s="25"/>
      <c r="E12" s="25"/>
      <c r="F12" s="272"/>
      <c r="G12" s="272"/>
      <c r="H12" s="272"/>
      <c r="I12" s="25"/>
    </row>
    <row r="13" spans="1:13" customFormat="1" ht="15" x14ac:dyDescent="0.2">
      <c r="A13" s="88">
        <v>5</v>
      </c>
      <c r="B13" s="25"/>
      <c r="C13" s="25"/>
      <c r="D13" s="25"/>
      <c r="E13" s="25"/>
      <c r="F13" s="272"/>
      <c r="G13" s="272"/>
      <c r="H13" s="272"/>
      <c r="I13" s="25"/>
    </row>
    <row r="14" spans="1:13" customFormat="1" ht="15" x14ac:dyDescent="0.2">
      <c r="A14" s="88">
        <v>6</v>
      </c>
      <c r="B14" s="25"/>
      <c r="C14" s="25"/>
      <c r="D14" s="25"/>
      <c r="E14" s="25"/>
      <c r="F14" s="272"/>
      <c r="G14" s="272"/>
      <c r="H14" s="272"/>
      <c r="I14" s="25"/>
    </row>
    <row r="15" spans="1:13" customFormat="1" ht="15" x14ac:dyDescent="0.2">
      <c r="A15" s="88">
        <v>7</v>
      </c>
      <c r="B15" s="25"/>
      <c r="C15" s="25"/>
      <c r="D15" s="25"/>
      <c r="E15" s="25"/>
      <c r="F15" s="272"/>
      <c r="G15" s="272"/>
      <c r="H15" s="272"/>
      <c r="I15" s="25"/>
    </row>
    <row r="16" spans="1:13" customFormat="1" ht="15" x14ac:dyDescent="0.2">
      <c r="A16" s="88">
        <v>8</v>
      </c>
      <c r="B16" s="25"/>
      <c r="C16" s="25"/>
      <c r="D16" s="25"/>
      <c r="E16" s="25"/>
      <c r="F16" s="272"/>
      <c r="G16" s="272"/>
      <c r="H16" s="272"/>
      <c r="I16" s="25"/>
    </row>
    <row r="17" spans="1:9" customFormat="1" ht="15" x14ac:dyDescent="0.2">
      <c r="A17" s="88">
        <v>9</v>
      </c>
      <c r="B17" s="25"/>
      <c r="C17" s="25"/>
      <c r="D17" s="25"/>
      <c r="E17" s="25"/>
      <c r="F17" s="272"/>
      <c r="G17" s="272"/>
      <c r="H17" s="272"/>
      <c r="I17" s="25"/>
    </row>
    <row r="18" spans="1:9" customFormat="1" ht="15" x14ac:dyDescent="0.2">
      <c r="A18" s="88">
        <v>10</v>
      </c>
      <c r="B18" s="25"/>
      <c r="C18" s="25"/>
      <c r="D18" s="25"/>
      <c r="E18" s="25"/>
      <c r="F18" s="272"/>
      <c r="G18" s="272"/>
      <c r="H18" s="272"/>
      <c r="I18" s="25"/>
    </row>
    <row r="19" spans="1:9" customFormat="1" ht="15" x14ac:dyDescent="0.2">
      <c r="A19" s="88">
        <v>11</v>
      </c>
      <c r="B19" s="25"/>
      <c r="C19" s="25"/>
      <c r="D19" s="25"/>
      <c r="E19" s="25"/>
      <c r="F19" s="272"/>
      <c r="G19" s="272"/>
      <c r="H19" s="272"/>
      <c r="I19" s="25"/>
    </row>
    <row r="20" spans="1:9" customFormat="1" ht="15" x14ac:dyDescent="0.2">
      <c r="A20" s="88">
        <v>12</v>
      </c>
      <c r="B20" s="25"/>
      <c r="C20" s="25"/>
      <c r="D20" s="25"/>
      <c r="E20" s="25"/>
      <c r="F20" s="272"/>
      <c r="G20" s="272"/>
      <c r="H20" s="272"/>
      <c r="I20" s="25"/>
    </row>
    <row r="21" spans="1:9" customFormat="1" ht="15" x14ac:dyDescent="0.2">
      <c r="A21" s="88">
        <v>13</v>
      </c>
      <c r="B21" s="25"/>
      <c r="C21" s="25"/>
      <c r="D21" s="25"/>
      <c r="E21" s="25"/>
      <c r="F21" s="272"/>
      <c r="G21" s="272"/>
      <c r="H21" s="272"/>
      <c r="I21" s="25"/>
    </row>
    <row r="22" spans="1:9" customFormat="1" ht="15" x14ac:dyDescent="0.2">
      <c r="A22" s="88">
        <v>14</v>
      </c>
      <c r="B22" s="25"/>
      <c r="C22" s="25"/>
      <c r="D22" s="25"/>
      <c r="E22" s="25"/>
      <c r="F22" s="272"/>
      <c r="G22" s="272"/>
      <c r="H22" s="272"/>
      <c r="I22" s="25"/>
    </row>
    <row r="23" spans="1:9" customFormat="1" ht="15" x14ac:dyDescent="0.2">
      <c r="A23" s="88">
        <v>15</v>
      </c>
      <c r="B23" s="25"/>
      <c r="C23" s="25"/>
      <c r="D23" s="25"/>
      <c r="E23" s="25"/>
      <c r="F23" s="272"/>
      <c r="G23" s="272"/>
      <c r="H23" s="272"/>
      <c r="I23" s="25"/>
    </row>
    <row r="24" spans="1:9" customFormat="1" ht="15" x14ac:dyDescent="0.2">
      <c r="A24" s="88">
        <v>16</v>
      </c>
      <c r="B24" s="25"/>
      <c r="C24" s="25"/>
      <c r="D24" s="25"/>
      <c r="E24" s="25"/>
      <c r="F24" s="272"/>
      <c r="G24" s="272"/>
      <c r="H24" s="272"/>
      <c r="I24" s="25"/>
    </row>
    <row r="25" spans="1:9" customFormat="1" ht="15" x14ac:dyDescent="0.2">
      <c r="A25" s="88">
        <v>17</v>
      </c>
      <c r="B25" s="25"/>
      <c r="C25" s="25"/>
      <c r="D25" s="25"/>
      <c r="E25" s="25"/>
      <c r="F25" s="272"/>
      <c r="G25" s="272"/>
      <c r="H25" s="272"/>
      <c r="I25" s="25"/>
    </row>
    <row r="26" spans="1:9" customFormat="1" ht="15" x14ac:dyDescent="0.2">
      <c r="A26" s="88">
        <v>18</v>
      </c>
      <c r="B26" s="25"/>
      <c r="C26" s="25"/>
      <c r="D26" s="25"/>
      <c r="E26" s="25"/>
      <c r="F26" s="272"/>
      <c r="G26" s="272"/>
      <c r="H26" s="272"/>
      <c r="I26" s="25"/>
    </row>
    <row r="27" spans="1:9" customFormat="1" ht="15" x14ac:dyDescent="0.2">
      <c r="A27" s="88" t="s">
        <v>274</v>
      </c>
      <c r="B27" s="25"/>
      <c r="C27" s="25"/>
      <c r="D27" s="25"/>
      <c r="E27" s="25"/>
      <c r="F27" s="272"/>
      <c r="G27" s="272"/>
      <c r="H27" s="272"/>
      <c r="I27" s="25"/>
    </row>
    <row r="28" spans="1:9" x14ac:dyDescent="0.2">
      <c r="A28" s="279"/>
      <c r="B28" s="279"/>
      <c r="C28" s="279"/>
      <c r="D28" s="279"/>
      <c r="E28" s="279"/>
      <c r="F28" s="279"/>
      <c r="G28" s="279"/>
      <c r="H28" s="279"/>
      <c r="I28" s="279"/>
    </row>
    <row r="29" spans="1:9" x14ac:dyDescent="0.2">
      <c r="A29" s="279"/>
      <c r="B29" s="279"/>
      <c r="C29" s="279"/>
      <c r="D29" s="279"/>
      <c r="E29" s="279"/>
      <c r="F29" s="279"/>
      <c r="G29" s="279"/>
      <c r="H29" s="279"/>
      <c r="I29" s="279"/>
    </row>
    <row r="30" spans="1:9" x14ac:dyDescent="0.2">
      <c r="A30" s="280"/>
      <c r="B30" s="279"/>
      <c r="C30" s="279"/>
      <c r="D30" s="279"/>
      <c r="E30" s="279"/>
      <c r="F30" s="279"/>
      <c r="G30" s="279"/>
      <c r="H30" s="279"/>
      <c r="I30" s="279"/>
    </row>
    <row r="31" spans="1:9" ht="15" x14ac:dyDescent="0.3">
      <c r="A31" s="234"/>
      <c r="B31" s="236" t="s">
        <v>99</v>
      </c>
      <c r="C31" s="234"/>
      <c r="D31" s="234"/>
      <c r="E31" s="237"/>
      <c r="F31" s="234"/>
      <c r="G31" s="234"/>
      <c r="H31" s="234"/>
      <c r="I31" s="234"/>
    </row>
    <row r="32" spans="1:9" ht="15" x14ac:dyDescent="0.3">
      <c r="A32" s="234"/>
      <c r="B32" s="234"/>
      <c r="C32" s="238"/>
      <c r="D32" s="234"/>
      <c r="E32" s="2" t="s">
        <v>541</v>
      </c>
      <c r="F32" s="238"/>
      <c r="G32" s="285"/>
    </row>
    <row r="33" spans="2:6" ht="15" x14ac:dyDescent="0.3">
      <c r="B33" s="234"/>
      <c r="C33" s="240" t="s">
        <v>262</v>
      </c>
      <c r="D33" s="234"/>
      <c r="F33" s="241" t="s">
        <v>267</v>
      </c>
    </row>
    <row r="34" spans="2:6" ht="15" x14ac:dyDescent="0.3">
      <c r="B34" s="234"/>
      <c r="C34" s="242" t="s">
        <v>131</v>
      </c>
      <c r="D34" s="234"/>
      <c r="F34" s="234" t="s">
        <v>263</v>
      </c>
    </row>
    <row r="35" spans="2:6" ht="15" x14ac:dyDescent="0.3">
      <c r="B35" s="234"/>
      <c r="C35" s="242"/>
    </row>
  </sheetData>
  <pageMargins left="0.7" right="0.7" top="0.75" bottom="0.75" header="0.3" footer="0.3"/>
  <pageSetup scale="73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view="pageBreakPreview" topLeftCell="A16" zoomScale="70" zoomScaleSheetLayoutView="70" workbookViewId="0">
      <selection activeCell="H39" sqref="H39"/>
    </sheetView>
  </sheetViews>
  <sheetFormatPr defaultRowHeight="15" x14ac:dyDescent="0.3"/>
  <cols>
    <col min="1" max="1" width="10" style="234" customWidth="1"/>
    <col min="2" max="2" width="20.28515625" style="234" customWidth="1"/>
    <col min="3" max="3" width="30" style="234" customWidth="1"/>
    <col min="4" max="4" width="29" style="234" customWidth="1"/>
    <col min="5" max="5" width="22.5703125" style="234" customWidth="1"/>
    <col min="6" max="6" width="20" style="234" customWidth="1"/>
    <col min="7" max="7" width="29.28515625" style="234" customWidth="1"/>
    <col min="8" max="8" width="27.140625" style="234" customWidth="1"/>
    <col min="9" max="9" width="26.42578125" style="234" customWidth="1"/>
    <col min="10" max="10" width="0.5703125" style="234" customWidth="1"/>
    <col min="11" max="16384" width="9.140625" style="234"/>
  </cols>
  <sheetData>
    <row r="1" spans="1:10" x14ac:dyDescent="0.3">
      <c r="A1" s="98" t="s">
        <v>390</v>
      </c>
      <c r="B1" s="100"/>
      <c r="C1" s="100"/>
      <c r="D1" s="100"/>
      <c r="E1" s="100"/>
      <c r="F1" s="100"/>
      <c r="G1" s="100"/>
      <c r="H1" s="100"/>
      <c r="I1" s="213" t="s">
        <v>190</v>
      </c>
      <c r="J1" s="214"/>
    </row>
    <row r="2" spans="1:10" x14ac:dyDescent="0.3">
      <c r="A2" s="100" t="s">
        <v>132</v>
      </c>
      <c r="B2" s="100"/>
      <c r="C2" s="100"/>
      <c r="D2" s="100"/>
      <c r="E2" s="100"/>
      <c r="F2" s="100"/>
      <c r="G2" s="100"/>
      <c r="H2" s="100"/>
      <c r="I2" s="215"/>
      <c r="J2" s="214"/>
    </row>
    <row r="3" spans="1:10" x14ac:dyDescent="0.3">
      <c r="A3" s="100"/>
      <c r="B3" s="100"/>
      <c r="C3" s="100"/>
      <c r="D3" s="100"/>
      <c r="E3" s="100"/>
      <c r="F3" s="100"/>
      <c r="G3" s="100"/>
      <c r="H3" s="100"/>
      <c r="I3" s="141"/>
      <c r="J3" s="214"/>
    </row>
    <row r="4" spans="1:10" x14ac:dyDescent="0.3">
      <c r="A4" s="101" t="str">
        <f>'[1]ფორმა N2'!A4</f>
        <v>ანგარიშვალდებული პირის დასახელება:</v>
      </c>
      <c r="B4" s="100"/>
      <c r="C4" s="100"/>
      <c r="D4" s="100"/>
      <c r="E4" s="100"/>
      <c r="F4" s="100"/>
      <c r="G4" s="100"/>
      <c r="H4" s="100"/>
      <c r="I4" s="100"/>
      <c r="J4" s="143"/>
    </row>
    <row r="5" spans="1:10" x14ac:dyDescent="0.3">
      <c r="A5" s="275"/>
      <c r="B5" s="134" t="s">
        <v>542</v>
      </c>
      <c r="C5" s="126"/>
      <c r="D5" s="132"/>
      <c r="E5" s="135"/>
      <c r="F5" s="126"/>
      <c r="G5" s="275"/>
      <c r="H5" s="275"/>
      <c r="I5" s="275"/>
      <c r="J5" s="241"/>
    </row>
    <row r="6" spans="1:10" x14ac:dyDescent="0.3">
      <c r="A6" s="101"/>
      <c r="B6" s="100"/>
      <c r="C6" s="100"/>
      <c r="D6" s="100"/>
      <c r="E6" s="100"/>
      <c r="F6" s="100"/>
      <c r="G6" s="100"/>
      <c r="H6" s="100"/>
      <c r="I6" s="100"/>
      <c r="J6" s="143"/>
    </row>
    <row r="7" spans="1:10" x14ac:dyDescent="0.3">
      <c r="A7" s="100"/>
      <c r="B7" s="100"/>
      <c r="C7" s="100"/>
      <c r="D7" s="100"/>
      <c r="E7" s="100"/>
      <c r="F7" s="100"/>
      <c r="G7" s="100"/>
      <c r="H7" s="100"/>
      <c r="I7" s="100"/>
      <c r="J7" s="144"/>
    </row>
    <row r="8" spans="1:10" ht="63.75" customHeight="1" x14ac:dyDescent="0.3">
      <c r="A8" s="216" t="s">
        <v>64</v>
      </c>
      <c r="B8" s="216" t="s">
        <v>366</v>
      </c>
      <c r="C8" s="217" t="s">
        <v>416</v>
      </c>
      <c r="D8" s="217" t="s">
        <v>417</v>
      </c>
      <c r="E8" s="217" t="s">
        <v>367</v>
      </c>
      <c r="F8" s="217" t="s">
        <v>386</v>
      </c>
      <c r="G8" s="217" t="s">
        <v>387</v>
      </c>
      <c r="H8" s="217" t="s">
        <v>419</v>
      </c>
      <c r="I8" s="217" t="s">
        <v>388</v>
      </c>
      <c r="J8" s="144"/>
    </row>
    <row r="9" spans="1:10" ht="30" x14ac:dyDescent="0.3">
      <c r="A9" s="219">
        <v>1</v>
      </c>
      <c r="B9" s="257" t="s">
        <v>546</v>
      </c>
      <c r="C9" s="224" t="s">
        <v>547</v>
      </c>
      <c r="D9" s="224">
        <v>204563793</v>
      </c>
      <c r="E9" s="223" t="s">
        <v>548</v>
      </c>
      <c r="F9" s="223">
        <v>14142.02</v>
      </c>
      <c r="G9" s="223">
        <v>11338.91</v>
      </c>
      <c r="H9" s="223">
        <v>11338.91</v>
      </c>
      <c r="I9" s="223">
        <v>3203.11</v>
      </c>
      <c r="J9" s="144"/>
    </row>
    <row r="10" spans="1:10" ht="30" x14ac:dyDescent="0.3">
      <c r="A10" s="219">
        <v>2</v>
      </c>
      <c r="B10" s="257" t="s">
        <v>546</v>
      </c>
      <c r="C10" s="224" t="s">
        <v>549</v>
      </c>
      <c r="D10" s="224">
        <v>205284789</v>
      </c>
      <c r="E10" s="223" t="s">
        <v>548</v>
      </c>
      <c r="F10" s="223">
        <v>26908.33</v>
      </c>
      <c r="G10" s="223">
        <v>13741.4</v>
      </c>
      <c r="H10" s="223">
        <v>13741.4</v>
      </c>
      <c r="I10" s="223">
        <v>13164.93</v>
      </c>
      <c r="J10" s="144"/>
    </row>
    <row r="11" spans="1:10" ht="30" x14ac:dyDescent="0.3">
      <c r="A11" s="219">
        <v>3</v>
      </c>
      <c r="B11" s="257" t="s">
        <v>546</v>
      </c>
      <c r="C11" s="224" t="s">
        <v>550</v>
      </c>
      <c r="D11" s="224">
        <v>202057040</v>
      </c>
      <c r="E11" s="223" t="s">
        <v>548</v>
      </c>
      <c r="F11" s="223">
        <v>3803.11</v>
      </c>
      <c r="G11" s="223">
        <v>1020.04</v>
      </c>
      <c r="H11" s="223">
        <v>1020.04</v>
      </c>
      <c r="I11" s="223">
        <v>2783.07</v>
      </c>
      <c r="J11" s="144"/>
    </row>
    <row r="12" spans="1:10" ht="30" x14ac:dyDescent="0.3">
      <c r="A12" s="219">
        <v>4</v>
      </c>
      <c r="B12" s="257" t="s">
        <v>551</v>
      </c>
      <c r="C12" s="224" t="s">
        <v>552</v>
      </c>
      <c r="D12" s="224">
        <v>205255917</v>
      </c>
      <c r="E12" s="223" t="s">
        <v>548</v>
      </c>
      <c r="F12" s="223">
        <v>8702.74</v>
      </c>
      <c r="G12" s="223">
        <v>4351.37</v>
      </c>
      <c r="H12" s="223">
        <v>4351.37</v>
      </c>
      <c r="I12" s="223">
        <f>F12-G12</f>
        <v>4351.37</v>
      </c>
      <c r="J12" s="144"/>
    </row>
    <row r="13" spans="1:10" ht="30" x14ac:dyDescent="0.3">
      <c r="A13" s="219">
        <v>5</v>
      </c>
      <c r="B13" s="257" t="s">
        <v>551</v>
      </c>
      <c r="C13" s="224" t="s">
        <v>552</v>
      </c>
      <c r="D13" s="224">
        <v>205255917</v>
      </c>
      <c r="E13" s="223" t="s">
        <v>548</v>
      </c>
      <c r="F13" s="223">
        <v>1450.46</v>
      </c>
      <c r="G13" s="223">
        <v>1450.46</v>
      </c>
      <c r="H13" s="223">
        <v>1450.46</v>
      </c>
      <c r="I13" s="223">
        <f t="shared" ref="I13:I28" si="0">F13-G13</f>
        <v>0</v>
      </c>
      <c r="J13" s="144"/>
    </row>
    <row r="14" spans="1:10" ht="30" x14ac:dyDescent="0.3">
      <c r="A14" s="219">
        <v>6</v>
      </c>
      <c r="B14" s="257" t="s">
        <v>553</v>
      </c>
      <c r="C14" s="224" t="s">
        <v>554</v>
      </c>
      <c r="D14" s="224">
        <v>400067681</v>
      </c>
      <c r="E14" s="223" t="s">
        <v>548</v>
      </c>
      <c r="F14" s="223">
        <v>5702.4</v>
      </c>
      <c r="G14" s="223">
        <v>3784.75</v>
      </c>
      <c r="H14" s="223">
        <v>3784.75</v>
      </c>
      <c r="I14" s="223">
        <f t="shared" si="0"/>
        <v>1917.6499999999996</v>
      </c>
      <c r="J14" s="144"/>
    </row>
    <row r="15" spans="1:10" x14ac:dyDescent="0.3">
      <c r="A15" s="219">
        <v>7</v>
      </c>
      <c r="B15" s="257" t="s">
        <v>538</v>
      </c>
      <c r="C15" s="224" t="s">
        <v>560</v>
      </c>
      <c r="D15" s="224">
        <v>203842333</v>
      </c>
      <c r="E15" s="223" t="s">
        <v>561</v>
      </c>
      <c r="F15" s="223">
        <v>355</v>
      </c>
      <c r="G15" s="223">
        <v>355</v>
      </c>
      <c r="H15" s="223">
        <v>355</v>
      </c>
      <c r="I15" s="223">
        <f t="shared" si="0"/>
        <v>0</v>
      </c>
      <c r="J15" s="144"/>
    </row>
    <row r="16" spans="1:10" ht="30" x14ac:dyDescent="0.3">
      <c r="A16" s="219">
        <v>8</v>
      </c>
      <c r="B16" s="257" t="s">
        <v>557</v>
      </c>
      <c r="C16" s="224" t="s">
        <v>558</v>
      </c>
      <c r="D16" s="224">
        <v>202886172</v>
      </c>
      <c r="E16" s="223" t="s">
        <v>548</v>
      </c>
      <c r="F16" s="223">
        <v>260</v>
      </c>
      <c r="G16" s="223">
        <v>260</v>
      </c>
      <c r="H16" s="223">
        <v>260</v>
      </c>
      <c r="I16" s="223">
        <f t="shared" si="0"/>
        <v>0</v>
      </c>
      <c r="J16" s="144"/>
    </row>
    <row r="17" spans="1:10" x14ac:dyDescent="0.3">
      <c r="A17" s="219">
        <v>9</v>
      </c>
      <c r="B17" s="257" t="s">
        <v>559</v>
      </c>
      <c r="C17" s="224" t="s">
        <v>560</v>
      </c>
      <c r="D17" s="224">
        <v>203842333</v>
      </c>
      <c r="E17" s="223" t="s">
        <v>561</v>
      </c>
      <c r="F17" s="223">
        <v>531</v>
      </c>
      <c r="G17" s="223">
        <v>531</v>
      </c>
      <c r="H17" s="223">
        <v>531</v>
      </c>
      <c r="I17" s="223">
        <f t="shared" si="0"/>
        <v>0</v>
      </c>
      <c r="J17" s="144"/>
    </row>
    <row r="18" spans="1:10" ht="30" x14ac:dyDescent="0.3">
      <c r="A18" s="219">
        <v>10</v>
      </c>
      <c r="B18" s="257" t="s">
        <v>476</v>
      </c>
      <c r="C18" s="224" t="s">
        <v>562</v>
      </c>
      <c r="D18" s="224">
        <v>404924427</v>
      </c>
      <c r="E18" s="223" t="s">
        <v>563</v>
      </c>
      <c r="F18" s="223">
        <v>7600</v>
      </c>
      <c r="G18" s="223">
        <v>7600</v>
      </c>
      <c r="H18" s="223">
        <v>7600</v>
      </c>
      <c r="I18" s="223">
        <f t="shared" si="0"/>
        <v>0</v>
      </c>
      <c r="J18" s="144"/>
    </row>
    <row r="19" spans="1:10" x14ac:dyDescent="0.3">
      <c r="A19" s="219">
        <v>11</v>
      </c>
      <c r="B19" s="257" t="s">
        <v>476</v>
      </c>
      <c r="C19" s="224" t="s">
        <v>572</v>
      </c>
      <c r="D19" s="224"/>
      <c r="E19" s="223" t="s">
        <v>573</v>
      </c>
      <c r="F19" s="223">
        <v>6376.84</v>
      </c>
      <c r="G19" s="223">
        <v>6376.84</v>
      </c>
      <c r="H19" s="223">
        <v>6376.84</v>
      </c>
      <c r="I19" s="223">
        <f t="shared" si="0"/>
        <v>0</v>
      </c>
      <c r="J19" s="144"/>
    </row>
    <row r="20" spans="1:10" ht="30" x14ac:dyDescent="0.3">
      <c r="A20" s="219">
        <v>12</v>
      </c>
      <c r="B20" s="257" t="s">
        <v>498</v>
      </c>
      <c r="C20" s="224" t="s">
        <v>547</v>
      </c>
      <c r="D20" s="224">
        <v>204563793</v>
      </c>
      <c r="E20" s="223" t="s">
        <v>548</v>
      </c>
      <c r="F20" s="223">
        <v>600</v>
      </c>
      <c r="G20" s="223">
        <v>600</v>
      </c>
      <c r="H20" s="223">
        <v>600</v>
      </c>
      <c r="I20" s="223">
        <f t="shared" si="0"/>
        <v>0</v>
      </c>
      <c r="J20" s="144"/>
    </row>
    <row r="21" spans="1:10" ht="75" x14ac:dyDescent="0.3">
      <c r="A21" s="219">
        <v>13</v>
      </c>
      <c r="B21" s="257" t="s">
        <v>498</v>
      </c>
      <c r="C21" s="224" t="s">
        <v>555</v>
      </c>
      <c r="D21" s="224">
        <v>212698482</v>
      </c>
      <c r="E21" s="223" t="s">
        <v>556</v>
      </c>
      <c r="F21" s="223">
        <v>1000</v>
      </c>
      <c r="G21" s="223"/>
      <c r="H21" s="223"/>
      <c r="I21" s="223">
        <f t="shared" si="0"/>
        <v>1000</v>
      </c>
      <c r="J21" s="144"/>
    </row>
    <row r="22" spans="1:10" ht="30" x14ac:dyDescent="0.3">
      <c r="A22" s="219">
        <v>14</v>
      </c>
      <c r="B22" s="257" t="s">
        <v>498</v>
      </c>
      <c r="C22" s="224" t="s">
        <v>564</v>
      </c>
      <c r="D22" s="224">
        <v>244958168</v>
      </c>
      <c r="E22" s="223" t="s">
        <v>565</v>
      </c>
      <c r="F22" s="223">
        <v>150</v>
      </c>
      <c r="G22" s="223">
        <v>150</v>
      </c>
      <c r="H22" s="223">
        <v>150</v>
      </c>
      <c r="I22" s="223">
        <f t="shared" si="0"/>
        <v>0</v>
      </c>
      <c r="J22" s="144"/>
    </row>
    <row r="23" spans="1:10" ht="30" x14ac:dyDescent="0.3">
      <c r="A23" s="219">
        <v>15</v>
      </c>
      <c r="B23" s="257" t="s">
        <v>498</v>
      </c>
      <c r="C23" s="224" t="s">
        <v>566</v>
      </c>
      <c r="D23" s="224">
        <v>400105006</v>
      </c>
      <c r="E23" s="223" t="s">
        <v>563</v>
      </c>
      <c r="F23" s="223">
        <v>4000</v>
      </c>
      <c r="G23" s="223">
        <v>4000</v>
      </c>
      <c r="H23" s="223">
        <v>4000</v>
      </c>
      <c r="I23" s="223">
        <f t="shared" si="0"/>
        <v>0</v>
      </c>
      <c r="J23" s="144"/>
    </row>
    <row r="24" spans="1:10" ht="30" x14ac:dyDescent="0.3">
      <c r="A24" s="219">
        <v>16</v>
      </c>
      <c r="B24" s="257" t="s">
        <v>499</v>
      </c>
      <c r="C24" s="224" t="s">
        <v>567</v>
      </c>
      <c r="D24" s="224">
        <v>202463636</v>
      </c>
      <c r="E24" s="223" t="s">
        <v>563</v>
      </c>
      <c r="F24" s="223">
        <v>500</v>
      </c>
      <c r="G24" s="223">
        <v>500</v>
      </c>
      <c r="H24" s="223">
        <v>500</v>
      </c>
      <c r="I24" s="223">
        <f t="shared" si="0"/>
        <v>0</v>
      </c>
      <c r="J24" s="144"/>
    </row>
    <row r="25" spans="1:10" ht="30" x14ac:dyDescent="0.3">
      <c r="A25" s="219">
        <v>17</v>
      </c>
      <c r="B25" s="257" t="s">
        <v>499</v>
      </c>
      <c r="C25" s="224" t="s">
        <v>568</v>
      </c>
      <c r="D25" s="224">
        <v>445389339</v>
      </c>
      <c r="E25" s="223" t="s">
        <v>563</v>
      </c>
      <c r="F25" s="223">
        <v>1900</v>
      </c>
      <c r="G25" s="223">
        <v>1900</v>
      </c>
      <c r="H25" s="223">
        <v>1900</v>
      </c>
      <c r="I25" s="223">
        <f t="shared" si="0"/>
        <v>0</v>
      </c>
      <c r="J25" s="144"/>
    </row>
    <row r="26" spans="1:10" ht="30" x14ac:dyDescent="0.3">
      <c r="A26" s="219">
        <v>18</v>
      </c>
      <c r="B26" s="257" t="s">
        <v>499</v>
      </c>
      <c r="C26" s="224" t="s">
        <v>562</v>
      </c>
      <c r="D26" s="224">
        <v>404924427</v>
      </c>
      <c r="E26" s="223" t="s">
        <v>563</v>
      </c>
      <c r="F26" s="223">
        <v>2162.5</v>
      </c>
      <c r="G26" s="223">
        <v>680</v>
      </c>
      <c r="H26" s="223">
        <v>680</v>
      </c>
      <c r="I26" s="223">
        <f t="shared" si="0"/>
        <v>1482.5</v>
      </c>
      <c r="J26" s="144"/>
    </row>
    <row r="27" spans="1:10" ht="30" x14ac:dyDescent="0.3">
      <c r="A27" s="219">
        <v>19</v>
      </c>
      <c r="B27" s="257" t="s">
        <v>500</v>
      </c>
      <c r="C27" s="224" t="s">
        <v>569</v>
      </c>
      <c r="D27" s="224">
        <v>404853798</v>
      </c>
      <c r="E27" s="223" t="s">
        <v>563</v>
      </c>
      <c r="F27" s="223">
        <v>650</v>
      </c>
      <c r="G27" s="223">
        <v>650</v>
      </c>
      <c r="H27" s="223">
        <v>650</v>
      </c>
      <c r="I27" s="223">
        <f t="shared" si="0"/>
        <v>0</v>
      </c>
      <c r="J27" s="144"/>
    </row>
    <row r="28" spans="1:10" ht="30" x14ac:dyDescent="0.3">
      <c r="A28" s="219">
        <v>20</v>
      </c>
      <c r="B28" s="257" t="s">
        <v>500</v>
      </c>
      <c r="C28" s="224" t="s">
        <v>574</v>
      </c>
      <c r="D28" s="224">
        <v>211400269</v>
      </c>
      <c r="E28" s="223" t="s">
        <v>563</v>
      </c>
      <c r="F28" s="223">
        <v>15</v>
      </c>
      <c r="G28" s="223">
        <v>15</v>
      </c>
      <c r="H28" s="223">
        <v>15</v>
      </c>
      <c r="I28" s="223">
        <f t="shared" si="0"/>
        <v>0</v>
      </c>
      <c r="J28" s="144"/>
    </row>
    <row r="29" spans="1:10" ht="30" x14ac:dyDescent="0.3">
      <c r="A29" s="219">
        <v>21</v>
      </c>
      <c r="B29" s="257" t="s">
        <v>570</v>
      </c>
      <c r="C29" s="224" t="s">
        <v>571</v>
      </c>
      <c r="D29" s="224">
        <v>44543637</v>
      </c>
      <c r="E29" s="223" t="s">
        <v>563</v>
      </c>
      <c r="F29" s="223">
        <v>450</v>
      </c>
      <c r="G29" s="223">
        <v>450</v>
      </c>
      <c r="H29" s="223"/>
      <c r="I29" s="223">
        <v>450</v>
      </c>
      <c r="J29" s="144"/>
    </row>
    <row r="30" spans="1:10" ht="30" x14ac:dyDescent="0.3">
      <c r="A30" s="219">
        <v>22</v>
      </c>
      <c r="B30" s="257" t="s">
        <v>570</v>
      </c>
      <c r="C30" s="224" t="s">
        <v>567</v>
      </c>
      <c r="D30" s="224">
        <v>202463636</v>
      </c>
      <c r="E30" s="223" t="s">
        <v>563</v>
      </c>
      <c r="F30" s="223">
        <v>13600</v>
      </c>
      <c r="G30" s="223">
        <v>13600</v>
      </c>
      <c r="H30" s="223"/>
      <c r="I30" s="223">
        <v>13600</v>
      </c>
      <c r="J30" s="144"/>
    </row>
    <row r="31" spans="1:10" x14ac:dyDescent="0.3">
      <c r="A31" s="219">
        <v>23</v>
      </c>
      <c r="B31" s="257" t="s">
        <v>462</v>
      </c>
      <c r="C31" s="272" t="s">
        <v>583</v>
      </c>
      <c r="D31" s="376">
        <v>11001005404</v>
      </c>
      <c r="E31" s="223" t="s">
        <v>586</v>
      </c>
      <c r="F31" s="223">
        <v>150</v>
      </c>
      <c r="H31" s="223"/>
      <c r="I31" s="223">
        <v>150</v>
      </c>
      <c r="J31" s="144"/>
    </row>
    <row r="32" spans="1:10" x14ac:dyDescent="0.3">
      <c r="A32" s="219">
        <v>24</v>
      </c>
      <c r="B32" s="257" t="s">
        <v>584</v>
      </c>
      <c r="C32" s="272" t="s">
        <v>585</v>
      </c>
      <c r="D32" s="376">
        <v>54001008916</v>
      </c>
      <c r="E32" s="223" t="s">
        <v>586</v>
      </c>
      <c r="F32" s="223">
        <v>400</v>
      </c>
      <c r="G32" s="223"/>
      <c r="H32" s="223"/>
      <c r="I32" s="223">
        <v>400</v>
      </c>
      <c r="J32" s="144"/>
    </row>
    <row r="33" spans="1:10" x14ac:dyDescent="0.3">
      <c r="A33" s="219">
        <v>25</v>
      </c>
      <c r="B33" s="257" t="s">
        <v>538</v>
      </c>
      <c r="C33" s="234" t="s">
        <v>588</v>
      </c>
      <c r="D33" s="377">
        <v>23001005017</v>
      </c>
      <c r="E33" s="223" t="s">
        <v>586</v>
      </c>
      <c r="F33" s="223">
        <v>200</v>
      </c>
      <c r="G33" s="223"/>
      <c r="H33" s="223"/>
      <c r="I33" s="223">
        <v>200</v>
      </c>
      <c r="J33" s="144"/>
    </row>
    <row r="34" spans="1:10" x14ac:dyDescent="0.3">
      <c r="A34" s="219">
        <v>26</v>
      </c>
      <c r="B34" s="257"/>
      <c r="C34" s="224"/>
      <c r="D34" s="224"/>
      <c r="E34" s="223"/>
      <c r="F34" s="223"/>
      <c r="G34" s="223"/>
      <c r="H34" s="223"/>
      <c r="I34" s="223"/>
      <c r="J34" s="144"/>
    </row>
    <row r="35" spans="1:10" x14ac:dyDescent="0.3">
      <c r="A35" s="219">
        <v>27</v>
      </c>
      <c r="B35" s="257"/>
      <c r="C35" s="224"/>
      <c r="D35" s="224"/>
      <c r="E35" s="223"/>
      <c r="F35" s="223"/>
      <c r="G35" s="223"/>
      <c r="H35" s="223"/>
      <c r="I35" s="223"/>
      <c r="J35" s="144"/>
    </row>
    <row r="36" spans="1:10" x14ac:dyDescent="0.3">
      <c r="A36" s="219">
        <v>28</v>
      </c>
      <c r="B36" s="257"/>
      <c r="C36" s="224"/>
      <c r="D36" s="224"/>
      <c r="E36" s="223"/>
      <c r="F36" s="223"/>
      <c r="G36" s="223"/>
      <c r="H36" s="223"/>
      <c r="I36" s="223"/>
      <c r="J36" s="144"/>
    </row>
    <row r="37" spans="1:10" x14ac:dyDescent="0.3">
      <c r="A37" s="219">
        <v>29</v>
      </c>
      <c r="B37" s="257"/>
      <c r="C37" s="224"/>
      <c r="D37" s="224"/>
      <c r="E37" s="223"/>
      <c r="F37" s="223"/>
      <c r="G37" s="223"/>
      <c r="H37" s="223"/>
      <c r="I37" s="223"/>
      <c r="J37" s="144"/>
    </row>
    <row r="38" spans="1:10" x14ac:dyDescent="0.3">
      <c r="A38" s="219">
        <v>30</v>
      </c>
      <c r="B38" s="257"/>
      <c r="C38" s="227"/>
      <c r="D38" s="227"/>
      <c r="E38" s="226"/>
      <c r="F38" s="226"/>
      <c r="G38" s="226"/>
      <c r="H38" s="316"/>
      <c r="I38" s="223"/>
      <c r="J38" s="144"/>
    </row>
    <row r="39" spans="1:10" x14ac:dyDescent="0.3">
      <c r="A39" s="219">
        <v>31</v>
      </c>
      <c r="B39" s="257"/>
      <c r="C39" s="227"/>
      <c r="D39" s="227"/>
      <c r="E39" s="226"/>
      <c r="F39" s="226"/>
      <c r="G39" s="226"/>
      <c r="H39" s="316"/>
      <c r="I39" s="223"/>
      <c r="J39" s="144"/>
    </row>
    <row r="40" spans="1:10" x14ac:dyDescent="0.3">
      <c r="A40" s="219">
        <v>32</v>
      </c>
      <c r="B40" s="257"/>
      <c r="C40" s="227"/>
      <c r="D40" s="227"/>
      <c r="E40" s="226"/>
      <c r="F40" s="226"/>
      <c r="G40" s="226"/>
      <c r="H40" s="316"/>
      <c r="I40" s="223"/>
      <c r="J40" s="144"/>
    </row>
    <row r="41" spans="1:10" x14ac:dyDescent="0.3">
      <c r="A41" s="219">
        <v>33</v>
      </c>
      <c r="B41" s="257"/>
      <c r="C41" s="227"/>
      <c r="D41" s="227"/>
      <c r="E41" s="226"/>
      <c r="F41" s="226"/>
      <c r="G41" s="226"/>
      <c r="H41" s="316"/>
      <c r="I41" s="223"/>
      <c r="J41" s="144"/>
    </row>
    <row r="42" spans="1:10" x14ac:dyDescent="0.3">
      <c r="A42" s="219">
        <v>34</v>
      </c>
      <c r="B42" s="257"/>
      <c r="C42" s="227"/>
      <c r="D42" s="227"/>
      <c r="E42" s="226"/>
      <c r="F42" s="226"/>
      <c r="G42" s="226"/>
      <c r="H42" s="316"/>
      <c r="I42" s="223"/>
      <c r="J42" s="144"/>
    </row>
    <row r="43" spans="1:10" x14ac:dyDescent="0.3">
      <c r="A43" s="219"/>
      <c r="B43" s="257"/>
      <c r="C43" s="227"/>
      <c r="D43" s="227"/>
      <c r="E43" s="226"/>
      <c r="F43" s="226"/>
      <c r="G43" s="226"/>
      <c r="H43" s="316"/>
      <c r="I43" s="223"/>
      <c r="J43" s="144"/>
    </row>
    <row r="44" spans="1:10" x14ac:dyDescent="0.3">
      <c r="A44" s="219"/>
      <c r="B44" s="257"/>
      <c r="C44" s="227"/>
      <c r="D44" s="227"/>
      <c r="E44" s="226"/>
      <c r="F44" s="226"/>
      <c r="G44" s="226"/>
      <c r="H44" s="316"/>
      <c r="I44" s="223"/>
      <c r="J44" s="144"/>
    </row>
    <row r="45" spans="1:10" x14ac:dyDescent="0.3">
      <c r="A45" s="219"/>
      <c r="B45" s="257"/>
      <c r="C45" s="227"/>
      <c r="D45" s="227"/>
      <c r="E45" s="226"/>
      <c r="F45" s="226"/>
      <c r="G45" s="226"/>
      <c r="H45" s="316"/>
      <c r="I45" s="223"/>
      <c r="J45" s="144"/>
    </row>
    <row r="46" spans="1:10" x14ac:dyDescent="0.3">
      <c r="A46" s="219"/>
      <c r="B46" s="257"/>
      <c r="C46" s="227"/>
      <c r="D46" s="227"/>
      <c r="E46" s="226"/>
      <c r="F46" s="226"/>
      <c r="G46" s="226"/>
      <c r="H46" s="316"/>
      <c r="I46" s="223"/>
      <c r="J46" s="144"/>
    </row>
    <row r="47" spans="1:10" x14ac:dyDescent="0.3">
      <c r="A47" s="219"/>
      <c r="B47" s="257"/>
      <c r="C47" s="227"/>
      <c r="D47" s="227"/>
      <c r="E47" s="226"/>
      <c r="F47" s="226"/>
      <c r="G47" s="318"/>
      <c r="H47" s="329" t="s">
        <v>409</v>
      </c>
      <c r="I47" s="319">
        <f>SUM(I9:I46)</f>
        <v>42702.63</v>
      </c>
      <c r="J47" s="144"/>
    </row>
    <row r="49" spans="1:12" x14ac:dyDescent="0.3">
      <c r="A49" s="234" t="s">
        <v>440</v>
      </c>
    </row>
    <row r="51" spans="1:12" x14ac:dyDescent="0.3">
      <c r="B51" s="236" t="s">
        <v>99</v>
      </c>
      <c r="F51" s="237"/>
    </row>
    <row r="52" spans="1:12" x14ac:dyDescent="0.3">
      <c r="F52" s="235"/>
      <c r="I52" s="235"/>
      <c r="J52" s="235"/>
      <c r="K52" s="235"/>
      <c r="L52" s="235"/>
    </row>
    <row r="53" spans="1:12" x14ac:dyDescent="0.3">
      <c r="C53" s="238"/>
      <c r="D53" s="2" t="s">
        <v>541</v>
      </c>
      <c r="F53" s="238"/>
      <c r="G53" s="238"/>
      <c r="H53" s="241"/>
      <c r="I53" s="239"/>
      <c r="J53" s="235"/>
      <c r="K53" s="235"/>
      <c r="L53" s="235"/>
    </row>
    <row r="54" spans="1:12" x14ac:dyDescent="0.3">
      <c r="A54" s="235"/>
      <c r="C54" s="240" t="s">
        <v>262</v>
      </c>
      <c r="F54" s="241" t="s">
        <v>267</v>
      </c>
      <c r="G54" s="240"/>
      <c r="H54" s="240"/>
      <c r="I54" s="239"/>
      <c r="J54" s="235"/>
      <c r="K54" s="235"/>
      <c r="L54" s="235"/>
    </row>
    <row r="55" spans="1:12" x14ac:dyDescent="0.3">
      <c r="A55" s="235"/>
      <c r="C55" s="242" t="s">
        <v>131</v>
      </c>
      <c r="F55" s="234" t="s">
        <v>263</v>
      </c>
      <c r="I55" s="235"/>
      <c r="J55" s="235"/>
      <c r="K55" s="235"/>
      <c r="L55" s="235"/>
    </row>
    <row r="56" spans="1:12" s="235" customFormat="1" x14ac:dyDescent="0.3">
      <c r="B56" s="234"/>
      <c r="C56" s="242"/>
      <c r="G56" s="242"/>
      <c r="H56" s="242"/>
    </row>
    <row r="57" spans="1:12" s="235" customFormat="1" ht="12.75" x14ac:dyDescent="0.2"/>
    <row r="58" spans="1:12" s="235" customFormat="1" ht="12.75" x14ac:dyDescent="0.2"/>
    <row r="59" spans="1:12" s="235" customFormat="1" ht="12.75" x14ac:dyDescent="0.2"/>
    <row r="60" spans="1:12" s="235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47"/>
  </dataValidations>
  <printOptions gridLines="1"/>
  <pageMargins left="0.7" right="0.7" top="0.75" bottom="0.75" header="0.3" footer="0.3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B5" sqref="B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98" t="s">
        <v>297</v>
      </c>
      <c r="B1" s="100"/>
      <c r="C1" s="383" t="s">
        <v>101</v>
      </c>
      <c r="D1" s="383"/>
      <c r="E1" s="149"/>
    </row>
    <row r="2" spans="1:7" x14ac:dyDescent="0.3">
      <c r="A2" s="100" t="s">
        <v>132</v>
      </c>
      <c r="B2" s="100"/>
      <c r="C2" s="381"/>
      <c r="D2" s="382"/>
      <c r="E2" s="149"/>
    </row>
    <row r="3" spans="1:7" x14ac:dyDescent="0.3">
      <c r="A3" s="98"/>
      <c r="B3" s="100"/>
      <c r="C3" s="99"/>
      <c r="D3" s="99"/>
      <c r="E3" s="149"/>
    </row>
    <row r="4" spans="1:7" x14ac:dyDescent="0.3">
      <c r="A4" s="101" t="s">
        <v>268</v>
      </c>
      <c r="B4" s="141"/>
      <c r="C4" s="142"/>
      <c r="D4" s="100"/>
      <c r="E4" s="149"/>
    </row>
    <row r="5" spans="1:7" x14ac:dyDescent="0.3">
      <c r="A5" s="153" t="str">
        <f>'ფორმა N1'!D4</f>
        <v xml:space="preserve"> </v>
      </c>
      <c r="B5" s="134" t="s">
        <v>542</v>
      </c>
      <c r="C5" s="126"/>
      <c r="D5" s="132"/>
      <c r="E5" s="135"/>
      <c r="F5" s="126"/>
    </row>
    <row r="6" spans="1:7" x14ac:dyDescent="0.3">
      <c r="A6" s="143"/>
      <c r="B6" s="143"/>
      <c r="C6" s="143"/>
      <c r="D6" s="144"/>
      <c r="E6" s="149"/>
    </row>
    <row r="7" spans="1:7" x14ac:dyDescent="0.3">
      <c r="A7" s="100"/>
      <c r="B7" s="100"/>
      <c r="C7" s="100"/>
      <c r="D7" s="100"/>
      <c r="E7" s="149"/>
    </row>
    <row r="8" spans="1:7" s="6" customFormat="1" ht="39" customHeight="1" x14ac:dyDescent="0.3">
      <c r="A8" s="145" t="s">
        <v>64</v>
      </c>
      <c r="B8" s="103" t="s">
        <v>243</v>
      </c>
      <c r="C8" s="103" t="s">
        <v>66</v>
      </c>
      <c r="D8" s="103" t="s">
        <v>67</v>
      </c>
      <c r="E8" s="149"/>
    </row>
    <row r="9" spans="1:7" s="7" customFormat="1" ht="16.5" customHeight="1" x14ac:dyDescent="0.3">
      <c r="A9" s="293">
        <v>1</v>
      </c>
      <c r="B9" s="293" t="s">
        <v>65</v>
      </c>
      <c r="C9" s="109">
        <f>SUM(C10,C25)</f>
        <v>0</v>
      </c>
      <c r="D9" s="109">
        <f>SUM(D10,D25)</f>
        <v>0</v>
      </c>
      <c r="E9" s="149"/>
    </row>
    <row r="10" spans="1:7" s="7" customFormat="1" ht="16.5" customHeight="1" x14ac:dyDescent="0.3">
      <c r="A10" s="111">
        <v>1.1000000000000001</v>
      </c>
      <c r="B10" s="111" t="s">
        <v>72</v>
      </c>
      <c r="C10" s="109">
        <f>SUM(C11,C12,C15,C18,C24)</f>
        <v>0</v>
      </c>
      <c r="D10" s="109">
        <f>SUM(D11,D12,D15,D18,D23,D24)</f>
        <v>0</v>
      </c>
      <c r="E10" s="149"/>
    </row>
    <row r="11" spans="1:7" s="9" customFormat="1" ht="16.5" customHeight="1" x14ac:dyDescent="0.3">
      <c r="A11" s="112" t="s">
        <v>30</v>
      </c>
      <c r="B11" s="112" t="s">
        <v>71</v>
      </c>
      <c r="C11" s="8"/>
      <c r="D11" s="8"/>
      <c r="E11" s="149"/>
    </row>
    <row r="12" spans="1:7" s="10" customFormat="1" ht="16.5" customHeight="1" x14ac:dyDescent="0.3">
      <c r="A12" s="112" t="s">
        <v>31</v>
      </c>
      <c r="B12" s="112" t="s">
        <v>304</v>
      </c>
      <c r="C12" s="146">
        <f>SUM(C13:C14)</f>
        <v>0</v>
      </c>
      <c r="D12" s="146">
        <f>SUM(D13:D14)</f>
        <v>0</v>
      </c>
      <c r="E12" s="149"/>
      <c r="G12" s="89"/>
    </row>
    <row r="13" spans="1:7" s="3" customFormat="1" ht="16.5" customHeight="1" x14ac:dyDescent="0.3">
      <c r="A13" s="121" t="s">
        <v>73</v>
      </c>
      <c r="B13" s="121" t="s">
        <v>307</v>
      </c>
      <c r="C13" s="8"/>
      <c r="D13" s="8"/>
      <c r="E13" s="149"/>
    </row>
    <row r="14" spans="1:7" s="3" customFormat="1" ht="16.5" customHeight="1" x14ac:dyDescent="0.3">
      <c r="A14" s="121" t="s">
        <v>100</v>
      </c>
      <c r="B14" s="121" t="s">
        <v>89</v>
      </c>
      <c r="C14" s="8"/>
      <c r="D14" s="8"/>
      <c r="E14" s="149"/>
    </row>
    <row r="15" spans="1:7" s="3" customFormat="1" ht="16.5" customHeight="1" x14ac:dyDescent="0.3">
      <c r="A15" s="112" t="s">
        <v>74</v>
      </c>
      <c r="B15" s="112" t="s">
        <v>75</v>
      </c>
      <c r="C15" s="146">
        <f>SUM(C16:C17)</f>
        <v>0</v>
      </c>
      <c r="D15" s="146">
        <f>SUM(D16:D17)</f>
        <v>0</v>
      </c>
      <c r="E15" s="149"/>
    </row>
    <row r="16" spans="1:7" s="3" customFormat="1" ht="16.5" customHeight="1" x14ac:dyDescent="0.3">
      <c r="A16" s="121" t="s">
        <v>76</v>
      </c>
      <c r="B16" s="121" t="s">
        <v>78</v>
      </c>
      <c r="C16" s="8"/>
      <c r="D16" s="8"/>
      <c r="E16" s="149"/>
    </row>
    <row r="17" spans="1:6" s="3" customFormat="1" ht="30" x14ac:dyDescent="0.3">
      <c r="A17" s="121" t="s">
        <v>77</v>
      </c>
      <c r="B17" s="121" t="s">
        <v>102</v>
      </c>
      <c r="C17" s="8"/>
      <c r="D17" s="8"/>
      <c r="E17" s="149"/>
    </row>
    <row r="18" spans="1:6" s="3" customFormat="1" ht="16.5" customHeight="1" x14ac:dyDescent="0.3">
      <c r="A18" s="112" t="s">
        <v>79</v>
      </c>
      <c r="B18" s="112" t="s">
        <v>395</v>
      </c>
      <c r="C18" s="146">
        <f>SUM(C19:C22)</f>
        <v>0</v>
      </c>
      <c r="D18" s="146">
        <f>SUM(D19:D22)</f>
        <v>0</v>
      </c>
      <c r="E18" s="149"/>
    </row>
    <row r="19" spans="1:6" s="3" customFormat="1" ht="16.5" customHeight="1" x14ac:dyDescent="0.3">
      <c r="A19" s="121" t="s">
        <v>80</v>
      </c>
      <c r="B19" s="121" t="s">
        <v>81</v>
      </c>
      <c r="C19" s="8"/>
      <c r="D19" s="8"/>
      <c r="E19" s="149"/>
    </row>
    <row r="20" spans="1:6" s="3" customFormat="1" ht="30" x14ac:dyDescent="0.3">
      <c r="A20" s="121" t="s">
        <v>84</v>
      </c>
      <c r="B20" s="121" t="s">
        <v>82</v>
      </c>
      <c r="C20" s="8"/>
      <c r="D20" s="8"/>
      <c r="E20" s="149"/>
    </row>
    <row r="21" spans="1:6" s="3" customFormat="1" ht="16.5" customHeight="1" x14ac:dyDescent="0.3">
      <c r="A21" s="121" t="s">
        <v>85</v>
      </c>
      <c r="B21" s="121" t="s">
        <v>83</v>
      </c>
      <c r="C21" s="8"/>
      <c r="D21" s="8"/>
      <c r="E21" s="149"/>
    </row>
    <row r="22" spans="1:6" s="3" customFormat="1" ht="16.5" customHeight="1" x14ac:dyDescent="0.3">
      <c r="A22" s="121" t="s">
        <v>86</v>
      </c>
      <c r="B22" s="121" t="s">
        <v>422</v>
      </c>
      <c r="C22" s="8"/>
      <c r="D22" s="8"/>
      <c r="E22" s="149"/>
    </row>
    <row r="23" spans="1:6" s="3" customFormat="1" ht="16.5" customHeight="1" x14ac:dyDescent="0.3">
      <c r="A23" s="112" t="s">
        <v>87</v>
      </c>
      <c r="B23" s="112" t="s">
        <v>423</v>
      </c>
      <c r="C23" s="320"/>
      <c r="D23" s="8"/>
      <c r="E23" s="149"/>
    </row>
    <row r="24" spans="1:6" s="3" customFormat="1" x14ac:dyDescent="0.3">
      <c r="A24" s="112" t="s">
        <v>245</v>
      </c>
      <c r="B24" s="112" t="s">
        <v>429</v>
      </c>
      <c r="C24" s="8"/>
      <c r="D24" s="8"/>
      <c r="E24" s="149"/>
    </row>
    <row r="25" spans="1:6" ht="16.5" customHeight="1" x14ac:dyDescent="0.3">
      <c r="A25" s="111">
        <v>1.2</v>
      </c>
      <c r="B25" s="111" t="s">
        <v>88</v>
      </c>
      <c r="C25" s="109">
        <f>SUM(C26,C30)</f>
        <v>0</v>
      </c>
      <c r="D25" s="109">
        <f>SUM(D26,D30)</f>
        <v>0</v>
      </c>
      <c r="E25" s="149"/>
    </row>
    <row r="26" spans="1:6" ht="16.5" customHeight="1" x14ac:dyDescent="0.3">
      <c r="A26" s="112" t="s">
        <v>32</v>
      </c>
      <c r="B26" s="112" t="s">
        <v>307</v>
      </c>
      <c r="C26" s="146">
        <f>SUM(C27:C29)</f>
        <v>0</v>
      </c>
      <c r="D26" s="146">
        <f>SUM(D27:D29)</f>
        <v>0</v>
      </c>
      <c r="E26" s="149"/>
    </row>
    <row r="27" spans="1:6" x14ac:dyDescent="0.3">
      <c r="A27" s="294" t="s">
        <v>90</v>
      </c>
      <c r="B27" s="294" t="s">
        <v>305</v>
      </c>
      <c r="C27" s="8"/>
      <c r="D27" s="8"/>
      <c r="E27" s="149"/>
    </row>
    <row r="28" spans="1:6" x14ac:dyDescent="0.3">
      <c r="A28" s="294" t="s">
        <v>91</v>
      </c>
      <c r="B28" s="294" t="s">
        <v>308</v>
      </c>
      <c r="C28" s="8"/>
      <c r="D28" s="8"/>
      <c r="E28" s="149"/>
    </row>
    <row r="29" spans="1:6" x14ac:dyDescent="0.3">
      <c r="A29" s="294" t="s">
        <v>432</v>
      </c>
      <c r="B29" s="294" t="s">
        <v>306</v>
      </c>
      <c r="C29" s="8"/>
      <c r="D29" s="8"/>
      <c r="E29" s="149"/>
    </row>
    <row r="30" spans="1:6" x14ac:dyDescent="0.3">
      <c r="A30" s="112" t="s">
        <v>33</v>
      </c>
      <c r="B30" s="303" t="s">
        <v>428</v>
      </c>
      <c r="C30" s="8"/>
      <c r="D30" s="8"/>
      <c r="E30" s="149"/>
    </row>
    <row r="31" spans="1:6" x14ac:dyDescent="0.3">
      <c r="D31" s="26"/>
      <c r="E31" s="150"/>
      <c r="F31" s="26"/>
    </row>
    <row r="32" spans="1:6" x14ac:dyDescent="0.3">
      <c r="A32" s="1"/>
      <c r="D32" s="26"/>
      <c r="E32" s="150"/>
      <c r="F32" s="26"/>
    </row>
    <row r="33" spans="1:9" x14ac:dyDescent="0.3">
      <c r="D33" s="26"/>
      <c r="E33" s="150"/>
      <c r="F33" s="26"/>
    </row>
    <row r="34" spans="1:9" x14ac:dyDescent="0.3">
      <c r="D34" s="26"/>
      <c r="E34" s="150"/>
      <c r="F34" s="26"/>
    </row>
    <row r="35" spans="1:9" x14ac:dyDescent="0.3">
      <c r="A35" s="90" t="s">
        <v>99</v>
      </c>
      <c r="D35" s="26"/>
      <c r="E35" s="150"/>
      <c r="F35" s="26"/>
    </row>
    <row r="36" spans="1:9" x14ac:dyDescent="0.3">
      <c r="D36" s="26"/>
      <c r="E36" s="151"/>
      <c r="F36" s="151"/>
      <c r="G36"/>
      <c r="H36"/>
      <c r="I36"/>
    </row>
    <row r="37" spans="1:9" x14ac:dyDescent="0.3">
      <c r="D37" s="152"/>
      <c r="E37" s="151"/>
      <c r="F37" s="151"/>
      <c r="G37"/>
      <c r="H37"/>
      <c r="I37"/>
    </row>
    <row r="38" spans="1:9" x14ac:dyDescent="0.3">
      <c r="A38"/>
      <c r="B38" s="90" t="s">
        <v>265</v>
      </c>
      <c r="D38" s="152"/>
      <c r="E38" s="151"/>
      <c r="F38" s="151"/>
      <c r="G38"/>
      <c r="H38"/>
      <c r="I38"/>
    </row>
    <row r="39" spans="1:9" x14ac:dyDescent="0.3">
      <c r="A39"/>
      <c r="B39" s="2" t="s">
        <v>264</v>
      </c>
      <c r="D39" s="152"/>
      <c r="E39" s="151"/>
      <c r="F39" s="151"/>
      <c r="G39"/>
      <c r="H39"/>
      <c r="I39"/>
    </row>
    <row r="40" spans="1:9" customFormat="1" ht="12.75" x14ac:dyDescent="0.2">
      <c r="B40" s="85" t="s">
        <v>131</v>
      </c>
      <c r="D40" s="151"/>
      <c r="E40" s="151"/>
      <c r="F40" s="151"/>
    </row>
    <row r="41" spans="1:9" x14ac:dyDescent="0.3">
      <c r="D41" s="26"/>
      <c r="E41" s="150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C5" sqref="C5"/>
    </sheetView>
  </sheetViews>
  <sheetFormatPr defaultRowHeight="12.75" x14ac:dyDescent="0.2"/>
  <cols>
    <col min="1" max="1" width="2.7109375" style="247" customWidth="1"/>
    <col min="2" max="2" width="9" style="247" customWidth="1"/>
    <col min="3" max="3" width="23.42578125" style="247" customWidth="1"/>
    <col min="4" max="4" width="13.28515625" style="247" customWidth="1"/>
    <col min="5" max="5" width="9.5703125" style="247" customWidth="1"/>
    <col min="6" max="6" width="11.5703125" style="247" customWidth="1"/>
    <col min="7" max="7" width="12.28515625" style="247" customWidth="1"/>
    <col min="8" max="8" width="15.28515625" style="247" customWidth="1"/>
    <col min="9" max="9" width="17.5703125" style="247" customWidth="1"/>
    <col min="10" max="11" width="12.42578125" style="247" customWidth="1"/>
    <col min="12" max="12" width="23.5703125" style="247" customWidth="1"/>
    <col min="13" max="13" width="18.5703125" style="247" customWidth="1"/>
    <col min="14" max="14" width="0.85546875" style="247" customWidth="1"/>
    <col min="15" max="16384" width="9.140625" style="247"/>
  </cols>
  <sheetData>
    <row r="1" spans="1:14" ht="13.5" x14ac:dyDescent="0.2">
      <c r="A1" s="243" t="s">
        <v>441</v>
      </c>
      <c r="B1" s="244"/>
      <c r="C1" s="244"/>
      <c r="D1" s="244"/>
      <c r="E1" s="244"/>
      <c r="F1" s="244"/>
      <c r="G1" s="244"/>
      <c r="H1" s="244"/>
      <c r="I1" s="248"/>
      <c r="J1" s="304"/>
      <c r="K1" s="304"/>
      <c r="L1" s="304"/>
      <c r="M1" s="304" t="s">
        <v>398</v>
      </c>
      <c r="N1" s="248"/>
    </row>
    <row r="2" spans="1:14" x14ac:dyDescent="0.2">
      <c r="A2" s="248" t="s">
        <v>313</v>
      </c>
      <c r="B2" s="244"/>
      <c r="C2" s="244"/>
      <c r="D2" s="245"/>
      <c r="E2" s="245"/>
      <c r="F2" s="245"/>
      <c r="G2" s="245"/>
      <c r="H2" s="245"/>
      <c r="I2" s="244"/>
      <c r="J2" s="244"/>
      <c r="K2" s="244"/>
      <c r="L2" s="244"/>
      <c r="M2" s="246"/>
      <c r="N2" s="248"/>
    </row>
    <row r="3" spans="1:14" x14ac:dyDescent="0.2">
      <c r="A3" s="248"/>
      <c r="B3" s="244"/>
      <c r="C3" s="244"/>
      <c r="D3" s="245"/>
      <c r="E3" s="245"/>
      <c r="F3" s="245"/>
      <c r="G3" s="245"/>
      <c r="H3" s="245"/>
      <c r="I3" s="244"/>
      <c r="J3" s="244"/>
      <c r="K3" s="244"/>
      <c r="L3" s="244"/>
      <c r="M3" s="244"/>
      <c r="N3" s="248"/>
    </row>
    <row r="4" spans="1:14" ht="15" x14ac:dyDescent="0.3">
      <c r="A4" s="156" t="s">
        <v>268</v>
      </c>
      <c r="B4" s="244"/>
      <c r="C4" s="244"/>
      <c r="D4" s="249"/>
      <c r="E4" s="305"/>
      <c r="F4" s="249"/>
      <c r="G4" s="245"/>
      <c r="H4" s="245"/>
      <c r="I4" s="245"/>
      <c r="J4" s="245"/>
      <c r="K4" s="245"/>
      <c r="L4" s="244"/>
      <c r="M4" s="245"/>
      <c r="N4" s="248"/>
    </row>
    <row r="5" spans="1:14" ht="15" x14ac:dyDescent="0.3">
      <c r="A5" s="250"/>
      <c r="B5" s="250"/>
      <c r="C5" s="134" t="s">
        <v>542</v>
      </c>
      <c r="D5" s="126"/>
      <c r="E5" s="132"/>
      <c r="F5" s="135"/>
      <c r="G5" s="126"/>
      <c r="H5" s="251"/>
      <c r="I5" s="251"/>
      <c r="J5" s="251"/>
      <c r="K5" s="251"/>
      <c r="L5" s="251"/>
      <c r="M5" s="251"/>
      <c r="N5" s="248"/>
    </row>
    <row r="6" spans="1:14" ht="13.5" thickBot="1" x14ac:dyDescent="0.25">
      <c r="A6" s="306"/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248"/>
    </row>
    <row r="7" spans="1:14" ht="51" x14ac:dyDescent="0.2">
      <c r="A7" s="307" t="s">
        <v>64</v>
      </c>
      <c r="B7" s="308" t="s">
        <v>399</v>
      </c>
      <c r="C7" s="308" t="s">
        <v>400</v>
      </c>
      <c r="D7" s="309" t="s">
        <v>401</v>
      </c>
      <c r="E7" s="309" t="s">
        <v>269</v>
      </c>
      <c r="F7" s="309" t="s">
        <v>402</v>
      </c>
      <c r="G7" s="309" t="s">
        <v>403</v>
      </c>
      <c r="H7" s="308" t="s">
        <v>404</v>
      </c>
      <c r="I7" s="310" t="s">
        <v>405</v>
      </c>
      <c r="J7" s="310" t="s">
        <v>406</v>
      </c>
      <c r="K7" s="311" t="s">
        <v>407</v>
      </c>
      <c r="L7" s="311" t="s">
        <v>408</v>
      </c>
      <c r="M7" s="309" t="s">
        <v>398</v>
      </c>
      <c r="N7" s="248"/>
    </row>
    <row r="8" spans="1:14" x14ac:dyDescent="0.2">
      <c r="A8" s="253">
        <v>1</v>
      </c>
      <c r="B8" s="254">
        <v>2</v>
      </c>
      <c r="C8" s="254">
        <v>3</v>
      </c>
      <c r="D8" s="255">
        <v>4</v>
      </c>
      <c r="E8" s="255">
        <v>5</v>
      </c>
      <c r="F8" s="255">
        <v>6</v>
      </c>
      <c r="G8" s="255">
        <v>7</v>
      </c>
      <c r="H8" s="255">
        <v>8</v>
      </c>
      <c r="I8" s="255">
        <v>9</v>
      </c>
      <c r="J8" s="255">
        <v>10</v>
      </c>
      <c r="K8" s="255">
        <v>11</v>
      </c>
      <c r="L8" s="255">
        <v>12</v>
      </c>
      <c r="M8" s="255">
        <v>13</v>
      </c>
      <c r="N8" s="248"/>
    </row>
    <row r="9" spans="1:14" ht="15" x14ac:dyDescent="0.25">
      <c r="A9" s="256">
        <v>1</v>
      </c>
      <c r="B9" s="257"/>
      <c r="C9" s="312"/>
      <c r="D9" s="256"/>
      <c r="E9" s="256"/>
      <c r="F9" s="256"/>
      <c r="G9" s="256"/>
      <c r="H9" s="256"/>
      <c r="I9" s="256"/>
      <c r="J9" s="256"/>
      <c r="K9" s="256"/>
      <c r="L9" s="256"/>
      <c r="M9" s="313" t="str">
        <f t="shared" ref="M9:M33" si="0">IF(ISBLANK(B9),"",$M$2)</f>
        <v/>
      </c>
      <c r="N9" s="248"/>
    </row>
    <row r="10" spans="1:14" ht="15" x14ac:dyDescent="0.25">
      <c r="A10" s="256">
        <v>2</v>
      </c>
      <c r="B10" s="257"/>
      <c r="C10" s="312"/>
      <c r="D10" s="256"/>
      <c r="E10" s="256"/>
      <c r="F10" s="256"/>
      <c r="G10" s="256"/>
      <c r="H10" s="256"/>
      <c r="I10" s="256"/>
      <c r="J10" s="256"/>
      <c r="K10" s="256"/>
      <c r="L10" s="256"/>
      <c r="M10" s="313" t="str">
        <f t="shared" si="0"/>
        <v/>
      </c>
      <c r="N10" s="248"/>
    </row>
    <row r="11" spans="1:14" ht="15" x14ac:dyDescent="0.25">
      <c r="A11" s="256">
        <v>3</v>
      </c>
      <c r="B11" s="257"/>
      <c r="C11" s="312"/>
      <c r="D11" s="256"/>
      <c r="E11" s="256"/>
      <c r="F11" s="256"/>
      <c r="G11" s="256"/>
      <c r="H11" s="256"/>
      <c r="I11" s="256"/>
      <c r="J11" s="256"/>
      <c r="K11" s="256"/>
      <c r="L11" s="256"/>
      <c r="M11" s="313" t="str">
        <f t="shared" si="0"/>
        <v/>
      </c>
      <c r="N11" s="248"/>
    </row>
    <row r="12" spans="1:14" ht="15" x14ac:dyDescent="0.25">
      <c r="A12" s="256">
        <v>4</v>
      </c>
      <c r="B12" s="257"/>
      <c r="C12" s="312"/>
      <c r="D12" s="256"/>
      <c r="E12" s="256"/>
      <c r="F12" s="256"/>
      <c r="G12" s="256"/>
      <c r="H12" s="256"/>
      <c r="I12" s="256"/>
      <c r="J12" s="256"/>
      <c r="K12" s="256"/>
      <c r="L12" s="256"/>
      <c r="M12" s="313" t="str">
        <f t="shared" si="0"/>
        <v/>
      </c>
      <c r="N12" s="248"/>
    </row>
    <row r="13" spans="1:14" ht="15" x14ac:dyDescent="0.25">
      <c r="A13" s="256">
        <v>5</v>
      </c>
      <c r="B13" s="257"/>
      <c r="C13" s="312"/>
      <c r="D13" s="256"/>
      <c r="E13" s="256"/>
      <c r="F13" s="256"/>
      <c r="G13" s="256"/>
      <c r="H13" s="256"/>
      <c r="I13" s="256"/>
      <c r="J13" s="256"/>
      <c r="K13" s="256"/>
      <c r="L13" s="256"/>
      <c r="M13" s="313" t="str">
        <f t="shared" si="0"/>
        <v/>
      </c>
      <c r="N13" s="248"/>
    </row>
    <row r="14" spans="1:14" ht="15" x14ac:dyDescent="0.25">
      <c r="A14" s="256">
        <v>6</v>
      </c>
      <c r="B14" s="257"/>
      <c r="C14" s="312"/>
      <c r="D14" s="256"/>
      <c r="E14" s="256"/>
      <c r="F14" s="256"/>
      <c r="G14" s="256"/>
      <c r="H14" s="256"/>
      <c r="I14" s="256"/>
      <c r="J14" s="256"/>
      <c r="K14" s="256"/>
      <c r="L14" s="256"/>
      <c r="M14" s="313" t="str">
        <f t="shared" si="0"/>
        <v/>
      </c>
      <c r="N14" s="248"/>
    </row>
    <row r="15" spans="1:14" ht="15" x14ac:dyDescent="0.25">
      <c r="A15" s="256">
        <v>7</v>
      </c>
      <c r="B15" s="257"/>
      <c r="C15" s="312"/>
      <c r="D15" s="256"/>
      <c r="E15" s="256"/>
      <c r="F15" s="256"/>
      <c r="G15" s="256"/>
      <c r="H15" s="256"/>
      <c r="I15" s="256"/>
      <c r="J15" s="256"/>
      <c r="K15" s="256"/>
      <c r="L15" s="256"/>
      <c r="M15" s="313" t="str">
        <f t="shared" si="0"/>
        <v/>
      </c>
      <c r="N15" s="248"/>
    </row>
    <row r="16" spans="1:14" ht="15" x14ac:dyDescent="0.25">
      <c r="A16" s="256">
        <v>8</v>
      </c>
      <c r="B16" s="257"/>
      <c r="C16" s="312"/>
      <c r="D16" s="256"/>
      <c r="E16" s="256"/>
      <c r="F16" s="256"/>
      <c r="G16" s="256"/>
      <c r="H16" s="256"/>
      <c r="I16" s="256"/>
      <c r="J16" s="256"/>
      <c r="K16" s="256"/>
      <c r="L16" s="256"/>
      <c r="M16" s="313" t="str">
        <f t="shared" si="0"/>
        <v/>
      </c>
      <c r="N16" s="248"/>
    </row>
    <row r="17" spans="1:14" ht="15" x14ac:dyDescent="0.25">
      <c r="A17" s="256">
        <v>9</v>
      </c>
      <c r="B17" s="257"/>
      <c r="C17" s="312"/>
      <c r="D17" s="256"/>
      <c r="E17" s="256"/>
      <c r="F17" s="256"/>
      <c r="G17" s="256"/>
      <c r="H17" s="256"/>
      <c r="I17" s="256"/>
      <c r="J17" s="256"/>
      <c r="K17" s="256"/>
      <c r="L17" s="256"/>
      <c r="M17" s="313" t="str">
        <f t="shared" si="0"/>
        <v/>
      </c>
      <c r="N17" s="248"/>
    </row>
    <row r="18" spans="1:14" ht="15" x14ac:dyDescent="0.25">
      <c r="A18" s="256">
        <v>10</v>
      </c>
      <c r="B18" s="257"/>
      <c r="C18" s="312"/>
      <c r="D18" s="256"/>
      <c r="E18" s="256"/>
      <c r="F18" s="256"/>
      <c r="G18" s="256"/>
      <c r="H18" s="256"/>
      <c r="I18" s="256"/>
      <c r="J18" s="256"/>
      <c r="K18" s="256"/>
      <c r="L18" s="256"/>
      <c r="M18" s="313" t="str">
        <f t="shared" si="0"/>
        <v/>
      </c>
      <c r="N18" s="248"/>
    </row>
    <row r="19" spans="1:14" ht="15" x14ac:dyDescent="0.25">
      <c r="A19" s="256">
        <v>11</v>
      </c>
      <c r="B19" s="257"/>
      <c r="C19" s="312"/>
      <c r="D19" s="256"/>
      <c r="E19" s="256"/>
      <c r="F19" s="256"/>
      <c r="G19" s="256"/>
      <c r="H19" s="256"/>
      <c r="I19" s="256"/>
      <c r="J19" s="256"/>
      <c r="K19" s="256"/>
      <c r="L19" s="256"/>
      <c r="M19" s="313" t="str">
        <f t="shared" si="0"/>
        <v/>
      </c>
      <c r="N19" s="248"/>
    </row>
    <row r="20" spans="1:14" ht="15" x14ac:dyDescent="0.25">
      <c r="A20" s="256">
        <v>12</v>
      </c>
      <c r="B20" s="257"/>
      <c r="C20" s="312"/>
      <c r="D20" s="256"/>
      <c r="E20" s="256"/>
      <c r="F20" s="256"/>
      <c r="G20" s="256"/>
      <c r="H20" s="256"/>
      <c r="I20" s="256"/>
      <c r="J20" s="256"/>
      <c r="K20" s="256"/>
      <c r="L20" s="256"/>
      <c r="M20" s="313" t="str">
        <f t="shared" si="0"/>
        <v/>
      </c>
      <c r="N20" s="248"/>
    </row>
    <row r="21" spans="1:14" ht="15" x14ac:dyDescent="0.25">
      <c r="A21" s="256">
        <v>13</v>
      </c>
      <c r="B21" s="257"/>
      <c r="C21" s="312"/>
      <c r="D21" s="256"/>
      <c r="E21" s="256"/>
      <c r="F21" s="256"/>
      <c r="G21" s="256"/>
      <c r="H21" s="256"/>
      <c r="I21" s="256"/>
      <c r="J21" s="256"/>
      <c r="K21" s="256"/>
      <c r="L21" s="256"/>
      <c r="M21" s="313" t="str">
        <f t="shared" si="0"/>
        <v/>
      </c>
      <c r="N21" s="248"/>
    </row>
    <row r="22" spans="1:14" ht="15" x14ac:dyDescent="0.25">
      <c r="A22" s="256">
        <v>14</v>
      </c>
      <c r="B22" s="257"/>
      <c r="C22" s="312"/>
      <c r="D22" s="256"/>
      <c r="E22" s="256"/>
      <c r="F22" s="256"/>
      <c r="G22" s="256"/>
      <c r="H22" s="256"/>
      <c r="I22" s="256"/>
      <c r="J22" s="256"/>
      <c r="K22" s="256"/>
      <c r="L22" s="256"/>
      <c r="M22" s="313" t="str">
        <f t="shared" si="0"/>
        <v/>
      </c>
      <c r="N22" s="248"/>
    </row>
    <row r="23" spans="1:14" ht="15" x14ac:dyDescent="0.25">
      <c r="A23" s="256">
        <v>15</v>
      </c>
      <c r="B23" s="257"/>
      <c r="C23" s="312"/>
      <c r="D23" s="256"/>
      <c r="E23" s="256"/>
      <c r="F23" s="256"/>
      <c r="G23" s="256"/>
      <c r="H23" s="256"/>
      <c r="I23" s="256"/>
      <c r="J23" s="256"/>
      <c r="K23" s="256"/>
      <c r="L23" s="256"/>
      <c r="M23" s="313" t="str">
        <f t="shared" si="0"/>
        <v/>
      </c>
      <c r="N23" s="248"/>
    </row>
    <row r="24" spans="1:14" ht="15" x14ac:dyDescent="0.25">
      <c r="A24" s="256">
        <v>16</v>
      </c>
      <c r="B24" s="257"/>
      <c r="C24" s="312"/>
      <c r="D24" s="256"/>
      <c r="E24" s="256"/>
      <c r="F24" s="256"/>
      <c r="G24" s="256"/>
      <c r="H24" s="256"/>
      <c r="I24" s="256"/>
      <c r="J24" s="256"/>
      <c r="K24" s="256"/>
      <c r="L24" s="256"/>
      <c r="M24" s="313" t="str">
        <f t="shared" si="0"/>
        <v/>
      </c>
      <c r="N24" s="248"/>
    </row>
    <row r="25" spans="1:14" ht="15" x14ac:dyDescent="0.25">
      <c r="A25" s="256">
        <v>17</v>
      </c>
      <c r="B25" s="257"/>
      <c r="C25" s="312"/>
      <c r="D25" s="256"/>
      <c r="E25" s="256"/>
      <c r="F25" s="256"/>
      <c r="G25" s="256"/>
      <c r="H25" s="256"/>
      <c r="I25" s="256"/>
      <c r="J25" s="256"/>
      <c r="K25" s="256"/>
      <c r="L25" s="256"/>
      <c r="M25" s="313" t="str">
        <f t="shared" si="0"/>
        <v/>
      </c>
      <c r="N25" s="248"/>
    </row>
    <row r="26" spans="1:14" ht="15" x14ac:dyDescent="0.25">
      <c r="A26" s="256">
        <v>18</v>
      </c>
      <c r="B26" s="257"/>
      <c r="C26" s="312"/>
      <c r="D26" s="256"/>
      <c r="E26" s="256"/>
      <c r="F26" s="256"/>
      <c r="G26" s="256"/>
      <c r="H26" s="256"/>
      <c r="I26" s="256"/>
      <c r="J26" s="256"/>
      <c r="K26" s="256"/>
      <c r="L26" s="256"/>
      <c r="M26" s="313" t="str">
        <f t="shared" si="0"/>
        <v/>
      </c>
      <c r="N26" s="248"/>
    </row>
    <row r="27" spans="1:14" ht="15" x14ac:dyDescent="0.25">
      <c r="A27" s="256">
        <v>19</v>
      </c>
      <c r="B27" s="257"/>
      <c r="C27" s="312"/>
      <c r="D27" s="256"/>
      <c r="E27" s="256"/>
      <c r="F27" s="256"/>
      <c r="G27" s="256"/>
      <c r="H27" s="256"/>
      <c r="I27" s="256"/>
      <c r="J27" s="256"/>
      <c r="K27" s="256"/>
      <c r="L27" s="256"/>
      <c r="M27" s="313" t="str">
        <f t="shared" si="0"/>
        <v/>
      </c>
      <c r="N27" s="248"/>
    </row>
    <row r="28" spans="1:14" ht="15" x14ac:dyDescent="0.25">
      <c r="A28" s="256">
        <v>20</v>
      </c>
      <c r="B28" s="257"/>
      <c r="C28" s="312"/>
      <c r="D28" s="256"/>
      <c r="E28" s="256"/>
      <c r="F28" s="256"/>
      <c r="G28" s="256"/>
      <c r="H28" s="256"/>
      <c r="I28" s="256"/>
      <c r="J28" s="256"/>
      <c r="K28" s="256"/>
      <c r="L28" s="256"/>
      <c r="M28" s="313" t="str">
        <f t="shared" si="0"/>
        <v/>
      </c>
      <c r="N28" s="248"/>
    </row>
    <row r="29" spans="1:14" ht="15" x14ac:dyDescent="0.25">
      <c r="A29" s="256">
        <v>21</v>
      </c>
      <c r="B29" s="257"/>
      <c r="C29" s="312"/>
      <c r="D29" s="256"/>
      <c r="E29" s="256"/>
      <c r="F29" s="256"/>
      <c r="G29" s="256"/>
      <c r="H29" s="256"/>
      <c r="I29" s="256"/>
      <c r="J29" s="256"/>
      <c r="K29" s="256"/>
      <c r="L29" s="256"/>
      <c r="M29" s="313" t="str">
        <f t="shared" si="0"/>
        <v/>
      </c>
      <c r="N29" s="248"/>
    </row>
    <row r="30" spans="1:14" ht="15" x14ac:dyDescent="0.25">
      <c r="A30" s="256">
        <v>22</v>
      </c>
      <c r="B30" s="257"/>
      <c r="C30" s="312"/>
      <c r="D30" s="256"/>
      <c r="E30" s="256"/>
      <c r="F30" s="256"/>
      <c r="G30" s="256"/>
      <c r="H30" s="256"/>
      <c r="I30" s="256"/>
      <c r="J30" s="256"/>
      <c r="K30" s="256"/>
      <c r="L30" s="256"/>
      <c r="M30" s="313" t="str">
        <f t="shared" si="0"/>
        <v/>
      </c>
      <c r="N30" s="248"/>
    </row>
    <row r="31" spans="1:14" ht="15" x14ac:dyDescent="0.25">
      <c r="A31" s="256">
        <v>23</v>
      </c>
      <c r="B31" s="257"/>
      <c r="C31" s="312"/>
      <c r="D31" s="256"/>
      <c r="E31" s="256"/>
      <c r="F31" s="256"/>
      <c r="G31" s="256"/>
      <c r="H31" s="256"/>
      <c r="I31" s="256"/>
      <c r="J31" s="256"/>
      <c r="K31" s="256"/>
      <c r="L31" s="256"/>
      <c r="M31" s="313" t="str">
        <f t="shared" si="0"/>
        <v/>
      </c>
      <c r="N31" s="248"/>
    </row>
    <row r="32" spans="1:14" ht="15" x14ac:dyDescent="0.25">
      <c r="A32" s="256">
        <v>24</v>
      </c>
      <c r="B32" s="257"/>
      <c r="C32" s="312"/>
      <c r="D32" s="256"/>
      <c r="E32" s="256"/>
      <c r="F32" s="256"/>
      <c r="G32" s="256"/>
      <c r="H32" s="256"/>
      <c r="I32" s="256"/>
      <c r="J32" s="256"/>
      <c r="K32" s="256"/>
      <c r="L32" s="256"/>
      <c r="M32" s="313" t="str">
        <f t="shared" si="0"/>
        <v/>
      </c>
      <c r="N32" s="248"/>
    </row>
    <row r="33" spans="1:14" ht="15" x14ac:dyDescent="0.25">
      <c r="A33" s="314" t="s">
        <v>274</v>
      </c>
      <c r="B33" s="257"/>
      <c r="C33" s="312"/>
      <c r="D33" s="256"/>
      <c r="E33" s="256"/>
      <c r="F33" s="256"/>
      <c r="G33" s="256"/>
      <c r="H33" s="256"/>
      <c r="I33" s="256"/>
      <c r="J33" s="256"/>
      <c r="K33" s="256"/>
      <c r="L33" s="256"/>
      <c r="M33" s="313" t="str">
        <f t="shared" si="0"/>
        <v/>
      </c>
      <c r="N33" s="248"/>
    </row>
    <row r="34" spans="1:14" s="263" customFormat="1" x14ac:dyDescent="0.2"/>
    <row r="37" spans="1:14" s="21" customFormat="1" ht="15" x14ac:dyDescent="0.3">
      <c r="B37" s="258" t="s">
        <v>99</v>
      </c>
    </row>
    <row r="38" spans="1:14" s="21" customFormat="1" ht="15" x14ac:dyDescent="0.3">
      <c r="B38" s="258"/>
    </row>
    <row r="39" spans="1:14" s="21" customFormat="1" ht="15" x14ac:dyDescent="0.3">
      <c r="C39" s="260"/>
      <c r="D39" s="259"/>
      <c r="E39" s="259"/>
      <c r="H39" s="260"/>
      <c r="I39" s="260"/>
      <c r="J39" s="259"/>
      <c r="K39" s="259"/>
      <c r="L39" s="259"/>
    </row>
    <row r="40" spans="1:14" s="21" customFormat="1" ht="15" x14ac:dyDescent="0.3">
      <c r="C40" s="261" t="s">
        <v>262</v>
      </c>
      <c r="D40" s="259"/>
      <c r="E40" s="259"/>
      <c r="H40" s="258" t="s">
        <v>315</v>
      </c>
      <c r="M40" s="259"/>
    </row>
    <row r="41" spans="1:14" s="21" customFormat="1" ht="15" x14ac:dyDescent="0.3">
      <c r="C41" s="261" t="s">
        <v>131</v>
      </c>
      <c r="D41" s="259"/>
      <c r="E41" s="259"/>
      <c r="H41" s="262" t="s">
        <v>263</v>
      </c>
      <c r="M41" s="259"/>
    </row>
    <row r="42" spans="1:14" ht="15" x14ac:dyDescent="0.3">
      <c r="C42" s="261"/>
      <c r="F42" s="262"/>
      <c r="J42" s="264"/>
      <c r="K42" s="264"/>
      <c r="L42" s="264"/>
      <c r="M42" s="264"/>
    </row>
    <row r="43" spans="1:14" ht="15" x14ac:dyDescent="0.3">
      <c r="C43" s="261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62">
        <v>40907</v>
      </c>
      <c r="C2" t="s">
        <v>192</v>
      </c>
      <c r="E2" t="s">
        <v>225</v>
      </c>
      <c r="G2" s="82" t="s">
        <v>231</v>
      </c>
    </row>
    <row r="3" spans="1:7" ht="15" x14ac:dyDescent="0.2">
      <c r="A3" s="62">
        <v>40908</v>
      </c>
      <c r="C3" t="s">
        <v>193</v>
      </c>
      <c r="E3" t="s">
        <v>226</v>
      </c>
      <c r="G3" s="82" t="s">
        <v>232</v>
      </c>
    </row>
    <row r="4" spans="1:7" ht="15" x14ac:dyDescent="0.2">
      <c r="A4" s="62">
        <v>40909</v>
      </c>
      <c r="C4" t="s">
        <v>194</v>
      </c>
      <c r="E4" t="s">
        <v>227</v>
      </c>
      <c r="G4" s="82" t="s">
        <v>233</v>
      </c>
    </row>
    <row r="5" spans="1:7" x14ac:dyDescent="0.2">
      <c r="A5" s="62">
        <v>40910</v>
      </c>
      <c r="C5" t="s">
        <v>195</v>
      </c>
      <c r="E5" t="s">
        <v>228</v>
      </c>
    </row>
    <row r="6" spans="1:7" x14ac:dyDescent="0.2">
      <c r="A6" s="62">
        <v>40911</v>
      </c>
      <c r="C6" t="s">
        <v>196</v>
      </c>
    </row>
    <row r="7" spans="1:7" x14ac:dyDescent="0.2">
      <c r="A7" s="62">
        <v>40912</v>
      </c>
      <c r="C7" t="s">
        <v>197</v>
      </c>
    </row>
    <row r="8" spans="1:7" x14ac:dyDescent="0.2">
      <c r="A8" s="62">
        <v>40913</v>
      </c>
      <c r="C8" t="s">
        <v>198</v>
      </c>
    </row>
    <row r="9" spans="1:7" x14ac:dyDescent="0.2">
      <c r="A9" s="62">
        <v>40914</v>
      </c>
      <c r="C9" t="s">
        <v>199</v>
      </c>
    </row>
    <row r="10" spans="1:7" x14ac:dyDescent="0.2">
      <c r="A10" s="62">
        <v>40915</v>
      </c>
      <c r="C10" t="s">
        <v>200</v>
      </c>
    </row>
    <row r="11" spans="1:7" x14ac:dyDescent="0.2">
      <c r="A11" s="62">
        <v>40916</v>
      </c>
      <c r="C11" t="s">
        <v>201</v>
      </c>
    </row>
    <row r="12" spans="1:7" x14ac:dyDescent="0.2">
      <c r="A12" s="62">
        <v>40917</v>
      </c>
      <c r="C12" t="s">
        <v>202</v>
      </c>
    </row>
    <row r="13" spans="1:7" x14ac:dyDescent="0.2">
      <c r="A13" s="62">
        <v>40918</v>
      </c>
      <c r="C13" t="s">
        <v>203</v>
      </c>
    </row>
    <row r="14" spans="1:7" x14ac:dyDescent="0.2">
      <c r="A14" s="62">
        <v>40919</v>
      </c>
      <c r="C14" t="s">
        <v>204</v>
      </c>
    </row>
    <row r="15" spans="1:7" x14ac:dyDescent="0.2">
      <c r="A15" s="62">
        <v>40920</v>
      </c>
      <c r="C15" t="s">
        <v>205</v>
      </c>
    </row>
    <row r="16" spans="1:7" x14ac:dyDescent="0.2">
      <c r="A16" s="62">
        <v>40921</v>
      </c>
      <c r="C16" t="s">
        <v>206</v>
      </c>
    </row>
    <row r="17" spans="1:3" x14ac:dyDescent="0.2">
      <c r="A17" s="62">
        <v>40922</v>
      </c>
      <c r="C17" t="s">
        <v>207</v>
      </c>
    </row>
    <row r="18" spans="1:3" x14ac:dyDescent="0.2">
      <c r="A18" s="62">
        <v>40923</v>
      </c>
      <c r="C18" t="s">
        <v>208</v>
      </c>
    </row>
    <row r="19" spans="1:3" x14ac:dyDescent="0.2">
      <c r="A19" s="62">
        <v>40924</v>
      </c>
      <c r="C19" t="s">
        <v>209</v>
      </c>
    </row>
    <row r="20" spans="1:3" x14ac:dyDescent="0.2">
      <c r="A20" s="62">
        <v>40925</v>
      </c>
      <c r="C20" t="s">
        <v>210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B5" sqref="B5"/>
    </sheetView>
  </sheetViews>
  <sheetFormatPr defaultRowHeight="15" x14ac:dyDescent="0.3"/>
  <cols>
    <col min="1" max="1" width="14.28515625" style="21" bestFit="1" customWidth="1"/>
    <col min="2" max="2" width="80" style="29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98" t="s">
        <v>266</v>
      </c>
      <c r="B1" s="295"/>
      <c r="C1" s="383" t="s">
        <v>101</v>
      </c>
      <c r="D1" s="383"/>
      <c r="E1" s="155"/>
    </row>
    <row r="2" spans="1:12" s="6" customFormat="1" x14ac:dyDescent="0.3">
      <c r="A2" s="100" t="s">
        <v>132</v>
      </c>
      <c r="B2" s="295"/>
      <c r="C2" s="384"/>
      <c r="D2" s="385"/>
      <c r="E2" s="155"/>
    </row>
    <row r="3" spans="1:12" s="6" customFormat="1" x14ac:dyDescent="0.3">
      <c r="A3" s="100"/>
      <c r="B3" s="295"/>
      <c r="C3" s="99"/>
      <c r="D3" s="99"/>
      <c r="E3" s="155"/>
    </row>
    <row r="4" spans="1:12" s="2" customFormat="1" x14ac:dyDescent="0.3">
      <c r="A4" s="101" t="str">
        <f>'ფორმა N2'!A4</f>
        <v>ანგარიშვალდებული პირის დასახელება:</v>
      </c>
      <c r="B4" s="296"/>
      <c r="C4" s="100"/>
      <c r="D4" s="100"/>
      <c r="E4" s="149"/>
      <c r="L4" s="6"/>
    </row>
    <row r="5" spans="1:12" s="2" customFormat="1" x14ac:dyDescent="0.3">
      <c r="A5" s="161" t="str">
        <f>'ფორმა N1'!D4</f>
        <v xml:space="preserve"> </v>
      </c>
      <c r="B5" s="134" t="s">
        <v>542</v>
      </c>
      <c r="C5" s="126"/>
      <c r="D5" s="132"/>
      <c r="E5" s="135"/>
      <c r="F5" s="126"/>
    </row>
    <row r="6" spans="1:12" s="2" customFormat="1" x14ac:dyDescent="0.3">
      <c r="A6" s="101"/>
      <c r="B6" s="296"/>
      <c r="C6" s="100"/>
      <c r="D6" s="100"/>
      <c r="E6" s="149"/>
    </row>
    <row r="7" spans="1:12" s="6" customFormat="1" ht="18" x14ac:dyDescent="0.3">
      <c r="A7" s="124"/>
      <c r="B7" s="154"/>
      <c r="C7" s="102"/>
      <c r="D7" s="102"/>
      <c r="E7" s="155"/>
    </row>
    <row r="8" spans="1:12" s="6" customFormat="1" ht="30" x14ac:dyDescent="0.3">
      <c r="A8" s="145" t="s">
        <v>64</v>
      </c>
      <c r="B8" s="103" t="s">
        <v>243</v>
      </c>
      <c r="C8" s="103" t="s">
        <v>66</v>
      </c>
      <c r="D8" s="103" t="s">
        <v>67</v>
      </c>
      <c r="E8" s="155"/>
      <c r="F8" s="20"/>
    </row>
    <row r="9" spans="1:12" s="7" customFormat="1" x14ac:dyDescent="0.3">
      <c r="A9" s="293">
        <v>1</v>
      </c>
      <c r="B9" s="293" t="s">
        <v>65</v>
      </c>
      <c r="C9" s="109">
        <f>SUM(C10,C25)</f>
        <v>87858.41</v>
      </c>
      <c r="D9" s="109">
        <f>SUM(D10,D25)</f>
        <v>0</v>
      </c>
      <c r="E9" s="155"/>
    </row>
    <row r="10" spans="1:12" s="7" customFormat="1" x14ac:dyDescent="0.3">
      <c r="A10" s="111">
        <v>1.1000000000000001</v>
      </c>
      <c r="B10" s="111" t="s">
        <v>72</v>
      </c>
      <c r="C10" s="109">
        <f>SUM(C11,C12,C15,C18,C24)</f>
        <v>87858.41</v>
      </c>
      <c r="D10" s="109">
        <f>SUM(D11,D12,D15,D18,D23,D24)</f>
        <v>0</v>
      </c>
      <c r="E10" s="155"/>
    </row>
    <row r="11" spans="1:12" s="9" customFormat="1" ht="18" x14ac:dyDescent="0.3">
      <c r="A11" s="112" t="s">
        <v>30</v>
      </c>
      <c r="B11" s="112" t="s">
        <v>71</v>
      </c>
      <c r="C11" s="8"/>
      <c r="D11" s="8"/>
      <c r="E11" s="155"/>
    </row>
    <row r="12" spans="1:12" s="10" customFormat="1" x14ac:dyDescent="0.3">
      <c r="A12" s="112" t="s">
        <v>31</v>
      </c>
      <c r="B12" s="112" t="s">
        <v>304</v>
      </c>
      <c r="C12" s="146">
        <f>SUM(C13:C14)</f>
        <v>87840</v>
      </c>
      <c r="D12" s="146">
        <f>SUM(D13:D14)</f>
        <v>0</v>
      </c>
      <c r="E12" s="155"/>
    </row>
    <row r="13" spans="1:12" s="3" customFormat="1" x14ac:dyDescent="0.3">
      <c r="A13" s="121" t="s">
        <v>73</v>
      </c>
      <c r="B13" s="121" t="s">
        <v>307</v>
      </c>
      <c r="C13" s="8">
        <v>87840</v>
      </c>
      <c r="D13" s="8"/>
      <c r="E13" s="155"/>
    </row>
    <row r="14" spans="1:12" s="3" customFormat="1" x14ac:dyDescent="0.3">
      <c r="A14" s="121" t="s">
        <v>100</v>
      </c>
      <c r="B14" s="121" t="s">
        <v>89</v>
      </c>
      <c r="C14" s="8"/>
      <c r="D14" s="8"/>
      <c r="E14" s="155"/>
    </row>
    <row r="15" spans="1:12" s="3" customFormat="1" x14ac:dyDescent="0.3">
      <c r="A15" s="112" t="s">
        <v>74</v>
      </c>
      <c r="B15" s="112" t="s">
        <v>75</v>
      </c>
      <c r="C15" s="146">
        <f>SUM(C16:C17)</f>
        <v>0</v>
      </c>
      <c r="D15" s="146">
        <f>SUM(D16:D17)</f>
        <v>0</v>
      </c>
      <c r="E15" s="155"/>
    </row>
    <row r="16" spans="1:12" s="3" customFormat="1" x14ac:dyDescent="0.3">
      <c r="A16" s="121" t="s">
        <v>76</v>
      </c>
      <c r="B16" s="121" t="s">
        <v>78</v>
      </c>
      <c r="C16" s="8"/>
      <c r="D16" s="8"/>
      <c r="E16" s="155"/>
    </row>
    <row r="17" spans="1:5" s="3" customFormat="1" ht="30" x14ac:dyDescent="0.3">
      <c r="A17" s="121" t="s">
        <v>77</v>
      </c>
      <c r="B17" s="121" t="s">
        <v>102</v>
      </c>
      <c r="C17" s="8"/>
      <c r="D17" s="8"/>
      <c r="E17" s="155"/>
    </row>
    <row r="18" spans="1:5" s="3" customFormat="1" x14ac:dyDescent="0.3">
      <c r="A18" s="112" t="s">
        <v>79</v>
      </c>
      <c r="B18" s="112" t="s">
        <v>395</v>
      </c>
      <c r="C18" s="146">
        <f>SUM(C19:C22)</f>
        <v>0</v>
      </c>
      <c r="D18" s="146">
        <f>SUM(D19:D22)</f>
        <v>0</v>
      </c>
      <c r="E18" s="155"/>
    </row>
    <row r="19" spans="1:5" s="3" customFormat="1" x14ac:dyDescent="0.3">
      <c r="A19" s="121" t="s">
        <v>80</v>
      </c>
      <c r="B19" s="121" t="s">
        <v>81</v>
      </c>
      <c r="C19" s="8"/>
      <c r="D19" s="8"/>
      <c r="E19" s="155"/>
    </row>
    <row r="20" spans="1:5" s="3" customFormat="1" ht="30" x14ac:dyDescent="0.3">
      <c r="A20" s="121" t="s">
        <v>84</v>
      </c>
      <c r="B20" s="121" t="s">
        <v>82</v>
      </c>
      <c r="C20" s="8"/>
      <c r="D20" s="8"/>
      <c r="E20" s="155"/>
    </row>
    <row r="21" spans="1:5" s="3" customFormat="1" x14ac:dyDescent="0.3">
      <c r="A21" s="121" t="s">
        <v>85</v>
      </c>
      <c r="B21" s="121" t="s">
        <v>83</v>
      </c>
      <c r="C21" s="8"/>
      <c r="D21" s="8"/>
      <c r="E21" s="155"/>
    </row>
    <row r="22" spans="1:5" s="3" customFormat="1" x14ac:dyDescent="0.3">
      <c r="A22" s="121" t="s">
        <v>86</v>
      </c>
      <c r="B22" s="121" t="s">
        <v>422</v>
      </c>
      <c r="C22" s="8"/>
      <c r="D22" s="8"/>
      <c r="E22" s="155"/>
    </row>
    <row r="23" spans="1:5" s="3" customFormat="1" x14ac:dyDescent="0.3">
      <c r="A23" s="112" t="s">
        <v>87</v>
      </c>
      <c r="B23" s="112" t="s">
        <v>423</v>
      </c>
      <c r="C23" s="320"/>
      <c r="D23" s="8"/>
      <c r="E23" s="155"/>
    </row>
    <row r="24" spans="1:5" s="3" customFormat="1" x14ac:dyDescent="0.3">
      <c r="A24" s="112" t="s">
        <v>245</v>
      </c>
      <c r="B24" s="112" t="s">
        <v>429</v>
      </c>
      <c r="C24" s="8">
        <v>18.41</v>
      </c>
      <c r="D24" s="8"/>
      <c r="E24" s="155"/>
    </row>
    <row r="25" spans="1:5" s="3" customFormat="1" x14ac:dyDescent="0.3">
      <c r="A25" s="111">
        <v>1.2</v>
      </c>
      <c r="B25" s="293" t="s">
        <v>88</v>
      </c>
      <c r="C25" s="109">
        <f>SUM(C26,C30)</f>
        <v>0</v>
      </c>
      <c r="D25" s="109">
        <f>SUM(D26,D30)</f>
        <v>0</v>
      </c>
      <c r="E25" s="155"/>
    </row>
    <row r="26" spans="1:5" x14ac:dyDescent="0.3">
      <c r="A26" s="112" t="s">
        <v>32</v>
      </c>
      <c r="B26" s="112" t="s">
        <v>307</v>
      </c>
      <c r="C26" s="146">
        <f>SUM(C27:C29)</f>
        <v>0</v>
      </c>
      <c r="D26" s="146">
        <f>SUM(D27:D29)</f>
        <v>0</v>
      </c>
      <c r="E26" s="155"/>
    </row>
    <row r="27" spans="1:5" x14ac:dyDescent="0.3">
      <c r="A27" s="294" t="s">
        <v>90</v>
      </c>
      <c r="B27" s="121" t="s">
        <v>305</v>
      </c>
      <c r="C27" s="8"/>
      <c r="D27" s="8"/>
      <c r="E27" s="155"/>
    </row>
    <row r="28" spans="1:5" x14ac:dyDescent="0.3">
      <c r="A28" s="294" t="s">
        <v>91</v>
      </c>
      <c r="B28" s="121" t="s">
        <v>308</v>
      </c>
      <c r="C28" s="8"/>
      <c r="D28" s="8"/>
      <c r="E28" s="155"/>
    </row>
    <row r="29" spans="1:5" x14ac:dyDescent="0.3">
      <c r="A29" s="294" t="s">
        <v>432</v>
      </c>
      <c r="B29" s="121" t="s">
        <v>306</v>
      </c>
      <c r="C29" s="8"/>
      <c r="D29" s="8"/>
      <c r="E29" s="155"/>
    </row>
    <row r="30" spans="1:5" x14ac:dyDescent="0.3">
      <c r="A30" s="112" t="s">
        <v>33</v>
      </c>
      <c r="B30" s="317" t="s">
        <v>430</v>
      </c>
      <c r="C30" s="8"/>
      <c r="D30" s="8"/>
      <c r="E30" s="155"/>
    </row>
    <row r="31" spans="1:5" s="22" customFormat="1" ht="12.75" x14ac:dyDescent="0.2">
      <c r="B31" s="297"/>
    </row>
    <row r="32" spans="1:5" s="2" customFormat="1" x14ac:dyDescent="0.3">
      <c r="A32" s="1"/>
      <c r="B32" s="298"/>
      <c r="E32" s="5"/>
    </row>
    <row r="33" spans="1:9" s="2" customFormat="1" x14ac:dyDescent="0.3">
      <c r="B33" s="298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90" t="s">
        <v>99</v>
      </c>
      <c r="B36" s="298"/>
      <c r="E36" s="5"/>
    </row>
    <row r="37" spans="1:9" s="2" customFormat="1" x14ac:dyDescent="0.3">
      <c r="B37" s="298"/>
      <c r="E37"/>
      <c r="F37"/>
      <c r="G37"/>
      <c r="H37"/>
      <c r="I37"/>
    </row>
    <row r="38" spans="1:9" s="2" customFormat="1" x14ac:dyDescent="0.3">
      <c r="B38" s="2" t="s">
        <v>541</v>
      </c>
      <c r="D38" s="12"/>
      <c r="E38"/>
      <c r="F38"/>
      <c r="G38"/>
      <c r="H38"/>
      <c r="I38"/>
    </row>
    <row r="39" spans="1:9" s="2" customFormat="1" x14ac:dyDescent="0.3">
      <c r="A39"/>
      <c r="B39" s="300" t="s">
        <v>426</v>
      </c>
      <c r="D39" s="12"/>
      <c r="E39"/>
      <c r="F39"/>
      <c r="G39"/>
      <c r="H39"/>
      <c r="I39"/>
    </row>
    <row r="40" spans="1:9" s="2" customFormat="1" x14ac:dyDescent="0.3">
      <c r="A40"/>
      <c r="B40" s="298" t="s">
        <v>264</v>
      </c>
      <c r="D40" s="12"/>
      <c r="E40"/>
      <c r="F40"/>
      <c r="G40"/>
      <c r="H40"/>
      <c r="I40"/>
    </row>
    <row r="41" spans="1:9" customFormat="1" ht="12.75" x14ac:dyDescent="0.2">
      <c r="B41" s="301" t="s">
        <v>131</v>
      </c>
    </row>
    <row r="42" spans="1:9" customFormat="1" ht="12.75" x14ac:dyDescent="0.2">
      <c r="B42" s="30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C50" sqref="C50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98" t="s">
        <v>298</v>
      </c>
      <c r="B1" s="156"/>
      <c r="C1" s="383" t="s">
        <v>101</v>
      </c>
      <c r="D1" s="383"/>
      <c r="E1" s="197"/>
    </row>
    <row r="2" spans="1:12" x14ac:dyDescent="0.3">
      <c r="A2" s="100" t="s">
        <v>132</v>
      </c>
      <c r="B2" s="156"/>
      <c r="C2" s="381"/>
      <c r="D2" s="382"/>
      <c r="E2" s="197"/>
    </row>
    <row r="3" spans="1:12" x14ac:dyDescent="0.3">
      <c r="A3" s="100"/>
      <c r="B3" s="156"/>
      <c r="C3" s="99"/>
      <c r="D3" s="99"/>
      <c r="E3" s="197"/>
    </row>
    <row r="4" spans="1:12" s="2" customFormat="1" x14ac:dyDescent="0.3">
      <c r="A4" s="101" t="str">
        <f>'ფორმა N2'!A4</f>
        <v>ანგარიშვალდებული პირის დასახელება:</v>
      </c>
      <c r="B4" s="101"/>
      <c r="C4" s="100"/>
      <c r="D4" s="100"/>
      <c r="E4" s="149"/>
      <c r="L4" s="21"/>
    </row>
    <row r="5" spans="1:12" s="2" customFormat="1" x14ac:dyDescent="0.3">
      <c r="A5" s="162" t="str">
        <f>'ფორმა N1'!D4</f>
        <v xml:space="preserve"> </v>
      </c>
      <c r="B5" s="134" t="s">
        <v>542</v>
      </c>
      <c r="C5" s="126"/>
      <c r="D5" s="132"/>
      <c r="E5" s="135"/>
      <c r="F5" s="126"/>
    </row>
    <row r="6" spans="1:12" s="2" customFormat="1" x14ac:dyDescent="0.3">
      <c r="A6" s="101"/>
      <c r="B6" s="101"/>
      <c r="C6" s="100"/>
      <c r="D6" s="100"/>
      <c r="E6" s="149"/>
    </row>
    <row r="7" spans="1:12" s="6" customFormat="1" x14ac:dyDescent="0.3">
      <c r="A7" s="124"/>
      <c r="B7" s="124"/>
      <c r="C7" s="102"/>
      <c r="D7" s="102"/>
      <c r="E7" s="198"/>
    </row>
    <row r="8" spans="1:12" s="6" customFormat="1" ht="30" x14ac:dyDescent="0.3">
      <c r="A8" s="145" t="s">
        <v>64</v>
      </c>
      <c r="B8" s="103" t="s">
        <v>11</v>
      </c>
      <c r="C8" s="103" t="s">
        <v>10</v>
      </c>
      <c r="D8" s="103" t="s">
        <v>9</v>
      </c>
      <c r="E8" s="198"/>
    </row>
    <row r="9" spans="1:12" s="9" customFormat="1" ht="18" x14ac:dyDescent="0.2">
      <c r="A9" s="13">
        <v>1</v>
      </c>
      <c r="B9" s="13" t="s">
        <v>57</v>
      </c>
      <c r="C9" s="106">
        <f>SUM(C10,C13,C52,C55,C56,C57,C74,C75)</f>
        <v>104580.93000000001</v>
      </c>
      <c r="D9" s="106">
        <f>SUM(D10,D13,D52,D55,D56,D57,D63,D70,D71,D75)</f>
        <v>61879</v>
      </c>
      <c r="E9" s="199"/>
    </row>
    <row r="10" spans="1:12" s="9" customFormat="1" ht="18" x14ac:dyDescent="0.2">
      <c r="A10" s="14">
        <v>1.1000000000000001</v>
      </c>
      <c r="B10" s="14" t="s">
        <v>58</v>
      </c>
      <c r="C10" s="108">
        <v>2550</v>
      </c>
      <c r="D10" s="108">
        <v>2550</v>
      </c>
      <c r="E10" s="199"/>
    </row>
    <row r="11" spans="1:12" s="9" customFormat="1" ht="16.5" customHeight="1" x14ac:dyDescent="0.2">
      <c r="A11" s="16" t="s">
        <v>30</v>
      </c>
      <c r="B11" s="16" t="s">
        <v>59</v>
      </c>
      <c r="C11" s="33">
        <v>2550</v>
      </c>
      <c r="D11" s="34">
        <v>2550</v>
      </c>
      <c r="E11" s="199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97"/>
    </row>
    <row r="13" spans="1:12" x14ac:dyDescent="0.3">
      <c r="A13" s="14">
        <v>1.2</v>
      </c>
      <c r="B13" s="14" t="s">
        <v>60</v>
      </c>
      <c r="C13" s="108">
        <f>SUM(C14,C17,C29:C32,C35,C36,C42,C43,C44,C45,C46,C50,C51)</f>
        <v>102030.93000000001</v>
      </c>
      <c r="D13" s="108">
        <f>SUM(D14,D17,D29:D32,D35,D36,D42,D43,D44,D45,D46,D50,D51)</f>
        <v>59329</v>
      </c>
      <c r="E13" s="197"/>
    </row>
    <row r="14" spans="1:12" x14ac:dyDescent="0.3">
      <c r="A14" s="16" t="s">
        <v>32</v>
      </c>
      <c r="B14" s="16" t="s">
        <v>1</v>
      </c>
      <c r="C14" s="107">
        <f>SUM(C15:C16)</f>
        <v>0</v>
      </c>
      <c r="D14" s="107">
        <f>SUM(D15:D16)</f>
        <v>0</v>
      </c>
      <c r="E14" s="197"/>
    </row>
    <row r="15" spans="1:12" ht="17.25" customHeight="1" x14ac:dyDescent="0.3">
      <c r="A15" s="17" t="s">
        <v>90</v>
      </c>
      <c r="B15" s="17" t="s">
        <v>61</v>
      </c>
      <c r="C15" s="35"/>
      <c r="D15" s="36"/>
      <c r="E15" s="197"/>
    </row>
    <row r="16" spans="1:12" ht="17.25" customHeight="1" x14ac:dyDescent="0.3">
      <c r="A16" s="17" t="s">
        <v>91</v>
      </c>
      <c r="B16" s="17" t="s">
        <v>62</v>
      </c>
      <c r="C16" s="35"/>
      <c r="D16" s="36"/>
      <c r="E16" s="197"/>
    </row>
    <row r="17" spans="1:5" x14ac:dyDescent="0.3">
      <c r="A17" s="16" t="s">
        <v>33</v>
      </c>
      <c r="B17" s="16" t="s">
        <v>2</v>
      </c>
      <c r="C17" s="107">
        <f>SUM(C18:C23,C28)</f>
        <v>0</v>
      </c>
      <c r="D17" s="107">
        <f>SUM(D18:D23,D28)</f>
        <v>0</v>
      </c>
      <c r="E17" s="197"/>
    </row>
    <row r="18" spans="1:5" ht="30" x14ac:dyDescent="0.3">
      <c r="A18" s="17" t="s">
        <v>12</v>
      </c>
      <c r="B18" s="17" t="s">
        <v>244</v>
      </c>
      <c r="C18" s="37"/>
      <c r="D18" s="38"/>
      <c r="E18" s="197"/>
    </row>
    <row r="19" spans="1:5" x14ac:dyDescent="0.3">
      <c r="A19" s="17" t="s">
        <v>13</v>
      </c>
      <c r="B19" s="17" t="s">
        <v>14</v>
      </c>
      <c r="C19" s="37"/>
      <c r="D19" s="39"/>
      <c r="E19" s="197"/>
    </row>
    <row r="20" spans="1:5" ht="30" x14ac:dyDescent="0.3">
      <c r="A20" s="17" t="s">
        <v>277</v>
      </c>
      <c r="B20" s="17" t="s">
        <v>22</v>
      </c>
      <c r="C20" s="37"/>
      <c r="D20" s="40"/>
      <c r="E20" s="197"/>
    </row>
    <row r="21" spans="1:5" x14ac:dyDescent="0.3">
      <c r="A21" s="17" t="s">
        <v>278</v>
      </c>
      <c r="B21" s="17" t="s">
        <v>15</v>
      </c>
      <c r="C21" s="37"/>
      <c r="D21" s="40"/>
      <c r="E21" s="197"/>
    </row>
    <row r="22" spans="1:5" x14ac:dyDescent="0.3">
      <c r="A22" s="17" t="s">
        <v>279</v>
      </c>
      <c r="B22" s="17" t="s">
        <v>16</v>
      </c>
      <c r="C22" s="37"/>
      <c r="D22" s="40"/>
      <c r="E22" s="197"/>
    </row>
    <row r="23" spans="1:5" x14ac:dyDescent="0.3">
      <c r="A23" s="17" t="s">
        <v>280</v>
      </c>
      <c r="B23" s="17" t="s">
        <v>17</v>
      </c>
      <c r="C23" s="159">
        <f>SUM(C24:C27)</f>
        <v>0</v>
      </c>
      <c r="D23" s="159">
        <f>SUM(D24:D27)</f>
        <v>0</v>
      </c>
      <c r="E23" s="197"/>
    </row>
    <row r="24" spans="1:5" ht="16.5" customHeight="1" x14ac:dyDescent="0.3">
      <c r="A24" s="18" t="s">
        <v>281</v>
      </c>
      <c r="B24" s="18" t="s">
        <v>18</v>
      </c>
      <c r="C24" s="37"/>
      <c r="D24" s="40"/>
      <c r="E24" s="197"/>
    </row>
    <row r="25" spans="1:5" ht="16.5" customHeight="1" x14ac:dyDescent="0.3">
      <c r="A25" s="18" t="s">
        <v>282</v>
      </c>
      <c r="B25" s="18" t="s">
        <v>19</v>
      </c>
      <c r="C25" s="37"/>
      <c r="D25" s="40"/>
      <c r="E25" s="197"/>
    </row>
    <row r="26" spans="1:5" ht="16.5" customHeight="1" x14ac:dyDescent="0.3">
      <c r="A26" s="18" t="s">
        <v>283</v>
      </c>
      <c r="B26" s="18" t="s">
        <v>20</v>
      </c>
      <c r="C26" s="37"/>
      <c r="D26" s="40"/>
      <c r="E26" s="197"/>
    </row>
    <row r="27" spans="1:5" ht="16.5" customHeight="1" x14ac:dyDescent="0.3">
      <c r="A27" s="18" t="s">
        <v>284</v>
      </c>
      <c r="B27" s="18" t="s">
        <v>23</v>
      </c>
      <c r="C27" s="37"/>
      <c r="D27" s="41"/>
      <c r="E27" s="197"/>
    </row>
    <row r="28" spans="1:5" x14ac:dyDescent="0.3">
      <c r="A28" s="17" t="s">
        <v>285</v>
      </c>
      <c r="B28" s="17" t="s">
        <v>21</v>
      </c>
      <c r="C28" s="37"/>
      <c r="D28" s="41"/>
      <c r="E28" s="197"/>
    </row>
    <row r="29" spans="1:5" x14ac:dyDescent="0.3">
      <c r="A29" s="16" t="s">
        <v>34</v>
      </c>
      <c r="B29" s="16" t="s">
        <v>3</v>
      </c>
      <c r="C29" s="33"/>
      <c r="D29" s="34"/>
      <c r="E29" s="197"/>
    </row>
    <row r="30" spans="1:5" x14ac:dyDescent="0.3">
      <c r="A30" s="16" t="s">
        <v>35</v>
      </c>
      <c r="B30" s="16" t="s">
        <v>4</v>
      </c>
      <c r="C30" s="33"/>
      <c r="D30" s="34"/>
      <c r="E30" s="197"/>
    </row>
    <row r="31" spans="1:5" x14ac:dyDescent="0.3">
      <c r="A31" s="16" t="s">
        <v>36</v>
      </c>
      <c r="B31" s="16" t="s">
        <v>5</v>
      </c>
      <c r="C31" s="33"/>
      <c r="D31" s="34"/>
      <c r="E31" s="197"/>
    </row>
    <row r="32" spans="1:5" ht="30" x14ac:dyDescent="0.3">
      <c r="A32" s="16" t="s">
        <v>37</v>
      </c>
      <c r="B32" s="16" t="s">
        <v>63</v>
      </c>
      <c r="C32" s="107">
        <f>SUM(C33:C34)</f>
        <v>0</v>
      </c>
      <c r="D32" s="107">
        <f>SUM(D33:D34)</f>
        <v>0</v>
      </c>
      <c r="E32" s="197"/>
    </row>
    <row r="33" spans="1:5" x14ac:dyDescent="0.3">
      <c r="A33" s="17" t="s">
        <v>286</v>
      </c>
      <c r="B33" s="17" t="s">
        <v>56</v>
      </c>
      <c r="C33" s="33"/>
      <c r="D33" s="34"/>
      <c r="E33" s="197"/>
    </row>
    <row r="34" spans="1:5" x14ac:dyDescent="0.3">
      <c r="A34" s="17" t="s">
        <v>287</v>
      </c>
      <c r="B34" s="17" t="s">
        <v>55</v>
      </c>
      <c r="C34" s="33"/>
      <c r="D34" s="34"/>
      <c r="E34" s="197"/>
    </row>
    <row r="35" spans="1:5" x14ac:dyDescent="0.3">
      <c r="A35" s="16" t="s">
        <v>38</v>
      </c>
      <c r="B35" s="16" t="s">
        <v>49</v>
      </c>
      <c r="C35" s="33">
        <v>23.85</v>
      </c>
      <c r="D35" s="34">
        <v>24</v>
      </c>
      <c r="E35" s="197"/>
    </row>
    <row r="36" spans="1:5" x14ac:dyDescent="0.3">
      <c r="A36" s="16" t="s">
        <v>39</v>
      </c>
      <c r="B36" s="16" t="s">
        <v>348</v>
      </c>
      <c r="C36" s="107">
        <f>SUM(C37:C41)</f>
        <v>93994.08</v>
      </c>
      <c r="D36" s="107">
        <v>52042</v>
      </c>
      <c r="E36" s="197"/>
    </row>
    <row r="37" spans="1:5" x14ac:dyDescent="0.3">
      <c r="A37" s="17" t="s">
        <v>345</v>
      </c>
      <c r="B37" s="17" t="s">
        <v>349</v>
      </c>
      <c r="C37" s="33"/>
      <c r="D37" s="33"/>
      <c r="E37" s="197"/>
    </row>
    <row r="38" spans="1:5" x14ac:dyDescent="0.3">
      <c r="A38" s="17" t="s">
        <v>346</v>
      </c>
      <c r="B38" s="17" t="s">
        <v>350</v>
      </c>
      <c r="C38" s="33">
        <v>82915.63</v>
      </c>
      <c r="D38" s="33">
        <v>40963</v>
      </c>
      <c r="E38" s="197"/>
    </row>
    <row r="39" spans="1:5" x14ac:dyDescent="0.3">
      <c r="A39" s="17" t="s">
        <v>347</v>
      </c>
      <c r="B39" s="17" t="s">
        <v>353</v>
      </c>
      <c r="C39" s="33"/>
      <c r="D39" s="34"/>
      <c r="E39" s="197"/>
    </row>
    <row r="40" spans="1:5" x14ac:dyDescent="0.3">
      <c r="A40" s="17" t="s">
        <v>352</v>
      </c>
      <c r="B40" s="17" t="s">
        <v>354</v>
      </c>
      <c r="C40" s="33"/>
      <c r="D40" s="34"/>
      <c r="E40" s="197"/>
    </row>
    <row r="41" spans="1:5" x14ac:dyDescent="0.3">
      <c r="A41" s="17" t="s">
        <v>355</v>
      </c>
      <c r="B41" s="17" t="s">
        <v>351</v>
      </c>
      <c r="C41" s="33">
        <v>11078.45</v>
      </c>
      <c r="D41" s="34">
        <v>11078</v>
      </c>
      <c r="E41" s="197"/>
    </row>
    <row r="42" spans="1:5" ht="30" x14ac:dyDescent="0.3">
      <c r="A42" s="16" t="s">
        <v>40</v>
      </c>
      <c r="B42" s="16" t="s">
        <v>28</v>
      </c>
      <c r="C42" s="33">
        <v>886</v>
      </c>
      <c r="D42" s="34">
        <v>886</v>
      </c>
      <c r="E42" s="197"/>
    </row>
    <row r="43" spans="1:5" x14ac:dyDescent="0.3">
      <c r="A43" s="16" t="s">
        <v>41</v>
      </c>
      <c r="B43" s="16" t="s">
        <v>24</v>
      </c>
      <c r="C43" s="33"/>
      <c r="D43" s="34"/>
      <c r="E43" s="197"/>
    </row>
    <row r="44" spans="1:5" x14ac:dyDescent="0.3">
      <c r="A44" s="16" t="s">
        <v>42</v>
      </c>
      <c r="B44" s="16" t="s">
        <v>25</v>
      </c>
      <c r="C44" s="33"/>
      <c r="D44" s="34"/>
      <c r="E44" s="197"/>
    </row>
    <row r="45" spans="1:5" x14ac:dyDescent="0.3">
      <c r="A45" s="16" t="s">
        <v>43</v>
      </c>
      <c r="B45" s="16" t="s">
        <v>26</v>
      </c>
      <c r="C45" s="33"/>
      <c r="D45" s="34"/>
      <c r="E45" s="197"/>
    </row>
    <row r="46" spans="1:5" x14ac:dyDescent="0.3">
      <c r="A46" s="16" t="s">
        <v>44</v>
      </c>
      <c r="B46" s="16" t="s">
        <v>292</v>
      </c>
      <c r="C46" s="107">
        <f>SUM(C47:C49)</f>
        <v>7127</v>
      </c>
      <c r="D46" s="107">
        <f>SUM(D47:D49)</f>
        <v>6377</v>
      </c>
      <c r="E46" s="197"/>
    </row>
    <row r="47" spans="1:5" x14ac:dyDescent="0.3">
      <c r="A47" s="121" t="s">
        <v>360</v>
      </c>
      <c r="B47" s="121" t="s">
        <v>363</v>
      </c>
      <c r="C47" s="33">
        <v>7127</v>
      </c>
      <c r="D47" s="34">
        <v>6377</v>
      </c>
      <c r="E47" s="197"/>
    </row>
    <row r="48" spans="1:5" x14ac:dyDescent="0.3">
      <c r="A48" s="121" t="s">
        <v>361</v>
      </c>
      <c r="B48" s="121" t="s">
        <v>362</v>
      </c>
      <c r="C48" s="33"/>
      <c r="D48" s="34"/>
      <c r="E48" s="197"/>
    </row>
    <row r="49" spans="1:5" x14ac:dyDescent="0.3">
      <c r="A49" s="121" t="s">
        <v>364</v>
      </c>
      <c r="B49" s="121" t="s">
        <v>365</v>
      </c>
      <c r="C49" s="33"/>
      <c r="D49" s="34"/>
      <c r="E49" s="197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197"/>
    </row>
    <row r="51" spans="1:5" x14ac:dyDescent="0.3">
      <c r="A51" s="16" t="s">
        <v>46</v>
      </c>
      <c r="B51" s="16" t="s">
        <v>6</v>
      </c>
      <c r="C51" s="33"/>
      <c r="D51" s="34"/>
      <c r="E51" s="197"/>
    </row>
    <row r="52" spans="1:5" ht="30" x14ac:dyDescent="0.3">
      <c r="A52" s="14">
        <v>1.3</v>
      </c>
      <c r="B52" s="111" t="s">
        <v>392</v>
      </c>
      <c r="C52" s="108">
        <f>SUM(C53:C54)</f>
        <v>0</v>
      </c>
      <c r="D52" s="108">
        <f>SUM(D53:D54)</f>
        <v>0</v>
      </c>
      <c r="E52" s="197"/>
    </row>
    <row r="53" spans="1:5" ht="30" x14ac:dyDescent="0.3">
      <c r="A53" s="16" t="s">
        <v>50</v>
      </c>
      <c r="B53" s="16" t="s">
        <v>48</v>
      </c>
      <c r="C53" s="33"/>
      <c r="D53" s="34"/>
      <c r="E53" s="197"/>
    </row>
    <row r="54" spans="1:5" x14ac:dyDescent="0.3">
      <c r="A54" s="16" t="s">
        <v>51</v>
      </c>
      <c r="B54" s="16" t="s">
        <v>47</v>
      </c>
      <c r="C54" s="33"/>
      <c r="D54" s="34"/>
      <c r="E54" s="197"/>
    </row>
    <row r="55" spans="1:5" x14ac:dyDescent="0.3">
      <c r="A55" s="14">
        <v>1.4</v>
      </c>
      <c r="B55" s="14" t="s">
        <v>394</v>
      </c>
      <c r="C55" s="33"/>
      <c r="D55" s="34"/>
      <c r="E55" s="197"/>
    </row>
    <row r="56" spans="1:5" x14ac:dyDescent="0.3">
      <c r="A56" s="14">
        <v>1.5</v>
      </c>
      <c r="B56" s="14" t="s">
        <v>7</v>
      </c>
      <c r="C56" s="37"/>
      <c r="D56" s="40"/>
      <c r="E56" s="197"/>
    </row>
    <row r="57" spans="1:5" x14ac:dyDescent="0.3">
      <c r="A57" s="14">
        <v>1.6</v>
      </c>
      <c r="B57" s="45" t="s">
        <v>8</v>
      </c>
      <c r="C57" s="108">
        <f>SUM(C58:C62)</f>
        <v>0</v>
      </c>
      <c r="D57" s="108">
        <f>SUM(D58:D62)</f>
        <v>0</v>
      </c>
      <c r="E57" s="197"/>
    </row>
    <row r="58" spans="1:5" x14ac:dyDescent="0.3">
      <c r="A58" s="16" t="s">
        <v>293</v>
      </c>
      <c r="B58" s="46" t="s">
        <v>52</v>
      </c>
      <c r="C58" s="37"/>
      <c r="D58" s="40"/>
      <c r="E58" s="197"/>
    </row>
    <row r="59" spans="1:5" ht="30" x14ac:dyDescent="0.3">
      <c r="A59" s="16" t="s">
        <v>294</v>
      </c>
      <c r="B59" s="46" t="s">
        <v>54</v>
      </c>
      <c r="C59" s="37"/>
      <c r="D59" s="40"/>
      <c r="E59" s="197"/>
    </row>
    <row r="60" spans="1:5" x14ac:dyDescent="0.3">
      <c r="A60" s="16" t="s">
        <v>295</v>
      </c>
      <c r="B60" s="46" t="s">
        <v>53</v>
      </c>
      <c r="C60" s="40"/>
      <c r="D60" s="40"/>
      <c r="E60" s="197"/>
    </row>
    <row r="61" spans="1:5" x14ac:dyDescent="0.3">
      <c r="A61" s="16" t="s">
        <v>296</v>
      </c>
      <c r="B61" s="46" t="s">
        <v>27</v>
      </c>
      <c r="C61" s="37"/>
      <c r="D61" s="40"/>
      <c r="E61" s="197"/>
    </row>
    <row r="62" spans="1:5" x14ac:dyDescent="0.3">
      <c r="A62" s="16" t="s">
        <v>331</v>
      </c>
      <c r="B62" s="267" t="s">
        <v>332</v>
      </c>
      <c r="C62" s="37"/>
      <c r="D62" s="268"/>
      <c r="E62" s="197"/>
    </row>
    <row r="63" spans="1:5" x14ac:dyDescent="0.3">
      <c r="A63" s="13">
        <v>2</v>
      </c>
      <c r="B63" s="47" t="s">
        <v>98</v>
      </c>
      <c r="C63" s="324"/>
      <c r="D63" s="160">
        <f>SUM(D64:D69)</f>
        <v>0</v>
      </c>
      <c r="E63" s="197"/>
    </row>
    <row r="64" spans="1:5" x14ac:dyDescent="0.3">
      <c r="A64" s="15">
        <v>2.1</v>
      </c>
      <c r="B64" s="48" t="s">
        <v>92</v>
      </c>
      <c r="C64" s="324"/>
      <c r="D64" s="42"/>
      <c r="E64" s="197"/>
    </row>
    <row r="65" spans="1:5" x14ac:dyDescent="0.3">
      <c r="A65" s="15">
        <v>2.2000000000000002</v>
      </c>
      <c r="B65" s="48" t="s">
        <v>96</v>
      </c>
      <c r="C65" s="326"/>
      <c r="D65" s="43"/>
      <c r="E65" s="197"/>
    </row>
    <row r="66" spans="1:5" x14ac:dyDescent="0.3">
      <c r="A66" s="15">
        <v>2.2999999999999998</v>
      </c>
      <c r="B66" s="48" t="s">
        <v>95</v>
      </c>
      <c r="C66" s="326"/>
      <c r="D66" s="43"/>
      <c r="E66" s="197"/>
    </row>
    <row r="67" spans="1:5" x14ac:dyDescent="0.3">
      <c r="A67" s="15">
        <v>2.4</v>
      </c>
      <c r="B67" s="48" t="s">
        <v>97</v>
      </c>
      <c r="C67" s="326"/>
      <c r="D67" s="43"/>
      <c r="E67" s="197"/>
    </row>
    <row r="68" spans="1:5" x14ac:dyDescent="0.3">
      <c r="A68" s="15">
        <v>2.5</v>
      </c>
      <c r="B68" s="48" t="s">
        <v>93</v>
      </c>
      <c r="C68" s="326"/>
      <c r="D68" s="43"/>
      <c r="E68" s="197"/>
    </row>
    <row r="69" spans="1:5" x14ac:dyDescent="0.3">
      <c r="A69" s="15">
        <v>2.6</v>
      </c>
      <c r="B69" s="48" t="s">
        <v>94</v>
      </c>
      <c r="C69" s="326"/>
      <c r="D69" s="43"/>
      <c r="E69" s="197"/>
    </row>
    <row r="70" spans="1:5" s="2" customFormat="1" x14ac:dyDescent="0.3">
      <c r="A70" s="13">
        <v>3</v>
      </c>
      <c r="B70" s="322" t="s">
        <v>427</v>
      </c>
      <c r="C70" s="325"/>
      <c r="D70" s="323"/>
      <c r="E70" s="144"/>
    </row>
    <row r="71" spans="1:5" s="2" customFormat="1" x14ac:dyDescent="0.3">
      <c r="A71" s="13">
        <v>4</v>
      </c>
      <c r="B71" s="13" t="s">
        <v>246</v>
      </c>
      <c r="C71" s="325">
        <f>SUM(C72:C73)</f>
        <v>0</v>
      </c>
      <c r="D71" s="109">
        <f>SUM(D72:D73)</f>
        <v>0</v>
      </c>
      <c r="E71" s="144"/>
    </row>
    <row r="72" spans="1:5" s="2" customFormat="1" x14ac:dyDescent="0.3">
      <c r="A72" s="15">
        <v>4.0999999999999996</v>
      </c>
      <c r="B72" s="15" t="s">
        <v>247</v>
      </c>
      <c r="C72" s="8"/>
      <c r="D72" s="8"/>
      <c r="E72" s="144"/>
    </row>
    <row r="73" spans="1:5" s="2" customFormat="1" x14ac:dyDescent="0.3">
      <c r="A73" s="15">
        <v>4.2</v>
      </c>
      <c r="B73" s="15" t="s">
        <v>248</v>
      </c>
      <c r="C73" s="8"/>
      <c r="D73" s="8"/>
      <c r="E73" s="144"/>
    </row>
    <row r="74" spans="1:5" s="2" customFormat="1" x14ac:dyDescent="0.3">
      <c r="A74" s="13">
        <v>5</v>
      </c>
      <c r="B74" s="321" t="s">
        <v>275</v>
      </c>
      <c r="C74" s="8"/>
      <c r="D74" s="109"/>
      <c r="E74" s="144"/>
    </row>
    <row r="75" spans="1:5" s="2" customFormat="1" ht="30" x14ac:dyDescent="0.3">
      <c r="A75" s="13">
        <v>6</v>
      </c>
      <c r="B75" s="321" t="s">
        <v>434</v>
      </c>
      <c r="C75" s="108">
        <f>SUM(C76:C81)</f>
        <v>0</v>
      </c>
      <c r="D75" s="108">
        <f>SUM(D76:D81)</f>
        <v>0</v>
      </c>
      <c r="E75" s="144"/>
    </row>
    <row r="76" spans="1:5" s="2" customFormat="1" x14ac:dyDescent="0.3">
      <c r="A76" s="15">
        <v>6.1</v>
      </c>
      <c r="B76" s="15" t="s">
        <v>68</v>
      </c>
      <c r="C76" s="8"/>
      <c r="D76" s="8"/>
      <c r="E76" s="144"/>
    </row>
    <row r="77" spans="1:5" s="2" customFormat="1" x14ac:dyDescent="0.3">
      <c r="A77" s="15">
        <v>6.2</v>
      </c>
      <c r="B77" s="15" t="s">
        <v>70</v>
      </c>
      <c r="C77" s="8"/>
      <c r="D77" s="8"/>
      <c r="E77" s="144"/>
    </row>
    <row r="78" spans="1:5" s="2" customFormat="1" x14ac:dyDescent="0.3">
      <c r="A78" s="15">
        <v>6.3</v>
      </c>
      <c r="B78" s="15" t="s">
        <v>69</v>
      </c>
      <c r="C78" s="8"/>
      <c r="D78" s="8"/>
      <c r="E78" s="144"/>
    </row>
    <row r="79" spans="1:5" s="2" customFormat="1" x14ac:dyDescent="0.3">
      <c r="A79" s="15">
        <v>6.4</v>
      </c>
      <c r="B79" s="15" t="s">
        <v>435</v>
      </c>
      <c r="C79" s="8"/>
      <c r="D79" s="8"/>
      <c r="E79" s="144"/>
    </row>
    <row r="80" spans="1:5" s="2" customFormat="1" x14ac:dyDescent="0.3">
      <c r="A80" s="15">
        <v>6.5</v>
      </c>
      <c r="B80" s="15" t="s">
        <v>436</v>
      </c>
      <c r="C80" s="8"/>
      <c r="D80" s="8"/>
      <c r="E80" s="144"/>
    </row>
    <row r="81" spans="1:9" s="2" customFormat="1" x14ac:dyDescent="0.3">
      <c r="A81" s="15">
        <v>6.6</v>
      </c>
      <c r="B81" s="15" t="s">
        <v>8</v>
      </c>
      <c r="C81" s="8"/>
      <c r="D81" s="8"/>
      <c r="E81" s="144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90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B87" s="2" t="s">
        <v>541</v>
      </c>
      <c r="D87" s="12"/>
      <c r="E87"/>
      <c r="F87"/>
      <c r="G87"/>
      <c r="H87"/>
      <c r="I87"/>
    </row>
    <row r="88" spans="1:9" s="2" customFormat="1" x14ac:dyDescent="0.3">
      <c r="A88"/>
      <c r="B88" s="90" t="s">
        <v>265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12"/>
      <c r="E89"/>
      <c r="F89"/>
      <c r="G89"/>
      <c r="H89"/>
      <c r="I89"/>
    </row>
    <row r="90" spans="1:9" customFormat="1" ht="12.75" x14ac:dyDescent="0.2">
      <c r="B90" s="85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B6" sqref="B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6" s="6" customFormat="1" x14ac:dyDescent="0.3">
      <c r="A1" s="98" t="s">
        <v>329</v>
      </c>
      <c r="B1" s="101"/>
      <c r="C1" s="383" t="s">
        <v>101</v>
      </c>
      <c r="D1" s="383"/>
      <c r="E1" s="115"/>
    </row>
    <row r="2" spans="1:6" s="6" customFormat="1" x14ac:dyDescent="0.3">
      <c r="A2" s="98" t="s">
        <v>323</v>
      </c>
      <c r="B2" s="101"/>
      <c r="C2" s="381"/>
      <c r="D2" s="381"/>
      <c r="E2" s="115"/>
    </row>
    <row r="3" spans="1:6" s="6" customFormat="1" x14ac:dyDescent="0.3">
      <c r="A3" s="100" t="s">
        <v>132</v>
      </c>
      <c r="B3" s="98"/>
      <c r="C3" s="210"/>
      <c r="D3" s="210"/>
      <c r="E3" s="115"/>
    </row>
    <row r="4" spans="1:6" s="6" customFormat="1" x14ac:dyDescent="0.3">
      <c r="A4" s="100"/>
      <c r="B4" s="100"/>
      <c r="C4" s="210"/>
      <c r="D4" s="210"/>
      <c r="E4" s="115"/>
    </row>
    <row r="5" spans="1:6" x14ac:dyDescent="0.3">
      <c r="A5" s="101" t="str">
        <f>'ფორმა N2'!A4</f>
        <v>ანგარიშვალდებული პირის დასახელება:</v>
      </c>
      <c r="B5" s="101"/>
      <c r="C5" s="100"/>
      <c r="D5" s="100"/>
      <c r="E5" s="116"/>
    </row>
    <row r="6" spans="1:6" x14ac:dyDescent="0.3">
      <c r="A6" s="104"/>
      <c r="B6" s="134" t="s">
        <v>542</v>
      </c>
      <c r="C6" s="126"/>
      <c r="D6" s="132"/>
      <c r="E6" s="135"/>
      <c r="F6" s="126"/>
    </row>
    <row r="7" spans="1:6" x14ac:dyDescent="0.3">
      <c r="A7" s="101"/>
      <c r="B7" s="101"/>
      <c r="C7" s="100"/>
      <c r="D7" s="100"/>
      <c r="E7" s="116"/>
    </row>
    <row r="8" spans="1:6" s="6" customFormat="1" x14ac:dyDescent="0.3">
      <c r="A8" s="209"/>
      <c r="B8" s="209"/>
      <c r="C8" s="102"/>
      <c r="D8" s="102"/>
      <c r="E8" s="115"/>
    </row>
    <row r="9" spans="1:6" s="6" customFormat="1" ht="30" x14ac:dyDescent="0.3">
      <c r="A9" s="113" t="s">
        <v>64</v>
      </c>
      <c r="B9" s="113" t="s">
        <v>328</v>
      </c>
      <c r="C9" s="103" t="s">
        <v>10</v>
      </c>
      <c r="D9" s="103" t="s">
        <v>9</v>
      </c>
      <c r="E9" s="115"/>
    </row>
    <row r="10" spans="1:6" s="9" customFormat="1" ht="18" x14ac:dyDescent="0.2">
      <c r="A10" s="122" t="s">
        <v>324</v>
      </c>
      <c r="B10" s="122"/>
      <c r="C10" s="4"/>
      <c r="D10" s="4"/>
      <c r="E10" s="117"/>
    </row>
    <row r="11" spans="1:6" s="10" customFormat="1" x14ac:dyDescent="0.2">
      <c r="A11" s="122" t="s">
        <v>325</v>
      </c>
      <c r="B11" s="122"/>
      <c r="C11" s="4"/>
      <c r="D11" s="4"/>
      <c r="E11" s="118"/>
    </row>
    <row r="12" spans="1:6" s="10" customFormat="1" x14ac:dyDescent="0.2">
      <c r="A12" s="111" t="s">
        <v>274</v>
      </c>
      <c r="B12" s="111"/>
      <c r="C12" s="4"/>
      <c r="D12" s="4"/>
      <c r="E12" s="118"/>
    </row>
    <row r="13" spans="1:6" s="10" customFormat="1" x14ac:dyDescent="0.2">
      <c r="A13" s="111" t="s">
        <v>274</v>
      </c>
      <c r="B13" s="111"/>
      <c r="C13" s="4"/>
      <c r="D13" s="4"/>
      <c r="E13" s="118"/>
    </row>
    <row r="14" spans="1:6" s="10" customFormat="1" x14ac:dyDescent="0.2">
      <c r="A14" s="111" t="s">
        <v>274</v>
      </c>
      <c r="B14" s="111"/>
      <c r="C14" s="4"/>
      <c r="D14" s="4"/>
      <c r="E14" s="118"/>
    </row>
    <row r="15" spans="1:6" s="10" customFormat="1" x14ac:dyDescent="0.2">
      <c r="A15" s="111" t="s">
        <v>274</v>
      </c>
      <c r="B15" s="111"/>
      <c r="C15" s="4"/>
      <c r="D15" s="4"/>
      <c r="E15" s="118"/>
    </row>
    <row r="16" spans="1:6" s="10" customFormat="1" x14ac:dyDescent="0.2">
      <c r="A16" s="111" t="s">
        <v>274</v>
      </c>
      <c r="B16" s="111"/>
      <c r="C16" s="4"/>
      <c r="D16" s="4"/>
      <c r="E16" s="118"/>
    </row>
    <row r="17" spans="1:5" s="10" customFormat="1" ht="17.25" customHeight="1" x14ac:dyDescent="0.2">
      <c r="A17" s="122" t="s">
        <v>326</v>
      </c>
      <c r="B17" s="111"/>
      <c r="C17" s="4"/>
      <c r="D17" s="4"/>
      <c r="E17" s="118"/>
    </row>
    <row r="18" spans="1:5" s="10" customFormat="1" ht="18" customHeight="1" x14ac:dyDescent="0.2">
      <c r="A18" s="122" t="s">
        <v>327</v>
      </c>
      <c r="B18" s="111"/>
      <c r="C18" s="4"/>
      <c r="D18" s="4"/>
      <c r="E18" s="118"/>
    </row>
    <row r="19" spans="1:5" s="10" customFormat="1" x14ac:dyDescent="0.2">
      <c r="A19" s="111" t="s">
        <v>274</v>
      </c>
      <c r="B19" s="111"/>
      <c r="C19" s="4"/>
      <c r="D19" s="4"/>
      <c r="E19" s="118"/>
    </row>
    <row r="20" spans="1:5" s="10" customFormat="1" x14ac:dyDescent="0.2">
      <c r="A20" s="111" t="s">
        <v>274</v>
      </c>
      <c r="B20" s="111"/>
      <c r="C20" s="4"/>
      <c r="D20" s="4"/>
      <c r="E20" s="118"/>
    </row>
    <row r="21" spans="1:5" s="10" customFormat="1" x14ac:dyDescent="0.2">
      <c r="A21" s="111" t="s">
        <v>274</v>
      </c>
      <c r="B21" s="111"/>
      <c r="C21" s="4"/>
      <c r="D21" s="4"/>
      <c r="E21" s="118"/>
    </row>
    <row r="22" spans="1:5" s="10" customFormat="1" x14ac:dyDescent="0.2">
      <c r="A22" s="111" t="s">
        <v>274</v>
      </c>
      <c r="B22" s="111"/>
      <c r="C22" s="4"/>
      <c r="D22" s="4"/>
      <c r="E22" s="118"/>
    </row>
    <row r="23" spans="1:5" s="10" customFormat="1" x14ac:dyDescent="0.2">
      <c r="A23" s="111" t="s">
        <v>274</v>
      </c>
      <c r="B23" s="111"/>
      <c r="C23" s="4"/>
      <c r="D23" s="4"/>
      <c r="E23" s="118"/>
    </row>
    <row r="24" spans="1:5" s="3" customFormat="1" x14ac:dyDescent="0.2">
      <c r="A24" s="112"/>
      <c r="B24" s="112"/>
      <c r="C24" s="4"/>
      <c r="D24" s="4"/>
      <c r="E24" s="119"/>
    </row>
    <row r="25" spans="1:5" x14ac:dyDescent="0.3">
      <c r="A25" s="123"/>
      <c r="B25" s="123" t="s">
        <v>330</v>
      </c>
      <c r="C25" s="110">
        <f>SUM(C10:C24)</f>
        <v>0</v>
      </c>
      <c r="D25" s="110">
        <f>SUM(D10:D24)</f>
        <v>0</v>
      </c>
      <c r="E25" s="120"/>
    </row>
    <row r="26" spans="1:5" x14ac:dyDescent="0.3">
      <c r="A26" s="44"/>
      <c r="B26" s="44"/>
    </row>
    <row r="27" spans="1:5" x14ac:dyDescent="0.3">
      <c r="A27" s="2" t="s">
        <v>412</v>
      </c>
      <c r="E27" s="5"/>
    </row>
    <row r="28" spans="1:5" x14ac:dyDescent="0.3">
      <c r="A28" s="2" t="s">
        <v>396</v>
      </c>
    </row>
    <row r="29" spans="1:5" x14ac:dyDescent="0.3">
      <c r="A29" s="266" t="s">
        <v>397</v>
      </c>
    </row>
    <row r="30" spans="1:5" x14ac:dyDescent="0.3">
      <c r="A30" s="266"/>
    </row>
    <row r="31" spans="1:5" x14ac:dyDescent="0.3">
      <c r="A31" s="266" t="s">
        <v>343</v>
      </c>
    </row>
    <row r="32" spans="1:5" s="22" customFormat="1" ht="12.75" x14ac:dyDescent="0.2"/>
    <row r="33" spans="1:9" x14ac:dyDescent="0.3">
      <c r="A33" s="90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B35" s="2" t="s">
        <v>541</v>
      </c>
      <c r="D35" s="12"/>
      <c r="E35"/>
      <c r="F35"/>
      <c r="G35"/>
      <c r="H35"/>
      <c r="I35"/>
    </row>
    <row r="36" spans="1:9" x14ac:dyDescent="0.3">
      <c r="A36" s="90"/>
      <c r="B36" s="90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85"/>
      <c r="B38" s="85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B5" sqref="B5"/>
    </sheetView>
  </sheetViews>
  <sheetFormatPr defaultRowHeight="12.75" x14ac:dyDescent="0.2"/>
  <cols>
    <col min="1" max="1" width="5.42578125" style="235" customWidth="1"/>
    <col min="2" max="2" width="20.85546875" style="235" customWidth="1"/>
    <col min="3" max="3" width="26" style="235" customWidth="1"/>
    <col min="4" max="4" width="17" style="235" customWidth="1"/>
    <col min="5" max="5" width="18.140625" style="235" customWidth="1"/>
    <col min="6" max="6" width="14.7109375" style="235" customWidth="1"/>
    <col min="7" max="7" width="15.5703125" style="235" customWidth="1"/>
    <col min="8" max="8" width="14.7109375" style="235" customWidth="1"/>
    <col min="9" max="9" width="29.7109375" style="235" customWidth="1"/>
    <col min="10" max="10" width="0" style="235" hidden="1" customWidth="1"/>
    <col min="11" max="16384" width="9.140625" style="235"/>
  </cols>
  <sheetData>
    <row r="1" spans="1:10" ht="15" x14ac:dyDescent="0.3">
      <c r="A1" s="98" t="s">
        <v>446</v>
      </c>
      <c r="B1" s="98"/>
      <c r="C1" s="101"/>
      <c r="D1" s="101"/>
      <c r="E1" s="101"/>
      <c r="F1" s="101"/>
      <c r="G1" s="281"/>
      <c r="H1" s="281"/>
      <c r="I1" s="383" t="s">
        <v>101</v>
      </c>
      <c r="J1" s="383"/>
    </row>
    <row r="2" spans="1:10" ht="15" x14ac:dyDescent="0.3">
      <c r="A2" s="100" t="s">
        <v>132</v>
      </c>
      <c r="B2" s="98"/>
      <c r="C2" s="101"/>
      <c r="D2" s="101"/>
      <c r="E2" s="101"/>
      <c r="F2" s="101"/>
      <c r="G2" s="281"/>
      <c r="H2" s="281"/>
      <c r="I2" s="381"/>
      <c r="J2" s="381"/>
    </row>
    <row r="3" spans="1:10" ht="15" x14ac:dyDescent="0.3">
      <c r="A3" s="100"/>
      <c r="B3" s="100"/>
      <c r="C3" s="98"/>
      <c r="D3" s="98"/>
      <c r="E3" s="98"/>
      <c r="F3" s="98"/>
      <c r="G3" s="212"/>
      <c r="H3" s="212"/>
      <c r="I3" s="281"/>
    </row>
    <row r="4" spans="1:10" ht="15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01"/>
      <c r="E4" s="101"/>
      <c r="F4" s="101"/>
      <c r="G4" s="100"/>
      <c r="H4" s="100"/>
      <c r="I4" s="100"/>
    </row>
    <row r="5" spans="1:10" ht="15" x14ac:dyDescent="0.3">
      <c r="A5" s="104"/>
      <c r="B5" s="134" t="s">
        <v>542</v>
      </c>
      <c r="C5" s="126"/>
      <c r="D5" s="132"/>
      <c r="E5" s="135"/>
      <c r="F5" s="126"/>
      <c r="G5" s="105"/>
      <c r="H5" s="105"/>
      <c r="I5" s="105"/>
    </row>
    <row r="6" spans="1:10" ht="15" x14ac:dyDescent="0.3">
      <c r="A6" s="101"/>
      <c r="B6" s="101"/>
      <c r="C6" s="101"/>
      <c r="D6" s="101"/>
      <c r="E6" s="101"/>
      <c r="F6" s="101"/>
      <c r="G6" s="100"/>
      <c r="H6" s="100"/>
      <c r="I6" s="100"/>
    </row>
    <row r="7" spans="1:10" ht="15" x14ac:dyDescent="0.2">
      <c r="A7" s="211"/>
      <c r="B7" s="211"/>
      <c r="C7" s="211"/>
      <c r="D7" s="274"/>
      <c r="E7" s="211"/>
      <c r="F7" s="211"/>
      <c r="G7" s="102"/>
      <c r="H7" s="102"/>
      <c r="I7" s="102"/>
    </row>
    <row r="8" spans="1:10" ht="45" x14ac:dyDescent="0.2">
      <c r="A8" s="114" t="s">
        <v>64</v>
      </c>
      <c r="B8" s="114" t="s">
        <v>334</v>
      </c>
      <c r="C8" s="114" t="s">
        <v>335</v>
      </c>
      <c r="D8" s="114" t="s">
        <v>221</v>
      </c>
      <c r="E8" s="114" t="s">
        <v>339</v>
      </c>
      <c r="F8" s="114" t="s">
        <v>342</v>
      </c>
      <c r="G8" s="103" t="s">
        <v>10</v>
      </c>
      <c r="H8" s="103" t="s">
        <v>9</v>
      </c>
      <c r="I8" s="103" t="s">
        <v>385</v>
      </c>
      <c r="J8" s="284" t="s">
        <v>341</v>
      </c>
    </row>
    <row r="9" spans="1:10" ht="15" x14ac:dyDescent="0.2">
      <c r="A9" s="122">
        <v>1</v>
      </c>
      <c r="B9" s="122" t="s">
        <v>487</v>
      </c>
      <c r="C9" s="122" t="s">
        <v>528</v>
      </c>
      <c r="D9" s="122">
        <v>1024017574</v>
      </c>
      <c r="E9" s="122" t="s">
        <v>537</v>
      </c>
      <c r="F9" s="122" t="s">
        <v>341</v>
      </c>
      <c r="G9" s="4">
        <v>700</v>
      </c>
      <c r="H9" s="4">
        <v>700</v>
      </c>
      <c r="I9" s="4">
        <v>140</v>
      </c>
      <c r="J9" s="284" t="s">
        <v>0</v>
      </c>
    </row>
    <row r="10" spans="1:10" ht="30" x14ac:dyDescent="0.2">
      <c r="A10" s="122">
        <v>2</v>
      </c>
      <c r="B10" s="122" t="s">
        <v>529</v>
      </c>
      <c r="C10" s="122" t="s">
        <v>456</v>
      </c>
      <c r="D10" s="122">
        <v>1019012478</v>
      </c>
      <c r="E10" s="122" t="s">
        <v>536</v>
      </c>
      <c r="F10" s="122" t="s">
        <v>341</v>
      </c>
      <c r="G10" s="4">
        <v>350</v>
      </c>
      <c r="H10" s="4">
        <v>350</v>
      </c>
      <c r="I10" s="4">
        <v>70</v>
      </c>
    </row>
    <row r="11" spans="1:10" ht="15" x14ac:dyDescent="0.2">
      <c r="A11" s="122">
        <v>3</v>
      </c>
      <c r="B11" s="122" t="s">
        <v>530</v>
      </c>
      <c r="C11" s="122" t="s">
        <v>531</v>
      </c>
      <c r="D11" s="122">
        <v>1036001246</v>
      </c>
      <c r="E11" s="122" t="s">
        <v>535</v>
      </c>
      <c r="F11" s="122" t="s">
        <v>341</v>
      </c>
      <c r="G11" s="4">
        <v>1000</v>
      </c>
      <c r="H11" s="4">
        <v>1000</v>
      </c>
      <c r="I11" s="4">
        <v>200</v>
      </c>
    </row>
    <row r="12" spans="1:10" ht="15" x14ac:dyDescent="0.2">
      <c r="A12" s="122">
        <v>4</v>
      </c>
      <c r="B12" s="122" t="s">
        <v>532</v>
      </c>
      <c r="C12" s="122" t="s">
        <v>533</v>
      </c>
      <c r="D12" s="122">
        <v>1009012803</v>
      </c>
      <c r="E12" s="122" t="s">
        <v>534</v>
      </c>
      <c r="F12" s="122" t="s">
        <v>341</v>
      </c>
      <c r="G12" s="4">
        <v>500</v>
      </c>
      <c r="H12" s="4">
        <v>500</v>
      </c>
      <c r="I12" s="4">
        <v>100</v>
      </c>
    </row>
    <row r="13" spans="1:10" ht="15" x14ac:dyDescent="0.2">
      <c r="A13" s="122">
        <v>5</v>
      </c>
      <c r="B13" s="111"/>
      <c r="C13" s="111"/>
      <c r="D13" s="111"/>
      <c r="E13" s="111"/>
      <c r="F13" s="122"/>
      <c r="G13" s="4"/>
      <c r="H13" s="4"/>
      <c r="I13" s="4"/>
    </row>
    <row r="14" spans="1:10" ht="15" x14ac:dyDescent="0.2">
      <c r="A14" s="122">
        <v>6</v>
      </c>
      <c r="B14" s="111"/>
      <c r="C14" s="111"/>
      <c r="D14" s="111"/>
      <c r="E14" s="111"/>
      <c r="F14" s="122"/>
      <c r="G14" s="4"/>
      <c r="H14" s="4"/>
      <c r="I14" s="4"/>
    </row>
    <row r="15" spans="1:10" ht="15" x14ac:dyDescent="0.2">
      <c r="A15" s="122">
        <v>7</v>
      </c>
      <c r="B15" s="111"/>
      <c r="C15" s="111"/>
      <c r="D15" s="111"/>
      <c r="E15" s="111"/>
      <c r="F15" s="122"/>
      <c r="G15" s="4"/>
      <c r="H15" s="4"/>
      <c r="I15" s="4"/>
    </row>
    <row r="16" spans="1:10" ht="15" x14ac:dyDescent="0.2">
      <c r="A16" s="122">
        <v>8</v>
      </c>
      <c r="B16" s="111"/>
      <c r="C16" s="111"/>
      <c r="D16" s="111"/>
      <c r="E16" s="111"/>
      <c r="F16" s="122"/>
      <c r="G16" s="4"/>
      <c r="H16" s="4"/>
      <c r="I16" s="4"/>
    </row>
    <row r="17" spans="1:9" ht="15" x14ac:dyDescent="0.2">
      <c r="A17" s="122">
        <v>9</v>
      </c>
      <c r="B17" s="111"/>
      <c r="C17" s="111"/>
      <c r="D17" s="111"/>
      <c r="E17" s="111"/>
      <c r="F17" s="122"/>
      <c r="G17" s="4"/>
      <c r="H17" s="4"/>
      <c r="I17" s="4"/>
    </row>
    <row r="18" spans="1:9" ht="15" x14ac:dyDescent="0.2">
      <c r="A18" s="122">
        <v>10</v>
      </c>
      <c r="B18" s="111"/>
      <c r="C18" s="111"/>
      <c r="D18" s="111"/>
      <c r="E18" s="111"/>
      <c r="F18" s="122"/>
      <c r="G18" s="4"/>
      <c r="H18" s="4"/>
      <c r="I18" s="4"/>
    </row>
    <row r="19" spans="1:9" ht="15" x14ac:dyDescent="0.2">
      <c r="A19" s="122">
        <v>11</v>
      </c>
      <c r="B19" s="111"/>
      <c r="C19" s="111"/>
      <c r="D19" s="111"/>
      <c r="E19" s="111"/>
      <c r="F19" s="122"/>
      <c r="G19" s="4"/>
      <c r="H19" s="4"/>
      <c r="I19" s="4"/>
    </row>
    <row r="20" spans="1:9" ht="15" x14ac:dyDescent="0.2">
      <c r="A20" s="122">
        <v>12</v>
      </c>
      <c r="B20" s="111"/>
      <c r="C20" s="111"/>
      <c r="D20" s="111"/>
      <c r="E20" s="111"/>
      <c r="F20" s="122"/>
      <c r="G20" s="4"/>
      <c r="H20" s="4"/>
      <c r="I20" s="4"/>
    </row>
    <row r="21" spans="1:9" ht="15" x14ac:dyDescent="0.2">
      <c r="A21" s="122">
        <v>13</v>
      </c>
      <c r="B21" s="111"/>
      <c r="C21" s="111"/>
      <c r="D21" s="111"/>
      <c r="E21" s="111"/>
      <c r="F21" s="122"/>
      <c r="G21" s="4"/>
      <c r="H21" s="4"/>
      <c r="I21" s="4"/>
    </row>
    <row r="22" spans="1:9" ht="15" x14ac:dyDescent="0.2">
      <c r="A22" s="122">
        <v>14</v>
      </c>
      <c r="B22" s="111"/>
      <c r="C22" s="111"/>
      <c r="D22" s="111"/>
      <c r="E22" s="111"/>
      <c r="F22" s="122"/>
      <c r="G22" s="4"/>
      <c r="H22" s="4"/>
      <c r="I22" s="4"/>
    </row>
    <row r="23" spans="1:9" ht="15" x14ac:dyDescent="0.2">
      <c r="A23" s="122">
        <v>15</v>
      </c>
      <c r="B23" s="111"/>
      <c r="C23" s="111"/>
      <c r="D23" s="111"/>
      <c r="E23" s="111"/>
      <c r="F23" s="122"/>
      <c r="G23" s="4"/>
      <c r="H23" s="4"/>
      <c r="I23" s="4"/>
    </row>
    <row r="24" spans="1:9" ht="15" x14ac:dyDescent="0.2">
      <c r="A24" s="122">
        <v>16</v>
      </c>
      <c r="B24" s="111"/>
      <c r="C24" s="111"/>
      <c r="D24" s="111"/>
      <c r="E24" s="111"/>
      <c r="F24" s="122"/>
      <c r="G24" s="4"/>
      <c r="H24" s="4"/>
      <c r="I24" s="4"/>
    </row>
    <row r="25" spans="1:9" ht="15" x14ac:dyDescent="0.2">
      <c r="A25" s="122">
        <v>17</v>
      </c>
      <c r="B25" s="111"/>
      <c r="C25" s="111"/>
      <c r="D25" s="111"/>
      <c r="E25" s="111"/>
      <c r="F25" s="122"/>
      <c r="G25" s="4"/>
      <c r="H25" s="4"/>
      <c r="I25" s="4"/>
    </row>
    <row r="26" spans="1:9" ht="15" x14ac:dyDescent="0.2">
      <c r="A26" s="122">
        <v>18</v>
      </c>
      <c r="B26" s="111"/>
      <c r="C26" s="111"/>
      <c r="D26" s="111"/>
      <c r="E26" s="111"/>
      <c r="F26" s="122"/>
      <c r="G26" s="4"/>
      <c r="H26" s="4"/>
      <c r="I26" s="4"/>
    </row>
    <row r="27" spans="1:9" ht="15" x14ac:dyDescent="0.2">
      <c r="A27" s="122">
        <v>19</v>
      </c>
      <c r="B27" s="111"/>
      <c r="C27" s="111"/>
      <c r="D27" s="111"/>
      <c r="E27" s="111"/>
      <c r="F27" s="122"/>
      <c r="G27" s="4"/>
      <c r="H27" s="4"/>
      <c r="I27" s="4"/>
    </row>
    <row r="28" spans="1:9" ht="15" x14ac:dyDescent="0.2">
      <c r="A28" s="122">
        <v>20</v>
      </c>
      <c r="B28" s="111"/>
      <c r="C28" s="111"/>
      <c r="D28" s="111"/>
      <c r="E28" s="111"/>
      <c r="F28" s="122"/>
      <c r="G28" s="4"/>
      <c r="H28" s="4"/>
      <c r="I28" s="4"/>
    </row>
    <row r="29" spans="1:9" ht="15" x14ac:dyDescent="0.2">
      <c r="A29" s="122">
        <v>21</v>
      </c>
      <c r="B29" s="111"/>
      <c r="C29" s="111"/>
      <c r="D29" s="111"/>
      <c r="E29" s="111"/>
      <c r="F29" s="122"/>
      <c r="G29" s="4"/>
      <c r="H29" s="4"/>
      <c r="I29" s="4"/>
    </row>
    <row r="30" spans="1:9" ht="15" x14ac:dyDescent="0.2">
      <c r="A30" s="122">
        <v>22</v>
      </c>
      <c r="B30" s="111"/>
      <c r="C30" s="111"/>
      <c r="D30" s="111"/>
      <c r="E30" s="111"/>
      <c r="F30" s="122"/>
      <c r="G30" s="4"/>
      <c r="H30" s="4"/>
      <c r="I30" s="4"/>
    </row>
    <row r="31" spans="1:9" ht="15" x14ac:dyDescent="0.2">
      <c r="A31" s="122">
        <v>23</v>
      </c>
      <c r="B31" s="111"/>
      <c r="C31" s="111"/>
      <c r="D31" s="111"/>
      <c r="E31" s="111"/>
      <c r="F31" s="122"/>
      <c r="G31" s="4"/>
      <c r="H31" s="4"/>
      <c r="I31" s="4"/>
    </row>
    <row r="32" spans="1:9" ht="15" x14ac:dyDescent="0.2">
      <c r="A32" s="122">
        <v>24</v>
      </c>
      <c r="B32" s="111"/>
      <c r="C32" s="111"/>
      <c r="D32" s="111"/>
      <c r="E32" s="111"/>
      <c r="F32" s="122"/>
      <c r="G32" s="4"/>
      <c r="H32" s="4"/>
      <c r="I32" s="4"/>
    </row>
    <row r="33" spans="1:9" ht="15" x14ac:dyDescent="0.2">
      <c r="A33" s="111" t="s">
        <v>271</v>
      </c>
      <c r="B33" s="111"/>
      <c r="C33" s="111"/>
      <c r="D33" s="111"/>
      <c r="E33" s="111"/>
      <c r="F33" s="122"/>
      <c r="G33" s="4"/>
      <c r="H33" s="4"/>
      <c r="I33" s="4"/>
    </row>
    <row r="34" spans="1:9" ht="15" x14ac:dyDescent="0.3">
      <c r="A34" s="111"/>
      <c r="B34" s="123"/>
      <c r="C34" s="123"/>
      <c r="D34" s="123"/>
      <c r="E34" s="123"/>
      <c r="F34" s="111" t="s">
        <v>433</v>
      </c>
      <c r="G34" s="110">
        <f>SUM(G9:G33)</f>
        <v>2550</v>
      </c>
      <c r="H34" s="110">
        <f>SUM(H9:H33)</f>
        <v>2550</v>
      </c>
      <c r="I34" s="110">
        <f>SUM(I9:I33)</f>
        <v>510</v>
      </c>
    </row>
    <row r="35" spans="1:9" ht="15" x14ac:dyDescent="0.3">
      <c r="A35" s="282"/>
      <c r="B35" s="282"/>
      <c r="C35" s="282"/>
      <c r="D35" s="282"/>
      <c r="E35" s="282"/>
      <c r="F35" s="282"/>
      <c r="G35" s="282"/>
      <c r="H35" s="234"/>
      <c r="I35" s="234"/>
    </row>
    <row r="36" spans="1:9" ht="15" x14ac:dyDescent="0.3">
      <c r="A36" s="283" t="s">
        <v>442</v>
      </c>
      <c r="B36" s="283"/>
      <c r="C36" s="282"/>
      <c r="D36" s="282"/>
      <c r="E36" s="282"/>
      <c r="F36" s="282"/>
      <c r="G36" s="282"/>
      <c r="H36" s="234"/>
      <c r="I36" s="234"/>
    </row>
    <row r="37" spans="1:9" ht="15" x14ac:dyDescent="0.3">
      <c r="A37" s="283"/>
      <c r="B37" s="283"/>
      <c r="C37" s="282"/>
      <c r="D37" s="282"/>
      <c r="E37" s="282"/>
      <c r="F37" s="282"/>
      <c r="G37" s="282"/>
      <c r="H37" s="234"/>
      <c r="I37" s="234"/>
    </row>
    <row r="38" spans="1:9" ht="15" x14ac:dyDescent="0.3">
      <c r="A38" s="283"/>
      <c r="B38" s="283"/>
      <c r="C38" s="234"/>
      <c r="D38" s="234"/>
      <c r="E38" s="234"/>
      <c r="F38" s="234"/>
      <c r="G38" s="234"/>
      <c r="H38" s="234"/>
      <c r="I38" s="234"/>
    </row>
    <row r="39" spans="1:9" ht="15" x14ac:dyDescent="0.3">
      <c r="A39" s="283"/>
      <c r="B39" s="283"/>
      <c r="C39" s="234"/>
      <c r="D39" s="234"/>
      <c r="E39" s="234"/>
      <c r="F39" s="234"/>
      <c r="G39" s="234"/>
      <c r="H39" s="234"/>
      <c r="I39" s="234"/>
    </row>
    <row r="40" spans="1:9" x14ac:dyDescent="0.2">
      <c r="A40" s="279"/>
      <c r="B40" s="279"/>
      <c r="C40" s="279"/>
      <c r="D40" s="279"/>
      <c r="E40" s="279"/>
      <c r="F40" s="279"/>
      <c r="G40" s="279"/>
      <c r="H40" s="279"/>
      <c r="I40" s="279"/>
    </row>
    <row r="41" spans="1:9" ht="15" x14ac:dyDescent="0.3">
      <c r="A41" s="240" t="s">
        <v>99</v>
      </c>
      <c r="B41" s="240"/>
      <c r="C41" s="234"/>
      <c r="D41" s="234"/>
      <c r="E41" s="234"/>
      <c r="F41" s="234"/>
      <c r="G41" s="234"/>
      <c r="H41" s="234"/>
      <c r="I41" s="234"/>
    </row>
    <row r="42" spans="1:9" ht="15" x14ac:dyDescent="0.3">
      <c r="A42" s="234"/>
      <c r="B42" s="234"/>
      <c r="C42" s="234"/>
      <c r="D42" s="234"/>
      <c r="E42" s="234"/>
      <c r="F42" s="234"/>
      <c r="G42" s="234"/>
      <c r="H42" s="234"/>
      <c r="I42" s="234"/>
    </row>
    <row r="43" spans="1:9" ht="15" x14ac:dyDescent="0.3">
      <c r="A43" s="234"/>
      <c r="B43" s="234"/>
      <c r="C43" s="234"/>
      <c r="D43" s="2" t="s">
        <v>541</v>
      </c>
      <c r="E43" s="238"/>
      <c r="F43" s="238"/>
      <c r="G43" s="238"/>
      <c r="H43" s="234"/>
      <c r="I43" s="234"/>
    </row>
    <row r="44" spans="1:9" ht="15" x14ac:dyDescent="0.3">
      <c r="A44" s="240"/>
      <c r="B44" s="240"/>
      <c r="C44" s="240" t="s">
        <v>384</v>
      </c>
      <c r="D44" s="240"/>
      <c r="E44" s="240"/>
      <c r="F44" s="240"/>
      <c r="G44" s="240"/>
      <c r="H44" s="234"/>
      <c r="I44" s="234"/>
    </row>
    <row r="45" spans="1:9" ht="15" x14ac:dyDescent="0.3">
      <c r="A45" s="234"/>
      <c r="B45" s="234"/>
      <c r="C45" s="234" t="s">
        <v>383</v>
      </c>
      <c r="D45" s="234"/>
      <c r="E45" s="234"/>
      <c r="F45" s="234"/>
      <c r="G45" s="234"/>
      <c r="H45" s="234"/>
      <c r="I45" s="234"/>
    </row>
    <row r="46" spans="1:9" x14ac:dyDescent="0.2">
      <c r="A46" s="242"/>
      <c r="B46" s="242"/>
      <c r="C46" s="242" t="s">
        <v>131</v>
      </c>
      <c r="D46" s="242"/>
      <c r="E46" s="242"/>
      <c r="F46" s="242"/>
      <c r="G46" s="242"/>
    </row>
  </sheetData>
  <mergeCells count="2">
    <mergeCell ref="I1:J1"/>
    <mergeCell ref="I2:J2"/>
  </mergeCells>
  <printOptions gridLines="1"/>
  <pageMargins left="0.25" right="0.25" top="0.75" bottom="0.75" header="0.3" footer="0.3"/>
  <pageSetup scale="7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D6" sqref="D6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98" t="s">
        <v>447</v>
      </c>
      <c r="B1" s="101"/>
      <c r="C1" s="101"/>
      <c r="D1" s="101"/>
      <c r="E1" s="101"/>
      <c r="F1" s="101"/>
      <c r="G1" s="383" t="s">
        <v>101</v>
      </c>
      <c r="H1" s="383"/>
    </row>
    <row r="2" spans="1:8" ht="15" x14ac:dyDescent="0.3">
      <c r="A2" s="100" t="s">
        <v>132</v>
      </c>
      <c r="B2" s="101"/>
      <c r="C2" s="101"/>
      <c r="D2" s="101"/>
      <c r="E2" s="101"/>
      <c r="F2" s="101"/>
      <c r="G2" s="381"/>
      <c r="H2" s="381"/>
    </row>
    <row r="3" spans="1:8" ht="15" x14ac:dyDescent="0.3">
      <c r="A3" s="100"/>
      <c r="B3" s="100"/>
      <c r="C3" s="100"/>
      <c r="D3" s="100"/>
      <c r="E3" s="100"/>
      <c r="F3" s="100"/>
      <c r="G3" s="212"/>
      <c r="H3" s="212"/>
    </row>
    <row r="4" spans="1:8" ht="15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01"/>
      <c r="E4" s="101"/>
      <c r="F4" s="101"/>
      <c r="G4" s="100"/>
      <c r="H4" s="100"/>
    </row>
    <row r="5" spans="1:8" ht="15" x14ac:dyDescent="0.3">
      <c r="A5" s="104"/>
      <c r="B5" s="134" t="s">
        <v>542</v>
      </c>
      <c r="C5" s="126"/>
      <c r="D5" s="132"/>
      <c r="E5" s="135"/>
      <c r="F5" s="126"/>
      <c r="G5" s="105"/>
      <c r="H5" s="105"/>
    </row>
    <row r="6" spans="1:8" ht="15" x14ac:dyDescent="0.3">
      <c r="A6" s="101"/>
      <c r="B6" s="101"/>
      <c r="C6" s="101"/>
      <c r="D6" s="101"/>
      <c r="E6" s="101"/>
      <c r="F6" s="101"/>
      <c r="G6" s="100"/>
      <c r="H6" s="100"/>
    </row>
    <row r="7" spans="1:8" ht="15" x14ac:dyDescent="0.2">
      <c r="A7" s="211"/>
      <c r="B7" s="211"/>
      <c r="C7" s="315"/>
      <c r="D7" s="211"/>
      <c r="E7" s="211"/>
      <c r="F7" s="211"/>
      <c r="G7" s="102"/>
      <c r="H7" s="102"/>
    </row>
    <row r="8" spans="1:8" ht="45" x14ac:dyDescent="0.2">
      <c r="A8" s="114" t="s">
        <v>334</v>
      </c>
      <c r="B8" s="114" t="s">
        <v>335</v>
      </c>
      <c r="C8" s="114" t="s">
        <v>221</v>
      </c>
      <c r="D8" s="114" t="s">
        <v>338</v>
      </c>
      <c r="E8" s="114" t="s">
        <v>337</v>
      </c>
      <c r="F8" s="114" t="s">
        <v>379</v>
      </c>
      <c r="G8" s="103" t="s">
        <v>10</v>
      </c>
      <c r="H8" s="103" t="s">
        <v>9</v>
      </c>
    </row>
    <row r="9" spans="1:8" ht="15" x14ac:dyDescent="0.2">
      <c r="A9" s="122"/>
      <c r="B9" s="122"/>
      <c r="C9" s="122"/>
      <c r="D9" s="122"/>
      <c r="E9" s="122"/>
      <c r="F9" s="122"/>
      <c r="G9" s="4"/>
      <c r="H9" s="4"/>
    </row>
    <row r="10" spans="1:8" ht="15" x14ac:dyDescent="0.2">
      <c r="A10" s="122"/>
      <c r="B10" s="122"/>
      <c r="C10" s="122"/>
      <c r="D10" s="122"/>
      <c r="E10" s="122"/>
      <c r="F10" s="122"/>
      <c r="G10" s="4"/>
      <c r="H10" s="4"/>
    </row>
    <row r="11" spans="1:8" ht="15" x14ac:dyDescent="0.2">
      <c r="A11" s="111"/>
      <c r="B11" s="111"/>
      <c r="C11" s="111"/>
      <c r="D11" s="111"/>
      <c r="E11" s="111"/>
      <c r="F11" s="111"/>
      <c r="G11" s="4"/>
      <c r="H11" s="4"/>
    </row>
    <row r="12" spans="1:8" ht="15" x14ac:dyDescent="0.2">
      <c r="A12" s="111"/>
      <c r="B12" s="111"/>
      <c r="C12" s="111"/>
      <c r="D12" s="111"/>
      <c r="E12" s="111"/>
      <c r="F12" s="111"/>
      <c r="G12" s="4"/>
      <c r="H12" s="4"/>
    </row>
    <row r="13" spans="1:8" ht="15" x14ac:dyDescent="0.2">
      <c r="A13" s="111"/>
      <c r="B13" s="111"/>
      <c r="C13" s="111"/>
      <c r="D13" s="111"/>
      <c r="E13" s="111"/>
      <c r="F13" s="111"/>
      <c r="G13" s="4"/>
      <c r="H13" s="4"/>
    </row>
    <row r="14" spans="1:8" ht="15" x14ac:dyDescent="0.2">
      <c r="A14" s="111"/>
      <c r="B14" s="111"/>
      <c r="C14" s="111"/>
      <c r="D14" s="111"/>
      <c r="E14" s="111"/>
      <c r="F14" s="111"/>
      <c r="G14" s="4"/>
      <c r="H14" s="4"/>
    </row>
    <row r="15" spans="1:8" ht="15" x14ac:dyDescent="0.2">
      <c r="A15" s="111"/>
      <c r="B15" s="111"/>
      <c r="C15" s="111"/>
      <c r="D15" s="111"/>
      <c r="E15" s="111"/>
      <c r="F15" s="111"/>
      <c r="G15" s="4"/>
      <c r="H15" s="4"/>
    </row>
    <row r="16" spans="1:8" ht="15" x14ac:dyDescent="0.2">
      <c r="A16" s="111"/>
      <c r="B16" s="111"/>
      <c r="C16" s="111"/>
      <c r="D16" s="111"/>
      <c r="E16" s="111"/>
      <c r="F16" s="111"/>
      <c r="G16" s="4"/>
      <c r="H16" s="4"/>
    </row>
    <row r="17" spans="1:8" ht="15" x14ac:dyDescent="0.2">
      <c r="A17" s="111"/>
      <c r="B17" s="111"/>
      <c r="C17" s="111"/>
      <c r="D17" s="111"/>
      <c r="E17" s="111"/>
      <c r="F17" s="111"/>
      <c r="G17" s="4"/>
      <c r="H17" s="4"/>
    </row>
    <row r="18" spans="1:8" ht="15" x14ac:dyDescent="0.2">
      <c r="A18" s="111"/>
      <c r="B18" s="111"/>
      <c r="C18" s="111"/>
      <c r="D18" s="111"/>
      <c r="E18" s="111"/>
      <c r="F18" s="111"/>
      <c r="G18" s="4"/>
      <c r="H18" s="4"/>
    </row>
    <row r="19" spans="1:8" ht="15" x14ac:dyDescent="0.2">
      <c r="A19" s="111"/>
      <c r="B19" s="111"/>
      <c r="C19" s="111"/>
      <c r="D19" s="111"/>
      <c r="E19" s="111"/>
      <c r="F19" s="111"/>
      <c r="G19" s="4"/>
      <c r="H19" s="4"/>
    </row>
    <row r="20" spans="1:8" ht="15" x14ac:dyDescent="0.2">
      <c r="A20" s="111"/>
      <c r="B20" s="111"/>
      <c r="C20" s="111"/>
      <c r="D20" s="111"/>
      <c r="E20" s="111"/>
      <c r="F20" s="111"/>
      <c r="G20" s="4"/>
      <c r="H20" s="4"/>
    </row>
    <row r="21" spans="1:8" ht="15" x14ac:dyDescent="0.2">
      <c r="A21" s="111"/>
      <c r="B21" s="111"/>
      <c r="C21" s="111"/>
      <c r="D21" s="111"/>
      <c r="E21" s="111"/>
      <c r="F21" s="111"/>
      <c r="G21" s="4"/>
      <c r="H21" s="4"/>
    </row>
    <row r="22" spans="1:8" ht="15" x14ac:dyDescent="0.2">
      <c r="A22" s="111"/>
      <c r="B22" s="111"/>
      <c r="C22" s="111"/>
      <c r="D22" s="111"/>
      <c r="E22" s="111"/>
      <c r="F22" s="111"/>
      <c r="G22" s="4"/>
      <c r="H22" s="4"/>
    </row>
    <row r="23" spans="1:8" ht="15" x14ac:dyDescent="0.2">
      <c r="A23" s="111"/>
      <c r="B23" s="111"/>
      <c r="C23" s="111"/>
      <c r="D23" s="111"/>
      <c r="E23" s="111"/>
      <c r="F23" s="111"/>
      <c r="G23" s="4"/>
      <c r="H23" s="4"/>
    </row>
    <row r="24" spans="1:8" ht="15" x14ac:dyDescent="0.2">
      <c r="A24" s="111"/>
      <c r="B24" s="111"/>
      <c r="C24" s="111"/>
      <c r="D24" s="111"/>
      <c r="E24" s="111"/>
      <c r="F24" s="111"/>
      <c r="G24" s="4"/>
      <c r="H24" s="4"/>
    </row>
    <row r="25" spans="1:8" ht="15" x14ac:dyDescent="0.2">
      <c r="A25" s="111"/>
      <c r="B25" s="111"/>
      <c r="C25" s="111"/>
      <c r="D25" s="111"/>
      <c r="E25" s="111"/>
      <c r="F25" s="111"/>
      <c r="G25" s="4"/>
      <c r="H25" s="4"/>
    </row>
    <row r="26" spans="1:8" ht="15" x14ac:dyDescent="0.2">
      <c r="A26" s="111"/>
      <c r="B26" s="111"/>
      <c r="C26" s="111"/>
      <c r="D26" s="111"/>
      <c r="E26" s="111"/>
      <c r="F26" s="111"/>
      <c r="G26" s="4"/>
      <c r="H26" s="4"/>
    </row>
    <row r="27" spans="1:8" ht="15" x14ac:dyDescent="0.2">
      <c r="A27" s="111"/>
      <c r="B27" s="111"/>
      <c r="C27" s="111"/>
      <c r="D27" s="111"/>
      <c r="E27" s="111"/>
      <c r="F27" s="111"/>
      <c r="G27" s="4"/>
      <c r="H27" s="4"/>
    </row>
    <row r="28" spans="1:8" ht="15" x14ac:dyDescent="0.2">
      <c r="A28" s="111"/>
      <c r="B28" s="111"/>
      <c r="C28" s="111"/>
      <c r="D28" s="111"/>
      <c r="E28" s="111"/>
      <c r="F28" s="111"/>
      <c r="G28" s="4"/>
      <c r="H28" s="4"/>
    </row>
    <row r="29" spans="1:8" ht="15" x14ac:dyDescent="0.2">
      <c r="A29" s="111"/>
      <c r="B29" s="111"/>
      <c r="C29" s="111"/>
      <c r="D29" s="111"/>
      <c r="E29" s="111"/>
      <c r="F29" s="111"/>
      <c r="G29" s="4"/>
      <c r="H29" s="4"/>
    </row>
    <row r="30" spans="1:8" ht="15" x14ac:dyDescent="0.2">
      <c r="A30" s="111"/>
      <c r="B30" s="111"/>
      <c r="C30" s="111"/>
      <c r="D30" s="111"/>
      <c r="E30" s="111"/>
      <c r="F30" s="111"/>
      <c r="G30" s="4"/>
      <c r="H30" s="4"/>
    </row>
    <row r="31" spans="1:8" ht="15" x14ac:dyDescent="0.2">
      <c r="A31" s="111"/>
      <c r="B31" s="111"/>
      <c r="C31" s="111"/>
      <c r="D31" s="111"/>
      <c r="E31" s="111"/>
      <c r="F31" s="111"/>
      <c r="G31" s="4"/>
      <c r="H31" s="4"/>
    </row>
    <row r="32" spans="1:8" ht="15" x14ac:dyDescent="0.2">
      <c r="A32" s="111"/>
      <c r="B32" s="111"/>
      <c r="C32" s="111"/>
      <c r="D32" s="111"/>
      <c r="E32" s="111"/>
      <c r="F32" s="111"/>
      <c r="G32" s="4"/>
      <c r="H32" s="4"/>
    </row>
    <row r="33" spans="1:8" ht="15" x14ac:dyDescent="0.2">
      <c r="A33" s="111"/>
      <c r="B33" s="111"/>
      <c r="C33" s="111"/>
      <c r="D33" s="111"/>
      <c r="E33" s="111"/>
      <c r="F33" s="111"/>
      <c r="G33" s="4"/>
      <c r="H33" s="4"/>
    </row>
    <row r="34" spans="1:8" ht="15" x14ac:dyDescent="0.3">
      <c r="A34" s="123"/>
      <c r="B34" s="123"/>
      <c r="C34" s="123"/>
      <c r="D34" s="123"/>
      <c r="E34" s="123"/>
      <c r="F34" s="123" t="s">
        <v>333</v>
      </c>
      <c r="G34" s="110">
        <f>SUM(G9:G33)</f>
        <v>0</v>
      </c>
      <c r="H34" s="110">
        <f>SUM(H9:H33)</f>
        <v>0</v>
      </c>
    </row>
    <row r="35" spans="1:8" ht="15" x14ac:dyDescent="0.3">
      <c r="A35" s="282"/>
      <c r="B35" s="282"/>
      <c r="C35" s="282"/>
      <c r="D35" s="282"/>
      <c r="E35" s="282"/>
      <c r="F35" s="282"/>
      <c r="G35" s="234"/>
      <c r="H35" s="234"/>
    </row>
    <row r="36" spans="1:8" ht="15" x14ac:dyDescent="0.3">
      <c r="A36" s="283" t="s">
        <v>443</v>
      </c>
      <c r="B36" s="282"/>
      <c r="C36" s="282"/>
      <c r="D36" s="282"/>
      <c r="E36" s="282"/>
      <c r="F36" s="282"/>
      <c r="G36" s="234"/>
      <c r="H36" s="234"/>
    </row>
    <row r="37" spans="1:8" ht="15" x14ac:dyDescent="0.3">
      <c r="A37" s="283"/>
      <c r="B37" s="282"/>
      <c r="C37" s="282"/>
      <c r="D37" s="282"/>
      <c r="E37" s="282"/>
      <c r="F37" s="282"/>
      <c r="G37" s="234"/>
      <c r="H37" s="234"/>
    </row>
    <row r="38" spans="1:8" ht="15" x14ac:dyDescent="0.3">
      <c r="A38" s="283"/>
      <c r="B38" s="234"/>
      <c r="C38" s="234"/>
      <c r="D38" s="234"/>
      <c r="E38" s="234"/>
      <c r="F38" s="234"/>
      <c r="G38" s="234"/>
      <c r="H38" s="234"/>
    </row>
    <row r="39" spans="1:8" ht="15" x14ac:dyDescent="0.3">
      <c r="A39" s="283"/>
      <c r="B39" s="234"/>
      <c r="C39" s="234"/>
      <c r="D39" s="234"/>
      <c r="E39" s="234"/>
      <c r="F39" s="234"/>
      <c r="G39" s="234"/>
      <c r="H39" s="234"/>
    </row>
    <row r="40" spans="1:8" x14ac:dyDescent="0.2">
      <c r="A40" s="279"/>
      <c r="B40" s="279"/>
      <c r="C40" s="279"/>
      <c r="D40" s="279"/>
      <c r="E40" s="279"/>
      <c r="F40" s="279"/>
      <c r="G40" s="279"/>
      <c r="H40" s="279"/>
    </row>
    <row r="41" spans="1:8" ht="15" x14ac:dyDescent="0.3">
      <c r="A41" s="240" t="s">
        <v>99</v>
      </c>
      <c r="B41" s="234"/>
      <c r="C41" s="234"/>
      <c r="D41" s="234"/>
      <c r="E41" s="234"/>
      <c r="F41" s="234"/>
      <c r="G41" s="234"/>
      <c r="H41" s="234"/>
    </row>
    <row r="42" spans="1:8" ht="15" x14ac:dyDescent="0.3">
      <c r="A42" s="234"/>
      <c r="B42" s="234"/>
      <c r="C42" s="234"/>
      <c r="D42" s="234"/>
      <c r="E42" s="234"/>
      <c r="F42" s="234"/>
      <c r="G42" s="234"/>
      <c r="H42" s="234"/>
    </row>
    <row r="43" spans="1:8" ht="15" x14ac:dyDescent="0.3">
      <c r="A43" s="234"/>
      <c r="B43" s="234"/>
      <c r="C43" s="2" t="s">
        <v>541</v>
      </c>
      <c r="D43" s="234"/>
      <c r="E43" s="234"/>
      <c r="F43" s="234"/>
      <c r="G43" s="234"/>
      <c r="H43" s="241"/>
    </row>
    <row r="44" spans="1:8" ht="15" x14ac:dyDescent="0.3">
      <c r="A44" s="240"/>
      <c r="B44" s="240" t="s">
        <v>265</v>
      </c>
      <c r="C44" s="240"/>
      <c r="D44" s="240"/>
      <c r="E44" s="240"/>
      <c r="F44" s="240"/>
      <c r="G44" s="234"/>
      <c r="H44" s="241"/>
    </row>
    <row r="45" spans="1:8" ht="15" x14ac:dyDescent="0.3">
      <c r="A45" s="234"/>
      <c r="B45" s="234" t="s">
        <v>264</v>
      </c>
      <c r="C45" s="234"/>
      <c r="D45" s="234"/>
      <c r="E45" s="234"/>
      <c r="F45" s="234"/>
      <c r="G45" s="234"/>
      <c r="H45" s="241"/>
    </row>
    <row r="46" spans="1:8" x14ac:dyDescent="0.2">
      <c r="A46" s="242"/>
      <c r="B46" s="242" t="s">
        <v>131</v>
      </c>
      <c r="C46" s="242"/>
      <c r="D46" s="242"/>
      <c r="E46" s="242"/>
      <c r="F46" s="242"/>
      <c r="G46" s="235"/>
      <c r="H46" s="235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D5" sqref="D5"/>
    </sheetView>
  </sheetViews>
  <sheetFormatPr defaultRowHeight="12.75" x14ac:dyDescent="0.2"/>
  <cols>
    <col min="1" max="1" width="5.42578125" style="235" customWidth="1"/>
    <col min="2" max="2" width="13.140625" style="235" customWidth="1"/>
    <col min="3" max="3" width="15.140625" style="235" customWidth="1"/>
    <col min="4" max="4" width="18" style="235" customWidth="1"/>
    <col min="5" max="5" width="20.5703125" style="235" customWidth="1"/>
    <col min="6" max="6" width="21.28515625" style="235" customWidth="1"/>
    <col min="7" max="7" width="15.140625" style="235" customWidth="1"/>
    <col min="8" max="8" width="15.5703125" style="235" customWidth="1"/>
    <col min="9" max="9" width="13.42578125" style="235" customWidth="1"/>
    <col min="10" max="10" width="0" style="235" hidden="1" customWidth="1"/>
    <col min="11" max="16384" width="9.140625" style="235"/>
  </cols>
  <sheetData>
    <row r="1" spans="1:10" ht="15" x14ac:dyDescent="0.3">
      <c r="A1" s="98" t="s">
        <v>448</v>
      </c>
      <c r="B1" s="98"/>
      <c r="C1" s="101"/>
      <c r="D1" s="101"/>
      <c r="E1" s="101"/>
      <c r="F1" s="101"/>
      <c r="G1" s="383" t="s">
        <v>101</v>
      </c>
      <c r="H1" s="383"/>
    </row>
    <row r="2" spans="1:10" ht="15" x14ac:dyDescent="0.3">
      <c r="A2" s="100" t="s">
        <v>132</v>
      </c>
      <c r="B2" s="98"/>
      <c r="C2" s="101"/>
      <c r="D2" s="101"/>
      <c r="E2" s="101"/>
      <c r="F2" s="101"/>
      <c r="G2" s="381"/>
      <c r="H2" s="381"/>
    </row>
    <row r="3" spans="1:10" ht="15" x14ac:dyDescent="0.3">
      <c r="A3" s="100"/>
      <c r="B3" s="100"/>
      <c r="C3" s="100"/>
      <c r="D3" s="100"/>
      <c r="E3" s="100"/>
      <c r="F3" s="100"/>
      <c r="G3" s="271"/>
      <c r="H3" s="271"/>
    </row>
    <row r="4" spans="1:10" ht="15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01"/>
      <c r="E4" s="101"/>
      <c r="F4" s="101"/>
      <c r="G4" s="100"/>
      <c r="H4" s="100"/>
    </row>
    <row r="5" spans="1:10" ht="15" x14ac:dyDescent="0.3">
      <c r="A5" s="104"/>
      <c r="B5" s="104"/>
      <c r="C5" s="104"/>
      <c r="D5" s="134" t="s">
        <v>542</v>
      </c>
      <c r="E5" s="126"/>
      <c r="F5" s="132"/>
      <c r="G5" s="135"/>
      <c r="H5" s="126"/>
    </row>
    <row r="6" spans="1:10" ht="15" x14ac:dyDescent="0.3">
      <c r="A6" s="101"/>
      <c r="B6" s="101"/>
      <c r="C6" s="101"/>
      <c r="D6" s="101"/>
      <c r="E6" s="101"/>
      <c r="F6" s="101"/>
      <c r="G6" s="100"/>
      <c r="H6" s="100"/>
    </row>
    <row r="7" spans="1:10" ht="15" x14ac:dyDescent="0.2">
      <c r="A7" s="270"/>
      <c r="B7" s="270"/>
      <c r="C7" s="270"/>
      <c r="D7" s="274"/>
      <c r="E7" s="270"/>
      <c r="F7" s="270"/>
      <c r="G7" s="102"/>
      <c r="H7" s="102"/>
    </row>
    <row r="8" spans="1:10" ht="30" x14ac:dyDescent="0.2">
      <c r="A8" s="114" t="s">
        <v>64</v>
      </c>
      <c r="B8" s="114" t="s">
        <v>334</v>
      </c>
      <c r="C8" s="114" t="s">
        <v>335</v>
      </c>
      <c r="D8" s="114" t="s">
        <v>221</v>
      </c>
      <c r="E8" s="114" t="s">
        <v>342</v>
      </c>
      <c r="F8" s="114" t="s">
        <v>336</v>
      </c>
      <c r="G8" s="103" t="s">
        <v>10</v>
      </c>
      <c r="H8" s="103" t="s">
        <v>9</v>
      </c>
      <c r="J8" s="284" t="s">
        <v>341</v>
      </c>
    </row>
    <row r="9" spans="1:10" ht="15" x14ac:dyDescent="0.2">
      <c r="A9" s="122"/>
      <c r="B9" s="122"/>
      <c r="C9" s="122"/>
      <c r="D9" s="122"/>
      <c r="E9" s="122"/>
      <c r="F9" s="122"/>
      <c r="G9" s="4"/>
      <c r="H9" s="4"/>
      <c r="J9" s="284" t="s">
        <v>0</v>
      </c>
    </row>
    <row r="10" spans="1:10" ht="15" x14ac:dyDescent="0.2">
      <c r="A10" s="122"/>
      <c r="B10" s="122"/>
      <c r="C10" s="122"/>
      <c r="D10" s="122"/>
      <c r="E10" s="122"/>
      <c r="F10" s="122"/>
      <c r="G10" s="4"/>
      <c r="H10" s="4"/>
    </row>
    <row r="11" spans="1:10" ht="15" x14ac:dyDescent="0.2">
      <c r="A11" s="111"/>
      <c r="B11" s="111"/>
      <c r="C11" s="111"/>
      <c r="D11" s="111"/>
      <c r="E11" s="111"/>
      <c r="F11" s="111"/>
      <c r="G11" s="4"/>
      <c r="H11" s="4"/>
    </row>
    <row r="12" spans="1:10" ht="15" x14ac:dyDescent="0.2">
      <c r="A12" s="111"/>
      <c r="B12" s="111"/>
      <c r="C12" s="111"/>
      <c r="D12" s="111"/>
      <c r="E12" s="111"/>
      <c r="F12" s="111"/>
      <c r="G12" s="4"/>
      <c r="H12" s="4"/>
    </row>
    <row r="13" spans="1:10" ht="15" x14ac:dyDescent="0.2">
      <c r="A13" s="111"/>
      <c r="B13" s="111"/>
      <c r="C13" s="111"/>
      <c r="D13" s="111"/>
      <c r="E13" s="111"/>
      <c r="F13" s="111"/>
      <c r="G13" s="4"/>
      <c r="H13" s="4"/>
    </row>
    <row r="14" spans="1:10" ht="15" x14ac:dyDescent="0.2">
      <c r="A14" s="111"/>
      <c r="B14" s="111"/>
      <c r="C14" s="111"/>
      <c r="D14" s="111"/>
      <c r="E14" s="111"/>
      <c r="F14" s="111"/>
      <c r="G14" s="4"/>
      <c r="H14" s="4"/>
    </row>
    <row r="15" spans="1:10" ht="15" x14ac:dyDescent="0.2">
      <c r="A15" s="111"/>
      <c r="B15" s="111"/>
      <c r="C15" s="111"/>
      <c r="D15" s="111"/>
      <c r="E15" s="111"/>
      <c r="F15" s="111"/>
      <c r="G15" s="4"/>
      <c r="H15" s="4"/>
    </row>
    <row r="16" spans="1:10" ht="15" x14ac:dyDescent="0.2">
      <c r="A16" s="111"/>
      <c r="B16" s="111"/>
      <c r="C16" s="111"/>
      <c r="D16" s="111"/>
      <c r="E16" s="111"/>
      <c r="F16" s="111"/>
      <c r="G16" s="4"/>
      <c r="H16" s="4"/>
    </row>
    <row r="17" spans="1:8" ht="15" x14ac:dyDescent="0.2">
      <c r="A17" s="111"/>
      <c r="B17" s="111"/>
      <c r="C17" s="111"/>
      <c r="D17" s="111"/>
      <c r="E17" s="111"/>
      <c r="F17" s="111"/>
      <c r="G17" s="4"/>
      <c r="H17" s="4"/>
    </row>
    <row r="18" spans="1:8" ht="15" x14ac:dyDescent="0.2">
      <c r="A18" s="111"/>
      <c r="B18" s="111"/>
      <c r="C18" s="111"/>
      <c r="D18" s="111"/>
      <c r="E18" s="111"/>
      <c r="F18" s="111"/>
      <c r="G18" s="4"/>
      <c r="H18" s="4"/>
    </row>
    <row r="19" spans="1:8" ht="15" x14ac:dyDescent="0.2">
      <c r="A19" s="111"/>
      <c r="B19" s="111"/>
      <c r="C19" s="111"/>
      <c r="D19" s="111"/>
      <c r="E19" s="111"/>
      <c r="F19" s="111"/>
      <c r="G19" s="4"/>
      <c r="H19" s="4"/>
    </row>
    <row r="20" spans="1:8" ht="15" x14ac:dyDescent="0.2">
      <c r="A20" s="111"/>
      <c r="B20" s="111"/>
      <c r="C20" s="111"/>
      <c r="D20" s="111"/>
      <c r="E20" s="111"/>
      <c r="F20" s="111"/>
      <c r="G20" s="4"/>
      <c r="H20" s="4"/>
    </row>
    <row r="21" spans="1:8" ht="15" x14ac:dyDescent="0.2">
      <c r="A21" s="111"/>
      <c r="B21" s="111"/>
      <c r="C21" s="111"/>
      <c r="D21" s="111"/>
      <c r="E21" s="111"/>
      <c r="F21" s="111"/>
      <c r="G21" s="4"/>
      <c r="H21" s="4"/>
    </row>
    <row r="22" spans="1:8" ht="15" x14ac:dyDescent="0.2">
      <c r="A22" s="111"/>
      <c r="B22" s="111"/>
      <c r="C22" s="111"/>
      <c r="D22" s="111"/>
      <c r="E22" s="111"/>
      <c r="F22" s="111"/>
      <c r="G22" s="4"/>
      <c r="H22" s="4"/>
    </row>
    <row r="23" spans="1:8" ht="15" x14ac:dyDescent="0.2">
      <c r="A23" s="111"/>
      <c r="B23" s="111"/>
      <c r="C23" s="111"/>
      <c r="D23" s="111"/>
      <c r="E23" s="111"/>
      <c r="F23" s="111"/>
      <c r="G23" s="4"/>
      <c r="H23" s="4"/>
    </row>
    <row r="24" spans="1:8" ht="15" x14ac:dyDescent="0.2">
      <c r="A24" s="111"/>
      <c r="B24" s="111"/>
      <c r="C24" s="111"/>
      <c r="D24" s="111"/>
      <c r="E24" s="111"/>
      <c r="F24" s="111"/>
      <c r="G24" s="4"/>
      <c r="H24" s="4"/>
    </row>
    <row r="25" spans="1:8" ht="15" x14ac:dyDescent="0.2">
      <c r="A25" s="111"/>
      <c r="B25" s="111"/>
      <c r="C25" s="111"/>
      <c r="D25" s="111"/>
      <c r="E25" s="111"/>
      <c r="F25" s="111"/>
      <c r="G25" s="4"/>
      <c r="H25" s="4"/>
    </row>
    <row r="26" spans="1:8" ht="15" x14ac:dyDescent="0.2">
      <c r="A26" s="111"/>
      <c r="B26" s="111"/>
      <c r="C26" s="111"/>
      <c r="D26" s="111"/>
      <c r="E26" s="111"/>
      <c r="F26" s="111"/>
      <c r="G26" s="4"/>
      <c r="H26" s="4"/>
    </row>
    <row r="27" spans="1:8" ht="15" x14ac:dyDescent="0.2">
      <c r="A27" s="111"/>
      <c r="B27" s="111"/>
      <c r="C27" s="111"/>
      <c r="D27" s="111"/>
      <c r="E27" s="111"/>
      <c r="F27" s="111"/>
      <c r="G27" s="4"/>
      <c r="H27" s="4"/>
    </row>
    <row r="28" spans="1:8" ht="15" x14ac:dyDescent="0.2">
      <c r="A28" s="111"/>
      <c r="B28" s="111"/>
      <c r="C28" s="111"/>
      <c r="D28" s="111"/>
      <c r="E28" s="111"/>
      <c r="F28" s="111"/>
      <c r="G28" s="4"/>
      <c r="H28" s="4"/>
    </row>
    <row r="29" spans="1:8" ht="15" x14ac:dyDescent="0.2">
      <c r="A29" s="111"/>
      <c r="B29" s="111"/>
      <c r="C29" s="111"/>
      <c r="D29" s="111"/>
      <c r="E29" s="111"/>
      <c r="F29" s="111"/>
      <c r="G29" s="4"/>
      <c r="H29" s="4"/>
    </row>
    <row r="30" spans="1:8" ht="15" x14ac:dyDescent="0.2">
      <c r="A30" s="111"/>
      <c r="B30" s="111"/>
      <c r="C30" s="111"/>
      <c r="D30" s="111"/>
      <c r="E30" s="111"/>
      <c r="F30" s="111"/>
      <c r="G30" s="4"/>
      <c r="H30" s="4"/>
    </row>
    <row r="31" spans="1:8" ht="15" x14ac:dyDescent="0.2">
      <c r="A31" s="111"/>
      <c r="B31" s="111"/>
      <c r="C31" s="111"/>
      <c r="D31" s="111"/>
      <c r="E31" s="111"/>
      <c r="F31" s="111"/>
      <c r="G31" s="4"/>
      <c r="H31" s="4"/>
    </row>
    <row r="32" spans="1:8" ht="15" x14ac:dyDescent="0.2">
      <c r="A32" s="111"/>
      <c r="B32" s="111"/>
      <c r="C32" s="111"/>
      <c r="D32" s="111"/>
      <c r="E32" s="111"/>
      <c r="F32" s="111"/>
      <c r="G32" s="4"/>
      <c r="H32" s="4"/>
    </row>
    <row r="33" spans="1:9" ht="15" x14ac:dyDescent="0.2">
      <c r="A33" s="111"/>
      <c r="B33" s="111"/>
      <c r="C33" s="111"/>
      <c r="D33" s="111"/>
      <c r="E33" s="111"/>
      <c r="F33" s="111"/>
      <c r="G33" s="4"/>
      <c r="H33" s="4"/>
    </row>
    <row r="34" spans="1:9" ht="15" x14ac:dyDescent="0.3">
      <c r="A34" s="111"/>
      <c r="B34" s="123"/>
      <c r="C34" s="123"/>
      <c r="D34" s="123"/>
      <c r="E34" s="123"/>
      <c r="F34" s="123" t="s">
        <v>340</v>
      </c>
      <c r="G34" s="110">
        <f>SUM(G9:G33)</f>
        <v>0</v>
      </c>
      <c r="H34" s="110">
        <f>SUM(H9:H33)</f>
        <v>0</v>
      </c>
    </row>
    <row r="35" spans="1:9" ht="15" x14ac:dyDescent="0.3">
      <c r="A35" s="282"/>
      <c r="B35" s="282"/>
      <c r="C35" s="282"/>
      <c r="D35" s="282"/>
      <c r="E35" s="282"/>
      <c r="F35" s="282"/>
      <c r="G35" s="282"/>
      <c r="H35" s="234"/>
      <c r="I35" s="234"/>
    </row>
    <row r="36" spans="1:9" ht="15" x14ac:dyDescent="0.3">
      <c r="A36" s="283" t="s">
        <v>444</v>
      </c>
      <c r="B36" s="283"/>
      <c r="C36" s="282"/>
      <c r="D36" s="282"/>
      <c r="E36" s="282"/>
      <c r="F36" s="282"/>
      <c r="G36" s="282"/>
      <c r="H36" s="234"/>
      <c r="I36" s="234"/>
    </row>
    <row r="37" spans="1:9" ht="15" x14ac:dyDescent="0.3">
      <c r="A37" s="283" t="s">
        <v>445</v>
      </c>
      <c r="B37" s="283"/>
      <c r="C37" s="282"/>
      <c r="D37" s="282"/>
      <c r="E37" s="282"/>
      <c r="F37" s="282"/>
      <c r="G37" s="282"/>
      <c r="H37" s="234"/>
      <c r="I37" s="234"/>
    </row>
    <row r="38" spans="1:9" ht="15" x14ac:dyDescent="0.3">
      <c r="A38" s="283"/>
      <c r="B38" s="283"/>
      <c r="C38" s="234"/>
      <c r="D38" s="234"/>
      <c r="E38" s="234"/>
      <c r="F38" s="234"/>
      <c r="G38" s="234"/>
      <c r="H38" s="234"/>
      <c r="I38" s="234"/>
    </row>
    <row r="39" spans="1:9" ht="15" x14ac:dyDescent="0.3">
      <c r="A39" s="283"/>
      <c r="B39" s="283"/>
      <c r="C39" s="234"/>
      <c r="D39" s="234"/>
      <c r="E39" s="234"/>
      <c r="F39" s="234"/>
      <c r="G39" s="234"/>
      <c r="H39" s="234"/>
      <c r="I39" s="234"/>
    </row>
    <row r="40" spans="1:9" x14ac:dyDescent="0.2">
      <c r="A40" s="279"/>
      <c r="B40" s="279"/>
      <c r="C40" s="279"/>
      <c r="D40" s="279"/>
      <c r="E40" s="279"/>
      <c r="F40" s="279"/>
      <c r="G40" s="279"/>
      <c r="H40" s="279"/>
      <c r="I40" s="279"/>
    </row>
    <row r="41" spans="1:9" ht="15" x14ac:dyDescent="0.3">
      <c r="A41" s="240" t="s">
        <v>99</v>
      </c>
      <c r="B41" s="240"/>
      <c r="C41" s="234"/>
      <c r="D41" s="234"/>
      <c r="E41" s="234"/>
      <c r="F41" s="234"/>
      <c r="G41" s="234"/>
      <c r="H41" s="234"/>
      <c r="I41" s="234"/>
    </row>
    <row r="42" spans="1:9" ht="15" x14ac:dyDescent="0.3">
      <c r="A42" s="234"/>
      <c r="B42" s="234"/>
      <c r="C42" s="234"/>
      <c r="D42" s="234"/>
      <c r="E42" s="234"/>
      <c r="F42" s="234"/>
      <c r="G42" s="234"/>
      <c r="H42" s="234"/>
      <c r="I42" s="234"/>
    </row>
    <row r="43" spans="1:9" ht="15" x14ac:dyDescent="0.3">
      <c r="A43" s="234"/>
      <c r="B43" s="234"/>
      <c r="C43" s="234"/>
      <c r="D43" s="2" t="s">
        <v>541</v>
      </c>
      <c r="E43" s="234"/>
      <c r="F43" s="234"/>
      <c r="G43" s="234"/>
      <c r="H43" s="234"/>
      <c r="I43" s="241"/>
    </row>
    <row r="44" spans="1:9" ht="15" x14ac:dyDescent="0.3">
      <c r="A44" s="240"/>
      <c r="B44" s="240"/>
      <c r="C44" s="240" t="s">
        <v>411</v>
      </c>
      <c r="D44" s="240"/>
      <c r="E44" s="282"/>
      <c r="F44" s="240"/>
      <c r="G44" s="240"/>
      <c r="H44" s="234"/>
      <c r="I44" s="241"/>
    </row>
    <row r="45" spans="1:9" ht="15" x14ac:dyDescent="0.3">
      <c r="A45" s="234"/>
      <c r="B45" s="234"/>
      <c r="C45" s="234" t="s">
        <v>264</v>
      </c>
      <c r="D45" s="234"/>
      <c r="E45" s="234"/>
      <c r="F45" s="234"/>
      <c r="G45" s="234"/>
      <c r="H45" s="234"/>
      <c r="I45" s="241"/>
    </row>
    <row r="46" spans="1:9" x14ac:dyDescent="0.2">
      <c r="A46" s="242"/>
      <c r="B46" s="242"/>
      <c r="C46" s="242" t="s">
        <v>131</v>
      </c>
      <c r="D46" s="242"/>
      <c r="E46" s="242"/>
      <c r="F46" s="242"/>
      <c r="G46" s="242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28" zoomScale="70" zoomScaleSheetLayoutView="70" workbookViewId="0">
      <selection activeCell="D50" sqref="D50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6" x14ac:dyDescent="0.3">
      <c r="A1" s="98" t="s">
        <v>216</v>
      </c>
      <c r="B1" s="164"/>
      <c r="C1" s="386" t="s">
        <v>190</v>
      </c>
      <c r="D1" s="386"/>
      <c r="E1" s="144"/>
    </row>
    <row r="2" spans="1:6" x14ac:dyDescent="0.3">
      <c r="A2" s="100" t="s">
        <v>132</v>
      </c>
      <c r="B2" s="164"/>
      <c r="C2" s="101"/>
      <c r="D2" s="278"/>
      <c r="E2" s="144"/>
    </row>
    <row r="3" spans="1:6" x14ac:dyDescent="0.3">
      <c r="A3" s="158"/>
      <c r="B3" s="164"/>
      <c r="C3" s="101"/>
      <c r="D3" s="101"/>
      <c r="E3" s="144"/>
    </row>
    <row r="4" spans="1:6" x14ac:dyDescent="0.3">
      <c r="A4" s="100" t="str">
        <f>'ფორმა N2'!A4</f>
        <v>ანგარიშვალდებული პირის დასახელება:</v>
      </c>
      <c r="B4" s="100"/>
      <c r="C4" s="100"/>
      <c r="D4" s="100"/>
      <c r="E4" s="149"/>
    </row>
    <row r="5" spans="1:6" x14ac:dyDescent="0.3">
      <c r="A5" s="162" t="str">
        <f>'ფორმა N1'!D4</f>
        <v xml:space="preserve"> </v>
      </c>
      <c r="B5" s="134" t="s">
        <v>542</v>
      </c>
      <c r="C5" s="126"/>
      <c r="D5" s="132"/>
      <c r="E5" s="135"/>
      <c r="F5" s="126"/>
    </row>
    <row r="6" spans="1:6" x14ac:dyDescent="0.3">
      <c r="A6" s="101"/>
      <c r="B6" s="100"/>
      <c r="C6" s="100"/>
      <c r="D6" s="100"/>
      <c r="E6" s="149"/>
    </row>
    <row r="7" spans="1:6" x14ac:dyDescent="0.3">
      <c r="A7" s="157"/>
      <c r="B7" s="165"/>
      <c r="C7" s="166"/>
      <c r="D7" s="166"/>
      <c r="E7" s="144"/>
    </row>
    <row r="8" spans="1:6" ht="45" x14ac:dyDescent="0.3">
      <c r="A8" s="167" t="s">
        <v>105</v>
      </c>
      <c r="B8" s="167" t="s">
        <v>182</v>
      </c>
      <c r="C8" s="167" t="s">
        <v>299</v>
      </c>
      <c r="D8" s="167" t="s">
        <v>251</v>
      </c>
      <c r="E8" s="144"/>
    </row>
    <row r="9" spans="1:6" x14ac:dyDescent="0.3">
      <c r="A9" s="49"/>
      <c r="B9" s="50"/>
      <c r="C9" s="203"/>
      <c r="D9" s="203"/>
      <c r="E9" s="144"/>
    </row>
    <row r="10" spans="1:6" x14ac:dyDescent="0.3">
      <c r="A10" s="51" t="s">
        <v>183</v>
      </c>
      <c r="B10" s="52"/>
      <c r="C10" s="168">
        <f>SUM(C11,C34)</f>
        <v>18.41</v>
      </c>
      <c r="D10" s="168">
        <f>SUM(D11,D34)</f>
        <v>25979.79</v>
      </c>
      <c r="E10" s="144"/>
    </row>
    <row r="11" spans="1:6" x14ac:dyDescent="0.3">
      <c r="A11" s="53" t="s">
        <v>184</v>
      </c>
      <c r="B11" s="54"/>
      <c r="C11" s="109">
        <f>SUM(C12:C32)</f>
        <v>18.41</v>
      </c>
      <c r="D11" s="109">
        <f>SUM(D12:D32)</f>
        <v>25979.79</v>
      </c>
      <c r="E11" s="144"/>
    </row>
    <row r="12" spans="1:6" x14ac:dyDescent="0.3">
      <c r="A12" s="57">
        <v>1110</v>
      </c>
      <c r="B12" s="56" t="s">
        <v>134</v>
      </c>
      <c r="C12" s="8"/>
      <c r="D12" s="8"/>
      <c r="E12" s="144"/>
    </row>
    <row r="13" spans="1:6" x14ac:dyDescent="0.3">
      <c r="A13" s="57">
        <v>1120</v>
      </c>
      <c r="B13" s="56" t="s">
        <v>135</v>
      </c>
      <c r="C13" s="8"/>
      <c r="D13" s="8"/>
      <c r="E13" s="144"/>
    </row>
    <row r="14" spans="1:6" x14ac:dyDescent="0.3">
      <c r="A14" s="57">
        <v>1211</v>
      </c>
      <c r="B14" s="56" t="s">
        <v>136</v>
      </c>
      <c r="C14" s="8">
        <v>18.41</v>
      </c>
      <c r="D14" s="8">
        <v>25979.79</v>
      </c>
      <c r="E14" s="144"/>
    </row>
    <row r="15" spans="1:6" x14ac:dyDescent="0.3">
      <c r="A15" s="57">
        <v>1212</v>
      </c>
      <c r="B15" s="56" t="s">
        <v>137</v>
      </c>
      <c r="C15" s="8"/>
      <c r="D15" s="8"/>
      <c r="E15" s="144"/>
    </row>
    <row r="16" spans="1:6" x14ac:dyDescent="0.3">
      <c r="A16" s="57">
        <v>1213</v>
      </c>
      <c r="B16" s="56" t="s">
        <v>138</v>
      </c>
      <c r="C16" s="8"/>
      <c r="D16" s="8"/>
      <c r="E16" s="144"/>
    </row>
    <row r="17" spans="1:5" x14ac:dyDescent="0.3">
      <c r="A17" s="57">
        <v>1214</v>
      </c>
      <c r="B17" s="56" t="s">
        <v>139</v>
      </c>
      <c r="C17" s="8"/>
      <c r="D17" s="8"/>
      <c r="E17" s="144"/>
    </row>
    <row r="18" spans="1:5" x14ac:dyDescent="0.3">
      <c r="A18" s="57">
        <v>1215</v>
      </c>
      <c r="B18" s="56" t="s">
        <v>140</v>
      </c>
      <c r="C18" s="8"/>
      <c r="D18" s="8"/>
      <c r="E18" s="144"/>
    </row>
    <row r="19" spans="1:5" x14ac:dyDescent="0.3">
      <c r="A19" s="57">
        <v>1300</v>
      </c>
      <c r="B19" s="56" t="s">
        <v>141</v>
      </c>
      <c r="C19" s="8"/>
      <c r="D19" s="8"/>
      <c r="E19" s="144"/>
    </row>
    <row r="20" spans="1:5" x14ac:dyDescent="0.3">
      <c r="A20" s="57">
        <v>1410</v>
      </c>
      <c r="B20" s="56" t="s">
        <v>142</v>
      </c>
      <c r="C20" s="8"/>
      <c r="D20" s="8"/>
      <c r="E20" s="144"/>
    </row>
    <row r="21" spans="1:5" x14ac:dyDescent="0.3">
      <c r="A21" s="57">
        <v>1421</v>
      </c>
      <c r="B21" s="56" t="s">
        <v>143</v>
      </c>
      <c r="C21" s="8"/>
      <c r="D21" s="8"/>
      <c r="E21" s="144"/>
    </row>
    <row r="22" spans="1:5" x14ac:dyDescent="0.3">
      <c r="A22" s="57">
        <v>1422</v>
      </c>
      <c r="B22" s="56" t="s">
        <v>144</v>
      </c>
      <c r="C22" s="8"/>
      <c r="D22" s="8"/>
      <c r="E22" s="144"/>
    </row>
    <row r="23" spans="1:5" x14ac:dyDescent="0.3">
      <c r="A23" s="57">
        <v>1423</v>
      </c>
      <c r="B23" s="56" t="s">
        <v>145</v>
      </c>
      <c r="C23" s="8"/>
      <c r="D23" s="8"/>
      <c r="E23" s="144"/>
    </row>
    <row r="24" spans="1:5" x14ac:dyDescent="0.3">
      <c r="A24" s="57">
        <v>1431</v>
      </c>
      <c r="B24" s="56" t="s">
        <v>146</v>
      </c>
      <c r="C24" s="8"/>
      <c r="D24" s="8"/>
      <c r="E24" s="144"/>
    </row>
    <row r="25" spans="1:5" x14ac:dyDescent="0.3">
      <c r="A25" s="57">
        <v>1432</v>
      </c>
      <c r="B25" s="56" t="s">
        <v>147</v>
      </c>
      <c r="C25" s="8"/>
      <c r="D25" s="8"/>
      <c r="E25" s="144"/>
    </row>
    <row r="26" spans="1:5" x14ac:dyDescent="0.3">
      <c r="A26" s="57">
        <v>1433</v>
      </c>
      <c r="B26" s="56" t="s">
        <v>148</v>
      </c>
      <c r="C26" s="8"/>
      <c r="D26" s="8"/>
      <c r="E26" s="144"/>
    </row>
    <row r="27" spans="1:5" x14ac:dyDescent="0.3">
      <c r="A27" s="57">
        <v>1441</v>
      </c>
      <c r="B27" s="56" t="s">
        <v>149</v>
      </c>
      <c r="C27" s="8"/>
      <c r="D27" s="8"/>
      <c r="E27" s="144"/>
    </row>
    <row r="28" spans="1:5" x14ac:dyDescent="0.3">
      <c r="A28" s="57">
        <v>1442</v>
      </c>
      <c r="B28" s="56" t="s">
        <v>150</v>
      </c>
      <c r="C28" s="8"/>
      <c r="D28" s="8"/>
      <c r="E28" s="144"/>
    </row>
    <row r="29" spans="1:5" x14ac:dyDescent="0.3">
      <c r="A29" s="57">
        <v>1443</v>
      </c>
      <c r="B29" s="56" t="s">
        <v>151</v>
      </c>
      <c r="C29" s="8"/>
      <c r="D29" s="8"/>
      <c r="E29" s="144"/>
    </row>
    <row r="30" spans="1:5" x14ac:dyDescent="0.3">
      <c r="A30" s="57">
        <v>1444</v>
      </c>
      <c r="B30" s="56" t="s">
        <v>152</v>
      </c>
      <c r="C30" s="8"/>
      <c r="D30" s="8"/>
      <c r="E30" s="144"/>
    </row>
    <row r="31" spans="1:5" x14ac:dyDescent="0.3">
      <c r="A31" s="57">
        <v>1445</v>
      </c>
      <c r="B31" s="56" t="s">
        <v>153</v>
      </c>
      <c r="C31" s="8"/>
      <c r="D31" s="8"/>
      <c r="E31" s="144"/>
    </row>
    <row r="32" spans="1:5" x14ac:dyDescent="0.3">
      <c r="A32" s="57">
        <v>1446</v>
      </c>
      <c r="B32" s="56" t="s">
        <v>154</v>
      </c>
      <c r="C32" s="8"/>
      <c r="D32" s="8"/>
      <c r="E32" s="144"/>
    </row>
    <row r="33" spans="1:5" x14ac:dyDescent="0.3">
      <c r="A33" s="30"/>
      <c r="E33" s="144"/>
    </row>
    <row r="34" spans="1:5" x14ac:dyDescent="0.3">
      <c r="A34" s="58" t="s">
        <v>185</v>
      </c>
      <c r="B34" s="56"/>
      <c r="C34" s="109">
        <f>SUM(C35:C42)</f>
        <v>0</v>
      </c>
      <c r="D34" s="109">
        <f>SUM(D35:D42)</f>
        <v>0</v>
      </c>
      <c r="E34" s="144"/>
    </row>
    <row r="35" spans="1:5" x14ac:dyDescent="0.3">
      <c r="A35" s="57">
        <v>2110</v>
      </c>
      <c r="B35" s="56" t="s">
        <v>92</v>
      </c>
      <c r="C35" s="8"/>
      <c r="D35" s="8"/>
      <c r="E35" s="144"/>
    </row>
    <row r="36" spans="1:5" x14ac:dyDescent="0.3">
      <c r="A36" s="57">
        <v>2120</v>
      </c>
      <c r="B36" s="56" t="s">
        <v>155</v>
      </c>
      <c r="C36" s="8"/>
      <c r="D36" s="8"/>
      <c r="E36" s="144"/>
    </row>
    <row r="37" spans="1:5" x14ac:dyDescent="0.3">
      <c r="A37" s="57">
        <v>2130</v>
      </c>
      <c r="B37" s="56" t="s">
        <v>93</v>
      </c>
      <c r="C37" s="8"/>
      <c r="D37" s="8"/>
      <c r="E37" s="144"/>
    </row>
    <row r="38" spans="1:5" x14ac:dyDescent="0.3">
      <c r="A38" s="57">
        <v>2140</v>
      </c>
      <c r="B38" s="56" t="s">
        <v>391</v>
      </c>
      <c r="C38" s="8"/>
      <c r="D38" s="8"/>
      <c r="E38" s="144"/>
    </row>
    <row r="39" spans="1:5" x14ac:dyDescent="0.3">
      <c r="A39" s="57">
        <v>2150</v>
      </c>
      <c r="B39" s="56" t="s">
        <v>393</v>
      </c>
      <c r="C39" s="8"/>
      <c r="D39" s="8"/>
      <c r="E39" s="144"/>
    </row>
    <row r="40" spans="1:5" x14ac:dyDescent="0.3">
      <c r="A40" s="57">
        <v>2220</v>
      </c>
      <c r="B40" s="56" t="s">
        <v>94</v>
      </c>
      <c r="C40" s="8"/>
      <c r="D40" s="8"/>
      <c r="E40" s="144"/>
    </row>
    <row r="41" spans="1:5" x14ac:dyDescent="0.3">
      <c r="A41" s="57">
        <v>2300</v>
      </c>
      <c r="B41" s="56" t="s">
        <v>156</v>
      </c>
      <c r="C41" s="8"/>
      <c r="D41" s="8"/>
      <c r="E41" s="144"/>
    </row>
    <row r="42" spans="1:5" x14ac:dyDescent="0.3">
      <c r="A42" s="57">
        <v>2400</v>
      </c>
      <c r="B42" s="56" t="s">
        <v>157</v>
      </c>
      <c r="C42" s="8"/>
      <c r="D42" s="8"/>
      <c r="E42" s="144"/>
    </row>
    <row r="43" spans="1:5" x14ac:dyDescent="0.3">
      <c r="A43" s="31"/>
      <c r="E43" s="144"/>
    </row>
    <row r="44" spans="1:5" x14ac:dyDescent="0.3">
      <c r="A44" s="55" t="s">
        <v>189</v>
      </c>
      <c r="B44" s="56"/>
      <c r="C44" s="109">
        <f>SUM(C45,C64)</f>
        <v>0</v>
      </c>
      <c r="D44" s="109">
        <f>SUM(D45,D64)</f>
        <v>42702.63</v>
      </c>
      <c r="E44" s="144"/>
    </row>
    <row r="45" spans="1:5" x14ac:dyDescent="0.3">
      <c r="A45" s="58" t="s">
        <v>186</v>
      </c>
      <c r="B45" s="56"/>
      <c r="C45" s="109">
        <f>SUM(C46:C61)</f>
        <v>0</v>
      </c>
      <c r="D45" s="109">
        <f>SUM(D46:D61)</f>
        <v>42702.63</v>
      </c>
      <c r="E45" s="144"/>
    </row>
    <row r="46" spans="1:5" x14ac:dyDescent="0.3">
      <c r="A46" s="57">
        <v>3100</v>
      </c>
      <c r="B46" s="56" t="s">
        <v>158</v>
      </c>
      <c r="C46" s="8"/>
      <c r="D46" s="8"/>
      <c r="E46" s="144"/>
    </row>
    <row r="47" spans="1:5" x14ac:dyDescent="0.3">
      <c r="A47" s="57">
        <v>3210</v>
      </c>
      <c r="B47" s="56" t="s">
        <v>159</v>
      </c>
      <c r="C47" s="8">
        <v>0</v>
      </c>
      <c r="D47" s="8">
        <v>42702.63</v>
      </c>
      <c r="E47" s="144"/>
    </row>
    <row r="48" spans="1:5" x14ac:dyDescent="0.3">
      <c r="A48" s="57">
        <v>3221</v>
      </c>
      <c r="B48" s="56" t="s">
        <v>160</v>
      </c>
      <c r="C48" s="8"/>
      <c r="D48" s="8"/>
      <c r="E48" s="144"/>
    </row>
    <row r="49" spans="1:5" x14ac:dyDescent="0.3">
      <c r="A49" s="57">
        <v>3222</v>
      </c>
      <c r="B49" s="56" t="s">
        <v>161</v>
      </c>
      <c r="C49" s="8"/>
      <c r="D49" s="8"/>
      <c r="E49" s="144"/>
    </row>
    <row r="50" spans="1:5" x14ac:dyDescent="0.3">
      <c r="A50" s="57">
        <v>3223</v>
      </c>
      <c r="B50" s="56" t="s">
        <v>162</v>
      </c>
      <c r="C50" s="8"/>
      <c r="D50" s="8"/>
      <c r="E50" s="144"/>
    </row>
    <row r="51" spans="1:5" x14ac:dyDescent="0.3">
      <c r="A51" s="57">
        <v>3224</v>
      </c>
      <c r="B51" s="56" t="s">
        <v>163</v>
      </c>
      <c r="C51" s="8"/>
      <c r="D51" s="8"/>
      <c r="E51" s="144"/>
    </row>
    <row r="52" spans="1:5" x14ac:dyDescent="0.3">
      <c r="A52" s="57">
        <v>3231</v>
      </c>
      <c r="B52" s="56" t="s">
        <v>164</v>
      </c>
      <c r="C52" s="8"/>
      <c r="D52" s="8"/>
      <c r="E52" s="144"/>
    </row>
    <row r="53" spans="1:5" x14ac:dyDescent="0.3">
      <c r="A53" s="57">
        <v>3232</v>
      </c>
      <c r="B53" s="56" t="s">
        <v>165</v>
      </c>
      <c r="C53" s="8"/>
      <c r="D53" s="8"/>
      <c r="E53" s="144"/>
    </row>
    <row r="54" spans="1:5" x14ac:dyDescent="0.3">
      <c r="A54" s="57">
        <v>3234</v>
      </c>
      <c r="B54" s="56" t="s">
        <v>166</v>
      </c>
      <c r="C54" s="8"/>
      <c r="D54" s="8"/>
      <c r="E54" s="144"/>
    </row>
    <row r="55" spans="1:5" ht="30" x14ac:dyDescent="0.3">
      <c r="A55" s="57">
        <v>3236</v>
      </c>
      <c r="B55" s="56" t="s">
        <v>181</v>
      </c>
      <c r="C55" s="8"/>
      <c r="D55" s="8"/>
      <c r="E55" s="144"/>
    </row>
    <row r="56" spans="1:5" ht="45" x14ac:dyDescent="0.3">
      <c r="A56" s="57">
        <v>3237</v>
      </c>
      <c r="B56" s="56" t="s">
        <v>167</v>
      </c>
      <c r="C56" s="8"/>
      <c r="D56" s="8"/>
      <c r="E56" s="144"/>
    </row>
    <row r="57" spans="1:5" x14ac:dyDescent="0.3">
      <c r="A57" s="57">
        <v>3241</v>
      </c>
      <c r="B57" s="56" t="s">
        <v>168</v>
      </c>
      <c r="C57" s="8"/>
      <c r="D57" s="8"/>
      <c r="E57" s="144"/>
    </row>
    <row r="58" spans="1:5" x14ac:dyDescent="0.3">
      <c r="A58" s="57">
        <v>3242</v>
      </c>
      <c r="B58" s="56" t="s">
        <v>169</v>
      </c>
      <c r="C58" s="8"/>
      <c r="D58" s="8"/>
      <c r="E58" s="144"/>
    </row>
    <row r="59" spans="1:5" x14ac:dyDescent="0.3">
      <c r="A59" s="57">
        <v>3243</v>
      </c>
      <c r="B59" s="56" t="s">
        <v>170</v>
      </c>
      <c r="C59" s="8"/>
      <c r="D59" s="8"/>
      <c r="E59" s="144"/>
    </row>
    <row r="60" spans="1:5" x14ac:dyDescent="0.3">
      <c r="A60" s="57">
        <v>3245</v>
      </c>
      <c r="B60" s="56" t="s">
        <v>171</v>
      </c>
      <c r="C60" s="8"/>
      <c r="D60" s="8"/>
      <c r="E60" s="144"/>
    </row>
    <row r="61" spans="1:5" x14ac:dyDescent="0.3">
      <c r="A61" s="57">
        <v>3246</v>
      </c>
      <c r="B61" s="56" t="s">
        <v>172</v>
      </c>
      <c r="C61" s="8"/>
      <c r="D61" s="8"/>
      <c r="E61" s="144"/>
    </row>
    <row r="62" spans="1:5" x14ac:dyDescent="0.3">
      <c r="A62" s="31"/>
      <c r="E62" s="144"/>
    </row>
    <row r="63" spans="1:5" x14ac:dyDescent="0.3">
      <c r="A63" s="32"/>
      <c r="E63" s="144"/>
    </row>
    <row r="64" spans="1:5" x14ac:dyDescent="0.3">
      <c r="A64" s="58" t="s">
        <v>187</v>
      </c>
      <c r="B64" s="56"/>
      <c r="C64" s="109">
        <f>SUM(C65:C67)</f>
        <v>0</v>
      </c>
      <c r="D64" s="109">
        <f>SUM(D65:D67)</f>
        <v>0</v>
      </c>
      <c r="E64" s="144"/>
    </row>
    <row r="65" spans="1:5" x14ac:dyDescent="0.3">
      <c r="A65" s="57">
        <v>5100</v>
      </c>
      <c r="B65" s="56" t="s">
        <v>249</v>
      </c>
      <c r="C65" s="8"/>
      <c r="D65" s="8"/>
      <c r="E65" s="144"/>
    </row>
    <row r="66" spans="1:5" x14ac:dyDescent="0.3">
      <c r="A66" s="57">
        <v>5220</v>
      </c>
      <c r="B66" s="56" t="s">
        <v>413</v>
      </c>
      <c r="C66" s="8"/>
      <c r="D66" s="8"/>
      <c r="E66" s="144"/>
    </row>
    <row r="67" spans="1:5" x14ac:dyDescent="0.3">
      <c r="A67" s="57">
        <v>5230</v>
      </c>
      <c r="B67" s="56" t="s">
        <v>414</v>
      </c>
      <c r="C67" s="8"/>
      <c r="D67" s="8"/>
      <c r="E67" s="144"/>
    </row>
    <row r="68" spans="1:5" x14ac:dyDescent="0.3">
      <c r="A68" s="31"/>
      <c r="E68" s="144"/>
    </row>
    <row r="69" spans="1:5" x14ac:dyDescent="0.3">
      <c r="A69" s="2"/>
      <c r="E69" s="144"/>
    </row>
    <row r="70" spans="1:5" x14ac:dyDescent="0.3">
      <c r="A70" s="55" t="s">
        <v>188</v>
      </c>
      <c r="B70" s="56"/>
      <c r="C70" s="8"/>
      <c r="D70" s="8"/>
      <c r="E70" s="144"/>
    </row>
    <row r="71" spans="1:5" ht="30" x14ac:dyDescent="0.3">
      <c r="A71" s="57">
        <v>1</v>
      </c>
      <c r="B71" s="56" t="s">
        <v>173</v>
      </c>
      <c r="C71" s="8"/>
      <c r="D71" s="8"/>
      <c r="E71" s="144"/>
    </row>
    <row r="72" spans="1:5" x14ac:dyDescent="0.3">
      <c r="A72" s="57">
        <v>2</v>
      </c>
      <c r="B72" s="56" t="s">
        <v>174</v>
      </c>
      <c r="C72" s="8"/>
      <c r="D72" s="8"/>
      <c r="E72" s="144"/>
    </row>
    <row r="73" spans="1:5" x14ac:dyDescent="0.3">
      <c r="A73" s="57">
        <v>3</v>
      </c>
      <c r="B73" s="56" t="s">
        <v>175</v>
      </c>
      <c r="C73" s="8"/>
      <c r="D73" s="8"/>
      <c r="E73" s="144"/>
    </row>
    <row r="74" spans="1:5" x14ac:dyDescent="0.3">
      <c r="A74" s="57">
        <v>4</v>
      </c>
      <c r="B74" s="56" t="s">
        <v>356</v>
      </c>
      <c r="C74" s="8"/>
      <c r="D74" s="8"/>
      <c r="E74" s="144"/>
    </row>
    <row r="75" spans="1:5" x14ac:dyDescent="0.3">
      <c r="A75" s="57">
        <v>5</v>
      </c>
      <c r="B75" s="56" t="s">
        <v>176</v>
      </c>
      <c r="C75" s="8"/>
      <c r="D75" s="8"/>
      <c r="E75" s="144"/>
    </row>
    <row r="76" spans="1:5" x14ac:dyDescent="0.3">
      <c r="A76" s="57">
        <v>6</v>
      </c>
      <c r="B76" s="56" t="s">
        <v>177</v>
      </c>
      <c r="C76" s="8"/>
      <c r="D76" s="8"/>
      <c r="E76" s="144"/>
    </row>
    <row r="77" spans="1:5" x14ac:dyDescent="0.3">
      <c r="A77" s="57">
        <v>7</v>
      </c>
      <c r="B77" s="56" t="s">
        <v>178</v>
      </c>
      <c r="C77" s="8"/>
      <c r="D77" s="8"/>
      <c r="E77" s="144"/>
    </row>
    <row r="78" spans="1:5" x14ac:dyDescent="0.3">
      <c r="A78" s="57">
        <v>8</v>
      </c>
      <c r="B78" s="56" t="s">
        <v>179</v>
      </c>
      <c r="C78" s="8"/>
      <c r="D78" s="8"/>
      <c r="E78" s="144"/>
    </row>
    <row r="79" spans="1:5" x14ac:dyDescent="0.3">
      <c r="A79" s="57">
        <v>9</v>
      </c>
      <c r="B79" s="56" t="s">
        <v>180</v>
      </c>
      <c r="C79" s="8"/>
      <c r="D79" s="8"/>
      <c r="E79" s="144"/>
    </row>
    <row r="83" spans="1:9" x14ac:dyDescent="0.3">
      <c r="A83" s="2"/>
      <c r="B83" s="2"/>
    </row>
    <row r="84" spans="1:9" x14ac:dyDescent="0.3">
      <c r="A84" s="90" t="s">
        <v>99</v>
      </c>
      <c r="B84" s="2"/>
      <c r="E84" s="5"/>
    </row>
    <row r="85" spans="1:9" x14ac:dyDescent="0.3">
      <c r="A85" s="2"/>
      <c r="B85" s="2" t="s">
        <v>541</v>
      </c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90" t="s">
        <v>424</v>
      </c>
      <c r="D87" s="12"/>
      <c r="E87"/>
      <c r="F87"/>
      <c r="G87"/>
      <c r="H87"/>
      <c r="I87"/>
    </row>
    <row r="88" spans="1:9" x14ac:dyDescent="0.3">
      <c r="A88"/>
      <c r="B88" s="2" t="s">
        <v>425</v>
      </c>
      <c r="D88" s="12"/>
      <c r="E88"/>
      <c r="F88"/>
      <c r="G88"/>
      <c r="H88"/>
      <c r="I88"/>
    </row>
    <row r="89" spans="1:9" customFormat="1" ht="12.75" x14ac:dyDescent="0.2">
      <c r="B89" s="85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14</vt:i4>
      </vt:variant>
    </vt:vector>
  </HeadingPairs>
  <TitlesOfParts>
    <vt:vector size="35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2012-08-17T14:08:30Z</cp:lastPrinted>
  <dcterms:created xsi:type="dcterms:W3CDTF">2011-12-27T13:20:18Z</dcterms:created>
  <dcterms:modified xsi:type="dcterms:W3CDTF">2016-04-19T15:15:35Z</dcterms:modified>
</cp:coreProperties>
</file>