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450" windowWidth="14940" windowHeight="7215" tabRatio="954" firstSheet="5" activeTab="19"/>
  </bookViews>
  <sheets>
    <sheet name="ფორმა N1" sheetId="15" r:id="rId1"/>
    <sheet name="ფორმა N2" sheetId="3" r:id="rId2"/>
    <sheet name="ფორმა N3" sheetId="7" r:id="rId3"/>
    <sheet name="ფორმა N5" sheetId="8" r:id="rId4"/>
    <sheet name="ფორმა N5.1" sheetId="27" r:id="rId5"/>
    <sheet name="ფორმა 5.2" sheetId="29" r:id="rId6"/>
    <sheet name="ფორმა N5.3" sheetId="30" r:id="rId7"/>
    <sheet name="ფორმა 5.4" sheetId="34" r:id="rId8"/>
    <sheet name="ფორმა N7" sheetId="12" r:id="rId9"/>
    <sheet name="ფორმა N8" sheetId="9" r:id="rId10"/>
    <sheet name="ფორმა N 8.1" sheetId="18" r:id="rId11"/>
    <sheet name="ფორმა N9" sheetId="10" r:id="rId12"/>
    <sheet name="ფორმა N9.1" sheetId="16" r:id="rId13"/>
    <sheet name="ფორმა N9.2" sheetId="17" r:id="rId14"/>
    <sheet name="ფორმა 9.3" sheetId="25" r:id="rId15"/>
    <sheet name="ფორმა 9.4" sheetId="33" r:id="rId16"/>
    <sheet name="ფორმა 9.5" sheetId="32" r:id="rId17"/>
    <sheet name="ფორმა 9.6" sheetId="39" r:id="rId18"/>
    <sheet name="ფორმა N 9.7" sheetId="35" r:id="rId19"/>
    <sheet name="ფორმა N9.7.1" sheetId="41" r:id="rId20"/>
    <sheet name="Validation" sheetId="13" state="veryHidden" r:id="rId21"/>
    <sheet name="Sheet1" sheetId="42" r:id="rId22"/>
  </sheets>
  <externalReferences>
    <externalReference r:id="rId23"/>
  </externalReferences>
  <definedNames>
    <definedName name="_xlnm._FilterDatabase" localSheetId="0" hidden="1">'ფორმა N1'!$A$9:$M$9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N5'!$A$8:$D$11</definedName>
    <definedName name="_xlnm._FilterDatabase" localSheetId="4" hidden="1">'ფორმა N5.1'!$B$9:$D$26</definedName>
    <definedName name="Date" localSheetId="7">#REF!</definedName>
    <definedName name="Date" localSheetId="14">#REF!</definedName>
    <definedName name="Date" localSheetId="17">#REF!</definedName>
    <definedName name="Date" localSheetId="18">#REF!</definedName>
    <definedName name="Date" localSheetId="4">#REF!</definedName>
    <definedName name="Date" localSheetId="19">#REF!</definedName>
    <definedName name="Date">#REF!</definedName>
    <definedName name="_xlnm.Print_Area" localSheetId="7">'ფორმა 5.4'!$A$1:$H$46</definedName>
    <definedName name="_xlnm.Print_Area" localSheetId="16">'ფორმა 9.5'!$A$1:$L$164</definedName>
    <definedName name="_xlnm.Print_Area" localSheetId="17">'ფორმა 9.6'!$A$1:$I$52</definedName>
    <definedName name="_xlnm.Print_Area" localSheetId="10">'ფორმა N 8.1'!$A$1:$H$51</definedName>
    <definedName name="_xlnm.Print_Area" localSheetId="18">'ფორმა N 9.7'!$A$1:$I$157</definedName>
    <definedName name="_xlnm.Print_Area" localSheetId="0">'ფორმა N1'!$A$1:$M$36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N5'!$A$1:$D$90</definedName>
    <definedName name="_xlnm.Print_Area" localSheetId="8">'ფორმა N7'!$A$1:$E$90</definedName>
    <definedName name="_xlnm.Print_Area" localSheetId="11">'ფორმა N9'!$A$1:$K$52</definedName>
    <definedName name="_xlnm.Print_Area" localSheetId="12">'ფორმა N9.1'!$A$1:$I$35</definedName>
    <definedName name="_xlnm.Print_Area" localSheetId="13">'ფორმა N9.2'!$A$1:$J$36</definedName>
    <definedName name="_xlnm.Print_Area" localSheetId="19">'ფორმა N9.7.1'!$A$1:$N$42</definedName>
  </definedNames>
  <calcPr calcId="145621"/>
</workbook>
</file>

<file path=xl/calcChain.xml><?xml version="1.0" encoding="utf-8"?>
<calcChain xmlns="http://schemas.openxmlformats.org/spreadsheetml/2006/main">
  <c r="I10" i="9" l="1"/>
  <c r="H14" i="10"/>
  <c r="G14" i="10"/>
  <c r="F14" i="10"/>
  <c r="E14" i="10"/>
  <c r="J14" i="10" s="1"/>
  <c r="D14" i="10"/>
  <c r="B14" i="10"/>
  <c r="I10" i="10"/>
  <c r="H10" i="10"/>
  <c r="G10" i="10"/>
  <c r="F10" i="10"/>
  <c r="E10" i="10"/>
  <c r="D10" i="10"/>
  <c r="B10" i="10"/>
  <c r="C26" i="7" l="1"/>
  <c r="C36" i="8"/>
  <c r="J21" i="10" l="1"/>
  <c r="I21" i="10"/>
  <c r="J16" i="10"/>
  <c r="I16" i="10"/>
  <c r="J15" i="10"/>
  <c r="I15" i="10"/>
  <c r="I31" i="10"/>
  <c r="J31" i="10"/>
  <c r="I14" i="10" l="1"/>
  <c r="D75" i="8"/>
  <c r="C75" i="8"/>
  <c r="I147" i="35" l="1"/>
  <c r="D26" i="7" l="1"/>
  <c r="D26" i="3"/>
  <c r="C26" i="3"/>
  <c r="C18" i="7" l="1"/>
  <c r="C12" i="3" l="1"/>
  <c r="I34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 l="1"/>
  <c r="C25" i="7"/>
  <c r="D18" i="7"/>
  <c r="D15" i="7"/>
  <c r="C15" i="7"/>
  <c r="D12" i="7"/>
  <c r="C12" i="7"/>
  <c r="C10" i="7" s="1"/>
  <c r="D10" i="7" l="1"/>
  <c r="D9" i="7" s="1"/>
  <c r="C9" i="7"/>
  <c r="C46" i="8" l="1"/>
  <c r="H39" i="10" l="1"/>
  <c r="H36" i="10" s="1"/>
  <c r="H32" i="10"/>
  <c r="H24" i="10"/>
  <c r="H19" i="10"/>
  <c r="H17" i="10"/>
  <c r="A4" i="39" l="1"/>
  <c r="D14" i="8"/>
  <c r="D46" i="8"/>
  <c r="D36" i="8"/>
  <c r="A4" i="35" l="1"/>
  <c r="H34" i="34" l="1"/>
  <c r="G34" i="34"/>
  <c r="A4" i="34"/>
  <c r="A4" i="33" l="1"/>
  <c r="A4" i="32"/>
  <c r="H34" i="30" l="1"/>
  <c r="G34" i="30"/>
  <c r="A4" i="30"/>
  <c r="H34" i="29"/>
  <c r="G34" i="29"/>
  <c r="A4" i="29"/>
  <c r="D57" i="8" l="1"/>
  <c r="C57" i="8"/>
  <c r="D27" i="27"/>
  <c r="C27" i="27"/>
  <c r="A5" i="27"/>
  <c r="G39" i="18" l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D52" i="8" l="1"/>
  <c r="C52" i="8"/>
  <c r="H9" i="10" l="1"/>
  <c r="D10" i="8" l="1"/>
  <c r="C10" i="8"/>
  <c r="A4" i="17" l="1"/>
  <c r="A4" i="16"/>
  <c r="A4" i="10"/>
  <c r="A4" i="9"/>
  <c r="A4" i="12"/>
  <c r="A4" i="8"/>
  <c r="A4" i="7"/>
  <c r="J24" i="10" l="1"/>
  <c r="I24" i="10"/>
  <c r="G24" i="10"/>
  <c r="F24" i="10"/>
  <c r="E24" i="10"/>
  <c r="D24" i="10"/>
  <c r="C24" i="10"/>
  <c r="B24" i="10"/>
  <c r="D71" i="8" l="1"/>
  <c r="C71" i="8"/>
  <c r="I39" i="10" l="1"/>
  <c r="I36" i="10" s="1"/>
  <c r="I32" i="10"/>
  <c r="I19" i="10"/>
  <c r="I17" i="10" s="1"/>
  <c r="G39" i="10"/>
  <c r="G36" i="10" s="1"/>
  <c r="G32" i="10"/>
  <c r="G19" i="10"/>
  <c r="G17" i="10" s="1"/>
  <c r="E39" i="10"/>
  <c r="E36" i="10" s="1"/>
  <c r="E32" i="10"/>
  <c r="E19" i="10"/>
  <c r="E17" i="10" s="1"/>
  <c r="C39" i="10"/>
  <c r="C36" i="10" s="1"/>
  <c r="C32" i="10"/>
  <c r="C19" i="10"/>
  <c r="C17" i="10" s="1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D63" i="8"/>
  <c r="D32" i="8"/>
  <c r="C32" i="8"/>
  <c r="D23" i="8"/>
  <c r="D17" i="8" s="1"/>
  <c r="C23" i="8"/>
  <c r="C17" i="8" s="1"/>
  <c r="C14" i="8"/>
  <c r="D18" i="3"/>
  <c r="C18" i="3"/>
  <c r="D15" i="3"/>
  <c r="C15" i="3"/>
  <c r="C10" i="3" s="1"/>
  <c r="D12" i="3"/>
  <c r="D10" i="12" l="1"/>
  <c r="D67" i="12" s="1"/>
  <c r="D64" i="12" s="1"/>
  <c r="D44" i="12" s="1"/>
  <c r="G45" i="12"/>
  <c r="C13" i="8"/>
  <c r="C9" i="8" s="1"/>
  <c r="D13" i="8"/>
  <c r="D9" i="8" s="1"/>
  <c r="C25" i="3"/>
  <c r="D10" i="3"/>
  <c r="B9" i="10"/>
  <c r="J9" i="10"/>
  <c r="D25" i="3"/>
  <c r="C10" i="12"/>
  <c r="C67" i="12" s="1"/>
  <c r="C64" i="12" s="1"/>
  <c r="C44" i="12" s="1"/>
  <c r="D9" i="10"/>
  <c r="F9" i="10"/>
  <c r="G9" i="8" l="1"/>
  <c r="C9" i="3"/>
  <c r="G10" i="12" s="1"/>
  <c r="I10" i="12" s="1"/>
  <c r="K10" i="12" s="1"/>
  <c r="D9" i="3"/>
  <c r="G14" i="12" s="1"/>
  <c r="I14" i="12" s="1"/>
</calcChain>
</file>

<file path=xl/sharedStrings.xml><?xml version="1.0" encoding="utf-8"?>
<sst xmlns="http://schemas.openxmlformats.org/spreadsheetml/2006/main" count="1062" uniqueCount="672">
  <si>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</si>
  <si>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</si>
  <si>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</si>
  <si>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</si>
  <si>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</si>
  <si>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</si>
  <si>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</si>
  <si>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</si>
  <si>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</si>
  <si>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</si>
  <si>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</si>
  <si>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</si>
  <si>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</si>
  <si>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</si>
  <si>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</si>
  <si>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</si>
  <si>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</si>
  <si>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</si>
  <si>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</si>
  <si>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</si>
  <si>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</si>
  <si>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</si>
  <si>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</si>
  <si>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</si>
  <si>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</si>
  <si>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</si>
  <si>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</si>
  <si>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</si>
  <si>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</si>
  <si>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</si>
  <si>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</si>
  <si>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</si>
  <si>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</si>
  <si>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</si>
  <si>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</si>
  <si>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</si>
  <si>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</si>
  <si>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</si>
  <si>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</si>
  <si>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</si>
  <si>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</si>
  <si>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</si>
  <si>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</si>
  <si>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</si>
  <si>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</si>
  <si>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</si>
  <si>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</si>
  <si>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</si>
  <si>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</si>
  <si>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</si>
  <si>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</si>
  <si>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</si>
  <si>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</si>
  <si>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</si>
  <si>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</si>
  <si>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</si>
  <si>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</si>
  <si>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</si>
  <si>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</si>
  <si>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</si>
  <si>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</si>
  <si>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</si>
  <si>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</si>
  <si>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</si>
  <si>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</si>
  <si>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</si>
  <si>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</si>
  <si>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</si>
  <si>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</si>
  <si>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</si>
  <si>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მივლინების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</si>
  <si>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</si>
  <si>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</si>
  <si>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</si>
  <si>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</si>
  <si>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</si>
  <si>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</si>
  <si>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</si>
  <si>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</si>
  <si>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</si>
  <si>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</si>
  <si>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</si>
  <si>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</si>
  <si>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</si>
  <si>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</si>
  <si>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</si>
  <si>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</si>
  <si>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</si>
  <si>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</si>
  <si>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</si>
  <si>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</si>
  <si>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</si>
  <si>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</si>
  <si>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</si>
  <si>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</si>
  <si>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</si>
  <si>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</si>
  <si>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</si>
  <si>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</si>
  <si>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</si>
  <si>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</si>
  <si>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</si>
  <si>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</si>
  <si>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</si>
  <si>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</si>
  <si>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</si>
  <si>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</si>
  <si>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</si>
  <si>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</si>
  <si>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</si>
  <si>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</si>
  <si>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</si>
  <si>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</si>
  <si>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</si>
  <si>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</si>
  <si>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</si>
  <si>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</si>
  <si>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</si>
  <si>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</si>
  <si>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</si>
  <si>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</si>
  <si>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</si>
  <si>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</si>
  <si>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</si>
  <si>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</si>
  <si>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</si>
  <si>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</si>
  <si>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</si>
  <si>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</si>
  <si>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</si>
  <si>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</si>
  <si>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</si>
  <si>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</si>
  <si>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</si>
  <si>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</si>
  <si>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</si>
  <si>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</si>
  <si>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</si>
  <si>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</si>
  <si>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</si>
  <si>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</si>
  <si>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</si>
  <si>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</si>
  <si>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</si>
  <si>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</si>
  <si>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</si>
  <si>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</si>
  <si>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</si>
  <si>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</si>
  <si>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</si>
  <si>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</si>
  <si>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</si>
  <si>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</si>
  <si>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</si>
  <si>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</si>
  <si>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</si>
  <si>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</si>
  <si>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</si>
  <si>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</si>
  <si>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</si>
  <si>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</si>
  <si>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</si>
  <si>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</si>
  <si>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</si>
  <si>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</si>
  <si>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</si>
  <si>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</si>
  <si>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</si>
  <si>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</si>
  <si>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</si>
  <si>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</si>
  <si>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</si>
  <si>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</si>
  <si>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</si>
  <si>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</si>
  <si>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</si>
  <si>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</si>
  <si>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</si>
  <si>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</si>
  <si>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</si>
  <si>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</si>
  <si>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</si>
  <si>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</si>
  <si>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</si>
  <si>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</si>
  <si>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</si>
  <si>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</si>
  <si>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</si>
  <si>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</si>
  <si>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</si>
  <si>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</si>
  <si>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</si>
  <si>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</si>
  <si>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</si>
  <si>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</si>
  <si>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</si>
  <si>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</si>
  <si>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</si>
  <si>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</si>
  <si>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</si>
  <si>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</si>
  <si>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</si>
  <si>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</si>
  <si>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</si>
  <si>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</si>
  <si>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</si>
  <si>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</si>
  <si>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</si>
  <si>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</si>
  <si>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</si>
  <si>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</si>
  <si>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</si>
  <si>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</si>
  <si>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</si>
  <si>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</si>
  <si>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</si>
  <si>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</si>
  <si>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</si>
  <si>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</si>
  <si>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</si>
  <si>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</si>
  <si>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</si>
  <si>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</si>
  <si>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</si>
  <si>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</si>
  <si>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</si>
  <si>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</si>
  <si>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</si>
  <si>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</si>
  <si>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</si>
  <si>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</si>
  <si>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</si>
  <si>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</si>
  <si>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</si>
  <si>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</si>
  <si>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</si>
  <si>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</si>
  <si>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</si>
  <si>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</si>
  <si>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</si>
  <si>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</si>
  <si>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</si>
  <si>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</si>
  <si>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</si>
  <si>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</si>
  <si>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</si>
  <si>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</si>
  <si>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</si>
  <si>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</si>
  <si>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</si>
  <si>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</si>
  <si>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</si>
  <si>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</si>
  <si>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</si>
  <si>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</si>
  <si>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</si>
  <si>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</si>
  <si>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</si>
  <si>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</si>
  <si>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</si>
  <si>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</si>
  <si>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</si>
  <si>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</si>
  <si>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</si>
  <si>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</si>
  <si>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</si>
  <si>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</si>
  <si>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</si>
  <si>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</si>
  <si>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</si>
  <si>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theme="1"/>
        <rFont val="Sylfaen"/>
        <family val="1"/>
      </rPr>
      <t>*</t>
    </r>
  </si>
  <si>
    <t xml:space="preserve"> </t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</si>
  <si>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</si>
  <si>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</si>
  <si>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</si>
  <si>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</si>
  <si>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</si>
  <si>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</si>
  <si>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</si>
  <si>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</si>
  <si>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</si>
  <si>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</si>
  <si>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</si>
  <si>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</si>
  <si>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</si>
  <si>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</si>
  <si>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</si>
  <si>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</si>
  <si>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</si>
  <si>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</si>
  <si>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</si>
  <si>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</si>
  <si>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</si>
  <si>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</si>
  <si>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</si>
  <si>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</si>
  <si>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</si>
  <si>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</si>
  <si>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</si>
  <si>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</si>
  <si>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</si>
  <si>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</si>
  <si>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</si>
  <si>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</si>
  <si>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</si>
  <si>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</si>
  <si>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</si>
  <si>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</si>
  <si>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</si>
  <si>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</si>
  <si>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</si>
  <si>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</si>
  <si>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</si>
  <si>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</si>
  <si>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</si>
  <si>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</si>
  <si>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</si>
  <si>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</si>
  <si>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</si>
  <si>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</si>
  <si>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</si>
  <si>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</si>
  <si>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</si>
  <si>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</si>
  <si>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</si>
  <si>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</si>
  <si>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</si>
  <si>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</si>
  <si>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</si>
  <si>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</si>
  <si>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</si>
  <si>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</si>
  <si>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</si>
  <si>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</si>
  <si>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</si>
  <si>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</si>
  <si>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</si>
  <si>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</si>
  <si>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</si>
  <si>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</si>
  <si>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</si>
  <si>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</si>
  <si>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</si>
  <si>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</si>
  <si>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</si>
  <si>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</si>
  <si>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</si>
  <si>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</si>
  <si>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</si>
  <si>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</si>
  <si>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</si>
  <si>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</si>
  <si>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</si>
  <si>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</si>
  <si>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</si>
  <si>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</si>
  <si>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</si>
  <si>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</si>
  <si>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</si>
  <si>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</si>
  <si>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</si>
  <si>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</si>
  <si>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</si>
  <si>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</si>
  <si>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</si>
  <si>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</si>
  <si>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</si>
  <si>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</si>
  <si>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</si>
  <si>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</si>
  <si>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</si>
  <si>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</si>
  <si>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</si>
  <si>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</si>
  <si>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</si>
  <si>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</si>
  <si>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</si>
  <si>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</si>
  <si>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</si>
  <si>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</si>
  <si>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</si>
  <si>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</si>
  <si>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</si>
  <si>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</si>
  <si>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</si>
  <si>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</si>
  <si>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</si>
  <si>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</si>
  <si>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</si>
  <si>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</si>
  <si>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</si>
  <si>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</si>
  <si>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</si>
  <si>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</si>
  <si>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</si>
  <si>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</si>
  <si>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</si>
  <si>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</si>
  <si>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</si>
  <si>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</si>
  <si>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</si>
  <si>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</si>
  <si>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</si>
  <si>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</si>
  <si>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</si>
  <si>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</si>
  <si>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</si>
  <si>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</si>
  <si>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</si>
  <si>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</si>
  <si>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</si>
  <si>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</si>
  <si>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</si>
  <si>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</si>
  <si>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</si>
  <si>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</si>
  <si>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</si>
  <si>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</si>
  <si>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</si>
  <si>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>კონტრაგენტისათვის გადახდილი თანხა (ლარში)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</si>
  <si>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</si>
  <si>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</si>
  <si>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</si>
  <si>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</si>
  <si>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</si>
  <si>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</si>
  <si>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</si>
  <si>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</si>
  <si>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</si>
  <si>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</si>
  <si>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</si>
  <si>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</si>
  <si>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</si>
  <si>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</si>
  <si>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</si>
  <si>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</si>
  <si>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</si>
  <si>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</si>
  <si>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</si>
  <si>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</si>
  <si>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</si>
  <si>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</si>
  <si>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t>* ჯამური მაჩვენებლები უნდა ედრებოდეს ფორმა N5-ში წარმოდგენილი N 1.1.1 და N1.1.2 მუხლების შესაბამის მნიშვნელობათა ჯამს.</t>
  </si>
  <si>
    <t>* ჯამური მაჩვენებლები უნდა ედრებოდეს ფორმა N5-ში წარმოდგენილი N 1.2.1 მუხლის შესაბამის მნიშვნელობებს.</t>
  </si>
  <si>
    <t>* ჯამური მაჩვენებლები უნდა ედრებოდეს ფორმა  N5-ში წარმოდგენილი N1.3 მუხლის შესაბამის</t>
  </si>
  <si>
    <t xml:space="preserve"> მნიშვნელობებს.</t>
  </si>
  <si>
    <t>ფორმა N5.2 - ხელფასები, პრემიები</t>
  </si>
  <si>
    <t>ფორმა N5.3 - მივლინებები</t>
  </si>
  <si>
    <t xml:space="preserve">ფორმა N5.4 - სხვა განაცემები ფიზიკურ პირებზე (ხელფასის და პრემიის გარდა) </t>
  </si>
  <si>
    <t>1.2.15.3</t>
  </si>
  <si>
    <t>1.2.15.4</t>
  </si>
  <si>
    <t>1.2.15.5</t>
  </si>
  <si>
    <t>1.2.15.6</t>
  </si>
  <si>
    <t>1.2.15.7</t>
  </si>
  <si>
    <t>1.2.15.8</t>
  </si>
  <si>
    <t>1.2.15.9</t>
  </si>
  <si>
    <t>1.2.15.10</t>
  </si>
  <si>
    <t>1.2.15.11</t>
  </si>
  <si>
    <t>1.2.15.12</t>
  </si>
  <si>
    <t>05.05.2014-25.05.2014წ</t>
  </si>
  <si>
    <t>თიბისი</t>
  </si>
  <si>
    <t>13/052014</t>
  </si>
  <si>
    <t>ფულადი შემოწირულობა</t>
  </si>
  <si>
    <t>ზურაბიშვილი</t>
  </si>
  <si>
    <t>სალომე</t>
  </si>
  <si>
    <t>01017027556</t>
  </si>
  <si>
    <t>GE69BG0000000303110600</t>
  </si>
  <si>
    <t>საქართველოს ბანკი</t>
  </si>
  <si>
    <t>გუნთიაშვილი</t>
  </si>
  <si>
    <t>როსტომ</t>
  </si>
  <si>
    <t>61004001361</t>
  </si>
  <si>
    <t>GE51BG0000000283233102</t>
  </si>
  <si>
    <t xml:space="preserve">გუნთიაშვილი </t>
  </si>
  <si>
    <t>გიორგი</t>
  </si>
  <si>
    <t>61004006007</t>
  </si>
  <si>
    <t>GE80BG0000000300000700</t>
  </si>
  <si>
    <t>ჯაში</t>
  </si>
  <si>
    <t>ლაშა</t>
  </si>
  <si>
    <t>61001016398</t>
  </si>
  <si>
    <t>GE07BG0000000710344100</t>
  </si>
  <si>
    <t>ფუტკარაძე</t>
  </si>
  <si>
    <t>სულხან</t>
  </si>
  <si>
    <t>61006036151</t>
  </si>
  <si>
    <t>GE52BG0000000283662600</t>
  </si>
  <si>
    <t>მიხეილ</t>
  </si>
  <si>
    <t>61001021375</t>
  </si>
  <si>
    <t>GE89TB7399536010100001</t>
  </si>
  <si>
    <t>არევაზოვი</t>
  </si>
  <si>
    <t>შეწირული</t>
  </si>
  <si>
    <t>ანა</t>
  </si>
  <si>
    <t>61001062210</t>
  </si>
  <si>
    <t>დუმბაძე</t>
  </si>
  <si>
    <t>ნინო</t>
  </si>
  <si>
    <t>61001036507</t>
  </si>
  <si>
    <t>ბრენდირებული აქსესუარებით რეკლამის ხარჯი        ( მაისურები)</t>
  </si>
  <si>
    <t>ფოტომომსახურება</t>
  </si>
  <si>
    <t>მარინა</t>
  </si>
  <si>
    <t>გაბაშვილი</t>
  </si>
  <si>
    <t xml:space="preserve">ნათია </t>
  </si>
  <si>
    <t>პავლიაშვილი</t>
  </si>
  <si>
    <t>ცქიტიშვილი</t>
  </si>
  <si>
    <t>სალაძე</t>
  </si>
  <si>
    <t>ზურაბ</t>
  </si>
  <si>
    <t>თამაზ</t>
  </si>
  <si>
    <t>ჭოლაძე</t>
  </si>
  <si>
    <t>გუნანა</t>
  </si>
  <si>
    <t>ნიჟარაძე</t>
  </si>
  <si>
    <t>მაია</t>
  </si>
  <si>
    <t>გუგუშვილი</t>
  </si>
  <si>
    <t>დევდარიანი</t>
  </si>
  <si>
    <t>გლუნჩაძე</t>
  </si>
  <si>
    <t>ლია</t>
  </si>
  <si>
    <t>ბერიძე</t>
  </si>
  <si>
    <t>ლევან</t>
  </si>
  <si>
    <t>ნადირაძე</t>
  </si>
  <si>
    <t>ციური</t>
  </si>
  <si>
    <t>გედენიძე</t>
  </si>
  <si>
    <t>ელენე</t>
  </si>
  <si>
    <t>გამეზარდაშვილი</t>
  </si>
  <si>
    <t>ანგი</t>
  </si>
  <si>
    <t>ხუციშვილი</t>
  </si>
  <si>
    <t>01008010939</t>
  </si>
  <si>
    <t>01010015985</t>
  </si>
  <si>
    <t>01017004455</t>
  </si>
  <si>
    <t>01010017840</t>
  </si>
  <si>
    <t>01019010455</t>
  </si>
  <si>
    <t>56001003876</t>
  </si>
  <si>
    <t>01030036998</t>
  </si>
  <si>
    <t>01017006017</t>
  </si>
  <si>
    <t>01025018184</t>
  </si>
  <si>
    <t>01008024711</t>
  </si>
  <si>
    <t>01019026028</t>
  </si>
  <si>
    <t>01008009362</t>
  </si>
  <si>
    <t>01010011699</t>
  </si>
  <si>
    <t>01023008036</t>
  </si>
  <si>
    <t>01019023383</t>
  </si>
  <si>
    <t>ფინ.მენეჯერი</t>
  </si>
  <si>
    <t>პრესმდივანი</t>
  </si>
  <si>
    <t>გენ.მდივანი</t>
  </si>
  <si>
    <t>საორგ.სამს.უფროსი</t>
  </si>
  <si>
    <t>მძღოლი</t>
  </si>
  <si>
    <t>თარჯიმანი</t>
  </si>
  <si>
    <t>კანცელარია</t>
  </si>
  <si>
    <t>საგ.მდივანი</t>
  </si>
  <si>
    <t>რეგ.მდივანი</t>
  </si>
  <si>
    <t>ბუღალტერი</t>
  </si>
  <si>
    <t>პრესსპიკერი</t>
  </si>
  <si>
    <t>ცესკოში წარმომადგ.</t>
  </si>
  <si>
    <t>მეზურნიშვილი</t>
  </si>
  <si>
    <t>ზურაბაშვილი</t>
  </si>
  <si>
    <t>ბელა</t>
  </si>
  <si>
    <t>ინგა</t>
  </si>
  <si>
    <t>ჩახვაშვილი</t>
  </si>
  <si>
    <t>სიმონიშვილი</t>
  </si>
  <si>
    <t>01020000171</t>
  </si>
  <si>
    <t>თარაშვილი</t>
  </si>
  <si>
    <t>01029008344</t>
  </si>
  <si>
    <t>მოსახლეობასთან შეხვედრა (ჯგუფი)</t>
  </si>
  <si>
    <t>გურჯაანი</t>
  </si>
  <si>
    <t>გორი</t>
  </si>
  <si>
    <t>ბათუმი</t>
  </si>
  <si>
    <t>ზესტაფონი</t>
  </si>
  <si>
    <t>ქვემო ქართლი</t>
  </si>
  <si>
    <t>ზუგდიდი</t>
  </si>
  <si>
    <t>ქუთაისი</t>
  </si>
  <si>
    <t>გონიო</t>
  </si>
  <si>
    <t>სვანეთი</t>
  </si>
  <si>
    <t>თბილისი</t>
  </si>
  <si>
    <t>GE07BG0000000152050900</t>
  </si>
  <si>
    <t>მსუბუქი მაღალი გამავლობის</t>
  </si>
  <si>
    <t>ნისან</t>
  </si>
  <si>
    <t>პესფაინდერი</t>
  </si>
  <si>
    <t>GOU600</t>
  </si>
  <si>
    <t>02/27/2013</t>
  </si>
  <si>
    <t>ტექნიკურად გამართული</t>
  </si>
  <si>
    <t>ქ. თბილისი ბარნოვის ქN56</t>
  </si>
  <si>
    <t>საცხოვრებელი ფართი</t>
  </si>
  <si>
    <t>1 წელი</t>
  </si>
  <si>
    <t>მარიამ</t>
  </si>
  <si>
    <t>პიტავა</t>
  </si>
  <si>
    <t>2 თვე</t>
  </si>
  <si>
    <t>მალხაზ</t>
  </si>
  <si>
    <t>ედიშერაშვილი</t>
  </si>
  <si>
    <t>ქ გორი, ლუნაჩარსკისქ N2</t>
  </si>
  <si>
    <t>ქ. წყალტუბო, ჭავჭავაძის ქ N9</t>
  </si>
  <si>
    <t>53001023043</t>
  </si>
  <si>
    <t xml:space="preserve"> ღოღობერიძე</t>
  </si>
  <si>
    <t xml:space="preserve">გულნარა </t>
  </si>
  <si>
    <t>ქ თერჯოლა კოსტავას ქ N1</t>
  </si>
  <si>
    <t>რევაზ</t>
  </si>
  <si>
    <t>ჭუმბურიძე</t>
  </si>
  <si>
    <t>ქარელი ჭავჭავაძის ქ N1</t>
  </si>
  <si>
    <t>მზია</t>
  </si>
  <si>
    <t>ფეიქრიშვილი</t>
  </si>
  <si>
    <t>ქობულეთი, ნინოშვილის ქ N7</t>
  </si>
  <si>
    <t>ოთარ</t>
  </si>
  <si>
    <t>ხიმშიაშვილი</t>
  </si>
  <si>
    <t>ბათუმი მემედ აბაშიძის ქ.N 29ბ 13</t>
  </si>
  <si>
    <t>56 დღე</t>
  </si>
  <si>
    <t>61001003449</t>
  </si>
  <si>
    <t>არმენ</t>
  </si>
  <si>
    <t>გევორქიანი</t>
  </si>
  <si>
    <t>დავით</t>
  </si>
  <si>
    <t>სვანიძე</t>
  </si>
  <si>
    <t>61003000923</t>
  </si>
  <si>
    <t>ბათუმი,  მაიაკოვსკის N10</t>
  </si>
  <si>
    <t>შალვა</t>
  </si>
  <si>
    <t>სოლომონიძე</t>
  </si>
  <si>
    <t>ბათუმი, თამარ მეფის დასახლებაN 34</t>
  </si>
  <si>
    <t>60009004078</t>
  </si>
  <si>
    <t>ალექსანდრე</t>
  </si>
  <si>
    <t>ტარიელაძე</t>
  </si>
  <si>
    <t>ბათუმი, აღმაშენებლის 19ა ბ39</t>
  </si>
  <si>
    <t>61002010524</t>
  </si>
  <si>
    <t>ომარ</t>
  </si>
  <si>
    <t>აფაქიძე</t>
  </si>
  <si>
    <t xml:space="preserve">ხელვაჩაური, </t>
  </si>
  <si>
    <t>60006008494</t>
  </si>
  <si>
    <t>ფლორა</t>
  </si>
  <si>
    <t>მიმინოშვილი</t>
  </si>
  <si>
    <t>ბათუმი, მელაშვილისქ N16</t>
  </si>
  <si>
    <t>ვაჟა</t>
  </si>
  <si>
    <t>უსანეთაშვილი</t>
  </si>
  <si>
    <t>01019006353</t>
  </si>
  <si>
    <t>სონია</t>
  </si>
  <si>
    <t>მუმლაძე</t>
  </si>
  <si>
    <t>ბათუმი, ლერმონტოვის N98</t>
  </si>
  <si>
    <t>61001030622</t>
  </si>
  <si>
    <t>გოგი</t>
  </si>
  <si>
    <t>ბასილია</t>
  </si>
  <si>
    <t>ბათუმი, პუშკინის N116</t>
  </si>
  <si>
    <t>ლერი</t>
  </si>
  <si>
    <t>სონღულაშვილი</t>
  </si>
  <si>
    <t>გურჯაანი, თამარ მეფის ქ N3</t>
  </si>
  <si>
    <t>13001002619</t>
  </si>
  <si>
    <t>რუსთავი, კოსტავას N10</t>
  </si>
  <si>
    <t>ირმა</t>
  </si>
  <si>
    <t>ძაბუნიძე</t>
  </si>
  <si>
    <t>35001041266</t>
  </si>
  <si>
    <t>ჭიათურა, ყაზბეგის 6</t>
  </si>
  <si>
    <t>2თვე</t>
  </si>
  <si>
    <t>01026001725</t>
  </si>
  <si>
    <t>ნოდარ</t>
  </si>
  <si>
    <t>ნადირაშვილი</t>
  </si>
  <si>
    <t>ოზურგეთი, ჯავახიშვილის N59</t>
  </si>
  <si>
    <t>1 თვე</t>
  </si>
  <si>
    <t>შპს საზოგადოებრივი კოლეჯი "ეტალონი"</t>
  </si>
  <si>
    <t>ზვიად</t>
  </si>
  <si>
    <t>ხაჭაპურიძე</t>
  </si>
  <si>
    <t>ბათუმი, რუსთაველის N 13</t>
  </si>
  <si>
    <t>თამარი</t>
  </si>
  <si>
    <t>წიქარიშვილი</t>
  </si>
  <si>
    <t>ხარაგაული, სოლომონ მეფის N 7</t>
  </si>
  <si>
    <t>დაბა ხელვაჩაური, სოფ. ჭარნალი</t>
  </si>
  <si>
    <t>1 ვე</t>
  </si>
  <si>
    <t>60006051825</t>
  </si>
  <si>
    <t>ხათუნა</t>
  </si>
  <si>
    <t>მალაყმაძე</t>
  </si>
  <si>
    <t>ქუთაისი, რუსთაველისქ N13</t>
  </si>
  <si>
    <t>45 დღე</t>
  </si>
  <si>
    <t>ცისმარი</t>
  </si>
  <si>
    <t>ბოჭორიშვილი</t>
  </si>
  <si>
    <t>მარინა გაბაშვილი</t>
  </si>
  <si>
    <t>ქ ბათუმი, დაბა ჩაქვი თამარ მეფის ქ N 68</t>
  </si>
  <si>
    <t>ავთო</t>
  </si>
  <si>
    <t xml:space="preserve">ზურაბ </t>
  </si>
  <si>
    <t>დიასამიძე</t>
  </si>
  <si>
    <t>ს/ნ 401962890</t>
  </si>
  <si>
    <t>ს/ნ 245407082</t>
  </si>
  <si>
    <t>შპს საქართველოს ლოჯისტიკური კომპანია</t>
  </si>
  <si>
    <t>კოჩალიძე</t>
  </si>
  <si>
    <t>ქ ბათუმი, ლერმონტოვის ჩიხი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</si>
</sst>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,000.00"/>
    <numFmt numFmtId="165" formatCode="0,000.00"/>
    <numFmt numFmtId="166" formatCode="0,000,000.00"/>
    <numFmt numFmtId="167" formatCode="dd/mm/yy;@"/>
    <numFmt numFmtId="168" formatCode="0.0"/>
  </numFmts>
  <fonts count="42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3"/>
      <color theme="1"/>
      <name val="Sylfaen"/>
      <family val="1"/>
    </font>
    <font>
      <sz val="10"/>
      <color theme="0"/>
      <name val="Sylfaen"/>
      <family val="1"/>
    </font>
    <font>
      <sz val="10"/>
      <name val="AcadNusx"/>
    </font>
    <font>
      <sz val="9"/>
      <color theme="1"/>
      <name val="Arial Unicode MS"/>
      <family val="2"/>
    </font>
    <font>
      <sz val="11"/>
      <color indexed="8"/>
      <name val="Sylfaen"/>
      <family val="1"/>
    </font>
    <font>
      <sz val="11"/>
      <color theme="1"/>
      <name val="ა"/>
      <charset val="1"/>
    </font>
    <font>
      <sz val="8"/>
      <color indexed="8"/>
      <name val="Geo_Times"/>
      <family val="1"/>
    </font>
    <font>
      <sz val="10"/>
      <color indexed="8"/>
      <name val="Sylfaen"/>
      <family val="1"/>
      <charset val="204"/>
    </font>
    <font>
      <sz val="10"/>
      <name val="Sylfaen"/>
      <family val="1"/>
      <charset val="204"/>
    </font>
    <font>
      <sz val="10"/>
      <color theme="1"/>
      <name val="Sylfaen"/>
      <family val="1"/>
      <charset val="204"/>
    </font>
    <font>
      <sz val="11"/>
      <color rgb="FF006100"/>
      <name val="Calibri"/>
      <family val="2"/>
      <scheme val="minor"/>
    </font>
    <font>
      <sz val="12"/>
      <color theme="1"/>
      <name val="Sylfaen"/>
      <family val="1"/>
    </font>
    <font>
      <sz val="8"/>
      <name val="AcadNusx"/>
    </font>
    <font>
      <sz val="8"/>
      <name val="Cambria"/>
      <family val="1"/>
      <charset val="204"/>
      <scheme val="major"/>
    </font>
    <font>
      <sz val="11"/>
      <name val="Sylfae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C6EFCE"/>
      </patternFill>
    </fill>
    <fill>
      <patternFill patternType="solid">
        <fgColor rgb="FFFFFFFF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7" fillId="0" borderId="0"/>
    <xf numFmtId="0" fontId="9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37" fillId="7" borderId="0" applyNumberFormat="0" applyBorder="0" applyAlignment="0" applyProtection="0"/>
  </cellStyleXfs>
  <cellXfs count="556">
    <xf numFmtId="0" fontId="0" fillId="0" borderId="0" xfId="0"/>
    <xf numFmtId="0" fontId="13" fillId="0" borderId="0" xfId="0" applyFont="1" applyProtection="1"/>
    <xf numFmtId="0" fontId="13" fillId="0" borderId="0" xfId="0" applyFont="1" applyProtection="1">
      <protection locked="0"/>
    </xf>
    <xf numFmtId="0" fontId="13" fillId="0" borderId="0" xfId="1" applyFont="1" applyAlignment="1" applyProtection="1">
      <alignment horizontal="center" vertical="center"/>
      <protection locked="0"/>
    </xf>
    <xf numFmtId="3" fontId="18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13" fillId="0" borderId="0" xfId="1" applyFont="1" applyProtection="1">
      <protection locked="0"/>
    </xf>
    <xf numFmtId="0" fontId="18" fillId="0" borderId="0" xfId="1" applyFont="1" applyAlignment="1" applyProtection="1">
      <alignment horizontal="center" vertical="center"/>
      <protection locked="0"/>
    </xf>
    <xf numFmtId="0" fontId="13" fillId="0" borderId="1" xfId="0" applyFont="1" applyBorder="1" applyProtection="1">
      <protection locked="0"/>
    </xf>
    <xf numFmtId="0" fontId="19" fillId="0" borderId="0" xfId="1" applyFont="1" applyAlignment="1" applyProtection="1">
      <alignment horizontal="center" vertical="center" wrapText="1"/>
      <protection locked="0"/>
    </xf>
    <xf numFmtId="0" fontId="13" fillId="0" borderId="0" xfId="1" applyFont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right"/>
      <protection locked="0"/>
    </xf>
    <xf numFmtId="0" fontId="13" fillId="0" borderId="0" xfId="0" applyFont="1" applyBorder="1" applyProtection="1">
      <protection locked="0"/>
    </xf>
    <xf numFmtId="0" fontId="18" fillId="2" borderId="1" xfId="1" applyFont="1" applyFill="1" applyBorder="1" applyAlignment="1" applyProtection="1">
      <alignment horizontal="left" vertical="center" wrapText="1"/>
    </xf>
    <xf numFmtId="0" fontId="18" fillId="2" borderId="1" xfId="1" applyFont="1" applyFill="1" applyBorder="1" applyAlignment="1" applyProtection="1">
      <alignment horizontal="left" vertical="center" wrapText="1" indent="1"/>
    </xf>
    <xf numFmtId="0" fontId="13" fillId="2" borderId="1" xfId="1" applyFont="1" applyFill="1" applyBorder="1" applyAlignment="1" applyProtection="1">
      <alignment horizontal="left" vertical="center" wrapText="1" indent="1"/>
    </xf>
    <xf numFmtId="0" fontId="13" fillId="2" borderId="1" xfId="1" applyFont="1" applyFill="1" applyBorder="1" applyAlignment="1" applyProtection="1">
      <alignment horizontal="left" vertical="center" wrapText="1" indent="2"/>
    </xf>
    <xf numFmtId="0" fontId="13" fillId="2" borderId="1" xfId="1" applyFont="1" applyFill="1" applyBorder="1" applyAlignment="1" applyProtection="1">
      <alignment horizontal="left" vertical="center" wrapText="1" indent="3"/>
    </xf>
    <xf numFmtId="0" fontId="13" fillId="2" borderId="1" xfId="1" applyFont="1" applyFill="1" applyBorder="1" applyAlignment="1" applyProtection="1">
      <alignment horizontal="left" vertical="center" wrapText="1" indent="4"/>
    </xf>
    <xf numFmtId="0" fontId="13" fillId="0" borderId="0" xfId="3" applyFont="1" applyAlignment="1" applyProtection="1">
      <alignment horizontal="center" vertical="center"/>
      <protection locked="0"/>
    </xf>
    <xf numFmtId="0" fontId="14" fillId="0" borderId="0" xfId="3" applyFont="1" applyAlignment="1" applyProtection="1">
      <alignment horizontal="center" vertical="center"/>
      <protection locked="0"/>
    </xf>
    <xf numFmtId="0" fontId="13" fillId="0" borderId="0" xfId="3" applyFont="1" applyProtection="1">
      <protection locked="0"/>
    </xf>
    <xf numFmtId="0" fontId="0" fillId="0" borderId="0" xfId="0" applyProtection="1">
      <protection locked="0"/>
    </xf>
    <xf numFmtId="0" fontId="15" fillId="0" borderId="0" xfId="4" applyFont="1" applyAlignment="1" applyProtection="1">
      <alignment vertical="center" wrapText="1"/>
      <protection locked="0"/>
    </xf>
    <xf numFmtId="0" fontId="16" fillId="0" borderId="0" xfId="4" applyFont="1" applyProtection="1">
      <protection locked="0"/>
    </xf>
    <xf numFmtId="0" fontId="15" fillId="0" borderId="1" xfId="4" applyFont="1" applyBorder="1" applyAlignment="1" applyProtection="1">
      <alignment vertical="center" wrapText="1"/>
      <protection locked="0"/>
    </xf>
    <xf numFmtId="0" fontId="13" fillId="0" borderId="0" xfId="0" applyFont="1" applyFill="1" applyProtection="1">
      <protection locked="0"/>
    </xf>
    <xf numFmtId="0" fontId="13" fillId="0" borderId="0" xfId="0" applyFont="1" applyFill="1" applyBorder="1" applyAlignment="1" applyProtection="1">
      <alignment horizontal="left" wrapText="1"/>
      <protection locked="0"/>
    </xf>
    <xf numFmtId="0" fontId="13" fillId="0" borderId="0" xfId="0" applyFont="1" applyFill="1" applyBorder="1" applyAlignment="1" applyProtection="1">
      <alignment horizontal="left"/>
      <protection locked="0"/>
    </xf>
    <xf numFmtId="0" fontId="18" fillId="0" borderId="0" xfId="0" applyFont="1" applyFill="1" applyBorder="1" applyAlignment="1" applyProtection="1">
      <alignment horizontal="left" indent="1"/>
      <protection locked="0"/>
    </xf>
    <xf numFmtId="0" fontId="18" fillId="0" borderId="0" xfId="0" applyFont="1" applyFill="1" applyBorder="1" applyAlignment="1" applyProtection="1">
      <alignment horizontal="left" vertical="center" indent="1"/>
      <protection locked="0"/>
    </xf>
    <xf numFmtId="0" fontId="13" fillId="0" borderId="0" xfId="0" applyFont="1" applyFill="1" applyBorder="1" applyAlignment="1" applyProtection="1">
      <alignment horizontal="left" vertical="center"/>
      <protection locked="0"/>
    </xf>
    <xf numFmtId="3" fontId="18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8" fillId="2" borderId="1" xfId="1" applyNumberFormat="1" applyFont="1" applyFill="1" applyBorder="1" applyAlignment="1" applyProtection="1">
      <alignment horizontal="right" vertical="center"/>
      <protection locked="0"/>
    </xf>
    <xf numFmtId="3" fontId="13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3" fillId="2" borderId="1" xfId="1" applyNumberFormat="1" applyFont="1" applyFill="1" applyBorder="1" applyAlignment="1" applyProtection="1">
      <alignment horizontal="right" vertical="center"/>
      <protection locked="0"/>
    </xf>
    <xf numFmtId="0" fontId="13" fillId="0" borderId="1" xfId="2" applyFont="1" applyFill="1" applyBorder="1" applyAlignment="1" applyProtection="1">
      <alignment horizontal="right" vertical="top"/>
      <protection locked="0"/>
    </xf>
    <xf numFmtId="165" fontId="13" fillId="0" borderId="1" xfId="2" applyNumberFormat="1" applyFont="1" applyFill="1" applyBorder="1" applyAlignment="1" applyProtection="1">
      <alignment horizontal="right" vertical="center"/>
      <protection locked="0"/>
    </xf>
    <xf numFmtId="166" fontId="13" fillId="0" borderId="1" xfId="2" applyNumberFormat="1" applyFont="1" applyFill="1" applyBorder="1" applyAlignment="1" applyProtection="1">
      <alignment horizontal="right" vertical="center"/>
      <protection locked="0"/>
    </xf>
    <xf numFmtId="4" fontId="13" fillId="0" borderId="1" xfId="2" applyNumberFormat="1" applyFont="1" applyFill="1" applyBorder="1" applyAlignment="1" applyProtection="1">
      <alignment horizontal="right" vertical="center"/>
      <protection locked="0"/>
    </xf>
    <xf numFmtId="164" fontId="13" fillId="0" borderId="1" xfId="2" applyNumberFormat="1" applyFont="1" applyFill="1" applyBorder="1" applyAlignment="1" applyProtection="1">
      <alignment horizontal="right" vertical="center"/>
      <protection locked="0"/>
    </xf>
    <xf numFmtId="0" fontId="13" fillId="0" borderId="4" xfId="3" applyFont="1" applyFill="1" applyBorder="1" applyAlignment="1" applyProtection="1">
      <alignment horizontal="right"/>
      <protection locked="0"/>
    </xf>
    <xf numFmtId="0" fontId="13" fillId="0" borderId="4" xfId="3" applyFont="1" applyBorder="1" applyAlignment="1" applyProtection="1">
      <alignment horizontal="right"/>
      <protection locked="0"/>
    </xf>
    <xf numFmtId="0" fontId="18" fillId="0" borderId="0" xfId="0" applyFont="1" applyAlignment="1" applyProtection="1">
      <alignment horizontal="left"/>
      <protection locked="0"/>
    </xf>
    <xf numFmtId="0" fontId="18" fillId="0" borderId="1" xfId="2" applyFont="1" applyFill="1" applyBorder="1" applyAlignment="1" applyProtection="1">
      <alignment horizontal="left" vertical="top" indent="1"/>
    </xf>
    <xf numFmtId="0" fontId="13" fillId="0" borderId="1" xfId="2" applyFont="1" applyFill="1" applyBorder="1" applyAlignment="1" applyProtection="1">
      <alignment horizontal="left" vertical="center" wrapText="1" indent="2"/>
    </xf>
    <xf numFmtId="0" fontId="18" fillId="2" borderId="5" xfId="1" applyFont="1" applyFill="1" applyBorder="1" applyAlignment="1" applyProtection="1">
      <alignment horizontal="left" vertical="center" wrapText="1"/>
    </xf>
    <xf numFmtId="0" fontId="13" fillId="0" borderId="5" xfId="3" applyFont="1" applyBorder="1" applyAlignment="1" applyProtection="1">
      <alignment horizontal="left" vertical="center" indent="1"/>
    </xf>
    <xf numFmtId="0" fontId="18" fillId="0" borderId="0" xfId="0" applyFont="1" applyFill="1" applyBorder="1" applyAlignment="1" applyProtection="1">
      <alignment horizontal="center" wrapText="1"/>
    </xf>
    <xf numFmtId="0" fontId="18" fillId="0" borderId="0" xfId="0" applyFont="1" applyAlignment="1" applyProtection="1">
      <alignment horizontal="center" vertical="center" wrapText="1"/>
    </xf>
    <xf numFmtId="0" fontId="18" fillId="0" borderId="1" xfId="0" applyFont="1" applyFill="1" applyBorder="1" applyAlignment="1" applyProtection="1">
      <alignment horizontal="left"/>
    </xf>
    <xf numFmtId="0" fontId="18" fillId="0" borderId="1" xfId="0" applyFont="1" applyBorder="1" applyAlignment="1" applyProtection="1">
      <alignment horizontal="center" vertical="center" wrapText="1"/>
    </xf>
    <xf numFmtId="0" fontId="18" fillId="0" borderId="1" xfId="0" applyFont="1" applyFill="1" applyBorder="1" applyAlignment="1" applyProtection="1">
      <alignment horizontal="left" indent="1"/>
    </xf>
    <xf numFmtId="0" fontId="13" fillId="0" borderId="1" xfId="0" applyFont="1" applyBorder="1" applyAlignment="1" applyProtection="1">
      <alignment wrapText="1"/>
    </xf>
    <xf numFmtId="0" fontId="18" fillId="0" borderId="1" xfId="0" applyFont="1" applyFill="1" applyBorder="1" applyAlignment="1" applyProtection="1">
      <alignment horizontal="left" vertical="center"/>
    </xf>
    <xf numFmtId="0" fontId="13" fillId="0" borderId="1" xfId="0" applyFont="1" applyFill="1" applyBorder="1" applyAlignment="1" applyProtection="1">
      <alignment horizontal="left" wrapText="1"/>
    </xf>
    <xf numFmtId="0" fontId="13" fillId="0" borderId="1" xfId="0" applyFont="1" applyFill="1" applyBorder="1" applyAlignment="1" applyProtection="1">
      <alignment horizontal="left" vertical="center"/>
    </xf>
    <xf numFmtId="0" fontId="18" fillId="0" borderId="1" xfId="0" applyFont="1" applyFill="1" applyBorder="1" applyAlignment="1" applyProtection="1">
      <alignment horizontal="left" vertical="center" indent="1"/>
    </xf>
    <xf numFmtId="0" fontId="13" fillId="0" borderId="0" xfId="0" applyFont="1" applyFill="1" applyProtection="1"/>
    <xf numFmtId="0" fontId="17" fillId="0" borderId="1" xfId="4" applyFont="1" applyBorder="1" applyAlignment="1" applyProtection="1">
      <alignment vertical="center" wrapText="1"/>
    </xf>
    <xf numFmtId="0" fontId="15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3" fillId="0" borderId="0" xfId="5" applyFont="1" applyProtection="1"/>
    <xf numFmtId="0" fontId="23" fillId="0" borderId="0" xfId="5" applyFont="1" applyProtection="1">
      <protection locked="0"/>
    </xf>
    <xf numFmtId="0" fontId="25" fillId="3" borderId="13" xfId="5" applyFont="1" applyFill="1" applyBorder="1" applyAlignment="1" applyProtection="1">
      <alignment horizontal="center" vertical="top" wrapText="1"/>
    </xf>
    <xf numFmtId="0" fontId="25" fillId="3" borderId="14" xfId="5" applyFont="1" applyFill="1" applyBorder="1" applyAlignment="1" applyProtection="1">
      <alignment horizontal="center" vertical="top" wrapText="1"/>
    </xf>
    <xf numFmtId="49" fontId="25" fillId="3" borderId="14" xfId="5" applyNumberFormat="1" applyFont="1" applyFill="1" applyBorder="1" applyAlignment="1" applyProtection="1">
      <alignment horizontal="center" vertical="top" wrapText="1"/>
    </xf>
    <xf numFmtId="0" fontId="25" fillId="3" borderId="17" xfId="5" applyFont="1" applyFill="1" applyBorder="1" applyAlignment="1" applyProtection="1">
      <alignment horizontal="center" vertical="top" wrapText="1"/>
    </xf>
    <xf numFmtId="0" fontId="25" fillId="3" borderId="16" xfId="5" applyFont="1" applyFill="1" applyBorder="1" applyAlignment="1" applyProtection="1">
      <alignment horizontal="center" vertical="top" wrapText="1"/>
    </xf>
    <xf numFmtId="0" fontId="25" fillId="4" borderId="13" xfId="5" applyFont="1" applyFill="1" applyBorder="1" applyAlignment="1" applyProtection="1">
      <alignment horizontal="center" vertical="top" wrapText="1"/>
    </xf>
    <xf numFmtId="0" fontId="25" fillId="4" borderId="14" xfId="5" applyFont="1" applyFill="1" applyBorder="1" applyAlignment="1" applyProtection="1">
      <alignment horizontal="center" vertical="top" wrapText="1"/>
    </xf>
    <xf numFmtId="0" fontId="25" fillId="0" borderId="0" xfId="5" applyFont="1" applyAlignment="1" applyProtection="1">
      <alignment horizontal="center" vertical="top" wrapText="1"/>
      <protection locked="0"/>
    </xf>
    <xf numFmtId="0" fontId="23" fillId="0" borderId="18" xfId="5" applyFont="1" applyBorder="1" applyAlignment="1" applyProtection="1">
      <alignment horizontal="center"/>
      <protection locked="0"/>
    </xf>
    <xf numFmtId="0" fontId="23" fillId="0" borderId="2" xfId="5" applyFont="1" applyBorder="1" applyAlignment="1" applyProtection="1">
      <alignment wrapText="1"/>
      <protection locked="0"/>
    </xf>
    <xf numFmtId="0" fontId="23" fillId="0" borderId="19" xfId="5" applyFont="1" applyBorder="1" applyAlignment="1" applyProtection="1">
      <alignment wrapText="1"/>
      <protection locked="0"/>
    </xf>
    <xf numFmtId="0" fontId="23" fillId="4" borderId="18" xfId="5" applyFont="1" applyFill="1" applyBorder="1" applyAlignment="1" applyProtection="1">
      <alignment wrapText="1"/>
      <protection locked="0"/>
    </xf>
    <xf numFmtId="0" fontId="23" fillId="4" borderId="2" xfId="5" applyFont="1" applyFill="1" applyBorder="1" applyAlignment="1" applyProtection="1">
      <alignment wrapText="1"/>
      <protection locked="0"/>
    </xf>
    <xf numFmtId="0" fontId="23" fillId="4" borderId="2" xfId="5" applyFont="1" applyFill="1" applyBorder="1" applyProtection="1">
      <protection locked="0"/>
    </xf>
    <xf numFmtId="0" fontId="23" fillId="0" borderId="20" xfId="5" applyFont="1" applyBorder="1" applyAlignment="1" applyProtection="1">
      <alignment horizontal="center"/>
      <protection locked="0"/>
    </xf>
    <xf numFmtId="0" fontId="23" fillId="0" borderId="1" xfId="5" applyFont="1" applyBorder="1" applyAlignment="1" applyProtection="1">
      <alignment wrapText="1"/>
      <protection locked="0"/>
    </xf>
    <xf numFmtId="0" fontId="23" fillId="0" borderId="21" xfId="5" applyFont="1" applyBorder="1" applyAlignment="1" applyProtection="1">
      <alignment wrapText="1"/>
      <protection locked="0"/>
    </xf>
    <xf numFmtId="0" fontId="23" fillId="4" borderId="20" xfId="5" applyFont="1" applyFill="1" applyBorder="1" applyAlignment="1" applyProtection="1">
      <alignment wrapText="1"/>
      <protection locked="0"/>
    </xf>
    <xf numFmtId="0" fontId="23" fillId="4" borderId="1" xfId="5" applyFont="1" applyFill="1" applyBorder="1" applyAlignment="1" applyProtection="1">
      <alignment wrapText="1"/>
      <protection locked="0"/>
    </xf>
    <xf numFmtId="0" fontId="23" fillId="4" borderId="1" xfId="5" applyFont="1" applyFill="1" applyBorder="1" applyProtection="1">
      <protection locked="0"/>
    </xf>
    <xf numFmtId="0" fontId="23" fillId="0" borderId="22" xfId="5" applyFont="1" applyBorder="1" applyAlignment="1" applyProtection="1">
      <alignment horizontal="center"/>
      <protection locked="0"/>
    </xf>
    <xf numFmtId="0" fontId="23" fillId="0" borderId="23" xfId="5" applyFont="1" applyBorder="1" applyAlignment="1" applyProtection="1">
      <alignment wrapText="1"/>
      <protection locked="0"/>
    </xf>
    <xf numFmtId="0" fontId="23" fillId="0" borderId="24" xfId="5" applyFont="1" applyBorder="1" applyProtection="1">
      <protection locked="0"/>
    </xf>
    <xf numFmtId="0" fontId="23" fillId="0" borderId="22" xfId="5" applyFont="1" applyBorder="1" applyAlignment="1" applyProtection="1">
      <alignment wrapText="1"/>
      <protection locked="0"/>
    </xf>
    <xf numFmtId="49" fontId="23" fillId="0" borderId="23" xfId="5" applyNumberFormat="1" applyFont="1" applyBorder="1" applyProtection="1">
      <protection locked="0"/>
    </xf>
    <xf numFmtId="0" fontId="23" fillId="0" borderId="25" xfId="5" applyFont="1" applyBorder="1" applyAlignment="1" applyProtection="1">
      <alignment wrapText="1"/>
      <protection locked="0"/>
    </xf>
    <xf numFmtId="0" fontId="23" fillId="4" borderId="22" xfId="5" applyFont="1" applyFill="1" applyBorder="1" applyAlignment="1" applyProtection="1">
      <alignment wrapText="1"/>
      <protection locked="0"/>
    </xf>
    <xf numFmtId="0" fontId="23" fillId="4" borderId="23" xfId="5" applyFont="1" applyFill="1" applyBorder="1" applyAlignment="1" applyProtection="1">
      <alignment wrapText="1"/>
      <protection locked="0"/>
    </xf>
    <xf numFmtId="0" fontId="23" fillId="4" borderId="23" xfId="5" applyFont="1" applyFill="1" applyBorder="1" applyProtection="1">
      <protection locked="0"/>
    </xf>
    <xf numFmtId="49" fontId="23" fillId="0" borderId="0" xfId="5" applyNumberFormat="1" applyFont="1" applyProtection="1">
      <protection locked="0"/>
    </xf>
    <xf numFmtId="0" fontId="15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6" fillId="0" borderId="0" xfId="4" applyFont="1" applyBorder="1" applyProtection="1">
      <protection locked="0"/>
    </xf>
    <xf numFmtId="0" fontId="12" fillId="0" borderId="0" xfId="0" applyFont="1"/>
    <xf numFmtId="0" fontId="23" fillId="0" borderId="0" xfId="5" applyFont="1" applyAlignment="1" applyProtection="1">
      <alignment horizontal="center"/>
      <protection locked="0"/>
    </xf>
    <xf numFmtId="0" fontId="13" fillId="0" borderId="0" xfId="1" applyFont="1" applyBorder="1" applyAlignment="1" applyProtection="1">
      <alignment vertical="center"/>
      <protection locked="0"/>
    </xf>
    <xf numFmtId="0" fontId="15" fillId="0" borderId="1" xfId="4" applyFont="1" applyBorder="1" applyAlignment="1" applyProtection="1">
      <alignment horizontal="center" vertical="center" wrapText="1"/>
      <protection locked="0"/>
    </xf>
    <xf numFmtId="3" fontId="13" fillId="0" borderId="0" xfId="1" applyNumberFormat="1" applyFont="1" applyAlignment="1" applyProtection="1">
      <alignment horizontal="center" vertical="center" wrapText="1"/>
      <protection locked="0"/>
    </xf>
    <xf numFmtId="0" fontId="18" fillId="0" borderId="0" xfId="0" applyFont="1" applyProtection="1">
      <protection locked="0"/>
    </xf>
    <xf numFmtId="0" fontId="13" fillId="0" borderId="3" xfId="0" applyFont="1" applyBorder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5" fillId="0" borderId="0" xfId="5" applyFont="1" applyProtection="1">
      <protection locked="0"/>
    </xf>
    <xf numFmtId="0" fontId="15" fillId="0" borderId="0" xfId="5" applyFont="1" applyProtection="1"/>
    <xf numFmtId="49" fontId="15" fillId="0" borderId="0" xfId="5" applyNumberFormat="1" applyFont="1" applyProtection="1">
      <protection locked="0"/>
    </xf>
    <xf numFmtId="0" fontId="18" fillId="5" borderId="0" xfId="0" applyFont="1" applyFill="1" applyProtection="1"/>
    <xf numFmtId="0" fontId="13" fillId="5" borderId="0" xfId="1" applyFont="1" applyFill="1" applyBorder="1" applyAlignment="1" applyProtection="1">
      <alignment horizontal="center" vertical="center"/>
    </xf>
    <xf numFmtId="0" fontId="13" fillId="5" borderId="0" xfId="0" applyFont="1" applyFill="1" applyProtection="1"/>
    <xf numFmtId="0" fontId="13" fillId="5" borderId="0" xfId="0" applyFont="1" applyFill="1" applyBorder="1" applyProtection="1"/>
    <xf numFmtId="0" fontId="13" fillId="5" borderId="0" xfId="1" applyFont="1" applyFill="1" applyAlignment="1" applyProtection="1">
      <alignment vertical="center"/>
    </xf>
    <xf numFmtId="3" fontId="18" fillId="5" borderId="1" xfId="1" applyNumberFormat="1" applyFont="1" applyFill="1" applyBorder="1" applyAlignment="1" applyProtection="1">
      <alignment horizontal="center" vertical="center" wrapText="1"/>
    </xf>
    <xf numFmtId="0" fontId="13" fillId="2" borderId="0" xfId="0" applyFont="1" applyFill="1" applyBorder="1" applyProtection="1"/>
    <xf numFmtId="0" fontId="13" fillId="2" borderId="0" xfId="0" applyFont="1" applyFill="1" applyProtection="1"/>
    <xf numFmtId="3" fontId="18" fillId="5" borderId="1" xfId="1" applyNumberFormat="1" applyFont="1" applyFill="1" applyBorder="1" applyAlignment="1" applyProtection="1">
      <alignment horizontal="right" vertical="center"/>
    </xf>
    <xf numFmtId="3" fontId="13" fillId="5" borderId="1" xfId="1" applyNumberFormat="1" applyFont="1" applyFill="1" applyBorder="1" applyAlignment="1" applyProtection="1">
      <alignment horizontal="right" vertical="center" wrapText="1"/>
    </xf>
    <xf numFmtId="3" fontId="18" fillId="5" borderId="1" xfId="1" applyNumberFormat="1" applyFont="1" applyFill="1" applyBorder="1" applyAlignment="1" applyProtection="1">
      <alignment horizontal="right" vertical="center" wrapText="1"/>
    </xf>
    <xf numFmtId="0" fontId="18" fillId="5" borderId="1" xfId="0" applyFont="1" applyFill="1" applyBorder="1" applyProtection="1"/>
    <xf numFmtId="3" fontId="18" fillId="5" borderId="1" xfId="0" applyNumberFormat="1" applyFont="1" applyFill="1" applyBorder="1" applyProtection="1"/>
    <xf numFmtId="0" fontId="18" fillId="0" borderId="1" xfId="1" applyFont="1" applyFill="1" applyBorder="1" applyAlignment="1" applyProtection="1">
      <alignment horizontal="left" vertical="center" wrapText="1" indent="1"/>
    </xf>
    <xf numFmtId="0" fontId="13" fillId="0" borderId="1" xfId="1" applyFont="1" applyFill="1" applyBorder="1" applyAlignment="1" applyProtection="1">
      <alignment horizontal="left" vertical="center" wrapText="1" indent="2"/>
    </xf>
    <xf numFmtId="3" fontId="18" fillId="6" borderId="1" xfId="1" applyNumberFormat="1" applyFont="1" applyFill="1" applyBorder="1" applyAlignment="1" applyProtection="1">
      <alignment horizontal="left" vertical="center" wrapText="1"/>
    </xf>
    <xf numFmtId="3" fontId="18" fillId="6" borderId="1" xfId="1" applyNumberFormat="1" applyFont="1" applyFill="1" applyBorder="1" applyAlignment="1" applyProtection="1">
      <alignment horizontal="center" vertical="center" wrapText="1"/>
    </xf>
    <xf numFmtId="0" fontId="13" fillId="6" borderId="0" xfId="1" applyFont="1" applyFill="1" applyProtection="1">
      <protection locked="0"/>
    </xf>
    <xf numFmtId="0" fontId="13" fillId="6" borderId="0" xfId="0" applyFont="1" applyFill="1" applyAlignment="1" applyProtection="1">
      <alignment horizontal="center" vertical="center"/>
      <protection locked="0"/>
    </xf>
    <xf numFmtId="0" fontId="19" fillId="6" borderId="0" xfId="1" applyFont="1" applyFill="1" applyAlignment="1" applyProtection="1">
      <alignment horizontal="center" vertical="center" wrapText="1"/>
      <protection locked="0"/>
    </xf>
    <xf numFmtId="0" fontId="13" fillId="6" borderId="0" xfId="1" applyFont="1" applyFill="1" applyAlignment="1" applyProtection="1">
      <alignment horizontal="center" vertical="center" wrapText="1"/>
      <protection locked="0"/>
    </xf>
    <xf numFmtId="0" fontId="13" fillId="6" borderId="0" xfId="1" applyFont="1" applyFill="1" applyAlignment="1" applyProtection="1">
      <alignment horizontal="center" vertical="center"/>
      <protection locked="0"/>
    </xf>
    <xf numFmtId="0" fontId="13" fillId="6" borderId="0" xfId="0" applyFont="1" applyFill="1" applyProtection="1">
      <protection locked="0"/>
    </xf>
    <xf numFmtId="0" fontId="13" fillId="0" borderId="1" xfId="1" applyFont="1" applyFill="1" applyBorder="1" applyAlignment="1" applyProtection="1">
      <alignment horizontal="left" vertical="center" wrapText="1" indent="3"/>
    </xf>
    <xf numFmtId="0" fontId="13" fillId="0" borderId="1" xfId="1" applyFont="1" applyFill="1" applyBorder="1" applyAlignment="1" applyProtection="1">
      <alignment horizontal="left" vertical="center" wrapText="1" indent="1"/>
    </xf>
    <xf numFmtId="0" fontId="18" fillId="0" borderId="1" xfId="0" applyFont="1" applyFill="1" applyBorder="1" applyProtection="1">
      <protection locked="0"/>
    </xf>
    <xf numFmtId="0" fontId="13" fillId="5" borderId="0" xfId="1" applyFont="1" applyFill="1" applyAlignment="1" applyProtection="1">
      <alignment horizontal="center" vertical="center"/>
    </xf>
    <xf numFmtId="0" fontId="15" fillId="5" borderId="0" xfId="5" applyFont="1" applyFill="1" applyProtection="1"/>
    <xf numFmtId="0" fontId="15" fillId="5" borderId="0" xfId="5" applyFont="1" applyFill="1" applyProtection="1">
      <protection locked="0"/>
    </xf>
    <xf numFmtId="0" fontId="0" fillId="5" borderId="0" xfId="0" applyFill="1"/>
    <xf numFmtId="0" fontId="17" fillId="5" borderId="0" xfId="5" applyFont="1" applyFill="1" applyBorder="1" applyAlignment="1" applyProtection="1">
      <alignment horizontal="right"/>
    </xf>
    <xf numFmtId="0" fontId="7" fillId="5" borderId="0" xfId="0" applyFont="1" applyFill="1"/>
    <xf numFmtId="167" fontId="15" fillId="5" borderId="0" xfId="5" applyNumberFormat="1" applyFont="1" applyFill="1" applyBorder="1" applyProtection="1"/>
    <xf numFmtId="14" fontId="15" fillId="5" borderId="0" xfId="5" applyNumberFormat="1" applyFont="1" applyFill="1" applyBorder="1" applyProtection="1"/>
    <xf numFmtId="0" fontId="17" fillId="5" borderId="0" xfId="5" applyFont="1" applyFill="1" applyBorder="1" applyAlignment="1" applyProtection="1">
      <alignment horizontal="right"/>
      <protection locked="0"/>
    </xf>
    <xf numFmtId="49" fontId="15" fillId="5" borderId="0" xfId="5" applyNumberFormat="1" applyFont="1" applyFill="1" applyProtection="1">
      <protection locked="0"/>
    </xf>
    <xf numFmtId="0" fontId="13" fillId="5" borderId="0" xfId="1" applyFont="1" applyFill="1" applyAlignment="1" applyProtection="1">
      <alignment horizontal="left" vertical="center"/>
    </xf>
    <xf numFmtId="167" fontId="15" fillId="5" borderId="0" xfId="5" applyNumberFormat="1" applyFont="1" applyFill="1" applyBorder="1" applyProtection="1">
      <protection locked="0"/>
    </xf>
    <xf numFmtId="0" fontId="23" fillId="5" borderId="0" xfId="5" applyFont="1" applyFill="1" applyProtection="1"/>
    <xf numFmtId="0" fontId="24" fillId="5" borderId="0" xfId="5" applyFont="1" applyFill="1" applyProtection="1"/>
    <xf numFmtId="0" fontId="23" fillId="5" borderId="0" xfId="5" applyFont="1" applyFill="1" applyBorder="1" applyAlignment="1" applyProtection="1"/>
    <xf numFmtId="0" fontId="15" fillId="5" borderId="0" xfId="5" applyFont="1" applyFill="1" applyBorder="1" applyProtection="1">
      <protection locked="0"/>
    </xf>
    <xf numFmtId="0" fontId="0" fillId="5" borderId="0" xfId="0" applyFill="1" applyBorder="1"/>
    <xf numFmtId="0" fontId="13" fillId="5" borderId="0" xfId="1" applyFont="1" applyFill="1" applyBorder="1" applyAlignment="1" applyProtection="1">
      <alignment horizontal="right" vertical="center"/>
    </xf>
    <xf numFmtId="0" fontId="13" fillId="5" borderId="0" xfId="1" applyFont="1" applyFill="1" applyBorder="1" applyAlignment="1" applyProtection="1">
      <alignment horizontal="left" vertical="center"/>
    </xf>
    <xf numFmtId="0" fontId="13" fillId="5" borderId="0" xfId="0" applyFont="1" applyFill="1" applyBorder="1" applyProtection="1">
      <protection locked="0"/>
    </xf>
    <xf numFmtId="0" fontId="13" fillId="5" borderId="0" xfId="0" applyFont="1" applyFill="1" applyProtection="1">
      <protection locked="0"/>
    </xf>
    <xf numFmtId="3" fontId="18" fillId="5" borderId="1" xfId="1" applyNumberFormat="1" applyFont="1" applyFill="1" applyBorder="1" applyAlignment="1" applyProtection="1">
      <alignment horizontal="left" vertical="center" wrapText="1"/>
    </xf>
    <xf numFmtId="0" fontId="13" fillId="5" borderId="1" xfId="0" applyFont="1" applyFill="1" applyBorder="1" applyProtection="1"/>
    <xf numFmtId="0" fontId="15" fillId="5" borderId="0" xfId="5" applyFont="1" applyFill="1" applyAlignment="1" applyProtection="1">
      <alignment horizontal="left"/>
    </xf>
    <xf numFmtId="14" fontId="17" fillId="5" borderId="0" xfId="5" applyNumberFormat="1" applyFont="1" applyFill="1" applyBorder="1" applyProtection="1"/>
    <xf numFmtId="0" fontId="13" fillId="5" borderId="0" xfId="0" applyFont="1" applyFill="1" applyAlignment="1" applyProtection="1">
      <alignment horizontal="center" vertical="center"/>
      <protection locked="0"/>
    </xf>
    <xf numFmtId="0" fontId="13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3" fillId="0" borderId="0" xfId="0" applyFont="1" applyFill="1" applyBorder="1" applyProtection="1">
      <protection locked="0"/>
    </xf>
    <xf numFmtId="0" fontId="18" fillId="0" borderId="0" xfId="0" applyFont="1" applyBorder="1" applyProtection="1">
      <protection locked="0"/>
    </xf>
    <xf numFmtId="0" fontId="14" fillId="5" borderId="0" xfId="3" applyFont="1" applyFill="1" applyAlignment="1" applyProtection="1">
      <alignment horizontal="center" vertical="center" wrapText="1"/>
    </xf>
    <xf numFmtId="0" fontId="13" fillId="5" borderId="0" xfId="3" applyFont="1" applyFill="1" applyAlignment="1" applyProtection="1">
      <alignment horizontal="center" vertical="center"/>
      <protection locked="0"/>
    </xf>
    <xf numFmtId="0" fontId="13" fillId="5" borderId="0" xfId="3" applyFont="1" applyFill="1" applyProtection="1"/>
    <xf numFmtId="0" fontId="13" fillId="5" borderId="3" xfId="0" applyFont="1" applyFill="1" applyBorder="1" applyAlignment="1" applyProtection="1">
      <alignment horizontal="left"/>
    </xf>
    <xf numFmtId="0" fontId="13" fillId="5" borderId="0" xfId="0" applyFont="1" applyFill="1" applyBorder="1" applyAlignment="1" applyProtection="1">
      <alignment horizontal="left"/>
    </xf>
    <xf numFmtId="0" fontId="13" fillId="5" borderId="1" xfId="2" applyFont="1" applyFill="1" applyBorder="1" applyAlignment="1" applyProtection="1">
      <alignment horizontal="right" vertical="top"/>
    </xf>
    <xf numFmtId="0" fontId="18" fillId="5" borderId="4" xfId="3" applyFont="1" applyFill="1" applyBorder="1" applyAlignment="1" applyProtection="1">
      <alignment horizontal="right"/>
    </xf>
    <xf numFmtId="0" fontId="18" fillId="0" borderId="0" xfId="0" applyFont="1" applyFill="1" applyBorder="1" applyAlignment="1" applyProtection="1">
      <alignment horizontal="left"/>
      <protection locked="0"/>
    </xf>
    <xf numFmtId="0" fontId="18" fillId="0" borderId="0" xfId="0" applyFont="1" applyFill="1" applyBorder="1" applyAlignment="1" applyProtection="1">
      <alignment horizontal="left"/>
    </xf>
    <xf numFmtId="0" fontId="13" fillId="0" borderId="0" xfId="0" applyFont="1" applyFill="1" applyBorder="1" applyProtection="1"/>
    <xf numFmtId="0" fontId="13" fillId="5" borderId="0" xfId="0" applyFont="1" applyFill="1" applyBorder="1" applyAlignment="1" applyProtection="1">
      <alignment horizontal="left" wrapText="1"/>
    </xf>
    <xf numFmtId="0" fontId="13" fillId="5" borderId="3" xfId="0" applyFont="1" applyFill="1" applyBorder="1" applyAlignment="1" applyProtection="1">
      <alignment horizontal="left" wrapText="1"/>
    </xf>
    <xf numFmtId="0" fontId="13" fillId="5" borderId="3" xfId="0" applyFont="1" applyFill="1" applyBorder="1" applyProtection="1"/>
    <xf numFmtId="0" fontId="18" fillId="5" borderId="3" xfId="0" applyFont="1" applyFill="1" applyBorder="1" applyAlignment="1" applyProtection="1">
      <alignment horizontal="center" vertical="center" wrapText="1"/>
    </xf>
    <xf numFmtId="0" fontId="13" fillId="5" borderId="0" xfId="0" applyFont="1" applyFill="1" applyAlignment="1" applyProtection="1">
      <alignment horizontal="center" vertical="center"/>
    </xf>
    <xf numFmtId="0" fontId="13" fillId="5" borderId="3" xfId="1" applyFont="1" applyFill="1" applyBorder="1" applyAlignment="1" applyProtection="1">
      <alignment horizontal="left" vertical="center"/>
    </xf>
    <xf numFmtId="0" fontId="20" fillId="5" borderId="8" xfId="2" applyFont="1" applyFill="1" applyBorder="1" applyAlignment="1" applyProtection="1">
      <alignment horizontal="center" vertical="top" wrapText="1"/>
    </xf>
    <xf numFmtId="0" fontId="20" fillId="5" borderId="27" xfId="2" applyFont="1" applyFill="1" applyBorder="1" applyAlignment="1" applyProtection="1">
      <alignment horizontal="center" vertical="top" wrapText="1"/>
    </xf>
    <xf numFmtId="1" fontId="20" fillId="5" borderId="27" xfId="2" applyNumberFormat="1" applyFont="1" applyFill="1" applyBorder="1" applyAlignment="1" applyProtection="1">
      <alignment horizontal="center" vertical="top" wrapText="1"/>
    </xf>
    <xf numFmtId="1" fontId="20" fillId="5" borderId="8" xfId="2" applyNumberFormat="1" applyFont="1" applyFill="1" applyBorder="1" applyAlignment="1" applyProtection="1">
      <alignment horizontal="center" vertical="top" wrapText="1"/>
    </xf>
    <xf numFmtId="0" fontId="13" fillId="0" borderId="0" xfId="0" applyFont="1" applyFill="1" applyAlignment="1" applyProtection="1">
      <alignment horizontal="center" vertical="center"/>
    </xf>
    <xf numFmtId="0" fontId="15" fillId="5" borderId="1" xfId="4" applyFont="1" applyFill="1" applyBorder="1" applyAlignment="1" applyProtection="1">
      <alignment vertical="center" wrapText="1"/>
    </xf>
    <xf numFmtId="0" fontId="17" fillId="5" borderId="5" xfId="4" applyFont="1" applyFill="1" applyBorder="1" applyAlignment="1" applyProtection="1">
      <alignment horizontal="center" vertical="center" wrapText="1"/>
    </xf>
    <xf numFmtId="0" fontId="17" fillId="5" borderId="4" xfId="4" applyFont="1" applyFill="1" applyBorder="1" applyAlignment="1" applyProtection="1">
      <alignment horizontal="center" vertical="center" wrapText="1"/>
    </xf>
    <xf numFmtId="0" fontId="17" fillId="5" borderId="1" xfId="4" applyFont="1" applyFill="1" applyBorder="1" applyAlignment="1" applyProtection="1">
      <alignment horizontal="center" vertical="center" wrapText="1"/>
    </xf>
    <xf numFmtId="0" fontId="12" fillId="5" borderId="0" xfId="0" applyFont="1" applyFill="1" applyProtection="1"/>
    <xf numFmtId="0" fontId="0" fillId="5" borderId="0" xfId="0" applyFill="1" applyProtection="1"/>
    <xf numFmtId="14" fontId="13" fillId="5" borderId="0" xfId="1" applyNumberFormat="1" applyFont="1" applyFill="1" applyBorder="1" applyAlignment="1" applyProtection="1">
      <alignment vertical="center"/>
    </xf>
    <xf numFmtId="0" fontId="13" fillId="5" borderId="0" xfId="1" applyFont="1" applyFill="1" applyBorder="1" applyAlignment="1" applyProtection="1">
      <alignment vertical="center"/>
    </xf>
    <xf numFmtId="14" fontId="13" fillId="5" borderId="0" xfId="1" applyNumberFormat="1" applyFont="1" applyFill="1" applyBorder="1" applyAlignment="1" applyProtection="1">
      <alignment horizontal="center" vertical="center"/>
    </xf>
    <xf numFmtId="0" fontId="8" fillId="5" borderId="0" xfId="1" applyFont="1" applyFill="1" applyAlignment="1" applyProtection="1">
      <alignment horizontal="left" vertical="center"/>
    </xf>
    <xf numFmtId="0" fontId="7" fillId="5" borderId="0" xfId="0" applyFont="1" applyFill="1" applyProtection="1"/>
    <xf numFmtId="0" fontId="0" fillId="5" borderId="0" xfId="0" applyFill="1" applyProtection="1">
      <protection locked="0"/>
    </xf>
    <xf numFmtId="0" fontId="16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7" fillId="5" borderId="5" xfId="4" applyFont="1" applyFill="1" applyBorder="1" applyAlignment="1" applyProtection="1">
      <alignment horizontal="left" vertical="center" wrapText="1"/>
    </xf>
    <xf numFmtId="0" fontId="13" fillId="5" borderId="0" xfId="1" applyFont="1" applyFill="1" applyBorder="1" applyAlignment="1" applyProtection="1">
      <alignment vertical="center"/>
      <protection locked="0"/>
    </xf>
    <xf numFmtId="0" fontId="16" fillId="5" borderId="0" xfId="4" applyFont="1" applyFill="1" applyBorder="1" applyProtection="1">
      <protection locked="0"/>
    </xf>
    <xf numFmtId="0" fontId="13" fillId="5" borderId="0" xfId="3" applyFont="1" applyFill="1" applyProtection="1">
      <protection locked="0"/>
    </xf>
    <xf numFmtId="0" fontId="13" fillId="5" borderId="0" xfId="1" applyFont="1" applyFill="1" applyProtection="1">
      <protection locked="0"/>
    </xf>
    <xf numFmtId="0" fontId="19" fillId="5" borderId="0" xfId="1" applyFont="1" applyFill="1" applyAlignment="1" applyProtection="1">
      <alignment horizontal="center" vertical="center" wrapText="1"/>
      <protection locked="0"/>
    </xf>
    <xf numFmtId="0" fontId="15" fillId="5" borderId="1" xfId="4" applyFont="1" applyFill="1" applyBorder="1" applyAlignment="1" applyProtection="1">
      <alignment horizontal="center" vertical="center" wrapText="1"/>
    </xf>
    <xf numFmtId="14" fontId="23" fillId="0" borderId="2" xfId="5" applyNumberFormat="1" applyFont="1" applyBorder="1" applyAlignment="1" applyProtection="1">
      <alignment wrapText="1"/>
      <protection locked="0"/>
    </xf>
    <xf numFmtId="0" fontId="25" fillId="5" borderId="13" xfId="5" applyFont="1" applyFill="1" applyBorder="1" applyAlignment="1" applyProtection="1">
      <alignment horizontal="center" vertical="center"/>
    </xf>
    <xf numFmtId="0" fontId="25" fillId="5" borderId="14" xfId="5" applyFont="1" applyFill="1" applyBorder="1" applyAlignment="1" applyProtection="1">
      <alignment horizontal="center"/>
    </xf>
    <xf numFmtId="0" fontId="25" fillId="5" borderId="15" xfId="5" applyFont="1" applyFill="1" applyBorder="1" applyAlignment="1" applyProtection="1">
      <alignment horizontal="center"/>
    </xf>
    <xf numFmtId="0" fontId="25" fillId="5" borderId="13" xfId="5" applyFont="1" applyFill="1" applyBorder="1" applyAlignment="1" applyProtection="1">
      <alignment horizontal="center"/>
    </xf>
    <xf numFmtId="0" fontId="25" fillId="5" borderId="16" xfId="5" applyFont="1" applyFill="1" applyBorder="1" applyAlignment="1" applyProtection="1">
      <alignment horizontal="center"/>
    </xf>
    <xf numFmtId="0" fontId="25" fillId="5" borderId="14" xfId="5" applyNumberFormat="1" applyFont="1" applyFill="1" applyBorder="1" applyAlignment="1" applyProtection="1">
      <alignment horizontal="center"/>
    </xf>
    <xf numFmtId="0" fontId="25" fillId="5" borderId="17" xfId="5" applyFont="1" applyFill="1" applyBorder="1" applyAlignment="1" applyProtection="1">
      <alignment horizontal="center"/>
    </xf>
    <xf numFmtId="0" fontId="25" fillId="5" borderId="13" xfId="5" applyFont="1" applyFill="1" applyBorder="1" applyAlignment="1" applyProtection="1">
      <alignment horizontal="center" vertical="top" wrapText="1"/>
    </xf>
    <xf numFmtId="0" fontId="25" fillId="5" borderId="14" xfId="5" applyFont="1" applyFill="1" applyBorder="1" applyAlignment="1" applyProtection="1">
      <alignment horizontal="center" vertical="top" wrapText="1"/>
    </xf>
    <xf numFmtId="0" fontId="25" fillId="5" borderId="15" xfId="5" applyFont="1" applyFill="1" applyBorder="1" applyAlignment="1" applyProtection="1">
      <alignment horizontal="center" vertical="top" wrapText="1"/>
    </xf>
    <xf numFmtId="0" fontId="25" fillId="5" borderId="16" xfId="5" applyFont="1" applyFill="1" applyBorder="1" applyAlignment="1" applyProtection="1">
      <alignment horizontal="center" vertical="top" wrapText="1"/>
    </xf>
    <xf numFmtId="14" fontId="18" fillId="0" borderId="0" xfId="0" applyNumberFormat="1" applyFont="1" applyFill="1" applyBorder="1" applyAlignment="1" applyProtection="1">
      <alignment horizontal="center" vertical="center" wrapText="1"/>
    </xf>
    <xf numFmtId="0" fontId="22" fillId="5" borderId="1" xfId="2" applyFont="1" applyFill="1" applyBorder="1" applyAlignment="1" applyProtection="1">
      <alignment horizontal="center" vertical="top" wrapText="1"/>
    </xf>
    <xf numFmtId="1" fontId="22" fillId="5" borderId="1" xfId="2" applyNumberFormat="1" applyFont="1" applyFill="1" applyBorder="1" applyAlignment="1" applyProtection="1">
      <alignment horizontal="center" vertical="top" wrapText="1"/>
    </xf>
    <xf numFmtId="14" fontId="23" fillId="0" borderId="23" xfId="5" applyNumberFormat="1" applyFont="1" applyBorder="1" applyAlignment="1" applyProtection="1">
      <alignment wrapText="1"/>
      <protection locked="0"/>
    </xf>
    <xf numFmtId="0" fontId="13" fillId="5" borderId="0" xfId="1" applyFont="1" applyFill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right" vertical="center"/>
    </xf>
    <xf numFmtId="0" fontId="13" fillId="5" borderId="0" xfId="1" applyFont="1" applyFill="1" applyBorder="1" applyAlignment="1" applyProtection="1">
      <alignment horizontal="center" vertical="center"/>
      <protection locked="0"/>
    </xf>
    <xf numFmtId="0" fontId="22" fillId="5" borderId="6" xfId="2" applyFont="1" applyFill="1" applyBorder="1" applyAlignment="1" applyProtection="1">
      <alignment horizontal="center" vertical="top" wrapText="1"/>
    </xf>
    <xf numFmtId="1" fontId="22" fillId="5" borderId="6" xfId="2" applyNumberFormat="1" applyFont="1" applyFill="1" applyBorder="1" applyAlignment="1" applyProtection="1">
      <alignment horizontal="center" vertical="top" wrapText="1"/>
    </xf>
    <xf numFmtId="0" fontId="22" fillId="0" borderId="6" xfId="2" applyFont="1" applyFill="1" applyBorder="1" applyAlignment="1" applyProtection="1">
      <alignment horizontal="left" vertical="top"/>
    </xf>
    <xf numFmtId="0" fontId="20" fillId="0" borderId="6" xfId="2" applyFont="1" applyFill="1" applyBorder="1" applyAlignment="1" applyProtection="1">
      <alignment horizontal="center" vertical="top" wrapText="1"/>
      <protection locked="0"/>
    </xf>
    <xf numFmtId="0" fontId="20" fillId="0" borderId="0" xfId="2" applyFont="1" applyFill="1" applyBorder="1" applyAlignment="1" applyProtection="1">
      <alignment horizontal="center" vertical="top" wrapText="1"/>
      <protection locked="0"/>
    </xf>
    <xf numFmtId="1" fontId="20" fillId="0" borderId="0" xfId="2" applyNumberFormat="1" applyFont="1" applyFill="1" applyBorder="1" applyAlignment="1" applyProtection="1">
      <alignment horizontal="center" vertical="top" wrapText="1"/>
      <protection locked="0"/>
    </xf>
    <xf numFmtId="1" fontId="20" fillId="5" borderId="6" xfId="2" applyNumberFormat="1" applyFont="1" applyFill="1" applyBorder="1" applyAlignment="1" applyProtection="1">
      <alignment horizontal="center" vertical="top" wrapText="1"/>
      <protection locked="0"/>
    </xf>
    <xf numFmtId="0" fontId="20" fillId="0" borderId="6" xfId="2" applyFont="1" applyFill="1" applyBorder="1" applyAlignment="1" applyProtection="1">
      <alignment horizontal="left" vertical="top" wrapText="1"/>
      <protection locked="0"/>
    </xf>
    <xf numFmtId="1" fontId="20" fillId="0" borderId="6" xfId="2" applyNumberFormat="1" applyFont="1" applyFill="1" applyBorder="1" applyAlignment="1" applyProtection="1">
      <alignment horizontal="left" vertical="top" wrapText="1"/>
      <protection locked="0"/>
    </xf>
    <xf numFmtId="0" fontId="21" fillId="5" borderId="6" xfId="2" applyFont="1" applyFill="1" applyBorder="1" applyAlignment="1" applyProtection="1">
      <alignment horizontal="right" vertical="top" wrapText="1"/>
      <protection locked="0"/>
    </xf>
    <xf numFmtId="0" fontId="20" fillId="0" borderId="7" xfId="2" applyFont="1" applyFill="1" applyBorder="1" applyAlignment="1" applyProtection="1">
      <alignment horizontal="left" vertical="top" wrapText="1"/>
      <protection locked="0"/>
    </xf>
    <xf numFmtId="1" fontId="20" fillId="0" borderId="7" xfId="2" applyNumberFormat="1" applyFont="1" applyFill="1" applyBorder="1" applyAlignment="1" applyProtection="1">
      <alignment horizontal="left" vertical="top" wrapText="1"/>
      <protection locked="0"/>
    </xf>
    <xf numFmtId="0" fontId="22" fillId="5" borderId="28" xfId="2" applyFont="1" applyFill="1" applyBorder="1" applyAlignment="1" applyProtection="1">
      <alignment horizontal="left" vertical="top"/>
      <protection locked="0"/>
    </xf>
    <xf numFmtId="0" fontId="20" fillId="5" borderId="28" xfId="2" applyFont="1" applyFill="1" applyBorder="1" applyAlignment="1" applyProtection="1">
      <alignment horizontal="left" vertical="top" wrapText="1"/>
      <protection locked="0"/>
    </xf>
    <xf numFmtId="0" fontId="20" fillId="5" borderId="29" xfId="2" applyFont="1" applyFill="1" applyBorder="1" applyAlignment="1" applyProtection="1">
      <alignment horizontal="left" vertical="top" wrapText="1"/>
      <protection locked="0"/>
    </xf>
    <xf numFmtId="1" fontId="20" fillId="5" borderId="29" xfId="2" applyNumberFormat="1" applyFont="1" applyFill="1" applyBorder="1" applyAlignment="1" applyProtection="1">
      <alignment horizontal="left" vertical="top" wrapText="1"/>
      <protection locked="0"/>
    </xf>
    <xf numFmtId="1" fontId="20" fillId="5" borderId="30" xfId="2" applyNumberFormat="1" applyFont="1" applyFill="1" applyBorder="1" applyAlignment="1" applyProtection="1">
      <alignment horizontal="left" vertical="top" wrapText="1"/>
      <protection locked="0"/>
    </xf>
    <xf numFmtId="0" fontId="21" fillId="5" borderId="7" xfId="2" applyFont="1" applyFill="1" applyBorder="1" applyAlignment="1" applyProtection="1">
      <alignment horizontal="right" vertical="top" wrapText="1"/>
      <protection locked="0"/>
    </xf>
    <xf numFmtId="0" fontId="13" fillId="2" borderId="0" xfId="0" applyFont="1" applyFill="1" applyProtection="1">
      <protection locked="0"/>
    </xf>
    <xf numFmtId="0" fontId="0" fillId="2" borderId="0" xfId="0" applyFill="1"/>
    <xf numFmtId="0" fontId="18" fillId="2" borderId="0" xfId="0" applyFont="1" applyFill="1" applyAlignment="1" applyProtection="1">
      <alignment horizontal="center"/>
      <protection locked="0"/>
    </xf>
    <xf numFmtId="0" fontId="13" fillId="2" borderId="0" xfId="0" applyFont="1" applyFill="1" applyAlignment="1" applyProtection="1">
      <alignment horizontal="center" vertical="center"/>
      <protection locked="0"/>
    </xf>
    <xf numFmtId="0" fontId="13" fillId="2" borderId="3" xfId="0" applyFont="1" applyFill="1" applyBorder="1" applyProtection="1">
      <protection locked="0"/>
    </xf>
    <xf numFmtId="0" fontId="0" fillId="2" borderId="0" xfId="0" applyFill="1" applyBorder="1"/>
    <xf numFmtId="0" fontId="18" fillId="2" borderId="0" xfId="0" applyFont="1" applyFill="1" applyProtection="1">
      <protection locked="0"/>
    </xf>
    <xf numFmtId="0" fontId="13" fillId="2" borderId="0" xfId="0" applyFont="1" applyFill="1" applyBorder="1" applyProtection="1">
      <protection locked="0"/>
    </xf>
    <xf numFmtId="0" fontId="12" fillId="2" borderId="0" xfId="0" applyFont="1" applyFill="1"/>
    <xf numFmtId="0" fontId="12" fillId="5" borderId="0" xfId="3" applyFont="1" applyFill="1" applyProtection="1"/>
    <xf numFmtId="0" fontId="7" fillId="5" borderId="0" xfId="3" applyFill="1" applyProtection="1"/>
    <xf numFmtId="0" fontId="7" fillId="5" borderId="0" xfId="3" applyFill="1" applyBorder="1" applyProtection="1"/>
    <xf numFmtId="0" fontId="7" fillId="0" borderId="0" xfId="3" applyProtection="1">
      <protection locked="0"/>
    </xf>
    <xf numFmtId="0" fontId="7" fillId="5" borderId="0" xfId="3" applyFill="1" applyProtection="1">
      <protection locked="0"/>
    </xf>
    <xf numFmtId="0" fontId="7" fillId="5" borderId="0" xfId="3" applyFill="1" applyBorder="1" applyProtection="1">
      <protection locked="0"/>
    </xf>
    <xf numFmtId="0" fontId="7" fillId="0" borderId="0" xfId="3" applyFill="1" applyProtection="1"/>
    <xf numFmtId="0" fontId="7" fillId="0" borderId="0" xfId="3" applyFill="1" applyBorder="1" applyProtection="1"/>
    <xf numFmtId="0" fontId="7" fillId="5" borderId="3" xfId="3" applyFill="1" applyBorder="1" applyProtection="1"/>
    <xf numFmtId="0" fontId="12" fillId="5" borderId="1" xfId="3" applyFont="1" applyFill="1" applyBorder="1" applyAlignment="1" applyProtection="1">
      <alignment horizontal="center" vertical="center"/>
    </xf>
    <xf numFmtId="0" fontId="12" fillId="5" borderId="1" xfId="3" applyFont="1" applyFill="1" applyBorder="1" applyAlignment="1" applyProtection="1">
      <alignment horizontal="center" vertical="center" wrapText="1"/>
    </xf>
    <xf numFmtId="0" fontId="12" fillId="5" borderId="2" xfId="3" applyFont="1" applyFill="1" applyBorder="1" applyAlignment="1" applyProtection="1">
      <alignment horizontal="center" vertical="center" wrapText="1"/>
    </xf>
    <xf numFmtId="0" fontId="7" fillId="0" borderId="1" xfId="3" applyBorder="1" applyProtection="1">
      <protection locked="0"/>
    </xf>
    <xf numFmtId="14" fontId="7" fillId="0" borderId="1" xfId="3" applyNumberFormat="1" applyBorder="1" applyProtection="1">
      <protection locked="0"/>
    </xf>
    <xf numFmtId="0" fontId="18" fillId="0" borderId="0" xfId="3" applyFont="1" applyProtection="1">
      <protection locked="0"/>
    </xf>
    <xf numFmtId="0" fontId="13" fillId="0" borderId="0" xfId="3" applyFont="1" applyBorder="1" applyProtection="1">
      <protection locked="0"/>
    </xf>
    <xf numFmtId="0" fontId="13" fillId="0" borderId="3" xfId="3" applyFont="1" applyBorder="1" applyProtection="1">
      <protection locked="0"/>
    </xf>
    <xf numFmtId="0" fontId="18" fillId="0" borderId="0" xfId="3" applyFont="1" applyAlignment="1" applyProtection="1">
      <alignment horizontal="left"/>
      <protection locked="0"/>
    </xf>
    <xf numFmtId="0" fontId="13" fillId="0" borderId="0" xfId="3" applyFont="1" applyAlignment="1" applyProtection="1">
      <alignment horizontal="left"/>
      <protection locked="0"/>
    </xf>
    <xf numFmtId="0" fontId="7" fillId="0" borderId="0" xfId="3"/>
    <xf numFmtId="0" fontId="7" fillId="0" borderId="0" xfId="3" applyBorder="1" applyProtection="1">
      <protection locked="0"/>
    </xf>
    <xf numFmtId="0" fontId="7" fillId="0" borderId="1" xfId="3" applyBorder="1" applyAlignment="1" applyProtection="1">
      <alignment horizontal="center"/>
      <protection locked="0"/>
    </xf>
    <xf numFmtId="0" fontId="13" fillId="0" borderId="0" xfId="0" applyFont="1" applyAlignment="1" applyProtection="1">
      <alignment horizontal="left"/>
      <protection locked="0"/>
    </xf>
    <xf numFmtId="0" fontId="13" fillId="0" borderId="5" xfId="2" applyFont="1" applyFill="1" applyBorder="1" applyAlignment="1" applyProtection="1">
      <alignment horizontal="left" vertical="center" wrapText="1" indent="2"/>
    </xf>
    <xf numFmtId="4" fontId="13" fillId="0" borderId="4" xfId="2" applyNumberFormat="1" applyFont="1" applyFill="1" applyBorder="1" applyAlignment="1" applyProtection="1">
      <alignment horizontal="right" vertical="center"/>
      <protection locked="0"/>
    </xf>
    <xf numFmtId="0" fontId="13" fillId="5" borderId="0" xfId="1" applyFont="1" applyFill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5" fillId="0" borderId="2" xfId="4" applyFont="1" applyBorder="1" applyAlignment="1" applyProtection="1">
      <alignment vertical="center" wrapText="1"/>
      <protection locked="0"/>
    </xf>
    <xf numFmtId="0" fontId="13" fillId="5" borderId="0" xfId="1" applyFont="1" applyFill="1" applyAlignment="1" applyProtection="1">
      <alignment horizontal="center" vertical="center"/>
    </xf>
    <xf numFmtId="0" fontId="18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6" fillId="2" borderId="0" xfId="4" applyFont="1" applyFill="1" applyProtection="1">
      <protection locked="0"/>
    </xf>
    <xf numFmtId="0" fontId="13" fillId="5" borderId="0" xfId="1" applyFont="1" applyFill="1" applyBorder="1" applyAlignment="1" applyProtection="1">
      <alignment horizontal="center" vertical="center"/>
    </xf>
    <xf numFmtId="0" fontId="18" fillId="2" borderId="0" xfId="0" applyFont="1" applyFill="1" applyAlignment="1" applyProtection="1">
      <alignment horizontal="left"/>
      <protection locked="0"/>
    </xf>
    <xf numFmtId="0" fontId="13" fillId="2" borderId="0" xfId="0" applyFont="1" applyFill="1" applyAlignment="1" applyProtection="1">
      <alignment horizontal="left"/>
      <protection locked="0"/>
    </xf>
    <xf numFmtId="0" fontId="7" fillId="2" borderId="0" xfId="0" applyFont="1" applyFill="1"/>
    <xf numFmtId="0" fontId="0" fillId="2" borderId="3" xfId="0" applyFill="1" applyBorder="1"/>
    <xf numFmtId="0" fontId="12" fillId="5" borderId="2" xfId="3" applyFont="1" applyFill="1" applyBorder="1" applyAlignment="1" applyProtection="1">
      <alignment horizontal="center" vertical="center"/>
    </xf>
    <xf numFmtId="0" fontId="18" fillId="5" borderId="0" xfId="0" applyFont="1" applyFill="1" applyBorder="1" applyAlignment="1" applyProtection="1">
      <alignment horizontal="center"/>
      <protection locked="0"/>
    </xf>
    <xf numFmtId="0" fontId="13" fillId="5" borderId="0" xfId="0" applyFont="1" applyFill="1" applyBorder="1" applyAlignment="1" applyProtection="1">
      <alignment horizontal="center" vertical="center"/>
      <protection locked="0"/>
    </xf>
    <xf numFmtId="0" fontId="18" fillId="5" borderId="0" xfId="0" applyFont="1" applyFill="1" applyBorder="1" applyProtection="1">
      <protection locked="0"/>
    </xf>
    <xf numFmtId="0" fontId="12" fillId="5" borderId="0" xfId="0" applyFont="1" applyFill="1" applyBorder="1"/>
    <xf numFmtId="0" fontId="28" fillId="5" borderId="0" xfId="0" applyFont="1" applyFill="1" applyBorder="1" applyProtection="1"/>
    <xf numFmtId="0" fontId="28" fillId="5" borderId="0" xfId="0" applyFont="1" applyFill="1" applyBorder="1" applyAlignment="1" applyProtection="1">
      <alignment horizontal="center" vertical="center"/>
    </xf>
    <xf numFmtId="0" fontId="18" fillId="0" borderId="1" xfId="1" applyFont="1" applyFill="1" applyBorder="1" applyAlignment="1" applyProtection="1">
      <alignment horizontal="left" vertical="center" wrapText="1"/>
    </xf>
    <xf numFmtId="0" fontId="13" fillId="0" borderId="1" xfId="1" applyFont="1" applyFill="1" applyBorder="1" applyAlignment="1" applyProtection="1">
      <alignment horizontal="left" vertical="center" wrapText="1" indent="4"/>
    </xf>
    <xf numFmtId="0" fontId="13" fillId="5" borderId="0" xfId="1" applyFont="1" applyFill="1" applyAlignment="1" applyProtection="1">
      <alignment wrapText="1"/>
    </xf>
    <xf numFmtId="0" fontId="13" fillId="5" borderId="0" xfId="0" applyFont="1" applyFill="1" applyBorder="1" applyAlignment="1" applyProtection="1">
      <alignment wrapText="1"/>
    </xf>
    <xf numFmtId="0" fontId="0" fillId="0" borderId="0" xfId="0" applyAlignment="1" applyProtection="1">
      <alignment wrapText="1"/>
      <protection locked="0"/>
    </xf>
    <xf numFmtId="0" fontId="13" fillId="0" borderId="0" xfId="0" applyFont="1" applyAlignment="1" applyProtection="1">
      <alignment wrapText="1"/>
      <protection locked="0"/>
    </xf>
    <xf numFmtId="0" fontId="13" fillId="0" borderId="0" xfId="3" applyFont="1" applyAlignment="1" applyProtection="1">
      <alignment wrapText="1"/>
      <protection locked="0"/>
    </xf>
    <xf numFmtId="0" fontId="18" fillId="0" borderId="0" xfId="0" applyFont="1" applyAlignment="1" applyProtection="1">
      <alignment wrapText="1"/>
      <protection locked="0"/>
    </xf>
    <xf numFmtId="0" fontId="12" fillId="0" borderId="0" xfId="0" applyFont="1" applyAlignment="1">
      <alignment wrapText="1"/>
    </xf>
    <xf numFmtId="0" fontId="0" fillId="0" borderId="0" xfId="0" applyAlignment="1">
      <alignment wrapText="1"/>
    </xf>
    <xf numFmtId="0" fontId="13" fillId="0" borderId="1" xfId="0" applyFont="1" applyFill="1" applyBorder="1" applyAlignment="1" applyProtection="1">
      <alignment horizontal="left" vertical="center" wrapText="1" indent="2"/>
    </xf>
    <xf numFmtId="0" fontId="29" fillId="5" borderId="0" xfId="1" applyFont="1" applyFill="1" applyAlignment="1" applyProtection="1">
      <alignment horizontal="right" vertical="center"/>
    </xf>
    <xf numFmtId="0" fontId="7" fillId="5" borderId="0" xfId="3" applyFill="1" applyBorder="1" applyAlignment="1" applyProtection="1">
      <alignment horizontal="left"/>
      <protection locked="0"/>
    </xf>
    <xf numFmtId="0" fontId="7" fillId="5" borderId="33" xfId="3" applyFill="1" applyBorder="1" applyProtection="1"/>
    <xf numFmtId="0" fontId="7" fillId="5" borderId="1" xfId="3" applyFont="1" applyFill="1" applyBorder="1" applyAlignment="1" applyProtection="1">
      <alignment horizontal="center" vertical="center"/>
    </xf>
    <xf numFmtId="0" fontId="7" fillId="5" borderId="1" xfId="3" applyFill="1" applyBorder="1" applyAlignment="1" applyProtection="1">
      <alignment horizontal="center" vertical="center" wrapText="1"/>
    </xf>
    <xf numFmtId="0" fontId="7" fillId="5" borderId="2" xfId="3" applyFill="1" applyBorder="1" applyAlignment="1" applyProtection="1">
      <alignment horizontal="center" vertical="center" wrapText="1"/>
    </xf>
    <xf numFmtId="0" fontId="7" fillId="5" borderId="1" xfId="3" applyFont="1" applyFill="1" applyBorder="1" applyAlignment="1" applyProtection="1">
      <alignment horizontal="center" vertical="center" wrapText="1"/>
    </xf>
    <xf numFmtId="0" fontId="7" fillId="5" borderId="2" xfId="3" applyFont="1" applyFill="1" applyBorder="1" applyAlignment="1" applyProtection="1">
      <alignment horizontal="center" vertical="center" wrapText="1"/>
    </xf>
    <xf numFmtId="0" fontId="23" fillId="0" borderId="1" xfId="7" applyFont="1" applyBorder="1" applyAlignment="1" applyProtection="1">
      <alignment wrapText="1"/>
      <protection locked="0"/>
    </xf>
    <xf numFmtId="14" fontId="7" fillId="5" borderId="1" xfId="3" applyNumberFormat="1" applyFill="1" applyBorder="1" applyProtection="1"/>
    <xf numFmtId="0" fontId="7" fillId="0" borderId="1" xfId="3" applyBorder="1" applyAlignment="1" applyProtection="1">
      <alignment horizontal="left" vertical="center"/>
      <protection locked="0"/>
    </xf>
    <xf numFmtId="0" fontId="13" fillId="5" borderId="0" xfId="1" applyFont="1" applyFill="1" applyAlignment="1" applyProtection="1">
      <alignment horizontal="center" vertical="center"/>
    </xf>
    <xf numFmtId="0" fontId="20" fillId="0" borderId="9" xfId="2" applyFont="1" applyFill="1" applyBorder="1" applyAlignment="1" applyProtection="1">
      <alignment horizontal="left" vertical="top" wrapText="1"/>
      <protection locked="0"/>
    </xf>
    <xf numFmtId="0" fontId="13" fillId="0" borderId="1" xfId="0" applyFont="1" applyFill="1" applyBorder="1" applyAlignment="1" applyProtection="1">
      <alignment horizontal="left" vertical="center" wrapText="1" indent="1"/>
    </xf>
    <xf numFmtId="0" fontId="20" fillId="0" borderId="31" xfId="2" applyFont="1" applyFill="1" applyBorder="1" applyAlignment="1" applyProtection="1">
      <alignment horizontal="left" vertical="top" wrapText="1"/>
      <protection locked="0"/>
    </xf>
    <xf numFmtId="0" fontId="20" fillId="0" borderId="26" xfId="2" applyFont="1" applyFill="1" applyBorder="1" applyAlignment="1" applyProtection="1">
      <alignment horizontal="left" vertical="top" wrapText="1"/>
      <protection locked="0"/>
    </xf>
    <xf numFmtId="0" fontId="13" fillId="5" borderId="1" xfId="0" applyFont="1" applyFill="1" applyBorder="1" applyProtection="1">
      <protection locked="0"/>
    </xf>
    <xf numFmtId="0" fontId="18" fillId="2" borderId="1" xfId="1" applyFont="1" applyFill="1" applyBorder="1" applyAlignment="1" applyProtection="1">
      <alignment vertical="center" wrapText="1"/>
    </xf>
    <xf numFmtId="0" fontId="18" fillId="0" borderId="5" xfId="1" applyFont="1" applyFill="1" applyBorder="1" applyAlignment="1" applyProtection="1">
      <alignment horizontal="left" vertical="center" wrapText="1"/>
    </xf>
    <xf numFmtId="0" fontId="18" fillId="2" borderId="4" xfId="0" applyFont="1" applyFill="1" applyBorder="1" applyProtection="1"/>
    <xf numFmtId="3" fontId="13" fillId="5" borderId="34" xfId="1" applyNumberFormat="1" applyFont="1" applyFill="1" applyBorder="1" applyAlignment="1" applyProtection="1">
      <alignment horizontal="right" vertical="center" wrapText="1"/>
    </xf>
    <xf numFmtId="0" fontId="18" fillId="5" borderId="2" xfId="0" applyFont="1" applyFill="1" applyBorder="1" applyProtection="1"/>
    <xf numFmtId="3" fontId="13" fillId="5" borderId="32" xfId="1" applyNumberFormat="1" applyFont="1" applyFill="1" applyBorder="1" applyAlignment="1" applyProtection="1">
      <alignment horizontal="right" vertical="center" wrapText="1"/>
    </xf>
    <xf numFmtId="14" fontId="15" fillId="0" borderId="0" xfId="5" applyNumberFormat="1" applyFont="1" applyBorder="1" applyProtection="1">
      <protection locked="0"/>
    </xf>
    <xf numFmtId="0" fontId="15" fillId="5" borderId="0" xfId="5" applyFont="1" applyFill="1" applyBorder="1" applyAlignment="1" applyProtection="1">
      <alignment horizontal="right"/>
    </xf>
    <xf numFmtId="0" fontId="22" fillId="0" borderId="1" xfId="2" applyFont="1" applyFill="1" applyBorder="1" applyAlignment="1" applyProtection="1">
      <alignment horizontal="left" vertical="top" wrapText="1"/>
      <protection locked="0"/>
    </xf>
    <xf numFmtId="0" fontId="13" fillId="5" borderId="3" xfId="0" applyFont="1" applyFill="1" applyBorder="1" applyProtection="1">
      <protection locked="0"/>
    </xf>
    <xf numFmtId="0" fontId="0" fillId="5" borderId="3" xfId="0" applyFill="1" applyBorder="1"/>
    <xf numFmtId="14" fontId="23" fillId="0" borderId="1" xfId="5" applyNumberFormat="1" applyFont="1" applyBorder="1" applyAlignment="1" applyProtection="1">
      <alignment wrapText="1"/>
      <protection locked="0"/>
    </xf>
    <xf numFmtId="49" fontId="30" fillId="0" borderId="35" xfId="0" applyNumberFormat="1" applyFont="1" applyBorder="1" applyAlignment="1">
      <alignment horizontal="left" wrapText="1"/>
    </xf>
    <xf numFmtId="0" fontId="30" fillId="0" borderId="35" xfId="0" applyNumberFormat="1" applyFont="1" applyBorder="1" applyAlignment="1">
      <alignment horizontal="left" wrapText="1"/>
    </xf>
    <xf numFmtId="1" fontId="20" fillId="0" borderId="1" xfId="2" applyNumberFormat="1" applyFont="1" applyFill="1" applyBorder="1" applyAlignment="1" applyProtection="1">
      <alignment horizontal="left" vertical="top" wrapText="1"/>
      <protection locked="0"/>
    </xf>
    <xf numFmtId="0" fontId="21" fillId="0" borderId="1" xfId="2" applyFont="1" applyFill="1" applyBorder="1" applyAlignment="1" applyProtection="1">
      <alignment horizontal="right" vertical="top" wrapText="1"/>
      <protection locked="0"/>
    </xf>
    <xf numFmtId="0" fontId="31" fillId="0" borderId="32" xfId="6" applyFont="1" applyBorder="1" applyAlignment="1" applyProtection="1">
      <alignment wrapText="1"/>
      <protection locked="0"/>
    </xf>
    <xf numFmtId="0" fontId="31" fillId="0" borderId="1" xfId="6" applyFont="1" applyBorder="1" applyAlignment="1" applyProtection="1">
      <alignment wrapText="1"/>
      <protection locked="0"/>
    </xf>
    <xf numFmtId="168" fontId="22" fillId="5" borderId="1" xfId="2" applyNumberFormat="1" applyFont="1" applyFill="1" applyBorder="1" applyAlignment="1" applyProtection="1">
      <alignment horizontal="center" vertical="top" wrapText="1"/>
    </xf>
    <xf numFmtId="49" fontId="9" fillId="0" borderId="1" xfId="0" applyNumberFormat="1" applyFont="1" applyBorder="1" applyAlignment="1">
      <alignment horizontal="left"/>
    </xf>
    <xf numFmtId="0" fontId="13" fillId="0" borderId="1" xfId="1" applyFont="1" applyFill="1" applyBorder="1" applyAlignment="1" applyProtection="1">
      <alignment horizontal="center" vertical="center" wrapText="1"/>
    </xf>
    <xf numFmtId="4" fontId="32" fillId="0" borderId="1" xfId="0" applyNumberFormat="1" applyFont="1" applyFill="1" applyBorder="1" applyAlignment="1">
      <alignment wrapText="1"/>
    </xf>
    <xf numFmtId="0" fontId="15" fillId="0" borderId="1" xfId="9" applyFont="1" applyFill="1" applyBorder="1" applyAlignment="1" applyProtection="1">
      <alignment vertical="center" wrapText="1"/>
      <protection locked="0"/>
    </xf>
    <xf numFmtId="0" fontId="20" fillId="0" borderId="1" xfId="9" applyFont="1" applyFill="1" applyBorder="1" applyAlignment="1" applyProtection="1">
      <alignment horizontal="center" vertical="center" wrapText="1"/>
      <protection locked="0"/>
    </xf>
    <xf numFmtId="14" fontId="20" fillId="0" borderId="1" xfId="9" applyNumberFormat="1" applyFont="1" applyFill="1" applyBorder="1" applyAlignment="1" applyProtection="1">
      <alignment horizontal="center" vertical="center" wrapText="1"/>
      <protection locked="0"/>
    </xf>
    <xf numFmtId="0" fontId="15" fillId="0" borderId="1" xfId="9" applyFont="1" applyBorder="1" applyAlignment="1" applyProtection="1">
      <alignment vertical="center" wrapText="1"/>
      <protection locked="0"/>
    </xf>
    <xf numFmtId="0" fontId="33" fillId="0" borderId="1" xfId="0" applyFont="1" applyBorder="1"/>
    <xf numFmtId="0" fontId="20" fillId="0" borderId="1" xfId="9" applyFont="1" applyBorder="1" applyAlignment="1" applyProtection="1">
      <alignment vertical="center" wrapText="1"/>
      <protection locked="0"/>
    </xf>
    <xf numFmtId="0" fontId="20" fillId="0" borderId="2" xfId="9" applyFont="1" applyBorder="1" applyAlignment="1" applyProtection="1">
      <alignment vertical="center" wrapText="1"/>
      <protection locked="0"/>
    </xf>
    <xf numFmtId="49" fontId="15" fillId="0" borderId="1" xfId="9" applyNumberFormat="1" applyFont="1" applyBorder="1" applyAlignment="1" applyProtection="1">
      <alignment vertical="center" wrapText="1"/>
      <protection locked="0"/>
    </xf>
    <xf numFmtId="3" fontId="13" fillId="0" borderId="0" xfId="3" applyNumberFormat="1" applyFont="1" applyProtection="1">
      <protection locked="0"/>
    </xf>
    <xf numFmtId="4" fontId="13" fillId="0" borderId="0" xfId="3" applyNumberFormat="1" applyFont="1" applyProtection="1">
      <protection locked="0"/>
    </xf>
    <xf numFmtId="168" fontId="13" fillId="0" borderId="1" xfId="0" applyNumberFormat="1" applyFont="1" applyBorder="1" applyProtection="1">
      <protection locked="0"/>
    </xf>
    <xf numFmtId="1" fontId="13" fillId="0" borderId="1" xfId="0" applyNumberFormat="1" applyFont="1" applyBorder="1" applyProtection="1">
      <protection locked="0"/>
    </xf>
    <xf numFmtId="1" fontId="18" fillId="5" borderId="1" xfId="0" applyNumberFormat="1" applyFont="1" applyFill="1" applyBorder="1" applyProtection="1"/>
    <xf numFmtId="1" fontId="18" fillId="5" borderId="1" xfId="0" applyNumberFormat="1" applyFont="1" applyFill="1" applyBorder="1" applyAlignment="1" applyProtection="1">
      <alignment horizontal="right" vertical="center" wrapText="1"/>
    </xf>
    <xf numFmtId="1" fontId="13" fillId="0" borderId="0" xfId="0" applyNumberFormat="1" applyFont="1" applyProtection="1">
      <protection locked="0"/>
    </xf>
    <xf numFmtId="0" fontId="35" fillId="0" borderId="1" xfId="0" applyFont="1" applyFill="1" applyBorder="1" applyAlignment="1">
      <alignment horizontal="left" vertical="center" wrapText="1"/>
    </xf>
    <xf numFmtId="0" fontId="35" fillId="0" borderId="1" xfId="0" applyFont="1" applyFill="1" applyBorder="1" applyAlignment="1">
      <alignment horizontal="center" vertical="center" wrapText="1"/>
    </xf>
    <xf numFmtId="0" fontId="36" fillId="0" borderId="2" xfId="4" applyFont="1" applyFill="1" applyBorder="1" applyAlignment="1" applyProtection="1">
      <alignment vertical="center" wrapText="1"/>
      <protection locked="0"/>
    </xf>
    <xf numFmtId="0" fontId="36" fillId="0" borderId="1" xfId="4" applyFont="1" applyFill="1" applyBorder="1" applyAlignment="1" applyProtection="1">
      <alignment vertical="center" wrapText="1"/>
      <protection locked="0"/>
    </xf>
    <xf numFmtId="49" fontId="35" fillId="0" borderId="1" xfId="0" applyNumberFormat="1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center" vertical="center"/>
    </xf>
    <xf numFmtId="49" fontId="35" fillId="0" borderId="1" xfId="0" applyNumberFormat="1" applyFont="1" applyFill="1" applyBorder="1" applyAlignment="1">
      <alignment horizontal="center" vertical="center"/>
    </xf>
    <xf numFmtId="0" fontId="35" fillId="0" borderId="1" xfId="0" applyFont="1" applyFill="1" applyBorder="1"/>
    <xf numFmtId="0" fontId="35" fillId="0" borderId="2" xfId="0" applyFont="1" applyFill="1" applyBorder="1" applyAlignment="1">
      <alignment horizontal="left" vertical="center" wrapText="1"/>
    </xf>
    <xf numFmtId="0" fontId="36" fillId="0" borderId="1" xfId="4" applyFont="1" applyFill="1" applyBorder="1" applyAlignment="1" applyProtection="1">
      <alignment horizontal="center" vertical="center" wrapText="1"/>
      <protection locked="0"/>
    </xf>
    <xf numFmtId="0" fontId="36" fillId="0" borderId="1" xfId="4" applyFont="1" applyBorder="1" applyAlignment="1" applyProtection="1">
      <alignment horizontal="center" vertical="center" wrapText="1"/>
      <protection locked="0"/>
    </xf>
    <xf numFmtId="0" fontId="35" fillId="0" borderId="1" xfId="0" applyFont="1" applyBorder="1" applyAlignment="1">
      <alignment wrapText="1"/>
    </xf>
    <xf numFmtId="49" fontId="35" fillId="0" borderId="1" xfId="0" applyNumberFormat="1" applyFont="1" applyBorder="1" applyAlignment="1">
      <alignment horizontal="center"/>
    </xf>
    <xf numFmtId="0" fontId="35" fillId="0" borderId="1" xfId="0" applyFont="1" applyBorder="1" applyAlignment="1">
      <alignment horizontal="center"/>
    </xf>
    <xf numFmtId="2" fontId="35" fillId="0" borderId="1" xfId="0" applyNumberFormat="1" applyFont="1" applyBorder="1" applyAlignment="1">
      <alignment horizontal="center"/>
    </xf>
    <xf numFmtId="0" fontId="35" fillId="0" borderId="1" xfId="0" quotePrefix="1" applyFont="1" applyBorder="1" applyAlignment="1">
      <alignment horizontal="center"/>
    </xf>
    <xf numFmtId="0" fontId="35" fillId="0" borderId="1" xfId="0" applyFont="1" applyBorder="1" applyAlignment="1">
      <alignment horizontal="left"/>
    </xf>
    <xf numFmtId="0" fontId="35" fillId="0" borderId="1" xfId="0" applyFont="1" applyFill="1" applyBorder="1" applyAlignment="1">
      <alignment horizontal="left"/>
    </xf>
    <xf numFmtId="0" fontId="36" fillId="0" borderId="2" xfId="4" applyFont="1" applyFill="1" applyBorder="1" applyAlignment="1" applyProtection="1">
      <alignment horizontal="left" vertical="center" wrapText="1"/>
      <protection locked="0"/>
    </xf>
    <xf numFmtId="0" fontId="36" fillId="0" borderId="1" xfId="4" applyFont="1" applyFill="1" applyBorder="1" applyAlignment="1" applyProtection="1">
      <alignment horizontal="left" vertical="center" wrapText="1"/>
      <protection locked="0"/>
    </xf>
    <xf numFmtId="0" fontId="35" fillId="0" borderId="1" xfId="0" applyFont="1" applyFill="1" applyBorder="1" applyAlignment="1">
      <alignment horizontal="left" wrapText="1"/>
    </xf>
    <xf numFmtId="0" fontId="35" fillId="0" borderId="1" xfId="0" quotePrefix="1" applyFont="1" applyBorder="1" applyAlignment="1">
      <alignment horizontal="left"/>
    </xf>
    <xf numFmtId="0" fontId="15" fillId="0" borderId="2" xfId="4" applyFont="1" applyBorder="1" applyAlignment="1" applyProtection="1">
      <alignment horizontal="left" vertical="center" wrapText="1"/>
      <protection locked="0"/>
    </xf>
    <xf numFmtId="0" fontId="34" fillId="0" borderId="1" xfId="2" applyFont="1" applyFill="1" applyBorder="1" applyAlignment="1" applyProtection="1">
      <alignment horizontal="center" vertical="top" wrapText="1"/>
      <protection locked="0"/>
    </xf>
    <xf numFmtId="167" fontId="36" fillId="0" borderId="1" xfId="10" applyNumberFormat="1" applyFont="1" applyFill="1" applyBorder="1" applyAlignment="1" applyProtection="1">
      <alignment horizontal="center" vertical="center"/>
      <protection locked="0"/>
    </xf>
    <xf numFmtId="1" fontId="34" fillId="0" borderId="1" xfId="2" applyNumberFormat="1" applyFont="1" applyFill="1" applyBorder="1" applyAlignment="1" applyProtection="1">
      <alignment horizontal="left" vertical="top" wrapText="1"/>
      <protection locked="0"/>
    </xf>
    <xf numFmtId="49" fontId="34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34" fillId="0" borderId="1" xfId="2" applyFont="1" applyFill="1" applyBorder="1" applyAlignment="1" applyProtection="1">
      <alignment horizontal="left" vertical="top" wrapText="1"/>
      <protection locked="0"/>
    </xf>
    <xf numFmtId="0" fontId="34" fillId="0" borderId="1" xfId="2" applyFont="1" applyFill="1" applyBorder="1" applyAlignment="1" applyProtection="1">
      <alignment horizontal="right" vertical="top" wrapText="1"/>
      <protection locked="0"/>
    </xf>
    <xf numFmtId="0" fontId="35" fillId="0" borderId="1" xfId="0" applyFont="1" applyFill="1" applyBorder="1" applyAlignment="1" applyProtection="1">
      <alignment horizontal="right"/>
      <protection locked="0"/>
    </xf>
    <xf numFmtId="0" fontId="34" fillId="0" borderId="1" xfId="2" applyNumberFormat="1" applyFont="1" applyFill="1" applyBorder="1" applyAlignment="1" applyProtection="1">
      <alignment horizontal="right" vertical="top" wrapText="1"/>
      <protection locked="0"/>
    </xf>
    <xf numFmtId="49" fontId="34" fillId="0" borderId="1" xfId="2" applyNumberFormat="1" applyFont="1" applyFill="1" applyBorder="1" applyAlignment="1" applyProtection="1">
      <alignment horizontal="left" vertical="top" wrapText="1"/>
      <protection locked="0"/>
    </xf>
    <xf numFmtId="0" fontId="34" fillId="0" borderId="1" xfId="2" applyFont="1" applyFill="1" applyBorder="1" applyAlignment="1" applyProtection="1">
      <alignment horizontal="right" vertical="center" wrapText="1"/>
      <protection locked="0"/>
    </xf>
    <xf numFmtId="0" fontId="35" fillId="0" borderId="1" xfId="0" applyFont="1" applyFill="1" applyBorder="1" applyAlignment="1" applyProtection="1">
      <alignment horizontal="right" vertical="center"/>
      <protection locked="0"/>
    </xf>
    <xf numFmtId="0" fontId="34" fillId="0" borderId="1" xfId="0" applyFont="1" applyFill="1" applyBorder="1" applyAlignment="1">
      <alignment horizontal="left" vertical="top" wrapText="1"/>
    </xf>
    <xf numFmtId="49" fontId="34" fillId="0" borderId="1" xfId="0" applyNumberFormat="1" applyFont="1" applyFill="1" applyBorder="1" applyAlignment="1">
      <alignment horizontal="center" vertical="center" wrapText="1"/>
    </xf>
    <xf numFmtId="2" fontId="35" fillId="0" borderId="1" xfId="2" applyNumberFormat="1" applyFont="1" applyFill="1" applyBorder="1" applyAlignment="1" applyProtection="1">
      <alignment horizontal="right" vertical="top" wrapText="1"/>
      <protection locked="0"/>
    </xf>
    <xf numFmtId="0" fontId="35" fillId="0" borderId="1" xfId="2" applyFont="1" applyFill="1" applyBorder="1" applyAlignment="1" applyProtection="1">
      <alignment horizontal="right" vertical="top" wrapText="1"/>
      <protection locked="0"/>
    </xf>
    <xf numFmtId="0" fontId="35" fillId="0" borderId="1" xfId="2" applyFont="1" applyFill="1" applyBorder="1" applyAlignment="1" applyProtection="1">
      <alignment horizontal="left" vertical="top"/>
      <protection locked="0"/>
    </xf>
    <xf numFmtId="1" fontId="34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36" fillId="0" borderId="1" xfId="11" applyFont="1" applyFill="1" applyBorder="1" applyAlignment="1">
      <alignment horizontal="left" vertical="top"/>
    </xf>
    <xf numFmtId="49" fontId="35" fillId="0" borderId="1" xfId="0" quotePrefix="1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left" vertical="top"/>
    </xf>
    <xf numFmtId="0" fontId="15" fillId="0" borderId="2" xfId="4" applyFont="1" applyBorder="1" applyAlignment="1" applyProtection="1">
      <alignment horizontal="left" vertical="center" wrapText="1"/>
      <protection locked="0"/>
    </xf>
    <xf numFmtId="167" fontId="38" fillId="0" borderId="1" xfId="10" applyNumberFormat="1" applyFont="1" applyFill="1" applyBorder="1" applyAlignment="1" applyProtection="1">
      <alignment horizontal="center" vertical="center"/>
      <protection locked="0"/>
    </xf>
    <xf numFmtId="0" fontId="13" fillId="0" borderId="1" xfId="2" applyFont="1" applyFill="1" applyBorder="1" applyProtection="1">
      <protection locked="0"/>
    </xf>
    <xf numFmtId="0" fontId="35" fillId="0" borderId="2" xfId="0" applyFont="1" applyBorder="1" applyAlignment="1">
      <alignment horizontal="center"/>
    </xf>
    <xf numFmtId="0" fontId="36" fillId="0" borderId="1" xfId="11" applyFont="1" applyFill="1" applyBorder="1"/>
    <xf numFmtId="0" fontId="35" fillId="0" borderId="1" xfId="0" applyFont="1" applyBorder="1"/>
    <xf numFmtId="0" fontId="36" fillId="0" borderId="2" xfId="4" applyFont="1" applyBorder="1" applyAlignment="1" applyProtection="1">
      <alignment horizontal="left" vertical="center" wrapText="1"/>
      <protection locked="0"/>
    </xf>
    <xf numFmtId="0" fontId="15" fillId="0" borderId="1" xfId="4" applyFont="1" applyFill="1" applyBorder="1" applyAlignment="1" applyProtection="1">
      <alignment horizontal="left" vertical="center" wrapText="1"/>
      <protection locked="0"/>
    </xf>
    <xf numFmtId="0" fontId="0" fillId="2" borderId="1" xfId="0" applyFill="1" applyBorder="1" applyAlignment="1">
      <alignment horizontal="left"/>
    </xf>
    <xf numFmtId="49" fontId="35" fillId="0" borderId="1" xfId="0" quotePrefix="1" applyNumberFormat="1" applyFont="1" applyBorder="1" applyAlignment="1">
      <alignment horizontal="center"/>
    </xf>
    <xf numFmtId="0" fontId="36" fillId="0" borderId="1" xfId="11" applyFont="1" applyFill="1" applyBorder="1" applyAlignment="1">
      <alignment horizontal="left"/>
    </xf>
    <xf numFmtId="0" fontId="36" fillId="0" borderId="1" xfId="0" applyFont="1" applyFill="1" applyBorder="1"/>
    <xf numFmtId="0" fontId="15" fillId="0" borderId="1" xfId="4" applyFont="1" applyBorder="1" applyAlignment="1" applyProtection="1">
      <alignment horizontal="left" vertical="center" wrapText="1"/>
      <protection locked="0"/>
    </xf>
    <xf numFmtId="0" fontId="15" fillId="0" borderId="2" xfId="4" applyFont="1" applyBorder="1" applyAlignment="1" applyProtection="1">
      <alignment horizontal="center" vertical="center" wrapText="1"/>
      <protection locked="0"/>
    </xf>
    <xf numFmtId="0" fontId="35" fillId="0" borderId="2" xfId="0" applyFont="1" applyBorder="1" applyAlignment="1">
      <alignment horizontal="left"/>
    </xf>
    <xf numFmtId="1" fontId="20" fillId="0" borderId="6" xfId="2" applyNumberFormat="1" applyFont="1" applyFill="1" applyBorder="1" applyAlignment="1" applyProtection="1">
      <alignment horizontal="center" vertical="top" wrapText="1"/>
      <protection locked="0"/>
    </xf>
    <xf numFmtId="0" fontId="15" fillId="0" borderId="1" xfId="9" applyFont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8" fillId="5" borderId="6" xfId="2" applyFont="1" applyFill="1" applyBorder="1" applyAlignment="1" applyProtection="1">
      <alignment horizontal="center" vertical="top" wrapText="1"/>
    </xf>
    <xf numFmtId="1" fontId="8" fillId="5" borderId="6" xfId="2" applyNumberFormat="1" applyFont="1" applyFill="1" applyBorder="1" applyAlignment="1" applyProtection="1">
      <alignment horizontal="center" vertical="top" wrapText="1"/>
    </xf>
    <xf numFmtId="167" fontId="29" fillId="0" borderId="2" xfId="8" applyNumberFormat="1" applyFont="1" applyFill="1" applyBorder="1" applyAlignment="1" applyProtection="1">
      <alignment horizontal="center" vertical="center"/>
      <protection locked="0"/>
    </xf>
    <xf numFmtId="1" fontId="29" fillId="0" borderId="6" xfId="2" applyNumberFormat="1" applyFont="1" applyFill="1" applyBorder="1" applyAlignment="1" applyProtection="1">
      <alignment horizontal="left" vertical="center" wrapText="1"/>
      <protection locked="0"/>
    </xf>
    <xf numFmtId="49" fontId="29" fillId="0" borderId="6" xfId="2" applyNumberFormat="1" applyFont="1" applyFill="1" applyBorder="1" applyAlignment="1" applyProtection="1">
      <alignment horizontal="left" vertical="center" wrapText="1"/>
      <protection locked="0"/>
    </xf>
    <xf numFmtId="0" fontId="29" fillId="0" borderId="6" xfId="2" applyFont="1" applyFill="1" applyBorder="1" applyAlignment="1" applyProtection="1">
      <alignment horizontal="left" vertical="center" wrapText="1"/>
      <protection locked="0"/>
    </xf>
    <xf numFmtId="0" fontId="29" fillId="0" borderId="6" xfId="2" applyFont="1" applyFill="1" applyBorder="1" applyAlignment="1" applyProtection="1">
      <alignment horizontal="center" vertical="center" wrapText="1"/>
      <protection locked="0"/>
    </xf>
    <xf numFmtId="167" fontId="29" fillId="8" borderId="2" xfId="8" applyNumberFormat="1" applyFont="1" applyFill="1" applyBorder="1" applyAlignment="1" applyProtection="1">
      <alignment horizontal="center" vertical="center"/>
      <protection locked="0"/>
    </xf>
    <xf numFmtId="1" fontId="29" fillId="0" borderId="7" xfId="2" applyNumberFormat="1" applyFont="1" applyFill="1" applyBorder="1" applyAlignment="1" applyProtection="1">
      <alignment horizontal="left" vertical="center" wrapText="1"/>
      <protection locked="0"/>
    </xf>
    <xf numFmtId="49" fontId="29" fillId="0" borderId="7" xfId="2" applyNumberFormat="1" applyFont="1" applyFill="1" applyBorder="1" applyAlignment="1" applyProtection="1">
      <alignment horizontal="left" vertical="center" wrapText="1"/>
      <protection locked="0"/>
    </xf>
    <xf numFmtId="0" fontId="29" fillId="0" borderId="7" xfId="2" applyFont="1" applyFill="1" applyBorder="1" applyAlignment="1" applyProtection="1">
      <alignment horizontal="left" vertical="center" wrapText="1"/>
      <protection locked="0"/>
    </xf>
    <xf numFmtId="0" fontId="29" fillId="0" borderId="7" xfId="2" applyFont="1" applyFill="1" applyBorder="1" applyAlignment="1" applyProtection="1">
      <alignment horizontal="center" vertical="center" wrapText="1"/>
      <protection locked="0"/>
    </xf>
    <xf numFmtId="1" fontId="29" fillId="0" borderId="1" xfId="2" applyNumberFormat="1" applyFont="1" applyFill="1" applyBorder="1" applyAlignment="1" applyProtection="1">
      <alignment horizontal="left" vertical="center" wrapText="1"/>
      <protection locked="0"/>
    </xf>
    <xf numFmtId="49" fontId="29" fillId="0" borderId="1" xfId="2" applyNumberFormat="1" applyFont="1" applyFill="1" applyBorder="1" applyAlignment="1" applyProtection="1">
      <alignment horizontal="left" vertical="center" wrapText="1"/>
      <protection locked="0"/>
    </xf>
    <xf numFmtId="0" fontId="29" fillId="0" borderId="1" xfId="2" applyFont="1" applyFill="1" applyBorder="1" applyAlignment="1" applyProtection="1">
      <alignment horizontal="left" vertical="center" wrapText="1"/>
      <protection locked="0"/>
    </xf>
    <xf numFmtId="0" fontId="29" fillId="0" borderId="1" xfId="2" applyFont="1" applyFill="1" applyBorder="1" applyAlignment="1" applyProtection="1">
      <alignment horizontal="center" vertical="center" wrapText="1"/>
      <protection locked="0"/>
    </xf>
    <xf numFmtId="167" fontId="39" fillId="0" borderId="34" xfId="8" applyNumberFormat="1" applyFont="1" applyBorder="1" applyAlignment="1" applyProtection="1">
      <alignment horizontal="center" vertical="center"/>
      <protection locked="0"/>
    </xf>
    <xf numFmtId="0" fontId="39" fillId="2" borderId="34" xfId="0" applyFont="1" applyFill="1" applyBorder="1" applyAlignment="1" applyProtection="1">
      <alignment vertical="center"/>
      <protection locked="0"/>
    </xf>
    <xf numFmtId="49" fontId="39" fillId="2" borderId="1" xfId="0" applyNumberFormat="1" applyFont="1" applyFill="1" applyBorder="1" applyAlignment="1" applyProtection="1">
      <alignment vertical="center"/>
      <protection locked="0"/>
    </xf>
    <xf numFmtId="0" fontId="39" fillId="0" borderId="1" xfId="2" applyFont="1" applyFill="1" applyBorder="1" applyAlignment="1" applyProtection="1">
      <alignment horizontal="left" vertical="center" wrapText="1"/>
      <protection locked="0"/>
    </xf>
    <xf numFmtId="0" fontId="39" fillId="0" borderId="6" xfId="2" applyFont="1" applyFill="1" applyBorder="1" applyAlignment="1" applyProtection="1">
      <alignment horizontal="left" vertical="center" wrapText="1"/>
      <protection locked="0"/>
    </xf>
    <xf numFmtId="0" fontId="39" fillId="0" borderId="6" xfId="2" applyFont="1" applyFill="1" applyBorder="1" applyAlignment="1" applyProtection="1">
      <alignment horizontal="center" vertical="center" wrapText="1"/>
      <protection locked="0"/>
    </xf>
    <xf numFmtId="49" fontId="39" fillId="0" borderId="6" xfId="2" applyNumberFormat="1" applyFont="1" applyFill="1" applyBorder="1" applyAlignment="1" applyProtection="1">
      <alignment horizontal="left" vertical="center" wrapText="1"/>
      <protection locked="0"/>
    </xf>
    <xf numFmtId="167" fontId="39" fillId="8" borderId="2" xfId="8" applyNumberFormat="1" applyFont="1" applyFill="1" applyBorder="1" applyAlignment="1" applyProtection="1">
      <alignment horizontal="left" vertical="center"/>
      <protection locked="0"/>
    </xf>
    <xf numFmtId="167" fontId="39" fillId="2" borderId="1" xfId="8" applyNumberFormat="1" applyFont="1" applyFill="1" applyBorder="1" applyAlignment="1" applyProtection="1">
      <alignment horizontal="center" vertical="center"/>
      <protection locked="0"/>
    </xf>
    <xf numFmtId="1" fontId="40" fillId="2" borderId="36" xfId="2" applyNumberFormat="1" applyFont="1" applyFill="1" applyBorder="1" applyAlignment="1" applyProtection="1">
      <alignment horizontal="left" vertical="center" wrapText="1"/>
      <protection locked="0"/>
    </xf>
    <xf numFmtId="1" fontId="39" fillId="2" borderId="37" xfId="2" applyNumberFormat="1" applyFont="1" applyFill="1" applyBorder="1" applyAlignment="1" applyProtection="1">
      <alignment horizontal="left" vertical="center" wrapText="1"/>
      <protection locked="0"/>
    </xf>
    <xf numFmtId="49" fontId="29" fillId="2" borderId="27" xfId="2" applyNumberFormat="1" applyFont="1" applyFill="1" applyBorder="1" applyAlignment="1" applyProtection="1">
      <alignment horizontal="left" vertical="center" wrapText="1"/>
      <protection locked="0"/>
    </xf>
    <xf numFmtId="0" fontId="39" fillId="2" borderId="38" xfId="2" applyFont="1" applyFill="1" applyBorder="1" applyAlignment="1" applyProtection="1">
      <alignment horizontal="left" vertical="center" wrapText="1"/>
      <protection locked="0"/>
    </xf>
    <xf numFmtId="0" fontId="29" fillId="2" borderId="6" xfId="2" applyFont="1" applyFill="1" applyBorder="1" applyAlignment="1" applyProtection="1">
      <alignment horizontal="center" vertical="center" wrapText="1"/>
      <protection locked="0"/>
    </xf>
    <xf numFmtId="0" fontId="29" fillId="2" borderId="6" xfId="2" applyFont="1" applyFill="1" applyBorder="1" applyAlignment="1" applyProtection="1">
      <alignment horizontal="left" vertical="center" wrapText="1"/>
      <protection locked="0"/>
    </xf>
    <xf numFmtId="1" fontId="40" fillId="2" borderId="1" xfId="2" applyNumberFormat="1" applyFont="1" applyFill="1" applyBorder="1" applyAlignment="1" applyProtection="1">
      <alignment horizontal="left" vertical="center" wrapText="1"/>
      <protection locked="0"/>
    </xf>
    <xf numFmtId="1" fontId="39" fillId="2" borderId="1" xfId="2" applyNumberFormat="1" applyFont="1" applyFill="1" applyBorder="1" applyAlignment="1" applyProtection="1">
      <alignment horizontal="left" vertical="center" wrapText="1"/>
      <protection locked="0"/>
    </xf>
    <xf numFmtId="49" fontId="29" fillId="2" borderId="1" xfId="2" applyNumberFormat="1" applyFont="1" applyFill="1" applyBorder="1" applyAlignment="1" applyProtection="1">
      <alignment horizontal="left" vertical="center" wrapText="1"/>
      <protection locked="0"/>
    </xf>
    <xf numFmtId="1" fontId="39" fillId="2" borderId="0" xfId="2" applyNumberFormat="1" applyFont="1" applyFill="1" applyBorder="1" applyAlignment="1" applyProtection="1">
      <alignment horizontal="left" vertical="center" wrapText="1"/>
      <protection locked="0"/>
    </xf>
    <xf numFmtId="0" fontId="39" fillId="2" borderId="1" xfId="0" applyFont="1" applyFill="1" applyBorder="1" applyAlignment="1" applyProtection="1">
      <alignment vertical="center"/>
      <protection locked="0"/>
    </xf>
    <xf numFmtId="167" fontId="39" fillId="2" borderId="34" xfId="8" applyNumberFormat="1" applyFont="1" applyFill="1" applyBorder="1" applyAlignment="1" applyProtection="1">
      <alignment horizontal="center" vertical="center"/>
      <protection locked="0"/>
    </xf>
    <xf numFmtId="1" fontId="40" fillId="2" borderId="34" xfId="2" applyNumberFormat="1" applyFont="1" applyFill="1" applyBorder="1" applyAlignment="1" applyProtection="1">
      <alignment horizontal="left" vertical="center" wrapText="1"/>
      <protection locked="0"/>
    </xf>
    <xf numFmtId="1" fontId="39" fillId="2" borderId="34" xfId="2" applyNumberFormat="1" applyFont="1" applyFill="1" applyBorder="1" applyAlignment="1" applyProtection="1">
      <alignment horizontal="left" vertical="center" wrapText="1"/>
      <protection locked="0"/>
    </xf>
    <xf numFmtId="49" fontId="29" fillId="2" borderId="34" xfId="2" applyNumberFormat="1" applyFont="1" applyFill="1" applyBorder="1" applyAlignment="1" applyProtection="1">
      <alignment horizontal="left" vertical="center" wrapText="1"/>
      <protection locked="0"/>
    </xf>
    <xf numFmtId="0" fontId="39" fillId="2" borderId="39" xfId="2" applyFont="1" applyFill="1" applyBorder="1" applyAlignment="1" applyProtection="1">
      <alignment horizontal="left" vertical="center" wrapText="1"/>
      <protection locked="0"/>
    </xf>
    <xf numFmtId="0" fontId="29" fillId="2" borderId="9" xfId="2" applyFont="1" applyFill="1" applyBorder="1" applyAlignment="1" applyProtection="1">
      <alignment horizontal="center" vertical="center" wrapText="1"/>
      <protection locked="0"/>
    </xf>
    <xf numFmtId="0" fontId="29" fillId="2" borderId="9" xfId="2" applyFont="1" applyFill="1" applyBorder="1" applyAlignment="1" applyProtection="1">
      <alignment horizontal="left" vertical="center" wrapText="1"/>
      <protection locked="0"/>
    </xf>
    <xf numFmtId="0" fontId="29" fillId="2" borderId="1" xfId="0" applyFont="1" applyFill="1" applyBorder="1" applyProtection="1">
      <protection locked="0"/>
    </xf>
    <xf numFmtId="1" fontId="20" fillId="0" borderId="2" xfId="2" applyNumberFormat="1" applyFont="1" applyFill="1" applyBorder="1" applyAlignment="1" applyProtection="1">
      <alignment horizontal="left" vertical="top" wrapText="1"/>
      <protection locked="0"/>
    </xf>
    <xf numFmtId="1" fontId="20" fillId="0" borderId="40" xfId="2" applyNumberFormat="1" applyFont="1" applyFill="1" applyBorder="1" applyAlignment="1" applyProtection="1">
      <alignment horizontal="left" vertical="top" wrapText="1"/>
      <protection locked="0"/>
    </xf>
    <xf numFmtId="14" fontId="41" fillId="0" borderId="2" xfId="10" applyNumberFormat="1" applyFont="1" applyBorder="1" applyAlignment="1" applyProtection="1">
      <alignment wrapText="1"/>
      <protection locked="0"/>
    </xf>
    <xf numFmtId="14" fontId="23" fillId="0" borderId="2" xfId="10" applyNumberFormat="1" applyFont="1" applyBorder="1" applyAlignment="1" applyProtection="1">
      <alignment wrapText="1"/>
      <protection locked="0"/>
    </xf>
    <xf numFmtId="0" fontId="21" fillId="0" borderId="8" xfId="2" applyFont="1" applyFill="1" applyBorder="1" applyAlignment="1" applyProtection="1">
      <alignment horizontal="right" vertical="top" wrapText="1"/>
      <protection locked="0"/>
    </xf>
    <xf numFmtId="0" fontId="15" fillId="0" borderId="1" xfId="9" applyFont="1" applyBorder="1" applyAlignment="1" applyProtection="1">
      <alignment vertical="center" wrapText="1"/>
    </xf>
    <xf numFmtId="0" fontId="15" fillId="5" borderId="1" xfId="9" applyFont="1" applyFill="1" applyBorder="1" applyAlignment="1" applyProtection="1">
      <alignment vertical="center" wrapText="1"/>
    </xf>
    <xf numFmtId="0" fontId="16" fillId="5" borderId="0" xfId="9" applyFont="1" applyFill="1" applyProtection="1">
      <protection locked="0"/>
    </xf>
    <xf numFmtId="0" fontId="16" fillId="0" borderId="0" xfId="9" applyFont="1" applyProtection="1">
      <protection locked="0"/>
    </xf>
    <xf numFmtId="14" fontId="23" fillId="0" borderId="2" xfId="10" applyNumberFormat="1" applyFont="1" applyBorder="1" applyAlignment="1" applyProtection="1">
      <alignment vertical="center" wrapText="1"/>
      <protection locked="0"/>
    </xf>
    <xf numFmtId="0" fontId="16" fillId="0" borderId="0" xfId="9" applyFont="1" applyBorder="1" applyProtection="1">
      <protection locked="0"/>
    </xf>
    <xf numFmtId="14" fontId="29" fillId="2" borderId="1" xfId="0" applyNumberFormat="1" applyFont="1" applyFill="1" applyBorder="1" applyAlignment="1" applyProtection="1">
      <alignment horizontal="center" vertical="center"/>
      <protection locked="0"/>
    </xf>
    <xf numFmtId="0" fontId="29" fillId="2" borderId="1" xfId="0" applyFont="1" applyFill="1" applyBorder="1" applyAlignment="1" applyProtection="1">
      <alignment horizontal="left"/>
      <protection locked="0"/>
    </xf>
    <xf numFmtId="49" fontId="34" fillId="0" borderId="1" xfId="2" applyNumberFormat="1" applyFont="1" applyFill="1" applyBorder="1" applyAlignment="1" applyProtection="1">
      <alignment horizontal="left" vertical="center" wrapText="1"/>
      <protection locked="0"/>
    </xf>
    <xf numFmtId="4" fontId="18" fillId="5" borderId="1" xfId="1" applyNumberFormat="1" applyFont="1" applyFill="1" applyBorder="1" applyAlignment="1" applyProtection="1">
      <alignment horizontal="right" vertical="center"/>
    </xf>
    <xf numFmtId="4" fontId="18" fillId="5" borderId="1" xfId="1" applyNumberFormat="1" applyFont="1" applyFill="1" applyBorder="1" applyAlignment="1" applyProtection="1">
      <alignment horizontal="right" vertical="center" wrapText="1"/>
    </xf>
    <xf numFmtId="2" fontId="22" fillId="5" borderId="1" xfId="2" applyNumberFormat="1" applyFont="1" applyFill="1" applyBorder="1" applyAlignment="1" applyProtection="1">
      <alignment horizontal="center" vertical="top" wrapText="1"/>
    </xf>
    <xf numFmtId="2" fontId="13" fillId="0" borderId="0" xfId="0" applyNumberFormat="1" applyFont="1" applyProtection="1">
      <protection locked="0"/>
    </xf>
    <xf numFmtId="4" fontId="19" fillId="0" borderId="0" xfId="1" applyNumberFormat="1" applyFont="1" applyAlignment="1" applyProtection="1">
      <alignment horizontal="center" vertical="center" wrapText="1"/>
      <protection locked="0"/>
    </xf>
    <xf numFmtId="2" fontId="13" fillId="0" borderId="1" xfId="0" applyNumberFormat="1" applyFont="1" applyBorder="1" applyProtection="1">
      <protection locked="0"/>
    </xf>
    <xf numFmtId="2" fontId="18" fillId="5" borderId="1" xfId="0" applyNumberFormat="1" applyFont="1" applyFill="1" applyBorder="1" applyProtection="1"/>
    <xf numFmtId="0" fontId="35" fillId="0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vertical="center" wrapText="1"/>
    </xf>
    <xf numFmtId="0" fontId="35" fillId="0" borderId="34" xfId="0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 wrapText="1"/>
    </xf>
    <xf numFmtId="0" fontId="36" fillId="0" borderId="34" xfId="4" applyFont="1" applyFill="1" applyBorder="1" applyAlignment="1" applyProtection="1">
      <alignment horizontal="center" vertical="center" wrapText="1"/>
      <protection locked="0"/>
    </xf>
    <xf numFmtId="0" fontId="36" fillId="0" borderId="2" xfId="4" applyFont="1" applyFill="1" applyBorder="1" applyAlignment="1" applyProtection="1">
      <alignment horizontal="center" vertical="center" wrapText="1"/>
      <protection locked="0"/>
    </xf>
    <xf numFmtId="0" fontId="35" fillId="0" borderId="1" xfId="0" applyFont="1" applyFill="1" applyBorder="1" applyAlignment="1">
      <alignment horizontal="left" vertical="center" wrapText="1"/>
    </xf>
    <xf numFmtId="0" fontId="15" fillId="0" borderId="19" xfId="8" applyFont="1" applyBorder="1" applyAlignment="1" applyProtection="1">
      <alignment wrapText="1"/>
      <protection locked="0"/>
    </xf>
    <xf numFmtId="2" fontId="15" fillId="0" borderId="0" xfId="5" applyNumberFormat="1" applyFont="1" applyProtection="1">
      <protection locked="0"/>
    </xf>
    <xf numFmtId="1" fontId="15" fillId="0" borderId="0" xfId="5" applyNumberFormat="1" applyFont="1" applyAlignment="1" applyProtection="1">
      <alignment horizontal="left"/>
      <protection locked="0"/>
    </xf>
    <xf numFmtId="1" fontId="15" fillId="0" borderId="41" xfId="5" applyNumberFormat="1" applyFont="1" applyBorder="1" applyAlignment="1" applyProtection="1">
      <alignment horizontal="left"/>
      <protection locked="0"/>
    </xf>
    <xf numFmtId="4" fontId="18" fillId="2" borderId="1" xfId="1" applyNumberFormat="1" applyFont="1" applyFill="1" applyBorder="1" applyAlignment="1" applyProtection="1">
      <alignment horizontal="right" vertical="center"/>
      <protection locked="0"/>
    </xf>
    <xf numFmtId="4" fontId="18" fillId="2" borderId="1" xfId="1" applyNumberFormat="1" applyFont="1" applyFill="1" applyBorder="1" applyAlignment="1" applyProtection="1">
      <alignment horizontal="right" vertical="center" wrapText="1"/>
      <protection locked="0"/>
    </xf>
    <xf numFmtId="0" fontId="13" fillId="0" borderId="1" xfId="1" applyFont="1" applyFill="1" applyBorder="1" applyAlignment="1" applyProtection="1">
      <alignment horizontal="left" vertical="top" wrapText="1"/>
    </xf>
    <xf numFmtId="49" fontId="9" fillId="0" borderId="1" xfId="0" applyNumberFormat="1" applyFont="1" applyBorder="1" applyAlignment="1">
      <alignment horizontal="left" vertical="top"/>
    </xf>
    <xf numFmtId="3" fontId="13" fillId="2" borderId="1" xfId="1" applyNumberFormat="1" applyFont="1" applyFill="1" applyBorder="1" applyAlignment="1" applyProtection="1">
      <alignment horizontal="center" vertical="center" wrapText="1"/>
      <protection locked="0"/>
    </xf>
    <xf numFmtId="2" fontId="34" fillId="5" borderId="1" xfId="2" applyNumberFormat="1" applyFont="1" applyFill="1" applyBorder="1" applyAlignment="1" applyProtection="1">
      <alignment horizontal="center" vertical="center" wrapText="1"/>
    </xf>
    <xf numFmtId="0" fontId="13" fillId="5" borderId="1" xfId="0" applyFont="1" applyFill="1" applyBorder="1" applyAlignment="1" applyProtection="1">
      <alignment vertical="center"/>
    </xf>
    <xf numFmtId="2" fontId="20" fillId="5" borderId="1" xfId="2" applyNumberFormat="1" applyFont="1" applyFill="1" applyBorder="1" applyAlignment="1" applyProtection="1">
      <alignment horizontal="center" vertical="center" wrapText="1"/>
    </xf>
    <xf numFmtId="0" fontId="35" fillId="0" borderId="34" xfId="0" applyFont="1" applyFill="1" applyBorder="1" applyAlignment="1">
      <alignment horizontal="left" vertical="center" wrapText="1"/>
    </xf>
    <xf numFmtId="0" fontId="36" fillId="0" borderId="32" xfId="4" applyFont="1" applyFill="1" applyBorder="1" applyAlignment="1" applyProtection="1">
      <alignment vertical="center" wrapText="1"/>
      <protection locked="0"/>
    </xf>
    <xf numFmtId="0" fontId="36" fillId="0" borderId="34" xfId="4" applyFont="1" applyFill="1" applyBorder="1" applyAlignment="1" applyProtection="1">
      <alignment vertical="center" wrapText="1"/>
      <protection locked="0"/>
    </xf>
    <xf numFmtId="49" fontId="3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35" fillId="0" borderId="2" xfId="0" applyFont="1" applyFill="1" applyBorder="1" applyAlignment="1">
      <alignment vertical="center" wrapText="1"/>
    </xf>
    <xf numFmtId="0" fontId="36" fillId="0" borderId="1" xfId="4" applyFont="1" applyFill="1" applyBorder="1" applyAlignment="1" applyProtection="1">
      <alignment horizontal="center" wrapText="1"/>
      <protection locked="0"/>
    </xf>
    <xf numFmtId="0" fontId="25" fillId="4" borderId="10" xfId="5" applyFont="1" applyFill="1" applyBorder="1" applyAlignment="1" applyProtection="1">
      <alignment horizontal="center"/>
    </xf>
    <xf numFmtId="0" fontId="25" fillId="4" borderId="12" xfId="5" applyFont="1" applyFill="1" applyBorder="1" applyAlignment="1" applyProtection="1">
      <alignment horizontal="center"/>
    </xf>
    <xf numFmtId="0" fontId="25" fillId="4" borderId="11" xfId="5" applyFont="1" applyFill="1" applyBorder="1" applyAlignment="1" applyProtection="1">
      <alignment horizontal="center"/>
    </xf>
    <xf numFmtId="14" fontId="13" fillId="0" borderId="0" xfId="1" applyNumberFormat="1" applyFont="1" applyFill="1" applyBorder="1" applyAlignment="1" applyProtection="1">
      <alignment horizontal="center" vertical="center"/>
    </xf>
    <xf numFmtId="0" fontId="13" fillId="0" borderId="0" xfId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center" vertical="center"/>
    </xf>
    <xf numFmtId="14" fontId="13" fillId="0" borderId="0" xfId="1" applyNumberFormat="1" applyFont="1" applyBorder="1" applyAlignment="1" applyProtection="1">
      <alignment horizontal="center" vertical="center"/>
    </xf>
    <xf numFmtId="0" fontId="13" fillId="0" borderId="0" xfId="1" applyFont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right" vertical="center"/>
    </xf>
    <xf numFmtId="0" fontId="15" fillId="5" borderId="1" xfId="4" applyFont="1" applyFill="1" applyBorder="1" applyAlignment="1" applyProtection="1">
      <alignment horizontal="center" vertical="center" wrapText="1"/>
    </xf>
    <xf numFmtId="0" fontId="13" fillId="5" borderId="0" xfId="1" applyFont="1" applyFill="1" applyBorder="1" applyAlignment="1" applyProtection="1">
      <alignment horizontal="center" vertical="center"/>
    </xf>
    <xf numFmtId="0" fontId="13" fillId="0" borderId="3" xfId="0" applyFont="1" applyBorder="1" applyAlignment="1" applyProtection="1">
      <alignment horizontal="center"/>
      <protection locked="0"/>
    </xf>
    <xf numFmtId="0" fontId="15" fillId="0" borderId="34" xfId="4" applyFont="1" applyBorder="1" applyAlignment="1" applyProtection="1">
      <alignment horizontal="center" vertical="center" wrapText="1"/>
      <protection locked="0"/>
    </xf>
    <xf numFmtId="0" fontId="15" fillId="0" borderId="2" xfId="4" applyFont="1" applyBorder="1" applyAlignment="1" applyProtection="1">
      <alignment horizontal="center" vertical="center" wrapText="1"/>
      <protection locked="0"/>
    </xf>
    <xf numFmtId="0" fontId="15" fillId="0" borderId="34" xfId="4" applyFont="1" applyBorder="1" applyAlignment="1" applyProtection="1">
      <alignment horizontal="left" vertical="center" wrapText="1"/>
      <protection locked="0"/>
    </xf>
    <xf numFmtId="0" fontId="15" fillId="0" borderId="2" xfId="4" applyFont="1" applyBorder="1" applyAlignment="1" applyProtection="1">
      <alignment horizontal="left" vertical="center" wrapText="1"/>
      <protection locked="0"/>
    </xf>
    <xf numFmtId="2" fontId="35" fillId="0" borderId="34" xfId="0" applyNumberFormat="1" applyFont="1" applyBorder="1" applyAlignment="1">
      <alignment horizontal="center"/>
    </xf>
    <xf numFmtId="2" fontId="35" fillId="0" borderId="32" xfId="0" applyNumberFormat="1" applyFont="1" applyBorder="1" applyAlignment="1">
      <alignment horizontal="center"/>
    </xf>
    <xf numFmtId="2" fontId="35" fillId="0" borderId="2" xfId="0" applyNumberFormat="1" applyFont="1" applyBorder="1" applyAlignment="1">
      <alignment horizontal="center"/>
    </xf>
    <xf numFmtId="0" fontId="15" fillId="0" borderId="32" xfId="4" applyFont="1" applyBorder="1" applyAlignment="1" applyProtection="1">
      <alignment horizontal="center" vertical="center" wrapText="1"/>
      <protection locked="0"/>
    </xf>
    <xf numFmtId="0" fontId="15" fillId="0" borderId="34" xfId="4" applyFont="1" applyFill="1" applyBorder="1" applyAlignment="1" applyProtection="1">
      <alignment horizontal="center" vertical="center" wrapText="1"/>
      <protection locked="0"/>
    </xf>
    <xf numFmtId="0" fontId="15" fillId="0" borderId="32" xfId="4" applyFont="1" applyFill="1" applyBorder="1" applyAlignment="1" applyProtection="1">
      <alignment horizontal="center" vertical="center" wrapText="1"/>
      <protection locked="0"/>
    </xf>
    <xf numFmtId="0" fontId="15" fillId="0" borderId="2" xfId="4" applyFont="1" applyFill="1" applyBorder="1" applyAlignment="1" applyProtection="1">
      <alignment horizontal="center" vertical="center" wrapText="1"/>
      <protection locked="0"/>
    </xf>
    <xf numFmtId="0" fontId="35" fillId="0" borderId="34" xfId="0" applyFont="1" applyBorder="1" applyAlignment="1">
      <alignment horizontal="center"/>
    </xf>
    <xf numFmtId="0" fontId="35" fillId="0" borderId="32" xfId="0" applyFont="1" applyBorder="1" applyAlignment="1">
      <alignment horizontal="center"/>
    </xf>
    <xf numFmtId="0" fontId="35" fillId="0" borderId="2" xfId="0" applyFont="1" applyBorder="1" applyAlignment="1">
      <alignment horizontal="center"/>
    </xf>
    <xf numFmtId="0" fontId="35" fillId="0" borderId="34" xfId="0" applyFont="1" applyFill="1" applyBorder="1" applyAlignment="1">
      <alignment horizontal="center"/>
    </xf>
    <xf numFmtId="0" fontId="35" fillId="0" borderId="32" xfId="0" applyFont="1" applyFill="1" applyBorder="1" applyAlignment="1">
      <alignment horizontal="center"/>
    </xf>
    <xf numFmtId="0" fontId="35" fillId="0" borderId="2" xfId="0" applyFont="1" applyFill="1" applyBorder="1" applyAlignment="1">
      <alignment horizontal="center"/>
    </xf>
    <xf numFmtId="0" fontId="20" fillId="0" borderId="34" xfId="9" applyFont="1" applyBorder="1" applyAlignment="1" applyProtection="1">
      <alignment horizontal="center" wrapText="1"/>
      <protection locked="0"/>
    </xf>
    <xf numFmtId="0" fontId="20" fillId="0" borderId="32" xfId="9" applyFont="1" applyBorder="1" applyAlignment="1" applyProtection="1">
      <alignment horizontal="center" wrapText="1"/>
      <protection locked="0"/>
    </xf>
    <xf numFmtId="0" fontId="20" fillId="0" borderId="2" xfId="9" applyFont="1" applyBorder="1" applyAlignment="1" applyProtection="1">
      <alignment horizontal="center" wrapText="1"/>
      <protection locked="0"/>
    </xf>
  </cellXfs>
  <cellStyles count="12">
    <cellStyle name="Good" xfId="11" builtinId="26"/>
    <cellStyle name="Normal" xfId="0" builtinId="0"/>
    <cellStyle name="Normal 2" xfId="2"/>
    <cellStyle name="Normal 3" xfId="3"/>
    <cellStyle name="Normal 4" xfId="4"/>
    <cellStyle name="Normal 4 2" xfId="9"/>
    <cellStyle name="Normal 5" xfId="5"/>
    <cellStyle name="Normal 5 2" xfId="6"/>
    <cellStyle name="Normal 5 2 2" xfId="7"/>
    <cellStyle name="Normal 5 2 2 2" xfId="10"/>
    <cellStyle name="Normal 5 2 3" xfId="8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36</xdr:row>
      <xdr:rowOff>180975</xdr:rowOff>
    </xdr:from>
    <xdr:to>
      <xdr:col>2</xdr:col>
      <xdr:colOff>554556</xdr:colOff>
      <xdr:row>36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  <sheetName val="Sheet1"/>
      <sheetName val="Sheet2"/>
      <sheetName val="Sheet3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41"/>
  <sheetViews>
    <sheetView showGridLines="0" view="pageBreakPreview" topLeftCell="C1" zoomScale="90" zoomScaleSheetLayoutView="90" workbookViewId="0">
      <selection activeCell="D5" sqref="D5"/>
    </sheetView>
  </sheetViews>
  <sheetFormatPr defaultRowHeight="15"/>
  <cols>
    <col min="1" max="1" width="6.28515625" style="63" bestFit="1" customWidth="1"/>
    <col min="2" max="2" width="13.140625" style="63" customWidth="1"/>
    <col min="3" max="3" width="17.5703125" style="63" bestFit="1" customWidth="1"/>
    <col min="4" max="4" width="15.140625" style="63" customWidth="1"/>
    <col min="5" max="6" width="18.5703125" style="63" customWidth="1"/>
    <col min="7" max="7" width="19.140625" style="93" customWidth="1"/>
    <col min="8" max="8" width="23" style="93" customWidth="1"/>
    <col min="9" max="9" width="19.140625" style="93" customWidth="1"/>
    <col min="10" max="11" width="17.42578125" style="63" customWidth="1"/>
    <col min="12" max="12" width="24.42578125" style="63" customWidth="1"/>
    <col min="13" max="13" width="28.140625" style="63" customWidth="1"/>
    <col min="14" max="16384" width="9.140625" style="63"/>
  </cols>
  <sheetData>
    <row r="1" spans="1:13" s="107" customFormat="1">
      <c r="A1" s="110" t="s">
        <v>304</v>
      </c>
      <c r="B1" s="137"/>
      <c r="C1" s="137"/>
      <c r="D1" s="137"/>
      <c r="E1" s="138"/>
      <c r="F1" s="139"/>
      <c r="G1" s="141"/>
      <c r="H1" s="151"/>
      <c r="I1" s="110"/>
      <c r="J1" s="137"/>
      <c r="K1" s="138"/>
      <c r="L1" s="138"/>
      <c r="M1" s="341" t="s">
        <v>101</v>
      </c>
    </row>
    <row r="2" spans="1:13" s="107" customFormat="1">
      <c r="A2" s="112" t="s">
        <v>132</v>
      </c>
      <c r="B2" s="137"/>
      <c r="C2" s="137"/>
      <c r="D2" s="137"/>
      <c r="E2" s="138"/>
      <c r="F2" s="139"/>
      <c r="G2" s="141"/>
      <c r="H2" s="151"/>
      <c r="I2" s="112"/>
      <c r="J2" s="137"/>
      <c r="K2" s="138"/>
      <c r="L2" s="138"/>
      <c r="M2" s="340" t="s">
        <v>459</v>
      </c>
    </row>
    <row r="3" spans="1:13" s="107" customFormat="1">
      <c r="A3" s="137"/>
      <c r="B3" s="137"/>
      <c r="C3" s="140"/>
      <c r="D3" s="142"/>
      <c r="E3" s="138"/>
      <c r="F3" s="138"/>
      <c r="G3" s="143"/>
      <c r="H3" s="138"/>
      <c r="I3" s="138"/>
      <c r="J3" s="139"/>
      <c r="K3" s="137"/>
      <c r="L3" s="137"/>
      <c r="M3" s="138"/>
    </row>
    <row r="4" spans="1:13" s="107" customFormat="1">
      <c r="A4" s="139" t="s">
        <v>268</v>
      </c>
      <c r="B4" s="152"/>
      <c r="C4" s="152"/>
      <c r="D4" s="152" t="s">
        <v>271</v>
      </c>
      <c r="E4" s="160"/>
      <c r="F4" s="138"/>
      <c r="G4" s="145"/>
      <c r="H4" s="138"/>
      <c r="I4" s="159"/>
      <c r="J4" s="160"/>
      <c r="K4" s="137"/>
      <c r="L4" s="138"/>
      <c r="M4" s="138"/>
    </row>
    <row r="5" spans="1:13" s="107" customFormat="1">
      <c r="A5" s="139"/>
      <c r="B5" s="139"/>
      <c r="C5" s="139"/>
      <c r="D5" s="116" t="s">
        <v>662</v>
      </c>
      <c r="E5" s="138"/>
      <c r="F5" s="138"/>
      <c r="G5" s="145"/>
      <c r="H5" s="145"/>
      <c r="I5" s="145"/>
      <c r="J5" s="144"/>
      <c r="K5" s="151"/>
      <c r="L5" s="137"/>
      <c r="M5" s="138"/>
    </row>
    <row r="6" spans="1:13" s="107" customFormat="1" ht="15.75" thickBot="1">
      <c r="A6" s="146"/>
      <c r="B6" s="138"/>
      <c r="C6" s="144"/>
      <c r="D6" s="147"/>
      <c r="E6" s="138"/>
      <c r="F6" s="138"/>
      <c r="G6" s="145"/>
      <c r="H6" s="145"/>
      <c r="I6" s="145"/>
      <c r="J6" s="138"/>
      <c r="K6" s="137"/>
      <c r="L6" s="137"/>
      <c r="M6" s="138"/>
    </row>
    <row r="7" spans="1:13" ht="15.75" thickBot="1">
      <c r="A7" s="148"/>
      <c r="B7" s="149"/>
      <c r="C7" s="148"/>
      <c r="D7" s="148"/>
      <c r="E7" s="150"/>
      <c r="F7" s="150"/>
      <c r="G7" s="139"/>
      <c r="H7" s="139"/>
      <c r="I7" s="139"/>
      <c r="J7" s="524" t="s">
        <v>418</v>
      </c>
      <c r="K7" s="525"/>
      <c r="L7" s="526"/>
      <c r="M7" s="148"/>
    </row>
    <row r="8" spans="1:13" s="71" customFormat="1" ht="39" thickBot="1">
      <c r="A8" s="219" t="s">
        <v>64</v>
      </c>
      <c r="B8" s="220" t="s">
        <v>133</v>
      </c>
      <c r="C8" s="220" t="s">
        <v>270</v>
      </c>
      <c r="D8" s="221" t="s">
        <v>277</v>
      </c>
      <c r="E8" s="64" t="s">
        <v>218</v>
      </c>
      <c r="F8" s="65" t="s">
        <v>217</v>
      </c>
      <c r="G8" s="66" t="s">
        <v>221</v>
      </c>
      <c r="H8" s="67" t="s">
        <v>222</v>
      </c>
      <c r="I8" s="68" t="s">
        <v>219</v>
      </c>
      <c r="J8" s="69" t="s">
        <v>273</v>
      </c>
      <c r="K8" s="70" t="s">
        <v>274</v>
      </c>
      <c r="L8" s="70" t="s">
        <v>223</v>
      </c>
      <c r="M8" s="222" t="s">
        <v>224</v>
      </c>
    </row>
    <row r="9" spans="1:13" s="98" customFormat="1" ht="15.75" thickBot="1">
      <c r="A9" s="212">
        <v>1</v>
      </c>
      <c r="B9" s="213">
        <v>2</v>
      </c>
      <c r="C9" s="213">
        <v>3</v>
      </c>
      <c r="D9" s="214">
        <v>4</v>
      </c>
      <c r="E9" s="215">
        <v>7</v>
      </c>
      <c r="F9" s="213">
        <v>8</v>
      </c>
      <c r="G9" s="217">
        <v>9</v>
      </c>
      <c r="H9" s="218">
        <v>12</v>
      </c>
      <c r="I9" s="216">
        <v>13</v>
      </c>
      <c r="J9" s="215">
        <v>14</v>
      </c>
      <c r="K9" s="213">
        <v>15</v>
      </c>
      <c r="L9" s="213">
        <v>16</v>
      </c>
      <c r="M9" s="216">
        <v>17</v>
      </c>
    </row>
    <row r="10" spans="1:13" ht="30.75">
      <c r="A10" s="72">
        <v>1</v>
      </c>
      <c r="B10" s="211" t="s">
        <v>461</v>
      </c>
      <c r="C10" s="73" t="s">
        <v>462</v>
      </c>
      <c r="D10" s="347">
        <v>5000</v>
      </c>
      <c r="E10" s="346" t="s">
        <v>463</v>
      </c>
      <c r="F10" s="346" t="s">
        <v>464</v>
      </c>
      <c r="G10" s="346" t="s">
        <v>465</v>
      </c>
      <c r="H10" s="74" t="s">
        <v>466</v>
      </c>
      <c r="I10" s="505" t="s">
        <v>467</v>
      </c>
      <c r="J10" s="75"/>
      <c r="K10" s="76"/>
      <c r="L10" s="77"/>
      <c r="M10" s="74"/>
    </row>
    <row r="11" spans="1:13" ht="30.75">
      <c r="A11" s="78">
        <v>2</v>
      </c>
      <c r="B11" s="211">
        <v>41774</v>
      </c>
      <c r="C11" s="73" t="s">
        <v>462</v>
      </c>
      <c r="D11" s="347">
        <v>4990</v>
      </c>
      <c r="E11" s="346" t="s">
        <v>468</v>
      </c>
      <c r="F11" s="346" t="s">
        <v>469</v>
      </c>
      <c r="G11" s="346" t="s">
        <v>470</v>
      </c>
      <c r="H11" s="80" t="s">
        <v>471</v>
      </c>
      <c r="I11" s="505" t="s">
        <v>467</v>
      </c>
      <c r="J11" s="81"/>
      <c r="K11" s="82"/>
      <c r="L11" s="83"/>
      <c r="M11" s="80"/>
    </row>
    <row r="12" spans="1:13" ht="30.75">
      <c r="A12" s="78">
        <v>3</v>
      </c>
      <c r="B12" s="211"/>
      <c r="C12" s="73" t="s">
        <v>462</v>
      </c>
      <c r="D12" s="347">
        <v>5000</v>
      </c>
      <c r="E12" s="346" t="s">
        <v>472</v>
      </c>
      <c r="F12" s="346" t="s">
        <v>473</v>
      </c>
      <c r="G12" s="346" t="s">
        <v>474</v>
      </c>
      <c r="H12" s="80" t="s">
        <v>475</v>
      </c>
      <c r="I12" s="505" t="s">
        <v>467</v>
      </c>
      <c r="J12" s="81"/>
      <c r="K12" s="82"/>
      <c r="L12" s="83"/>
      <c r="M12" s="80"/>
    </row>
    <row r="13" spans="1:13" ht="30.75">
      <c r="A13" s="78">
        <v>4</v>
      </c>
      <c r="B13" s="211"/>
      <c r="C13" s="73" t="s">
        <v>462</v>
      </c>
      <c r="D13" s="347">
        <v>3000</v>
      </c>
      <c r="E13" s="346" t="s">
        <v>476</v>
      </c>
      <c r="F13" s="346" t="s">
        <v>477</v>
      </c>
      <c r="G13" s="346" t="s">
        <v>478</v>
      </c>
      <c r="H13" s="80" t="s">
        <v>479</v>
      </c>
      <c r="I13" s="505" t="s">
        <v>467</v>
      </c>
      <c r="J13" s="81"/>
      <c r="K13" s="82"/>
      <c r="L13" s="83"/>
      <c r="M13" s="80"/>
    </row>
    <row r="14" spans="1:13" ht="30.75">
      <c r="A14" s="78">
        <v>5</v>
      </c>
      <c r="B14" s="211"/>
      <c r="C14" s="73" t="s">
        <v>462</v>
      </c>
      <c r="D14" s="347">
        <v>4000</v>
      </c>
      <c r="E14" s="346" t="s">
        <v>480</v>
      </c>
      <c r="F14" s="346" t="s">
        <v>481</v>
      </c>
      <c r="G14" s="346" t="s">
        <v>482</v>
      </c>
      <c r="H14" s="80" t="s">
        <v>483</v>
      </c>
      <c r="I14" s="505" t="s">
        <v>467</v>
      </c>
      <c r="J14" s="81"/>
      <c r="K14" s="82"/>
      <c r="L14" s="83"/>
      <c r="M14" s="80"/>
    </row>
    <row r="15" spans="1:13" ht="30.75">
      <c r="A15" s="78">
        <v>6</v>
      </c>
      <c r="B15" s="211"/>
      <c r="C15" s="73" t="s">
        <v>462</v>
      </c>
      <c r="D15" s="347">
        <v>3000</v>
      </c>
      <c r="E15" s="346" t="s">
        <v>487</v>
      </c>
      <c r="F15" s="346" t="s">
        <v>484</v>
      </c>
      <c r="G15" s="346" t="s">
        <v>485</v>
      </c>
      <c r="H15" s="80" t="s">
        <v>486</v>
      </c>
      <c r="I15" s="505" t="s">
        <v>460</v>
      </c>
      <c r="J15" s="81"/>
      <c r="K15" s="82"/>
      <c r="L15" s="83"/>
      <c r="M15" s="80"/>
    </row>
    <row r="16" spans="1:13" ht="30.75">
      <c r="A16" s="78">
        <v>7</v>
      </c>
      <c r="B16" s="211"/>
      <c r="C16" s="73" t="s">
        <v>462</v>
      </c>
      <c r="D16" s="347">
        <v>3000</v>
      </c>
      <c r="E16" s="346" t="s">
        <v>488</v>
      </c>
      <c r="F16" s="346" t="s">
        <v>489</v>
      </c>
      <c r="G16" s="346" t="s">
        <v>490</v>
      </c>
      <c r="H16" s="508">
        <v>1.05298143001E+19</v>
      </c>
      <c r="I16" s="505" t="s">
        <v>460</v>
      </c>
      <c r="J16" s="81"/>
      <c r="K16" s="82"/>
      <c r="L16" s="83"/>
      <c r="M16" s="80"/>
    </row>
    <row r="17" spans="1:13" ht="30.75">
      <c r="A17" s="78">
        <v>8</v>
      </c>
      <c r="B17" s="346"/>
      <c r="C17" s="73" t="s">
        <v>462</v>
      </c>
      <c r="D17" s="347">
        <v>3000</v>
      </c>
      <c r="E17" s="346" t="s">
        <v>491</v>
      </c>
      <c r="F17" s="346" t="s">
        <v>492</v>
      </c>
      <c r="G17" s="346" t="s">
        <v>493</v>
      </c>
      <c r="H17" s="507">
        <v>1.05298143001E+19</v>
      </c>
      <c r="I17" s="505" t="s">
        <v>460</v>
      </c>
      <c r="J17" s="81"/>
      <c r="K17" s="82"/>
      <c r="L17" s="83"/>
      <c r="M17" s="80"/>
    </row>
    <row r="18" spans="1:13" ht="15.75" thickBot="1">
      <c r="A18" s="78">
        <v>9</v>
      </c>
      <c r="B18" s="346"/>
      <c r="C18" s="73"/>
      <c r="D18" s="347"/>
      <c r="E18" s="346"/>
      <c r="F18" s="346"/>
      <c r="G18" s="346"/>
      <c r="H18" s="346"/>
      <c r="I18" s="346"/>
      <c r="J18" s="81"/>
      <c r="K18" s="82"/>
      <c r="L18" s="83"/>
      <c r="M18" s="89"/>
    </row>
    <row r="19" spans="1:13" ht="15.75" thickBot="1">
      <c r="A19" s="84" t="s">
        <v>272</v>
      </c>
      <c r="B19" s="226"/>
      <c r="C19" s="85"/>
      <c r="D19" s="86"/>
      <c r="E19" s="87"/>
      <c r="F19" s="85"/>
      <c r="G19" s="88"/>
      <c r="H19" s="88"/>
      <c r="I19" s="88"/>
      <c r="J19" s="90"/>
      <c r="K19" s="91"/>
      <c r="L19" s="92"/>
    </row>
    <row r="22" spans="1:13" ht="15.75">
      <c r="M22" s="107"/>
    </row>
    <row r="23" spans="1:13" s="107" customFormat="1">
      <c r="A23" s="108" t="s">
        <v>410</v>
      </c>
      <c r="G23" s="109"/>
      <c r="H23" s="109"/>
      <c r="I23" s="109"/>
      <c r="L23" s="506"/>
    </row>
    <row r="24" spans="1:13" s="107" customFormat="1">
      <c r="A24" s="108" t="s">
        <v>421</v>
      </c>
      <c r="G24" s="109"/>
      <c r="H24" s="109"/>
      <c r="I24" s="109"/>
    </row>
    <row r="25" spans="1:13" s="107" customFormat="1">
      <c r="A25" s="108" t="s">
        <v>420</v>
      </c>
      <c r="G25" s="109"/>
      <c r="H25" s="109"/>
      <c r="I25" s="109"/>
    </row>
    <row r="26" spans="1:13" s="107" customFormat="1">
      <c r="B26" s="108"/>
      <c r="G26" s="109"/>
      <c r="H26" s="109"/>
      <c r="I26" s="109"/>
    </row>
    <row r="27" spans="1:13" s="107" customFormat="1">
      <c r="B27" s="108"/>
      <c r="G27" s="109"/>
      <c r="H27" s="109"/>
      <c r="I27" s="109"/>
    </row>
    <row r="28" spans="1:13" s="107" customFormat="1">
      <c r="B28" s="108"/>
      <c r="G28" s="109"/>
      <c r="H28" s="109"/>
      <c r="I28" s="109"/>
    </row>
    <row r="29" spans="1:13" s="107" customFormat="1">
      <c r="B29" s="108"/>
      <c r="G29" s="109"/>
      <c r="H29" s="109"/>
      <c r="I29" s="109"/>
    </row>
    <row r="30" spans="1:13" s="107" customFormat="1" ht="15.75">
      <c r="B30" s="108"/>
      <c r="G30" s="109"/>
      <c r="H30" s="109"/>
      <c r="I30" s="109"/>
      <c r="M30" s="63"/>
    </row>
    <row r="31" spans="1:13" ht="15.75">
      <c r="B31" s="62"/>
      <c r="G31" s="63"/>
      <c r="H31" s="63"/>
      <c r="M31" s="2"/>
    </row>
    <row r="32" spans="1:13" s="2" customFormat="1">
      <c r="B32" s="104" t="s">
        <v>99</v>
      </c>
    </row>
    <row r="33" spans="1:13" s="2" customFormat="1">
      <c r="C33" s="103"/>
      <c r="G33" s="103"/>
      <c r="H33" s="106"/>
      <c r="I33"/>
    </row>
    <row r="34" spans="1:13" s="2" customFormat="1">
      <c r="A34"/>
      <c r="C34" s="102" t="s">
        <v>262</v>
      </c>
      <c r="G34" s="12" t="s">
        <v>267</v>
      </c>
      <c r="H34" s="105"/>
      <c r="I34"/>
      <c r="K34" s="12"/>
    </row>
    <row r="35" spans="1:13" s="2" customFormat="1">
      <c r="A35"/>
      <c r="G35" s="2" t="s">
        <v>263</v>
      </c>
      <c r="H35"/>
      <c r="I35"/>
      <c r="M35"/>
    </row>
    <row r="36" spans="1:13" customFormat="1" ht="15.75">
      <c r="B36" s="2"/>
      <c r="C36" s="97" t="s">
        <v>131</v>
      </c>
      <c r="E36" s="63"/>
      <c r="F36" s="63"/>
      <c r="K36" s="63"/>
    </row>
    <row r="37" spans="1:13" customFormat="1">
      <c r="E37" s="63"/>
      <c r="F37" s="63"/>
    </row>
    <row r="38" spans="1:13" customFormat="1">
      <c r="E38" s="63"/>
      <c r="F38" s="63"/>
    </row>
    <row r="39" spans="1:13" customFormat="1">
      <c r="E39" s="63"/>
      <c r="F39" s="63"/>
    </row>
    <row r="40" spans="1:13" customFormat="1">
      <c r="E40" s="63"/>
      <c r="F40" s="63"/>
    </row>
    <row r="41" spans="1:13" customFormat="1">
      <c r="M41" s="63"/>
    </row>
  </sheetData>
  <mergeCells count="1">
    <mergeCell ref="J7:L7"/>
  </mergeCells>
  <dataValidations count="4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0:G19 H18:I19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19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0:B19"/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I10:I17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</dataValidations>
  <printOptions gridLines="1"/>
  <pageMargins left="0.25" right="0.25" top="0.75" bottom="0.75" header="0.3" footer="0.3"/>
  <pageSetup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67"/>
  <sheetViews>
    <sheetView showGridLines="0" view="pageBreakPreview" zoomScale="70" zoomScaleSheetLayoutView="70" workbookViewId="0">
      <selection activeCell="C12" sqref="C12"/>
    </sheetView>
  </sheetViews>
  <sheetFormatPr defaultRowHeight="15"/>
  <cols>
    <col min="1" max="1" width="4.85546875" style="2" customWidth="1"/>
    <col min="2" max="2" width="25.85546875" style="2" customWidth="1"/>
    <col min="3" max="3" width="21.85546875" style="2" customWidth="1"/>
    <col min="4" max="4" width="8.42578125" style="2" customWidth="1"/>
    <col min="5" max="5" width="13.5703125" style="2" customWidth="1"/>
    <col min="6" max="6" width="12.42578125" style="2" customWidth="1"/>
    <col min="7" max="7" width="13.85546875" style="2" customWidth="1"/>
    <col min="8" max="8" width="15.5703125" style="2" customWidth="1"/>
    <col min="9" max="9" width="12.855468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110" t="s">
        <v>431</v>
      </c>
      <c r="B1" s="112"/>
      <c r="C1" s="112"/>
      <c r="D1" s="112"/>
      <c r="E1" s="112"/>
      <c r="F1" s="112"/>
      <c r="G1" s="112"/>
      <c r="H1" s="112"/>
      <c r="I1" s="529" t="s">
        <v>101</v>
      </c>
      <c r="J1" s="529"/>
      <c r="K1" s="156"/>
    </row>
    <row r="2" spans="1:11">
      <c r="A2" s="112" t="s">
        <v>132</v>
      </c>
      <c r="B2" s="112"/>
      <c r="C2" s="112"/>
      <c r="D2" s="112"/>
      <c r="E2" s="112"/>
      <c r="F2" s="112"/>
      <c r="G2" s="112"/>
      <c r="H2" s="112"/>
      <c r="I2" s="527" t="s">
        <v>459</v>
      </c>
      <c r="J2" s="528"/>
      <c r="K2" s="156"/>
    </row>
    <row r="3" spans="1:11">
      <c r="A3" s="112"/>
      <c r="B3" s="112"/>
      <c r="C3" s="112"/>
      <c r="D3" s="112"/>
      <c r="E3" s="112"/>
      <c r="F3" s="112"/>
      <c r="G3" s="112"/>
      <c r="H3" s="112"/>
      <c r="I3" s="111"/>
      <c r="J3" s="111"/>
      <c r="K3" s="156"/>
    </row>
    <row r="4" spans="1:11">
      <c r="A4" s="112" t="str">
        <f>'ფორმა N2'!A4</f>
        <v>ანგარიშვალდებული პირის დასახელება:</v>
      </c>
      <c r="B4" s="112"/>
      <c r="C4" s="112"/>
      <c r="D4" s="112"/>
      <c r="E4" s="112"/>
      <c r="F4" s="180"/>
      <c r="G4" s="112"/>
      <c r="H4" s="112"/>
      <c r="I4" s="112"/>
      <c r="J4" s="112"/>
      <c r="K4" s="156"/>
    </row>
    <row r="5" spans="1:11">
      <c r="A5" s="174"/>
      <c r="B5" s="304"/>
      <c r="C5" s="304"/>
      <c r="D5" s="304"/>
      <c r="E5" s="304"/>
      <c r="F5" s="305"/>
      <c r="G5" s="304"/>
      <c r="H5" s="304"/>
      <c r="I5" s="304"/>
      <c r="J5" s="304"/>
      <c r="K5" s="156"/>
    </row>
    <row r="6" spans="1:11">
      <c r="A6" s="113"/>
      <c r="B6" s="113"/>
      <c r="C6" s="112" t="s">
        <v>662</v>
      </c>
      <c r="D6" s="112"/>
      <c r="E6" s="112"/>
      <c r="F6" s="180"/>
      <c r="G6" s="112"/>
      <c r="H6" s="112"/>
      <c r="I6" s="112"/>
      <c r="J6" s="112"/>
      <c r="K6" s="156"/>
    </row>
    <row r="7" spans="1:11">
      <c r="A7" s="181"/>
      <c r="B7" s="178"/>
      <c r="C7" s="178"/>
      <c r="D7" s="178"/>
      <c r="E7" s="178"/>
      <c r="F7" s="178"/>
      <c r="G7" s="178"/>
      <c r="H7" s="178"/>
      <c r="I7" s="178"/>
      <c r="J7" s="178"/>
      <c r="K7" s="156"/>
    </row>
    <row r="8" spans="1:11" s="26" customFormat="1" ht="45">
      <c r="A8" s="183" t="s">
        <v>64</v>
      </c>
      <c r="B8" s="183" t="s">
        <v>103</v>
      </c>
      <c r="C8" s="184" t="s">
        <v>105</v>
      </c>
      <c r="D8" s="184" t="s">
        <v>269</v>
      </c>
      <c r="E8" s="184" t="s">
        <v>104</v>
      </c>
      <c r="F8" s="182" t="s">
        <v>250</v>
      </c>
      <c r="G8" s="182" t="s">
        <v>291</v>
      </c>
      <c r="H8" s="182" t="s">
        <v>292</v>
      </c>
      <c r="I8" s="182" t="s">
        <v>251</v>
      </c>
      <c r="J8" s="185" t="s">
        <v>106</v>
      </c>
      <c r="K8" s="156"/>
    </row>
    <row r="9" spans="1:11" s="26" customFormat="1">
      <c r="A9" s="224">
        <v>1</v>
      </c>
      <c r="B9" s="224">
        <v>2</v>
      </c>
      <c r="C9" s="225">
        <v>3</v>
      </c>
      <c r="D9" s="225">
        <v>4</v>
      </c>
      <c r="E9" s="225">
        <v>5</v>
      </c>
      <c r="F9" s="225">
        <v>6</v>
      </c>
      <c r="G9" s="225">
        <v>7</v>
      </c>
      <c r="H9" s="225">
        <v>8</v>
      </c>
      <c r="I9" s="225">
        <v>9</v>
      </c>
      <c r="J9" s="225">
        <v>10</v>
      </c>
      <c r="K9" s="156"/>
    </row>
    <row r="10" spans="1:11" s="26" customFormat="1" ht="30">
      <c r="A10" s="224">
        <v>1</v>
      </c>
      <c r="B10" s="350" t="s">
        <v>467</v>
      </c>
      <c r="C10" s="477" t="s">
        <v>568</v>
      </c>
      <c r="D10" s="478" t="s">
        <v>213</v>
      </c>
      <c r="E10" s="479">
        <v>38918</v>
      </c>
      <c r="F10" s="514">
        <v>44636.53</v>
      </c>
      <c r="G10" s="515">
        <v>48382</v>
      </c>
      <c r="H10" s="516">
        <v>82622.38</v>
      </c>
      <c r="I10" s="516">
        <f>F10+G10-H10</f>
        <v>10396.149999999994</v>
      </c>
      <c r="J10" s="352"/>
      <c r="K10" s="156"/>
    </row>
    <row r="11" spans="1:11" s="26" customFormat="1" ht="15.75">
      <c r="A11" s="224">
        <v>2</v>
      </c>
      <c r="B11" s="351"/>
      <c r="C11" s="477"/>
      <c r="D11" s="478"/>
      <c r="E11" s="480"/>
      <c r="F11" s="481"/>
      <c r="G11" s="352"/>
      <c r="H11" s="352"/>
      <c r="I11" s="352"/>
      <c r="J11" s="352"/>
      <c r="K11" s="156"/>
    </row>
    <row r="12" spans="1:11" s="26" customFormat="1" ht="48" customHeight="1">
      <c r="A12" s="224">
        <v>3</v>
      </c>
      <c r="B12" s="351"/>
      <c r="C12" s="477"/>
      <c r="D12" s="478"/>
      <c r="E12" s="480"/>
      <c r="F12" s="481"/>
      <c r="G12" s="352"/>
      <c r="H12" s="493"/>
      <c r="I12" s="493"/>
      <c r="J12" s="352"/>
      <c r="K12" s="156"/>
    </row>
    <row r="13" spans="1:11" s="26" customFormat="1">
      <c r="A13" s="224">
        <v>4</v>
      </c>
      <c r="B13" s="224"/>
      <c r="C13" s="225"/>
      <c r="D13" s="225"/>
      <c r="E13" s="225"/>
      <c r="F13" s="352"/>
      <c r="G13" s="352"/>
      <c r="H13" s="352"/>
      <c r="I13" s="352"/>
      <c r="J13" s="352"/>
      <c r="K13" s="156"/>
    </row>
    <row r="14" spans="1:11" s="26" customFormat="1">
      <c r="A14" s="224">
        <v>5</v>
      </c>
      <c r="B14" s="224"/>
      <c r="C14" s="225"/>
      <c r="D14" s="225"/>
      <c r="E14" s="225"/>
      <c r="F14" s="352"/>
      <c r="G14" s="352"/>
      <c r="H14" s="352"/>
      <c r="I14" s="352"/>
      <c r="J14" s="352"/>
      <c r="K14" s="156"/>
    </row>
    <row r="15" spans="1:11" s="26" customFormat="1">
      <c r="A15" s="224">
        <v>6</v>
      </c>
      <c r="B15" s="224"/>
      <c r="C15" s="225"/>
      <c r="D15" s="225"/>
      <c r="E15" s="225"/>
      <c r="F15" s="352"/>
      <c r="G15" s="352"/>
      <c r="H15" s="352"/>
      <c r="I15" s="352"/>
      <c r="J15" s="352"/>
      <c r="K15" s="156"/>
    </row>
    <row r="16" spans="1:11" s="26" customFormat="1">
      <c r="A16" s="224">
        <v>7</v>
      </c>
      <c r="B16" s="224"/>
      <c r="C16" s="225"/>
      <c r="D16" s="225"/>
      <c r="E16" s="225"/>
      <c r="F16" s="352"/>
      <c r="G16" s="352"/>
      <c r="H16" s="352"/>
      <c r="I16" s="352"/>
      <c r="J16" s="352"/>
      <c r="K16" s="156"/>
    </row>
    <row r="17" spans="1:11" s="26" customFormat="1">
      <c r="A17" s="224">
        <v>8</v>
      </c>
      <c r="B17" s="224"/>
      <c r="C17" s="225"/>
      <c r="D17" s="225"/>
      <c r="E17" s="225"/>
      <c r="F17" s="352"/>
      <c r="G17" s="352"/>
      <c r="H17" s="352"/>
      <c r="I17" s="352"/>
      <c r="J17" s="352"/>
      <c r="K17" s="156"/>
    </row>
    <row r="18" spans="1:11" s="26" customFormat="1">
      <c r="A18" s="224">
        <v>9</v>
      </c>
      <c r="B18" s="224"/>
      <c r="C18" s="225"/>
      <c r="D18" s="225"/>
      <c r="E18" s="225"/>
      <c r="F18" s="352"/>
      <c r="G18" s="352"/>
      <c r="H18" s="352"/>
      <c r="I18" s="352"/>
      <c r="J18" s="352"/>
      <c r="K18" s="156"/>
    </row>
    <row r="19" spans="1:11" s="26" customFormat="1">
      <c r="A19" s="224">
        <v>10</v>
      </c>
      <c r="B19" s="224"/>
      <c r="C19" s="225"/>
      <c r="D19" s="225"/>
      <c r="E19" s="225"/>
      <c r="F19" s="352"/>
      <c r="G19" s="352"/>
      <c r="H19" s="352"/>
      <c r="I19" s="352"/>
      <c r="J19" s="352"/>
      <c r="K19" s="156"/>
    </row>
    <row r="20" spans="1:11" s="26" customFormat="1">
      <c r="A20" s="224">
        <v>11</v>
      </c>
      <c r="B20" s="224"/>
      <c r="C20" s="225"/>
      <c r="D20" s="225"/>
      <c r="E20" s="225"/>
      <c r="F20" s="352"/>
      <c r="G20" s="352"/>
      <c r="H20" s="352"/>
      <c r="I20" s="352"/>
      <c r="J20" s="352"/>
      <c r="K20" s="156"/>
    </row>
    <row r="21" spans="1:11" s="26" customFormat="1">
      <c r="A21" s="224">
        <v>12</v>
      </c>
      <c r="B21" s="224"/>
      <c r="C21" s="225"/>
      <c r="D21" s="225"/>
      <c r="E21" s="225"/>
      <c r="F21" s="352"/>
      <c r="G21" s="352"/>
      <c r="H21" s="352"/>
      <c r="I21" s="352"/>
      <c r="J21" s="352"/>
      <c r="K21" s="156"/>
    </row>
    <row r="22" spans="1:11" s="26" customFormat="1">
      <c r="A22" s="224">
        <v>13</v>
      </c>
      <c r="B22" s="224"/>
      <c r="C22" s="225"/>
      <c r="D22" s="225"/>
      <c r="E22" s="225"/>
      <c r="F22" s="352"/>
      <c r="G22" s="352"/>
      <c r="H22" s="352"/>
      <c r="I22" s="352"/>
      <c r="J22" s="352"/>
      <c r="K22" s="156"/>
    </row>
    <row r="23" spans="1:11" s="26" customFormat="1">
      <c r="A23" s="224">
        <v>14</v>
      </c>
      <c r="B23" s="224"/>
      <c r="C23" s="225"/>
      <c r="D23" s="225"/>
      <c r="E23" s="225"/>
      <c r="F23" s="352"/>
      <c r="G23" s="352"/>
      <c r="H23" s="352"/>
      <c r="I23" s="352"/>
      <c r="J23" s="352"/>
      <c r="K23" s="156"/>
    </row>
    <row r="24" spans="1:11" s="26" customFormat="1">
      <c r="A24" s="224">
        <v>15</v>
      </c>
      <c r="B24" s="224"/>
      <c r="C24" s="225"/>
      <c r="D24" s="225"/>
      <c r="E24" s="225"/>
      <c r="F24" s="352"/>
      <c r="G24" s="352"/>
      <c r="H24" s="352"/>
      <c r="I24" s="352"/>
      <c r="J24" s="352"/>
      <c r="K24" s="156"/>
    </row>
    <row r="25" spans="1:11" s="26" customFormat="1">
      <c r="A25" s="224">
        <v>16</v>
      </c>
      <c r="B25" s="224"/>
      <c r="C25" s="225"/>
      <c r="D25" s="225"/>
      <c r="E25" s="225"/>
      <c r="F25" s="352"/>
      <c r="G25" s="352"/>
      <c r="H25" s="352"/>
      <c r="I25" s="352"/>
      <c r="J25" s="352"/>
      <c r="K25" s="156"/>
    </row>
    <row r="26" spans="1:11" s="26" customFormat="1">
      <c r="A26" s="224">
        <v>17</v>
      </c>
      <c r="B26" s="224"/>
      <c r="C26" s="225"/>
      <c r="D26" s="225"/>
      <c r="E26" s="225"/>
      <c r="F26" s="352"/>
      <c r="G26" s="352"/>
      <c r="H26" s="352"/>
      <c r="I26" s="352"/>
      <c r="J26" s="352"/>
      <c r="K26" s="156"/>
    </row>
    <row r="27" spans="1:11" s="26" customFormat="1">
      <c r="A27" s="224">
        <v>18</v>
      </c>
      <c r="B27" s="224"/>
      <c r="C27" s="225"/>
      <c r="D27" s="225"/>
      <c r="E27" s="225"/>
      <c r="F27" s="352"/>
      <c r="G27" s="352"/>
      <c r="H27" s="352"/>
      <c r="I27" s="352"/>
      <c r="J27" s="352"/>
      <c r="K27" s="156"/>
    </row>
    <row r="28" spans="1:11" s="26" customFormat="1">
      <c r="A28" s="224">
        <v>19</v>
      </c>
      <c r="B28" s="224"/>
      <c r="C28" s="225"/>
      <c r="D28" s="225"/>
      <c r="E28" s="225"/>
      <c r="F28" s="352"/>
      <c r="G28" s="352"/>
      <c r="H28" s="352"/>
      <c r="I28" s="352"/>
      <c r="J28" s="352"/>
      <c r="K28" s="156"/>
    </row>
    <row r="29" spans="1:11" s="26" customFormat="1">
      <c r="A29" s="224">
        <v>20</v>
      </c>
      <c r="B29" s="224"/>
      <c r="C29" s="225"/>
      <c r="D29" s="225"/>
      <c r="E29" s="225"/>
      <c r="F29" s="352"/>
      <c r="G29" s="352"/>
      <c r="H29" s="352"/>
      <c r="I29" s="352"/>
      <c r="J29" s="352"/>
      <c r="K29" s="156"/>
    </row>
    <row r="30" spans="1:11" s="26" customFormat="1">
      <c r="A30" s="224">
        <v>21</v>
      </c>
      <c r="B30" s="224"/>
      <c r="C30" s="225"/>
      <c r="D30" s="225"/>
      <c r="E30" s="225"/>
      <c r="F30" s="352"/>
      <c r="G30" s="352"/>
      <c r="H30" s="352"/>
      <c r="I30" s="352"/>
      <c r="J30" s="352"/>
      <c r="K30" s="156"/>
    </row>
    <row r="31" spans="1:11" s="26" customFormat="1">
      <c r="A31" s="224">
        <v>22</v>
      </c>
      <c r="B31" s="224"/>
      <c r="C31" s="225"/>
      <c r="D31" s="225"/>
      <c r="E31" s="225"/>
      <c r="F31" s="352"/>
      <c r="G31" s="352"/>
      <c r="H31" s="352"/>
      <c r="I31" s="352"/>
      <c r="J31" s="352"/>
      <c r="K31" s="156"/>
    </row>
    <row r="32" spans="1:11" s="26" customFormat="1">
      <c r="A32" s="224">
        <v>23</v>
      </c>
      <c r="B32" s="224"/>
      <c r="C32" s="225"/>
      <c r="D32" s="225"/>
      <c r="E32" s="225"/>
      <c r="F32" s="352"/>
      <c r="G32" s="352"/>
      <c r="H32" s="352"/>
      <c r="I32" s="352"/>
      <c r="J32" s="352"/>
      <c r="K32" s="156"/>
    </row>
    <row r="33" spans="1:11" s="26" customFormat="1">
      <c r="A33" s="224">
        <v>24</v>
      </c>
      <c r="B33" s="224"/>
      <c r="C33" s="225"/>
      <c r="D33" s="225"/>
      <c r="E33" s="225"/>
      <c r="F33" s="352"/>
      <c r="G33" s="352"/>
      <c r="H33" s="352"/>
      <c r="I33" s="352"/>
      <c r="J33" s="352"/>
      <c r="K33" s="156"/>
    </row>
    <row r="34" spans="1:11" s="26" customFormat="1">
      <c r="A34" s="224">
        <v>25</v>
      </c>
      <c r="B34" s="224"/>
      <c r="C34" s="225"/>
      <c r="D34" s="225"/>
      <c r="E34" s="225"/>
      <c r="F34" s="352"/>
      <c r="G34" s="352"/>
      <c r="H34" s="352"/>
      <c r="I34" s="352"/>
      <c r="J34" s="352"/>
      <c r="K34" s="156"/>
    </row>
    <row r="35" spans="1:11" s="26" customFormat="1">
      <c r="A35" s="224">
        <v>26</v>
      </c>
      <c r="B35" s="224"/>
      <c r="C35" s="225"/>
      <c r="D35" s="225"/>
      <c r="E35" s="225"/>
      <c r="F35" s="352"/>
      <c r="G35" s="352"/>
      <c r="H35" s="352"/>
      <c r="I35" s="352"/>
      <c r="J35" s="352"/>
      <c r="K35" s="156"/>
    </row>
    <row r="36" spans="1:11" s="26" customFormat="1">
      <c r="A36" s="224">
        <v>27</v>
      </c>
      <c r="B36" s="224"/>
      <c r="C36" s="225"/>
      <c r="D36" s="225"/>
      <c r="E36" s="225"/>
      <c r="F36" s="352"/>
      <c r="G36" s="352"/>
      <c r="H36" s="352"/>
      <c r="I36" s="352"/>
      <c r="J36" s="352"/>
      <c r="K36" s="156"/>
    </row>
    <row r="37" spans="1:11" s="26" customFormat="1">
      <c r="A37" s="224">
        <v>28</v>
      </c>
      <c r="B37" s="224"/>
      <c r="C37" s="225"/>
      <c r="D37" s="225"/>
      <c r="E37" s="225"/>
      <c r="F37" s="352"/>
      <c r="G37" s="352"/>
      <c r="H37" s="352"/>
      <c r="I37" s="352"/>
      <c r="J37" s="352"/>
      <c r="K37" s="156"/>
    </row>
    <row r="38" spans="1:11" s="26" customFormat="1">
      <c r="A38" s="224">
        <v>29</v>
      </c>
      <c r="B38" s="224"/>
      <c r="C38" s="225"/>
      <c r="D38" s="225"/>
      <c r="E38" s="225"/>
      <c r="F38" s="352"/>
      <c r="G38" s="352"/>
      <c r="H38" s="352"/>
      <c r="I38" s="352"/>
      <c r="J38" s="352"/>
      <c r="K38" s="156"/>
    </row>
    <row r="39" spans="1:11" s="26" customFormat="1">
      <c r="A39" s="224">
        <v>30</v>
      </c>
      <c r="B39" s="224"/>
      <c r="C39" s="225"/>
      <c r="D39" s="225"/>
      <c r="E39" s="225"/>
      <c r="F39" s="352"/>
      <c r="G39" s="352"/>
      <c r="H39" s="352"/>
      <c r="I39" s="352"/>
      <c r="J39" s="352"/>
      <c r="K39" s="156"/>
    </row>
    <row r="40" spans="1:11" s="26" customFormat="1">
      <c r="A40" s="224">
        <v>31</v>
      </c>
      <c r="B40" s="224"/>
      <c r="C40" s="225"/>
      <c r="D40" s="225"/>
      <c r="E40" s="225"/>
      <c r="F40" s="352"/>
      <c r="G40" s="352"/>
      <c r="H40" s="352"/>
      <c r="I40" s="352"/>
      <c r="J40" s="352"/>
      <c r="K40" s="156"/>
    </row>
    <row r="41" spans="1:11" s="26" customFormat="1">
      <c r="A41" s="224">
        <v>32</v>
      </c>
      <c r="B41" s="224"/>
      <c r="C41" s="225"/>
      <c r="D41" s="225"/>
      <c r="E41" s="225"/>
      <c r="F41" s="352"/>
      <c r="G41" s="352"/>
      <c r="H41" s="352"/>
      <c r="I41" s="352"/>
      <c r="J41" s="352"/>
      <c r="K41" s="156"/>
    </row>
    <row r="42" spans="1:11" s="26" customFormat="1">
      <c r="A42" s="224">
        <v>33</v>
      </c>
      <c r="B42" s="224"/>
      <c r="C42" s="225"/>
      <c r="D42" s="225"/>
      <c r="E42" s="225"/>
      <c r="F42" s="352"/>
      <c r="G42" s="352"/>
      <c r="H42" s="352"/>
      <c r="I42" s="352"/>
      <c r="J42" s="352"/>
      <c r="K42" s="156"/>
    </row>
    <row r="43" spans="1:11" s="26" customFormat="1">
      <c r="A43" s="224">
        <v>34</v>
      </c>
      <c r="B43" s="224"/>
      <c r="C43" s="225"/>
      <c r="D43" s="225"/>
      <c r="E43" s="225"/>
      <c r="F43" s="352"/>
      <c r="G43" s="352"/>
      <c r="H43" s="352"/>
      <c r="I43" s="352"/>
      <c r="J43" s="352"/>
      <c r="K43" s="156"/>
    </row>
    <row r="44" spans="1:11" s="26" customFormat="1">
      <c r="A44" s="224">
        <v>35</v>
      </c>
      <c r="B44" s="224"/>
      <c r="C44" s="225"/>
      <c r="D44" s="225"/>
      <c r="E44" s="225"/>
      <c r="F44" s="352"/>
      <c r="G44" s="352"/>
      <c r="H44" s="352"/>
      <c r="I44" s="352"/>
      <c r="J44" s="352"/>
      <c r="K44" s="156"/>
    </row>
    <row r="45" spans="1:11" s="26" customFormat="1">
      <c r="A45" s="224">
        <v>36</v>
      </c>
      <c r="B45" s="224"/>
      <c r="C45" s="225"/>
      <c r="D45" s="225"/>
      <c r="E45" s="225"/>
      <c r="F45" s="225"/>
      <c r="G45" s="225"/>
      <c r="H45" s="225"/>
      <c r="I45" s="225"/>
      <c r="J45" s="225"/>
      <c r="K45" s="156"/>
    </row>
    <row r="46" spans="1:11" s="26" customFormat="1">
      <c r="A46" s="224">
        <v>37</v>
      </c>
      <c r="B46" s="224"/>
      <c r="C46" s="225"/>
      <c r="D46" s="225"/>
      <c r="E46" s="225"/>
      <c r="F46" s="225"/>
      <c r="G46" s="225"/>
      <c r="H46" s="225"/>
      <c r="I46" s="225"/>
      <c r="J46" s="225"/>
      <c r="K46" s="156"/>
    </row>
    <row r="47" spans="1:11" s="26" customFormat="1">
      <c r="A47" s="224">
        <v>38</v>
      </c>
      <c r="B47" s="224"/>
      <c r="C47" s="225"/>
      <c r="D47" s="225"/>
      <c r="E47" s="225"/>
      <c r="F47" s="225"/>
      <c r="G47" s="225"/>
      <c r="H47" s="225"/>
      <c r="I47" s="225"/>
      <c r="J47" s="225"/>
      <c r="K47" s="156"/>
    </row>
    <row r="48" spans="1:11" s="26" customFormat="1">
      <c r="A48" s="224">
        <v>39</v>
      </c>
      <c r="B48" s="224"/>
      <c r="C48" s="225"/>
      <c r="D48" s="225"/>
      <c r="E48" s="225"/>
      <c r="F48" s="225"/>
      <c r="G48" s="225"/>
      <c r="H48" s="225"/>
      <c r="I48" s="225"/>
      <c r="J48" s="225"/>
      <c r="K48" s="156"/>
    </row>
    <row r="49" spans="1:11" s="26" customFormat="1">
      <c r="A49" s="224">
        <v>40</v>
      </c>
      <c r="B49" s="224"/>
      <c r="C49" s="225"/>
      <c r="D49" s="225"/>
      <c r="E49" s="225"/>
      <c r="F49" s="225"/>
      <c r="G49" s="225"/>
      <c r="H49" s="225"/>
      <c r="I49" s="225"/>
      <c r="J49" s="225"/>
      <c r="K49" s="156"/>
    </row>
    <row r="50" spans="1:11" s="26" customFormat="1">
      <c r="A50" s="224">
        <v>41</v>
      </c>
      <c r="B50" s="224"/>
      <c r="C50" s="225"/>
      <c r="D50" s="225"/>
      <c r="E50" s="225"/>
      <c r="F50" s="225"/>
      <c r="G50" s="225"/>
      <c r="H50" s="225"/>
      <c r="I50" s="225"/>
      <c r="J50" s="225"/>
      <c r="K50" s="156"/>
    </row>
    <row r="51" spans="1:11" s="26" customFormat="1">
      <c r="A51" s="224">
        <v>42</v>
      </c>
      <c r="B51" s="224"/>
      <c r="C51" s="225"/>
      <c r="D51" s="225"/>
      <c r="E51" s="225"/>
      <c r="F51" s="225"/>
      <c r="G51" s="225"/>
      <c r="H51" s="225"/>
      <c r="I51" s="225"/>
      <c r="J51" s="225"/>
      <c r="K51" s="156"/>
    </row>
    <row r="52" spans="1:11" s="26" customFormat="1" ht="15.75">
      <c r="A52" s="224">
        <v>43</v>
      </c>
      <c r="B52" s="79"/>
      <c r="C52" s="348"/>
      <c r="D52" s="348"/>
      <c r="E52" s="345"/>
      <c r="F52" s="349"/>
      <c r="G52" s="349"/>
      <c r="H52" s="349"/>
      <c r="I52" s="349"/>
      <c r="J52" s="349"/>
      <c r="K52" s="156"/>
    </row>
    <row r="53" spans="1:11">
      <c r="A53" s="155"/>
      <c r="B53" s="155"/>
      <c r="C53" s="155"/>
      <c r="D53" s="155"/>
      <c r="E53" s="155"/>
      <c r="F53" s="155"/>
      <c r="G53" s="155"/>
      <c r="H53" s="155"/>
      <c r="I53" s="155"/>
      <c r="J53" s="155"/>
    </row>
    <row r="54" spans="1:11">
      <c r="A54" s="155"/>
      <c r="B54" s="155"/>
      <c r="C54" s="155"/>
      <c r="D54" s="155"/>
      <c r="E54" s="155"/>
      <c r="F54" s="155"/>
      <c r="G54" s="155"/>
      <c r="H54" s="155"/>
      <c r="I54" s="155"/>
      <c r="J54" s="155"/>
    </row>
    <row r="55" spans="1:11">
      <c r="A55" s="155"/>
      <c r="B55" s="155"/>
      <c r="C55" s="155"/>
      <c r="D55" s="155"/>
      <c r="E55" s="155"/>
      <c r="F55" s="155"/>
      <c r="G55" s="155"/>
      <c r="H55" s="155"/>
      <c r="I55" s="155"/>
      <c r="J55" s="155"/>
    </row>
    <row r="56" spans="1:11">
      <c r="A56" s="155"/>
      <c r="B56" s="155"/>
      <c r="C56" s="155"/>
      <c r="D56" s="155"/>
      <c r="E56" s="155"/>
      <c r="F56" s="155"/>
      <c r="G56" s="155"/>
      <c r="H56" s="155"/>
      <c r="I56" s="155"/>
      <c r="J56" s="155"/>
    </row>
    <row r="57" spans="1:11">
      <c r="A57" s="155"/>
      <c r="B57" s="300" t="s">
        <v>99</v>
      </c>
      <c r="C57" s="155"/>
      <c r="D57" s="155"/>
      <c r="E57" s="155"/>
      <c r="F57" s="301"/>
      <c r="G57" s="155"/>
      <c r="H57" s="155"/>
      <c r="I57" s="155"/>
      <c r="J57" s="155"/>
    </row>
    <row r="58" spans="1:11">
      <c r="A58" s="155"/>
      <c r="B58" s="155"/>
      <c r="C58" s="155"/>
      <c r="D58" s="155"/>
      <c r="E58" s="155"/>
      <c r="F58" s="152"/>
      <c r="G58" s="152"/>
      <c r="H58" s="152"/>
      <c r="I58" s="152"/>
      <c r="J58" s="152"/>
    </row>
    <row r="59" spans="1:11">
      <c r="A59" s="155"/>
      <c r="B59" s="155"/>
      <c r="C59" s="343"/>
      <c r="D59" s="155"/>
      <c r="E59" s="155"/>
      <c r="F59" s="343"/>
      <c r="G59" s="344"/>
      <c r="H59" s="344"/>
      <c r="I59" s="152"/>
      <c r="J59" s="152"/>
    </row>
    <row r="60" spans="1:11">
      <c r="A60" s="152"/>
      <c r="B60" s="155"/>
      <c r="C60" s="302" t="s">
        <v>262</v>
      </c>
      <c r="D60" s="302"/>
      <c r="E60" s="155"/>
      <c r="F60" s="155" t="s">
        <v>267</v>
      </c>
      <c r="G60" s="152"/>
      <c r="H60" s="152"/>
      <c r="I60" s="152"/>
      <c r="J60" s="152"/>
    </row>
    <row r="61" spans="1:11">
      <c r="A61" s="152"/>
      <c r="B61" s="155"/>
      <c r="C61" s="303" t="s">
        <v>131</v>
      </c>
      <c r="D61" s="155"/>
      <c r="E61" s="155"/>
      <c r="F61" s="155" t="s">
        <v>263</v>
      </c>
      <c r="G61" s="152"/>
      <c r="H61" s="152"/>
      <c r="I61" s="152"/>
      <c r="J61" s="152"/>
    </row>
    <row r="62" spans="1:11" customFormat="1">
      <c r="A62" s="152"/>
      <c r="B62" s="155"/>
      <c r="C62" s="155"/>
      <c r="D62" s="303"/>
      <c r="E62" s="152"/>
      <c r="F62" s="152"/>
      <c r="G62" s="152"/>
      <c r="H62" s="152"/>
      <c r="I62" s="152"/>
      <c r="J62" s="152"/>
    </row>
    <row r="63" spans="1:11" customFormat="1" ht="12.75">
      <c r="A63" s="152"/>
      <c r="B63" s="152"/>
      <c r="C63" s="152"/>
      <c r="D63" s="152"/>
      <c r="E63" s="152"/>
      <c r="F63" s="152"/>
      <c r="G63" s="152"/>
      <c r="H63" s="152"/>
      <c r="I63" s="152"/>
      <c r="J63" s="152"/>
    </row>
    <row r="64" spans="1:11" customFormat="1" ht="12.75"/>
    <row r="65" customFormat="1" ht="12.75"/>
    <row r="66" customFormat="1" ht="12.75"/>
    <row r="67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52 B10:B12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52 E10:E12"/>
    <dataValidation allowBlank="1" showInputMessage="1" showErrorMessage="1" prompt="თვე/დღე/წელი" sqref="J52"/>
  </dataValidations>
  <printOptions gridLines="1"/>
  <pageMargins left="0.25" right="0.25" top="0.75" bottom="0.75" header="0.3" footer="0.3"/>
  <pageSetup paperSize="9" scale="9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70" zoomScaleSheetLayoutView="70" workbookViewId="0">
      <selection activeCell="D11" sqref="D11"/>
    </sheetView>
  </sheetViews>
  <sheetFormatPr defaultRowHeight="15"/>
  <cols>
    <col min="1" max="1" width="12" style="251" customWidth="1"/>
    <col min="2" max="2" width="13.28515625" style="251" customWidth="1"/>
    <col min="3" max="3" width="21.42578125" style="251" customWidth="1"/>
    <col min="4" max="4" width="17.85546875" style="251" customWidth="1"/>
    <col min="5" max="5" width="12.7109375" style="251" customWidth="1"/>
    <col min="6" max="6" width="36.85546875" style="251" customWidth="1"/>
    <col min="7" max="7" width="22.28515625" style="251" customWidth="1"/>
    <col min="8" max="8" width="0.5703125" style="251" customWidth="1"/>
    <col min="9" max="16384" width="9.140625" style="251"/>
  </cols>
  <sheetData>
    <row r="1" spans="1:8">
      <c r="A1" s="110" t="s">
        <v>359</v>
      </c>
      <c r="B1" s="112"/>
      <c r="C1" s="112"/>
      <c r="D1" s="112"/>
      <c r="E1" s="112"/>
      <c r="F1" s="112"/>
      <c r="G1" s="231" t="s">
        <v>101</v>
      </c>
      <c r="H1" s="232"/>
    </row>
    <row r="2" spans="1:8">
      <c r="A2" s="112" t="s">
        <v>132</v>
      </c>
      <c r="B2" s="112"/>
      <c r="C2" s="112"/>
      <c r="D2" s="112"/>
      <c r="E2" s="112"/>
      <c r="F2" s="112"/>
      <c r="G2" s="340" t="s">
        <v>459</v>
      </c>
      <c r="H2" s="232"/>
    </row>
    <row r="3" spans="1:8">
      <c r="A3" s="112"/>
      <c r="B3" s="112"/>
      <c r="C3" s="112"/>
      <c r="D3" s="112"/>
      <c r="E3" s="112"/>
      <c r="F3" s="112"/>
      <c r="G3" s="153"/>
      <c r="H3" s="232"/>
    </row>
    <row r="4" spans="1:8">
      <c r="A4" s="113" t="str">
        <f>'[1]ფორმა N2'!A4</f>
        <v>ანგარიშვალდებული პირის დასახელება:</v>
      </c>
      <c r="B4" s="112"/>
      <c r="C4" s="112"/>
      <c r="D4" s="112"/>
      <c r="E4" s="112"/>
      <c r="F4" s="112"/>
      <c r="G4" s="112"/>
      <c r="H4" s="155"/>
    </row>
    <row r="5" spans="1:8">
      <c r="A5" s="174"/>
      <c r="B5" s="289"/>
      <c r="C5" s="289" t="s">
        <v>662</v>
      </c>
      <c r="D5" s="289"/>
      <c r="E5" s="289"/>
      <c r="F5" s="289"/>
      <c r="G5" s="289"/>
      <c r="H5" s="155"/>
    </row>
    <row r="6" spans="1:8">
      <c r="A6" s="113"/>
      <c r="B6" s="112"/>
      <c r="C6" s="112"/>
      <c r="D6" s="112"/>
      <c r="E6" s="112"/>
      <c r="F6" s="112"/>
      <c r="G6" s="112"/>
      <c r="H6" s="155"/>
    </row>
    <row r="7" spans="1:8">
      <c r="A7" s="112"/>
      <c r="B7" s="112"/>
      <c r="C7" s="112"/>
      <c r="D7" s="112"/>
      <c r="E7" s="112"/>
      <c r="F7" s="112"/>
      <c r="G7" s="112"/>
      <c r="H7" s="156"/>
    </row>
    <row r="8" spans="1:8" ht="45.75" customHeight="1">
      <c r="A8" s="233" t="s">
        <v>310</v>
      </c>
      <c r="B8" s="233" t="s">
        <v>133</v>
      </c>
      <c r="C8" s="234" t="s">
        <v>357</v>
      </c>
      <c r="D8" s="234" t="s">
        <v>358</v>
      </c>
      <c r="E8" s="234" t="s">
        <v>269</v>
      </c>
      <c r="F8" s="233" t="s">
        <v>317</v>
      </c>
      <c r="G8" s="234" t="s">
        <v>311</v>
      </c>
      <c r="H8" s="156"/>
    </row>
    <row r="9" spans="1:8">
      <c r="A9" s="235" t="s">
        <v>312</v>
      </c>
      <c r="B9" s="236"/>
      <c r="C9" s="237"/>
      <c r="D9" s="238"/>
      <c r="E9" s="238"/>
      <c r="F9" s="238"/>
      <c r="G9" s="239">
        <v>0</v>
      </c>
      <c r="H9" s="156"/>
    </row>
    <row r="10" spans="1:8" ht="15.75">
      <c r="A10" s="236">
        <v>1</v>
      </c>
      <c r="B10" s="211"/>
      <c r="C10" s="240"/>
      <c r="D10" s="241"/>
      <c r="E10" s="241"/>
      <c r="F10" s="241"/>
      <c r="G10" s="242" t="str">
        <f>IF(ISBLANK(B10),"",G9+C10-D10)</f>
        <v/>
      </c>
      <c r="H10" s="156"/>
    </row>
    <row r="11" spans="1:8" ht="15.75">
      <c r="A11" s="236">
        <v>2</v>
      </c>
      <c r="B11" s="211"/>
      <c r="C11" s="240"/>
      <c r="D11" s="241"/>
      <c r="E11" s="241"/>
      <c r="F11" s="241"/>
      <c r="G11" s="242" t="str">
        <f t="shared" ref="G11:G38" si="0">IF(ISBLANK(B11),"",G10+C11-D11)</f>
        <v/>
      </c>
      <c r="H11" s="156"/>
    </row>
    <row r="12" spans="1:8" ht="15.75">
      <c r="A12" s="236">
        <v>3</v>
      </c>
      <c r="B12" s="211"/>
      <c r="C12" s="240"/>
      <c r="D12" s="241"/>
      <c r="E12" s="241"/>
      <c r="F12" s="241"/>
      <c r="G12" s="242" t="str">
        <f t="shared" si="0"/>
        <v/>
      </c>
      <c r="H12" s="156"/>
    </row>
    <row r="13" spans="1:8" ht="15.75">
      <c r="A13" s="236">
        <v>4</v>
      </c>
      <c r="B13" s="211"/>
      <c r="C13" s="240"/>
      <c r="D13" s="241"/>
      <c r="E13" s="241"/>
      <c r="F13" s="241"/>
      <c r="G13" s="242" t="str">
        <f t="shared" si="0"/>
        <v/>
      </c>
      <c r="H13" s="156"/>
    </row>
    <row r="14" spans="1:8" ht="15.75">
      <c r="A14" s="236">
        <v>5</v>
      </c>
      <c r="B14" s="211"/>
      <c r="C14" s="240"/>
      <c r="D14" s="241"/>
      <c r="E14" s="241"/>
      <c r="F14" s="241"/>
      <c r="G14" s="242" t="str">
        <f t="shared" si="0"/>
        <v/>
      </c>
      <c r="H14" s="156"/>
    </row>
    <row r="15" spans="1:8" ht="15.75">
      <c r="A15" s="236">
        <v>6</v>
      </c>
      <c r="B15" s="211"/>
      <c r="C15" s="240"/>
      <c r="D15" s="241"/>
      <c r="E15" s="241"/>
      <c r="F15" s="241"/>
      <c r="G15" s="242" t="str">
        <f t="shared" si="0"/>
        <v/>
      </c>
      <c r="H15" s="156"/>
    </row>
    <row r="16" spans="1:8" ht="15.75">
      <c r="A16" s="236">
        <v>7</v>
      </c>
      <c r="B16" s="211"/>
      <c r="C16" s="240"/>
      <c r="D16" s="241"/>
      <c r="E16" s="241"/>
      <c r="F16" s="241"/>
      <c r="G16" s="242" t="str">
        <f t="shared" si="0"/>
        <v/>
      </c>
      <c r="H16" s="156"/>
    </row>
    <row r="17" spans="1:8" ht="15.75">
      <c r="A17" s="236">
        <v>8</v>
      </c>
      <c r="B17" s="211"/>
      <c r="C17" s="240"/>
      <c r="D17" s="241"/>
      <c r="E17" s="241"/>
      <c r="F17" s="241"/>
      <c r="G17" s="242" t="str">
        <f t="shared" si="0"/>
        <v/>
      </c>
      <c r="H17" s="156"/>
    </row>
    <row r="18" spans="1:8" ht="15.75">
      <c r="A18" s="236">
        <v>9</v>
      </c>
      <c r="B18" s="211"/>
      <c r="C18" s="240"/>
      <c r="D18" s="241"/>
      <c r="E18" s="241"/>
      <c r="F18" s="241"/>
      <c r="G18" s="242" t="str">
        <f t="shared" si="0"/>
        <v/>
      </c>
      <c r="H18" s="156"/>
    </row>
    <row r="19" spans="1:8" ht="15.75">
      <c r="A19" s="236">
        <v>10</v>
      </c>
      <c r="B19" s="211"/>
      <c r="C19" s="240"/>
      <c r="D19" s="241"/>
      <c r="E19" s="241"/>
      <c r="F19" s="241"/>
      <c r="G19" s="242" t="str">
        <f t="shared" si="0"/>
        <v/>
      </c>
      <c r="H19" s="156"/>
    </row>
    <row r="20" spans="1:8" ht="15.75">
      <c r="A20" s="236">
        <v>11</v>
      </c>
      <c r="B20" s="211"/>
      <c r="C20" s="240"/>
      <c r="D20" s="241"/>
      <c r="E20" s="241"/>
      <c r="F20" s="241"/>
      <c r="G20" s="242" t="str">
        <f t="shared" si="0"/>
        <v/>
      </c>
      <c r="H20" s="156"/>
    </row>
    <row r="21" spans="1:8" ht="15.75">
      <c r="A21" s="236">
        <v>12</v>
      </c>
      <c r="B21" s="211"/>
      <c r="C21" s="240"/>
      <c r="D21" s="241"/>
      <c r="E21" s="241"/>
      <c r="F21" s="241"/>
      <c r="G21" s="242" t="str">
        <f t="shared" si="0"/>
        <v/>
      </c>
      <c r="H21" s="156"/>
    </row>
    <row r="22" spans="1:8" ht="15.75">
      <c r="A22" s="236">
        <v>13</v>
      </c>
      <c r="B22" s="211"/>
      <c r="C22" s="240"/>
      <c r="D22" s="241"/>
      <c r="E22" s="241"/>
      <c r="F22" s="241"/>
      <c r="G22" s="242" t="str">
        <f t="shared" si="0"/>
        <v/>
      </c>
      <c r="H22" s="156"/>
    </row>
    <row r="23" spans="1:8" ht="15.75">
      <c r="A23" s="236">
        <v>14</v>
      </c>
      <c r="B23" s="211"/>
      <c r="C23" s="240"/>
      <c r="D23" s="241"/>
      <c r="E23" s="241"/>
      <c r="F23" s="241"/>
      <c r="G23" s="242" t="str">
        <f t="shared" si="0"/>
        <v/>
      </c>
      <c r="H23" s="156"/>
    </row>
    <row r="24" spans="1:8" ht="15.75">
      <c r="A24" s="236">
        <v>15</v>
      </c>
      <c r="B24" s="211"/>
      <c r="C24" s="240"/>
      <c r="D24" s="241"/>
      <c r="E24" s="241"/>
      <c r="F24" s="241"/>
      <c r="G24" s="242" t="str">
        <f t="shared" si="0"/>
        <v/>
      </c>
      <c r="H24" s="156"/>
    </row>
    <row r="25" spans="1:8" ht="15.75">
      <c r="A25" s="236">
        <v>16</v>
      </c>
      <c r="B25" s="211"/>
      <c r="C25" s="240"/>
      <c r="D25" s="241"/>
      <c r="E25" s="241"/>
      <c r="F25" s="241"/>
      <c r="G25" s="242" t="str">
        <f t="shared" si="0"/>
        <v/>
      </c>
      <c r="H25" s="156"/>
    </row>
    <row r="26" spans="1:8" ht="15.75">
      <c r="A26" s="236">
        <v>17</v>
      </c>
      <c r="B26" s="211"/>
      <c r="C26" s="240"/>
      <c r="D26" s="241"/>
      <c r="E26" s="241"/>
      <c r="F26" s="241"/>
      <c r="G26" s="242" t="str">
        <f t="shared" si="0"/>
        <v/>
      </c>
      <c r="H26" s="156"/>
    </row>
    <row r="27" spans="1:8" ht="15.75">
      <c r="A27" s="236">
        <v>18</v>
      </c>
      <c r="B27" s="211"/>
      <c r="C27" s="240"/>
      <c r="D27" s="241"/>
      <c r="E27" s="241"/>
      <c r="F27" s="241"/>
      <c r="G27" s="242" t="str">
        <f t="shared" si="0"/>
        <v/>
      </c>
      <c r="H27" s="156"/>
    </row>
    <row r="28" spans="1:8" ht="15.75">
      <c r="A28" s="236">
        <v>19</v>
      </c>
      <c r="B28" s="211"/>
      <c r="C28" s="240"/>
      <c r="D28" s="241"/>
      <c r="E28" s="241"/>
      <c r="F28" s="241"/>
      <c r="G28" s="242" t="str">
        <f t="shared" si="0"/>
        <v/>
      </c>
      <c r="H28" s="156"/>
    </row>
    <row r="29" spans="1:8" ht="15.75">
      <c r="A29" s="236">
        <v>20</v>
      </c>
      <c r="B29" s="211"/>
      <c r="C29" s="240"/>
      <c r="D29" s="241"/>
      <c r="E29" s="241"/>
      <c r="F29" s="241"/>
      <c r="G29" s="242" t="str">
        <f t="shared" si="0"/>
        <v/>
      </c>
      <c r="H29" s="156"/>
    </row>
    <row r="30" spans="1:8" ht="15.75">
      <c r="A30" s="236">
        <v>21</v>
      </c>
      <c r="B30" s="211"/>
      <c r="C30" s="243"/>
      <c r="D30" s="244"/>
      <c r="E30" s="244"/>
      <c r="F30" s="244"/>
      <c r="G30" s="242" t="str">
        <f t="shared" si="0"/>
        <v/>
      </c>
      <c r="H30" s="156"/>
    </row>
    <row r="31" spans="1:8" ht="15.75">
      <c r="A31" s="236">
        <v>22</v>
      </c>
      <c r="B31" s="211"/>
      <c r="C31" s="243"/>
      <c r="D31" s="244"/>
      <c r="E31" s="244"/>
      <c r="F31" s="244"/>
      <c r="G31" s="242" t="str">
        <f t="shared" si="0"/>
        <v/>
      </c>
      <c r="H31" s="156"/>
    </row>
    <row r="32" spans="1:8" ht="15.75">
      <c r="A32" s="236">
        <v>23</v>
      </c>
      <c r="B32" s="211"/>
      <c r="C32" s="243"/>
      <c r="D32" s="244"/>
      <c r="E32" s="244"/>
      <c r="F32" s="244"/>
      <c r="G32" s="242" t="str">
        <f t="shared" si="0"/>
        <v/>
      </c>
      <c r="H32" s="156"/>
    </row>
    <row r="33" spans="1:10" ht="15.75">
      <c r="A33" s="236">
        <v>24</v>
      </c>
      <c r="B33" s="211"/>
      <c r="C33" s="243"/>
      <c r="D33" s="244"/>
      <c r="E33" s="244"/>
      <c r="F33" s="244"/>
      <c r="G33" s="242" t="str">
        <f t="shared" si="0"/>
        <v/>
      </c>
      <c r="H33" s="156"/>
    </row>
    <row r="34" spans="1:10" ht="15.75">
      <c r="A34" s="236">
        <v>25</v>
      </c>
      <c r="B34" s="211"/>
      <c r="C34" s="243"/>
      <c r="D34" s="244"/>
      <c r="E34" s="244"/>
      <c r="F34" s="244"/>
      <c r="G34" s="242" t="str">
        <f t="shared" si="0"/>
        <v/>
      </c>
      <c r="H34" s="156"/>
    </row>
    <row r="35" spans="1:10" ht="15.75">
      <c r="A35" s="236">
        <v>26</v>
      </c>
      <c r="B35" s="211"/>
      <c r="C35" s="243"/>
      <c r="D35" s="244"/>
      <c r="E35" s="244"/>
      <c r="F35" s="244"/>
      <c r="G35" s="242" t="str">
        <f t="shared" si="0"/>
        <v/>
      </c>
      <c r="H35" s="156"/>
    </row>
    <row r="36" spans="1:10" ht="15.75">
      <c r="A36" s="236">
        <v>27</v>
      </c>
      <c r="B36" s="211"/>
      <c r="C36" s="243"/>
      <c r="D36" s="244"/>
      <c r="E36" s="244"/>
      <c r="F36" s="244"/>
      <c r="G36" s="242" t="str">
        <f t="shared" si="0"/>
        <v/>
      </c>
      <c r="H36" s="156"/>
    </row>
    <row r="37" spans="1:10" ht="15.75">
      <c r="A37" s="236">
        <v>28</v>
      </c>
      <c r="B37" s="211"/>
      <c r="C37" s="243"/>
      <c r="D37" s="244"/>
      <c r="E37" s="244"/>
      <c r="F37" s="244"/>
      <c r="G37" s="242" t="str">
        <f t="shared" si="0"/>
        <v/>
      </c>
      <c r="H37" s="156"/>
    </row>
    <row r="38" spans="1:10" ht="15.75">
      <c r="A38" s="236">
        <v>29</v>
      </c>
      <c r="B38" s="211"/>
      <c r="C38" s="243"/>
      <c r="D38" s="244"/>
      <c r="E38" s="244"/>
      <c r="F38" s="244"/>
      <c r="G38" s="242" t="str">
        <f t="shared" si="0"/>
        <v/>
      </c>
      <c r="H38" s="156"/>
    </row>
    <row r="39" spans="1:10" ht="15.75">
      <c r="A39" s="236" t="s">
        <v>275</v>
      </c>
      <c r="B39" s="211"/>
      <c r="C39" s="243"/>
      <c r="D39" s="244"/>
      <c r="E39" s="244"/>
      <c r="F39" s="244"/>
      <c r="G39" s="242" t="str">
        <f>IF(ISBLANK(B39),"",#REF!+C39-D39)</f>
        <v/>
      </c>
      <c r="H39" s="156"/>
    </row>
    <row r="40" spans="1:10">
      <c r="A40" s="245" t="s">
        <v>313</v>
      </c>
      <c r="B40" s="246"/>
      <c r="C40" s="247"/>
      <c r="D40" s="248"/>
      <c r="E40" s="248"/>
      <c r="F40" s="249"/>
      <c r="G40" s="250">
        <v>0</v>
      </c>
      <c r="H40" s="156"/>
    </row>
    <row r="44" spans="1:10">
      <c r="B44" s="253" t="s">
        <v>99</v>
      </c>
      <c r="F44" s="254"/>
    </row>
    <row r="45" spans="1:10">
      <c r="F45" s="252"/>
      <c r="G45" s="252"/>
      <c r="H45" s="252"/>
      <c r="I45" s="252"/>
      <c r="J45" s="252"/>
    </row>
    <row r="46" spans="1:10">
      <c r="C46" s="255"/>
      <c r="F46" s="255"/>
      <c r="G46" s="256"/>
      <c r="H46" s="252"/>
      <c r="I46" s="252"/>
      <c r="J46" s="252"/>
    </row>
    <row r="47" spans="1:10">
      <c r="A47" s="252"/>
      <c r="C47" s="257" t="s">
        <v>262</v>
      </c>
      <c r="F47" s="258" t="s">
        <v>267</v>
      </c>
      <c r="G47" s="256"/>
      <c r="H47" s="252"/>
      <c r="I47" s="252"/>
      <c r="J47" s="252"/>
    </row>
    <row r="48" spans="1:10">
      <c r="A48" s="252"/>
      <c r="C48" s="259" t="s">
        <v>131</v>
      </c>
      <c r="F48" s="251" t="s">
        <v>263</v>
      </c>
      <c r="G48" s="252"/>
      <c r="H48" s="252"/>
      <c r="I48" s="252"/>
      <c r="J48" s="252"/>
    </row>
    <row r="49" spans="2:2" s="252" customFormat="1">
      <c r="B49" s="251"/>
    </row>
    <row r="50" spans="2:2" s="252" customFormat="1" ht="12.75"/>
    <row r="51" spans="2:2" s="252" customFormat="1" ht="12.75"/>
    <row r="52" spans="2:2" s="252" customFormat="1" ht="12.75"/>
    <row r="53" spans="2:2" s="252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70" zoomScaleSheetLayoutView="70" workbookViewId="0">
      <selection activeCell="A7" sqref="A7"/>
    </sheetView>
  </sheetViews>
  <sheetFormatPr defaultRowHeight="12.75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>
      <c r="A1" s="191" t="s">
        <v>301</v>
      </c>
      <c r="B1" s="192"/>
      <c r="C1" s="192"/>
      <c r="D1" s="192"/>
      <c r="E1" s="192"/>
      <c r="F1" s="114"/>
      <c r="G1" s="114"/>
      <c r="H1" s="114"/>
      <c r="I1" s="534" t="s">
        <v>101</v>
      </c>
      <c r="J1" s="534"/>
      <c r="K1" s="198"/>
    </row>
    <row r="2" spans="1:12" s="22" customFormat="1" ht="15">
      <c r="A2" s="156" t="s">
        <v>132</v>
      </c>
      <c r="B2" s="192"/>
      <c r="C2" s="192"/>
      <c r="D2" s="192"/>
      <c r="E2" s="192"/>
      <c r="F2" s="193"/>
      <c r="G2" s="194"/>
      <c r="H2" s="194"/>
      <c r="I2" s="527" t="s">
        <v>459</v>
      </c>
      <c r="J2" s="528"/>
      <c r="K2" s="198"/>
    </row>
    <row r="3" spans="1:12" s="22" customFormat="1" ht="15">
      <c r="A3" s="192"/>
      <c r="B3" s="192"/>
      <c r="C3" s="192"/>
      <c r="D3" s="192"/>
      <c r="E3" s="192"/>
      <c r="F3" s="193"/>
      <c r="G3" s="194"/>
      <c r="H3" s="194"/>
      <c r="I3" s="195"/>
      <c r="J3" s="111"/>
      <c r="K3" s="198"/>
    </row>
    <row r="4" spans="1:12" s="2" customFormat="1" ht="15">
      <c r="A4" s="112" t="str">
        <f>'ფორმა N2'!A4</f>
        <v>ანგარიშვალდებული პირის დასახელება:</v>
      </c>
      <c r="B4" s="112"/>
      <c r="C4" s="112"/>
      <c r="D4" s="112"/>
      <c r="E4" s="112"/>
      <c r="F4" s="113"/>
      <c r="G4" s="113"/>
      <c r="H4" s="113"/>
      <c r="I4" s="180"/>
      <c r="J4" s="112"/>
      <c r="K4" s="156"/>
      <c r="L4" s="22"/>
    </row>
    <row r="5" spans="1:12" s="2" customFormat="1" ht="15">
      <c r="A5" s="174" t="s">
        <v>662</v>
      </c>
      <c r="B5" s="175"/>
      <c r="C5" s="175"/>
      <c r="D5" s="175"/>
      <c r="E5" s="175"/>
      <c r="F5" s="58"/>
      <c r="G5" s="58"/>
      <c r="H5" s="58"/>
      <c r="I5" s="186"/>
      <c r="J5" s="58"/>
      <c r="K5" s="156"/>
    </row>
    <row r="6" spans="1:12" s="22" customFormat="1" ht="13.5">
      <c r="A6" s="196"/>
      <c r="B6" s="197"/>
      <c r="C6" s="197"/>
      <c r="D6" s="192"/>
      <c r="E6" s="192"/>
      <c r="F6" s="192"/>
      <c r="G6" s="192"/>
      <c r="H6" s="192"/>
      <c r="I6" s="192"/>
      <c r="J6" s="192"/>
      <c r="K6" s="198"/>
    </row>
    <row r="7" spans="1:12" ht="45">
      <c r="A7" s="187"/>
      <c r="B7" s="533" t="s">
        <v>212</v>
      </c>
      <c r="C7" s="533"/>
      <c r="D7" s="533" t="s">
        <v>289</v>
      </c>
      <c r="E7" s="533"/>
      <c r="F7" s="533" t="s">
        <v>290</v>
      </c>
      <c r="G7" s="533"/>
      <c r="H7" s="210" t="s">
        <v>276</v>
      </c>
      <c r="I7" s="533" t="s">
        <v>215</v>
      </c>
      <c r="J7" s="533"/>
      <c r="K7" s="199"/>
    </row>
    <row r="8" spans="1:12" ht="15">
      <c r="A8" s="188" t="s">
        <v>107</v>
      </c>
      <c r="B8" s="189" t="s">
        <v>214</v>
      </c>
      <c r="C8" s="190" t="s">
        <v>213</v>
      </c>
      <c r="D8" s="189" t="s">
        <v>214</v>
      </c>
      <c r="E8" s="190" t="s">
        <v>213</v>
      </c>
      <c r="F8" s="189" t="s">
        <v>214</v>
      </c>
      <c r="G8" s="190" t="s">
        <v>213</v>
      </c>
      <c r="H8" s="190" t="s">
        <v>213</v>
      </c>
      <c r="I8" s="189" t="s">
        <v>214</v>
      </c>
      <c r="J8" s="190" t="s">
        <v>213</v>
      </c>
      <c r="K8" s="199"/>
    </row>
    <row r="9" spans="1:12" ht="15">
      <c r="A9" s="59" t="s">
        <v>108</v>
      </c>
      <c r="B9" s="118">
        <f>SUM(B10,B14,B17)</f>
        <v>0</v>
      </c>
      <c r="C9" s="491">
        <f>SUM(C10,C14,C17)</f>
        <v>12400</v>
      </c>
      <c r="D9" s="118">
        <f t="shared" ref="D9:J9" si="0">SUM(D10,D14,D17)</f>
        <v>0</v>
      </c>
      <c r="E9" s="118">
        <f>SUM(E10,E14,E17)</f>
        <v>0</v>
      </c>
      <c r="F9" s="118">
        <f t="shared" si="0"/>
        <v>0</v>
      </c>
      <c r="G9" s="118">
        <f>SUM(G10,G14,G17)</f>
        <v>0</v>
      </c>
      <c r="H9" s="118">
        <f>SUM(H10,H14,H17)</f>
        <v>0</v>
      </c>
      <c r="I9" s="118">
        <f>SUM(I10,I14,I17)</f>
        <v>0</v>
      </c>
      <c r="J9" s="491">
        <f t="shared" si="0"/>
        <v>12400</v>
      </c>
      <c r="K9" s="199"/>
    </row>
    <row r="10" spans="1:12" s="485" customFormat="1" ht="15">
      <c r="A10" s="482" t="s">
        <v>109</v>
      </c>
      <c r="B10" s="483">
        <f>SUM(B11:B13)</f>
        <v>0</v>
      </c>
      <c r="C10" s="483"/>
      <c r="D10" s="483">
        <f t="shared" ref="D10:F10" si="1">SUM(D11:D13)</f>
        <v>0</v>
      </c>
      <c r="E10" s="483">
        <f>SUM(E11:E13)</f>
        <v>0</v>
      </c>
      <c r="F10" s="483">
        <f t="shared" si="1"/>
        <v>0</v>
      </c>
      <c r="G10" s="483">
        <f>SUM(G11:G13)</f>
        <v>0</v>
      </c>
      <c r="H10" s="483">
        <f>SUM(H11:H13)</f>
        <v>0</v>
      </c>
      <c r="I10" s="483">
        <f>SUM(I11:I13)</f>
        <v>0</v>
      </c>
      <c r="J10" s="483"/>
      <c r="K10" s="484"/>
    </row>
    <row r="11" spans="1:12" ht="15">
      <c r="A11" s="60" t="s">
        <v>110</v>
      </c>
      <c r="B11" s="25"/>
      <c r="C11" s="25"/>
      <c r="D11" s="25"/>
      <c r="E11" s="25"/>
      <c r="F11" s="25"/>
      <c r="G11" s="25"/>
      <c r="H11" s="25"/>
      <c r="I11" s="25"/>
      <c r="J11" s="25"/>
      <c r="K11" s="199"/>
    </row>
    <row r="12" spans="1:12" ht="15">
      <c r="A12" s="60" t="s">
        <v>111</v>
      </c>
      <c r="B12" s="25"/>
      <c r="C12" s="25"/>
      <c r="D12" s="25"/>
      <c r="E12" s="25"/>
      <c r="F12" s="25"/>
      <c r="G12" s="25"/>
      <c r="H12" s="25"/>
      <c r="I12" s="25"/>
      <c r="J12" s="25"/>
      <c r="K12" s="199"/>
    </row>
    <row r="13" spans="1:12" ht="15">
      <c r="A13" s="60" t="s">
        <v>112</v>
      </c>
      <c r="B13" s="25"/>
      <c r="C13" s="25"/>
      <c r="D13" s="25"/>
      <c r="E13" s="25"/>
      <c r="F13" s="25"/>
      <c r="G13" s="25"/>
      <c r="H13" s="25"/>
      <c r="I13" s="25"/>
      <c r="J13" s="25"/>
      <c r="K13" s="199"/>
    </row>
    <row r="14" spans="1:12" s="485" customFormat="1" ht="15">
      <c r="A14" s="482" t="s">
        <v>113</v>
      </c>
      <c r="B14" s="483">
        <f>SUM(B15:B16)</f>
        <v>0</v>
      </c>
      <c r="C14" s="25">
        <v>12400</v>
      </c>
      <c r="D14" s="483">
        <f t="shared" ref="D14:F14" si="2">SUM(D15:D16)</f>
        <v>0</v>
      </c>
      <c r="E14" s="483">
        <f>SUM(E15:E16)</f>
        <v>0</v>
      </c>
      <c r="F14" s="483">
        <f t="shared" si="2"/>
        <v>0</v>
      </c>
      <c r="G14" s="483">
        <f>SUM(G15:G16)</f>
        <v>0</v>
      </c>
      <c r="H14" s="483">
        <f>SUM(H15:H16)</f>
        <v>0</v>
      </c>
      <c r="I14" s="483">
        <f>SUM(I15:I16)</f>
        <v>0</v>
      </c>
      <c r="J14" s="25">
        <f>C14+E14-G14-H14</f>
        <v>12400</v>
      </c>
      <c r="K14" s="484"/>
    </row>
    <row r="15" spans="1:12" ht="15">
      <c r="A15" s="60" t="s">
        <v>114</v>
      </c>
      <c r="B15" s="25">
        <v>0</v>
      </c>
      <c r="C15" s="25">
        <v>12400</v>
      </c>
      <c r="D15" s="25"/>
      <c r="E15" s="25"/>
      <c r="F15" s="25"/>
      <c r="G15" s="25"/>
      <c r="H15" s="25"/>
      <c r="I15" s="25">
        <f>B15+D15-F15</f>
        <v>0</v>
      </c>
      <c r="J15" s="25">
        <f>C15+E15-G15-H15</f>
        <v>12400</v>
      </c>
      <c r="K15" s="199"/>
    </row>
    <row r="16" spans="1:12" ht="15">
      <c r="A16" s="60" t="s">
        <v>115</v>
      </c>
      <c r="B16" s="25">
        <v>0</v>
      </c>
      <c r="C16" s="25">
        <v>0</v>
      </c>
      <c r="D16" s="25">
        <v>0</v>
      </c>
      <c r="E16" s="25">
        <v>0</v>
      </c>
      <c r="F16" s="25"/>
      <c r="G16" s="25"/>
      <c r="H16" s="25"/>
      <c r="I16" s="25">
        <f>B16+D16-F16</f>
        <v>0</v>
      </c>
      <c r="J16" s="25">
        <f>C16+E16-G16-H16</f>
        <v>0</v>
      </c>
      <c r="K16" s="199"/>
    </row>
    <row r="17" spans="1:11" ht="15">
      <c r="A17" s="60" t="s">
        <v>116</v>
      </c>
      <c r="B17" s="187">
        <f>SUM(B18:B19,B22,B23)</f>
        <v>0</v>
      </c>
      <c r="C17" s="187">
        <f>SUM(C18:C19,C22,C23)</f>
        <v>0</v>
      </c>
      <c r="D17" s="187">
        <f t="shared" ref="D17:J17" si="3">SUM(D18:D19,D22,D23)</f>
        <v>0</v>
      </c>
      <c r="E17" s="187">
        <f>SUM(E18:E19,E22,E23)</f>
        <v>0</v>
      </c>
      <c r="F17" s="187">
        <f t="shared" si="3"/>
        <v>0</v>
      </c>
      <c r="G17" s="187">
        <f>SUM(G18:G19,G22,G23)</f>
        <v>0</v>
      </c>
      <c r="H17" s="187">
        <f>SUM(H18:H19,H22,H23)</f>
        <v>0</v>
      </c>
      <c r="I17" s="187">
        <f>SUM(I18:I19,I22,I23)</f>
        <v>0</v>
      </c>
      <c r="J17" s="187">
        <f t="shared" si="3"/>
        <v>0</v>
      </c>
      <c r="K17" s="199"/>
    </row>
    <row r="18" spans="1:11" ht="15">
      <c r="A18" s="60" t="s">
        <v>117</v>
      </c>
      <c r="B18" s="25"/>
      <c r="C18" s="25"/>
      <c r="D18" s="25"/>
      <c r="E18" s="25"/>
      <c r="F18" s="25"/>
      <c r="G18" s="25"/>
      <c r="H18" s="25"/>
      <c r="I18" s="25"/>
      <c r="J18" s="25"/>
      <c r="K18" s="199"/>
    </row>
    <row r="19" spans="1:11" ht="15">
      <c r="A19" s="60" t="s">
        <v>118</v>
      </c>
      <c r="B19" s="187">
        <f>SUM(B20:B21)</f>
        <v>0</v>
      </c>
      <c r="C19" s="187">
        <f>SUM(C20:C21)</f>
        <v>0</v>
      </c>
      <c r="D19" s="187">
        <f t="shared" ref="D19:J19" si="4">SUM(D20:D21)</f>
        <v>0</v>
      </c>
      <c r="E19" s="187">
        <f>SUM(E20:E21)</f>
        <v>0</v>
      </c>
      <c r="F19" s="187">
        <f t="shared" si="4"/>
        <v>0</v>
      </c>
      <c r="G19" s="187">
        <f>SUM(G20:G21)</f>
        <v>0</v>
      </c>
      <c r="H19" s="187">
        <f>SUM(H20:H21)</f>
        <v>0</v>
      </c>
      <c r="I19" s="187">
        <f>SUM(I20:I21)</f>
        <v>0</v>
      </c>
      <c r="J19" s="187">
        <f t="shared" si="4"/>
        <v>0</v>
      </c>
      <c r="K19" s="199"/>
    </row>
    <row r="20" spans="1:11" ht="15">
      <c r="A20" s="60" t="s">
        <v>119</v>
      </c>
      <c r="B20" s="25"/>
      <c r="C20" s="25"/>
      <c r="D20" s="25"/>
      <c r="E20" s="25"/>
      <c r="F20" s="25"/>
      <c r="G20" s="25"/>
      <c r="H20" s="25"/>
      <c r="I20" s="25"/>
      <c r="J20" s="25"/>
      <c r="K20" s="199"/>
    </row>
    <row r="21" spans="1:11" ht="15">
      <c r="A21" s="60" t="s">
        <v>120</v>
      </c>
      <c r="B21" s="25">
        <v>0</v>
      </c>
      <c r="C21" s="25">
        <v>0</v>
      </c>
      <c r="D21" s="25"/>
      <c r="E21" s="25"/>
      <c r="F21" s="25"/>
      <c r="G21" s="25"/>
      <c r="H21" s="25"/>
      <c r="I21" s="25">
        <f>B21+D21-F21</f>
        <v>0</v>
      </c>
      <c r="J21" s="25">
        <f>C21+E21-G21-H21</f>
        <v>0</v>
      </c>
      <c r="K21" s="199"/>
    </row>
    <row r="22" spans="1:11" ht="15">
      <c r="A22" s="60" t="s">
        <v>121</v>
      </c>
      <c r="B22" s="25"/>
      <c r="C22" s="25"/>
      <c r="D22" s="25"/>
      <c r="E22" s="25"/>
      <c r="F22" s="25"/>
      <c r="G22" s="25"/>
      <c r="H22" s="25"/>
      <c r="I22" s="25"/>
      <c r="J22" s="25"/>
      <c r="K22" s="199"/>
    </row>
    <row r="23" spans="1:11" ht="15">
      <c r="A23" s="60" t="s">
        <v>122</v>
      </c>
      <c r="B23" s="25"/>
      <c r="C23" s="25"/>
      <c r="D23" s="25"/>
      <c r="E23" s="25"/>
      <c r="F23" s="25"/>
      <c r="G23" s="25"/>
      <c r="H23" s="25"/>
      <c r="I23" s="25"/>
      <c r="J23" s="25"/>
      <c r="K23" s="199"/>
    </row>
    <row r="24" spans="1:11" ht="15">
      <c r="A24" s="59" t="s">
        <v>123</v>
      </c>
      <c r="B24" s="118">
        <f>SUM(B25:B31)</f>
        <v>0</v>
      </c>
      <c r="C24" s="118">
        <f t="shared" ref="C24:J24" si="5">SUM(C25:C31)</f>
        <v>0</v>
      </c>
      <c r="D24" s="118">
        <f t="shared" si="5"/>
        <v>0</v>
      </c>
      <c r="E24" s="118">
        <f t="shared" si="5"/>
        <v>0</v>
      </c>
      <c r="F24" s="118">
        <f t="shared" si="5"/>
        <v>0</v>
      </c>
      <c r="G24" s="118">
        <f t="shared" si="5"/>
        <v>0</v>
      </c>
      <c r="H24" s="118">
        <f t="shared" si="5"/>
        <v>0</v>
      </c>
      <c r="I24" s="118">
        <f t="shared" si="5"/>
        <v>0</v>
      </c>
      <c r="J24" s="118">
        <f t="shared" si="5"/>
        <v>0</v>
      </c>
      <c r="K24" s="199"/>
    </row>
    <row r="25" spans="1:11" ht="15">
      <c r="A25" s="60" t="s">
        <v>252</v>
      </c>
      <c r="B25" s="25"/>
      <c r="C25" s="25"/>
      <c r="D25" s="25"/>
      <c r="E25" s="25"/>
      <c r="F25" s="25"/>
      <c r="G25" s="25"/>
      <c r="H25" s="25"/>
      <c r="I25" s="25"/>
      <c r="J25" s="25"/>
      <c r="K25" s="199"/>
    </row>
    <row r="26" spans="1:11" ht="15">
      <c r="A26" s="60" t="s">
        <v>253</v>
      </c>
      <c r="B26" s="25"/>
      <c r="C26" s="25"/>
      <c r="D26" s="25"/>
      <c r="E26" s="25"/>
      <c r="F26" s="25"/>
      <c r="G26" s="25"/>
      <c r="H26" s="25"/>
      <c r="I26" s="25"/>
      <c r="J26" s="25"/>
      <c r="K26" s="199"/>
    </row>
    <row r="27" spans="1:11" ht="15">
      <c r="A27" s="60" t="s">
        <v>254</v>
      </c>
      <c r="B27" s="25"/>
      <c r="C27" s="25"/>
      <c r="D27" s="25"/>
      <c r="E27" s="25"/>
      <c r="F27" s="25"/>
      <c r="G27" s="25"/>
      <c r="H27" s="25"/>
      <c r="I27" s="25"/>
      <c r="J27" s="25"/>
      <c r="K27" s="199"/>
    </row>
    <row r="28" spans="1:11" ht="15">
      <c r="A28" s="60" t="s">
        <v>255</v>
      </c>
      <c r="B28" s="25"/>
      <c r="C28" s="25"/>
      <c r="D28" s="25"/>
      <c r="E28" s="25"/>
      <c r="F28" s="25"/>
      <c r="G28" s="25"/>
      <c r="H28" s="25"/>
      <c r="I28" s="25"/>
      <c r="J28" s="25"/>
      <c r="K28" s="199"/>
    </row>
    <row r="29" spans="1:11" ht="15">
      <c r="A29" s="60" t="s">
        <v>256</v>
      </c>
      <c r="B29" s="25"/>
      <c r="C29" s="25"/>
      <c r="D29" s="25"/>
      <c r="E29" s="25"/>
      <c r="F29" s="25"/>
      <c r="G29" s="25"/>
      <c r="H29" s="25"/>
      <c r="I29" s="25"/>
      <c r="J29" s="25"/>
      <c r="K29" s="199"/>
    </row>
    <row r="30" spans="1:11" ht="15">
      <c r="A30" s="60" t="s">
        <v>257</v>
      </c>
      <c r="B30" s="25"/>
      <c r="C30" s="25"/>
      <c r="D30" s="25"/>
      <c r="E30" s="25"/>
      <c r="F30" s="25"/>
      <c r="G30" s="25"/>
      <c r="H30" s="25"/>
      <c r="I30" s="25"/>
      <c r="J30" s="25"/>
      <c r="K30" s="199"/>
    </row>
    <row r="31" spans="1:11" ht="15">
      <c r="A31" s="60" t="s">
        <v>258</v>
      </c>
      <c r="B31" s="25">
        <v>0</v>
      </c>
      <c r="C31" s="25">
        <v>0</v>
      </c>
      <c r="D31" s="25">
        <v>0</v>
      </c>
      <c r="E31" s="25">
        <v>0</v>
      </c>
      <c r="F31" s="25"/>
      <c r="G31" s="25"/>
      <c r="H31" s="25"/>
      <c r="I31" s="25">
        <f>B31+D31-F31</f>
        <v>0</v>
      </c>
      <c r="J31" s="25">
        <f>C31+E31-G31-H31</f>
        <v>0</v>
      </c>
      <c r="K31" s="199"/>
    </row>
    <row r="32" spans="1:11" ht="15">
      <c r="A32" s="59" t="s">
        <v>124</v>
      </c>
      <c r="B32" s="118">
        <f>SUM(B33:B35)</f>
        <v>0</v>
      </c>
      <c r="C32" s="118">
        <f>SUM(C33:C35)</f>
        <v>0</v>
      </c>
      <c r="D32" s="118">
        <f t="shared" ref="D32:J32" si="6">SUM(D33:D35)</f>
        <v>0</v>
      </c>
      <c r="E32" s="118">
        <f>SUM(E33:E35)</f>
        <v>0</v>
      </c>
      <c r="F32" s="118">
        <f t="shared" si="6"/>
        <v>0</v>
      </c>
      <c r="G32" s="118">
        <f>SUM(G33:G35)</f>
        <v>0</v>
      </c>
      <c r="H32" s="118">
        <f>SUM(H33:H35)</f>
        <v>0</v>
      </c>
      <c r="I32" s="118">
        <f>SUM(I33:I35)</f>
        <v>0</v>
      </c>
      <c r="J32" s="118">
        <f t="shared" si="6"/>
        <v>0</v>
      </c>
      <c r="K32" s="199"/>
    </row>
    <row r="33" spans="1:11" ht="15">
      <c r="A33" s="60" t="s">
        <v>259</v>
      </c>
      <c r="B33" s="25"/>
      <c r="C33" s="25"/>
      <c r="D33" s="25"/>
      <c r="E33" s="25"/>
      <c r="F33" s="25"/>
      <c r="G33" s="25"/>
      <c r="H33" s="25"/>
      <c r="I33" s="25"/>
      <c r="J33" s="25"/>
      <c r="K33" s="199"/>
    </row>
    <row r="34" spans="1:11" ht="15">
      <c r="A34" s="60" t="s">
        <v>260</v>
      </c>
      <c r="B34" s="25"/>
      <c r="C34" s="25"/>
      <c r="D34" s="25"/>
      <c r="E34" s="25"/>
      <c r="F34" s="25"/>
      <c r="G34" s="25"/>
      <c r="H34" s="25"/>
      <c r="I34" s="25"/>
      <c r="J34" s="25"/>
      <c r="K34" s="199"/>
    </row>
    <row r="35" spans="1:11" ht="15">
      <c r="A35" s="60" t="s">
        <v>261</v>
      </c>
      <c r="B35" s="25"/>
      <c r="C35" s="25"/>
      <c r="D35" s="25"/>
      <c r="E35" s="25"/>
      <c r="F35" s="25"/>
      <c r="G35" s="25"/>
      <c r="H35" s="25"/>
      <c r="I35" s="25"/>
      <c r="J35" s="25"/>
      <c r="K35" s="199"/>
    </row>
    <row r="36" spans="1:11" ht="15">
      <c r="A36" s="59" t="s">
        <v>125</v>
      </c>
      <c r="B36" s="118">
        <f t="shared" ref="B36:J36" si="7">SUM(B37:B39,B42)</f>
        <v>0</v>
      </c>
      <c r="C36" s="118">
        <f t="shared" si="7"/>
        <v>0</v>
      </c>
      <c r="D36" s="118">
        <f t="shared" si="7"/>
        <v>0</v>
      </c>
      <c r="E36" s="118">
        <f t="shared" si="7"/>
        <v>0</v>
      </c>
      <c r="F36" s="118">
        <f t="shared" si="7"/>
        <v>0</v>
      </c>
      <c r="G36" s="118">
        <f t="shared" si="7"/>
        <v>0</v>
      </c>
      <c r="H36" s="118">
        <f t="shared" si="7"/>
        <v>0</v>
      </c>
      <c r="I36" s="118">
        <f t="shared" si="7"/>
        <v>0</v>
      </c>
      <c r="J36" s="118">
        <f t="shared" si="7"/>
        <v>0</v>
      </c>
      <c r="K36" s="199"/>
    </row>
    <row r="37" spans="1:11" ht="15">
      <c r="A37" s="60" t="s">
        <v>126</v>
      </c>
      <c r="B37" s="25"/>
      <c r="C37" s="25"/>
      <c r="D37" s="25"/>
      <c r="E37" s="25"/>
      <c r="F37" s="25"/>
      <c r="G37" s="25"/>
      <c r="H37" s="25"/>
      <c r="I37" s="25"/>
      <c r="J37" s="25"/>
      <c r="K37" s="199"/>
    </row>
    <row r="38" spans="1:11" ht="15">
      <c r="A38" s="60" t="s">
        <v>127</v>
      </c>
      <c r="B38" s="25"/>
      <c r="C38" s="25"/>
      <c r="D38" s="25"/>
      <c r="E38" s="25"/>
      <c r="F38" s="25"/>
      <c r="G38" s="25"/>
      <c r="H38" s="25"/>
      <c r="I38" s="25"/>
      <c r="J38" s="25"/>
      <c r="K38" s="199"/>
    </row>
    <row r="39" spans="1:11" ht="15">
      <c r="A39" s="60" t="s">
        <v>128</v>
      </c>
      <c r="B39" s="187">
        <f t="shared" ref="B39:J39" si="8">SUM(B40:B41)</f>
        <v>0</v>
      </c>
      <c r="C39" s="187">
        <f t="shared" si="8"/>
        <v>0</v>
      </c>
      <c r="D39" s="187">
        <f t="shared" si="8"/>
        <v>0</v>
      </c>
      <c r="E39" s="187">
        <f t="shared" si="8"/>
        <v>0</v>
      </c>
      <c r="F39" s="187">
        <f t="shared" si="8"/>
        <v>0</v>
      </c>
      <c r="G39" s="187">
        <f t="shared" si="8"/>
        <v>0</v>
      </c>
      <c r="H39" s="187">
        <f t="shared" si="8"/>
        <v>0</v>
      </c>
      <c r="I39" s="187">
        <f t="shared" si="8"/>
        <v>0</v>
      </c>
      <c r="J39" s="187">
        <f t="shared" si="8"/>
        <v>0</v>
      </c>
      <c r="K39" s="199"/>
    </row>
    <row r="40" spans="1:11" ht="30">
      <c r="A40" s="60" t="s">
        <v>415</v>
      </c>
      <c r="B40" s="25"/>
      <c r="C40" s="25"/>
      <c r="D40" s="25"/>
      <c r="E40" s="25"/>
      <c r="F40" s="25"/>
      <c r="G40" s="25"/>
      <c r="H40" s="25"/>
      <c r="I40" s="25"/>
      <c r="J40" s="25"/>
      <c r="K40" s="199"/>
    </row>
    <row r="41" spans="1:11" ht="15">
      <c r="A41" s="60" t="s">
        <v>129</v>
      </c>
      <c r="B41" s="25"/>
      <c r="C41" s="25"/>
      <c r="D41" s="25"/>
      <c r="E41" s="25"/>
      <c r="F41" s="25"/>
      <c r="G41" s="25"/>
      <c r="H41" s="25"/>
      <c r="I41" s="25"/>
      <c r="J41" s="25"/>
      <c r="K41" s="199"/>
    </row>
    <row r="42" spans="1:11" ht="15">
      <c r="A42" s="60" t="s">
        <v>130</v>
      </c>
      <c r="B42" s="25"/>
      <c r="C42" s="25"/>
      <c r="D42" s="25"/>
      <c r="E42" s="25"/>
      <c r="F42" s="25"/>
      <c r="G42" s="25"/>
      <c r="H42" s="25"/>
      <c r="I42" s="25"/>
      <c r="J42" s="25"/>
      <c r="K42" s="199"/>
    </row>
    <row r="43" spans="1:11" ht="15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/>
    <row r="45" spans="1:11" s="22" customFormat="1">
      <c r="A45" s="24"/>
    </row>
    <row r="46" spans="1:11" s="2" customFormat="1" ht="15">
      <c r="A46" s="104" t="s">
        <v>99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103"/>
      <c r="C48" s="103"/>
      <c r="F48" s="103"/>
      <c r="G48" s="106"/>
      <c r="H48" s="103"/>
      <c r="I48"/>
      <c r="J48"/>
    </row>
    <row r="49" spans="1:10" s="2" customFormat="1" ht="15">
      <c r="B49" s="102" t="s">
        <v>262</v>
      </c>
      <c r="F49" s="12" t="s">
        <v>267</v>
      </c>
      <c r="G49" s="105"/>
      <c r="I49"/>
      <c r="J49"/>
    </row>
    <row r="50" spans="1:10" s="2" customFormat="1" ht="15">
      <c r="B50" s="97" t="s">
        <v>131</v>
      </c>
      <c r="F50" s="2" t="s">
        <v>263</v>
      </c>
      <c r="G50"/>
      <c r="I50"/>
      <c r="J50"/>
    </row>
    <row r="51" spans="1:10" customFormat="1" ht="15">
      <c r="A51" s="2"/>
      <c r="B51" s="24"/>
      <c r="H51" s="24"/>
    </row>
    <row r="52" spans="1:10" s="2" customFormat="1" ht="15">
      <c r="A52" s="11"/>
      <c r="B52" s="11"/>
      <c r="C52" s="11"/>
    </row>
    <row r="53" spans="1:10" ht="15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70" zoomScaleSheetLayoutView="70" workbookViewId="0">
      <selection activeCell="C9" sqref="C9"/>
    </sheetView>
  </sheetViews>
  <sheetFormatPr defaultRowHeight="12.75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95" customWidth="1"/>
    <col min="11" max="11" width="12.7109375" style="95" customWidth="1"/>
    <col min="12" max="12" width="9.140625" style="96"/>
    <col min="13" max="16384" width="9.140625" style="24"/>
  </cols>
  <sheetData>
    <row r="1" spans="1:12" s="22" customFormat="1" ht="15">
      <c r="A1" s="191" t="s">
        <v>302</v>
      </c>
      <c r="B1" s="192"/>
      <c r="C1" s="192"/>
      <c r="D1" s="192"/>
      <c r="E1" s="192"/>
      <c r="F1" s="192"/>
      <c r="G1" s="198"/>
      <c r="H1" s="136" t="s">
        <v>190</v>
      </c>
      <c r="I1" s="198"/>
      <c r="J1" s="99"/>
      <c r="K1" s="99"/>
      <c r="L1" s="99"/>
    </row>
    <row r="2" spans="1:12" s="22" customFormat="1" ht="15">
      <c r="A2" s="156" t="s">
        <v>132</v>
      </c>
      <c r="B2" s="192"/>
      <c r="C2" s="192"/>
      <c r="D2" s="192"/>
      <c r="E2" s="192"/>
      <c r="F2" s="192"/>
      <c r="G2" s="200"/>
      <c r="H2" s="340" t="s">
        <v>459</v>
      </c>
      <c r="I2" s="200"/>
      <c r="J2" s="99"/>
      <c r="K2" s="99"/>
      <c r="L2" s="99"/>
    </row>
    <row r="3" spans="1:12" s="22" customFormat="1" ht="15">
      <c r="A3" s="192"/>
      <c r="B3" s="192"/>
      <c r="C3" s="192"/>
      <c r="D3" s="192"/>
      <c r="E3" s="192"/>
      <c r="F3" s="192"/>
      <c r="G3" s="200"/>
      <c r="H3" s="195"/>
      <c r="I3" s="200"/>
      <c r="J3" s="99"/>
      <c r="K3" s="99"/>
      <c r="L3" s="99"/>
    </row>
    <row r="4" spans="1:12" s="2" customFormat="1" ht="15">
      <c r="A4" s="112" t="str">
        <f>'ფორმა N2'!A4</f>
        <v>ანგარიშვალდებული პირის დასახელება:</v>
      </c>
      <c r="B4" s="112"/>
      <c r="C4" s="112"/>
      <c r="D4" s="112"/>
      <c r="E4" s="192"/>
      <c r="F4" s="192"/>
      <c r="G4" s="192"/>
      <c r="H4" s="192"/>
      <c r="I4" s="198"/>
      <c r="J4" s="95"/>
      <c r="K4" s="95"/>
      <c r="L4" s="22"/>
    </row>
    <row r="5" spans="1:12" s="2" customFormat="1" ht="15">
      <c r="A5" s="174"/>
      <c r="B5" s="175"/>
      <c r="C5" s="175" t="s">
        <v>662</v>
      </c>
      <c r="D5" s="175"/>
      <c r="E5" s="202"/>
      <c r="F5" s="203"/>
      <c r="G5" s="203"/>
      <c r="H5" s="203"/>
      <c r="I5" s="198"/>
      <c r="J5" s="95"/>
      <c r="K5" s="95"/>
      <c r="L5" s="12"/>
    </row>
    <row r="6" spans="1:12" s="22" customFormat="1" ht="13.5">
      <c r="A6" s="196"/>
      <c r="B6" s="197"/>
      <c r="C6" s="197"/>
      <c r="D6" s="197"/>
      <c r="E6" s="192"/>
      <c r="F6" s="192"/>
      <c r="G6" s="192"/>
      <c r="H6" s="192"/>
      <c r="I6" s="198"/>
      <c r="J6" s="95"/>
      <c r="K6" s="95"/>
      <c r="L6" s="95"/>
    </row>
    <row r="7" spans="1:12" ht="30">
      <c r="A7" s="188" t="s">
        <v>64</v>
      </c>
      <c r="B7" s="188" t="s">
        <v>368</v>
      </c>
      <c r="C7" s="190" t="s">
        <v>369</v>
      </c>
      <c r="D7" s="190" t="s">
        <v>229</v>
      </c>
      <c r="E7" s="190" t="s">
        <v>234</v>
      </c>
      <c r="F7" s="190" t="s">
        <v>235</v>
      </c>
      <c r="G7" s="190" t="s">
        <v>236</v>
      </c>
      <c r="H7" s="190" t="s">
        <v>237</v>
      </c>
      <c r="I7" s="198"/>
    </row>
    <row r="8" spans="1:12" ht="15">
      <c r="A8" s="188">
        <v>1</v>
      </c>
      <c r="B8" s="188">
        <v>2</v>
      </c>
      <c r="C8" s="190">
        <v>3</v>
      </c>
      <c r="D8" s="188">
        <v>4</v>
      </c>
      <c r="E8" s="190">
        <v>5</v>
      </c>
      <c r="F8" s="188">
        <v>6</v>
      </c>
      <c r="G8" s="190">
        <v>7</v>
      </c>
      <c r="H8" s="190">
        <v>8</v>
      </c>
      <c r="I8" s="198"/>
    </row>
    <row r="9" spans="1:12" s="485" customFormat="1" ht="15">
      <c r="A9" s="430">
        <v>1</v>
      </c>
      <c r="B9" s="359"/>
      <c r="C9" s="359"/>
      <c r="D9" s="359"/>
      <c r="E9" s="359"/>
      <c r="F9" s="359"/>
      <c r="G9" s="486"/>
      <c r="H9" s="359"/>
      <c r="I9" s="198"/>
      <c r="J9" s="95"/>
      <c r="K9" s="95"/>
      <c r="L9" s="487"/>
    </row>
    <row r="10" spans="1:12" ht="15">
      <c r="A10" s="100">
        <v>2</v>
      </c>
      <c r="B10" s="25"/>
      <c r="C10" s="25"/>
      <c r="D10" s="25"/>
      <c r="E10" s="25"/>
      <c r="F10" s="25"/>
      <c r="G10" s="211"/>
      <c r="H10" s="25"/>
      <c r="I10" s="198"/>
    </row>
    <row r="11" spans="1:12" ht="15">
      <c r="A11" s="100">
        <v>3</v>
      </c>
      <c r="B11" s="25"/>
      <c r="C11" s="25"/>
      <c r="D11" s="25"/>
      <c r="E11" s="25"/>
      <c r="F11" s="25"/>
      <c r="G11" s="211"/>
      <c r="H11" s="25"/>
      <c r="I11" s="198"/>
    </row>
    <row r="12" spans="1:12" ht="15">
      <c r="A12" s="100">
        <v>4</v>
      </c>
      <c r="B12" s="25"/>
      <c r="C12" s="25"/>
      <c r="D12" s="25"/>
      <c r="E12" s="25"/>
      <c r="F12" s="25"/>
      <c r="G12" s="211"/>
      <c r="H12" s="25"/>
      <c r="I12" s="198"/>
    </row>
    <row r="13" spans="1:12" ht="15">
      <c r="A13" s="100">
        <v>5</v>
      </c>
      <c r="B13" s="25"/>
      <c r="C13" s="25"/>
      <c r="D13" s="25"/>
      <c r="E13" s="25"/>
      <c r="F13" s="25"/>
      <c r="G13" s="211"/>
      <c r="H13" s="25"/>
      <c r="I13" s="198"/>
    </row>
    <row r="14" spans="1:12" ht="15">
      <c r="A14" s="100">
        <v>6</v>
      </c>
      <c r="B14" s="25"/>
      <c r="C14" s="25"/>
      <c r="D14" s="25"/>
      <c r="E14" s="25"/>
      <c r="F14" s="25"/>
      <c r="G14" s="211"/>
      <c r="H14" s="25"/>
      <c r="I14" s="198"/>
    </row>
    <row r="15" spans="1:12" s="22" customFormat="1" ht="15">
      <c r="A15" s="100">
        <v>7</v>
      </c>
      <c r="B15" s="25"/>
      <c r="C15" s="25"/>
      <c r="D15" s="25"/>
      <c r="E15" s="25"/>
      <c r="F15" s="25"/>
      <c r="G15" s="211"/>
      <c r="H15" s="25"/>
      <c r="I15" s="198"/>
      <c r="J15" s="95"/>
      <c r="K15" s="95"/>
      <c r="L15" s="95"/>
    </row>
    <row r="16" spans="1:12" s="22" customFormat="1" ht="15">
      <c r="A16" s="100">
        <v>8</v>
      </c>
      <c r="B16" s="25"/>
      <c r="C16" s="25"/>
      <c r="D16" s="25"/>
      <c r="E16" s="25"/>
      <c r="F16" s="25"/>
      <c r="G16" s="211"/>
      <c r="H16" s="25"/>
      <c r="I16" s="198"/>
      <c r="J16" s="95"/>
      <c r="K16" s="95"/>
      <c r="L16" s="95"/>
    </row>
    <row r="17" spans="1:12" s="22" customFormat="1" ht="15">
      <c r="A17" s="100">
        <v>9</v>
      </c>
      <c r="B17" s="25"/>
      <c r="C17" s="25"/>
      <c r="D17" s="25"/>
      <c r="E17" s="25"/>
      <c r="F17" s="25"/>
      <c r="G17" s="211"/>
      <c r="H17" s="25"/>
      <c r="I17" s="198"/>
      <c r="J17" s="95"/>
      <c r="K17" s="95"/>
      <c r="L17" s="95"/>
    </row>
    <row r="18" spans="1:12" s="22" customFormat="1" ht="15">
      <c r="A18" s="100">
        <v>10</v>
      </c>
      <c r="B18" s="25"/>
      <c r="C18" s="25"/>
      <c r="D18" s="25"/>
      <c r="E18" s="25"/>
      <c r="F18" s="25"/>
      <c r="G18" s="211"/>
      <c r="H18" s="25"/>
      <c r="I18" s="198"/>
      <c r="J18" s="95"/>
      <c r="K18" s="95"/>
      <c r="L18" s="95"/>
    </row>
    <row r="19" spans="1:12" s="22" customFormat="1" ht="15">
      <c r="A19" s="100">
        <v>11</v>
      </c>
      <c r="B19" s="25"/>
      <c r="C19" s="25"/>
      <c r="D19" s="25"/>
      <c r="E19" s="25"/>
      <c r="F19" s="25"/>
      <c r="G19" s="211"/>
      <c r="H19" s="25"/>
      <c r="I19" s="198"/>
      <c r="J19" s="95"/>
      <c r="K19" s="95"/>
      <c r="L19" s="95"/>
    </row>
    <row r="20" spans="1:12" s="22" customFormat="1" ht="15">
      <c r="A20" s="100">
        <v>12</v>
      </c>
      <c r="B20" s="25"/>
      <c r="C20" s="25"/>
      <c r="D20" s="25"/>
      <c r="E20" s="25"/>
      <c r="F20" s="25"/>
      <c r="G20" s="211"/>
      <c r="H20" s="25"/>
      <c r="I20" s="198"/>
      <c r="J20" s="95"/>
      <c r="K20" s="95"/>
      <c r="L20" s="95"/>
    </row>
    <row r="21" spans="1:12" s="22" customFormat="1" ht="15">
      <c r="A21" s="100">
        <v>13</v>
      </c>
      <c r="B21" s="25"/>
      <c r="C21" s="25"/>
      <c r="D21" s="25"/>
      <c r="E21" s="25"/>
      <c r="F21" s="25"/>
      <c r="G21" s="211"/>
      <c r="H21" s="25"/>
      <c r="I21" s="198"/>
      <c r="J21" s="95"/>
      <c r="K21" s="95"/>
      <c r="L21" s="95"/>
    </row>
    <row r="22" spans="1:12" s="22" customFormat="1" ht="15">
      <c r="A22" s="100">
        <v>14</v>
      </c>
      <c r="B22" s="25"/>
      <c r="C22" s="25"/>
      <c r="D22" s="25"/>
      <c r="E22" s="25"/>
      <c r="F22" s="25"/>
      <c r="G22" s="211"/>
      <c r="H22" s="25"/>
      <c r="I22" s="198"/>
      <c r="J22" s="95"/>
      <c r="K22" s="95"/>
      <c r="L22" s="95"/>
    </row>
    <row r="23" spans="1:12" s="22" customFormat="1" ht="15">
      <c r="A23" s="100">
        <v>15</v>
      </c>
      <c r="B23" s="25"/>
      <c r="C23" s="25"/>
      <c r="D23" s="25"/>
      <c r="E23" s="25"/>
      <c r="F23" s="25"/>
      <c r="G23" s="211"/>
      <c r="H23" s="25"/>
      <c r="I23" s="198"/>
      <c r="J23" s="95"/>
      <c r="K23" s="95"/>
      <c r="L23" s="95"/>
    </row>
    <row r="24" spans="1:12" s="22" customFormat="1" ht="15">
      <c r="A24" s="100">
        <v>16</v>
      </c>
      <c r="B24" s="25"/>
      <c r="C24" s="25"/>
      <c r="D24" s="25"/>
      <c r="E24" s="25"/>
      <c r="F24" s="25"/>
      <c r="G24" s="211"/>
      <c r="H24" s="25"/>
      <c r="I24" s="198"/>
      <c r="J24" s="95"/>
      <c r="K24" s="95"/>
      <c r="L24" s="95"/>
    </row>
    <row r="25" spans="1:12" s="22" customFormat="1" ht="15">
      <c r="A25" s="100">
        <v>17</v>
      </c>
      <c r="B25" s="25"/>
      <c r="C25" s="25"/>
      <c r="D25" s="25"/>
      <c r="E25" s="25"/>
      <c r="F25" s="25"/>
      <c r="G25" s="211"/>
      <c r="H25" s="25"/>
      <c r="I25" s="198"/>
      <c r="J25" s="95"/>
      <c r="K25" s="95"/>
      <c r="L25" s="95"/>
    </row>
    <row r="26" spans="1:12" s="22" customFormat="1" ht="15">
      <c r="A26" s="100">
        <v>18</v>
      </c>
      <c r="B26" s="25"/>
      <c r="C26" s="25"/>
      <c r="D26" s="25"/>
      <c r="E26" s="25"/>
      <c r="F26" s="25"/>
      <c r="G26" s="211"/>
      <c r="H26" s="25"/>
      <c r="I26" s="198"/>
      <c r="J26" s="95"/>
      <c r="K26" s="95"/>
      <c r="L26" s="95"/>
    </row>
    <row r="27" spans="1:12" s="22" customFormat="1" ht="15">
      <c r="A27" s="100" t="s">
        <v>275</v>
      </c>
      <c r="B27" s="25"/>
      <c r="C27" s="25"/>
      <c r="D27" s="25"/>
      <c r="E27" s="25"/>
      <c r="F27" s="25"/>
      <c r="G27" s="211"/>
      <c r="H27" s="25"/>
      <c r="I27" s="198"/>
      <c r="J27" s="95"/>
      <c r="K27" s="95"/>
      <c r="L27" s="95"/>
    </row>
    <row r="28" spans="1:12" s="22" customFormat="1">
      <c r="J28" s="95"/>
      <c r="K28" s="95"/>
      <c r="L28" s="95"/>
    </row>
    <row r="29" spans="1:12" s="22" customFormat="1"/>
    <row r="30" spans="1:12" s="22" customFormat="1">
      <c r="A30" s="24"/>
    </row>
    <row r="31" spans="1:12" s="2" customFormat="1" ht="15">
      <c r="B31" s="104" t="s">
        <v>99</v>
      </c>
      <c r="E31" s="5"/>
    </row>
    <row r="32" spans="1:12" s="2" customFormat="1" ht="15">
      <c r="C32" s="103"/>
      <c r="E32" s="103"/>
      <c r="F32" s="106"/>
      <c r="G32"/>
      <c r="H32"/>
      <c r="I32"/>
    </row>
    <row r="33" spans="1:9" s="2" customFormat="1" ht="15">
      <c r="A33"/>
      <c r="C33" s="102" t="s">
        <v>262</v>
      </c>
      <c r="E33" s="12" t="s">
        <v>267</v>
      </c>
      <c r="F33" s="105"/>
      <c r="G33"/>
      <c r="H33"/>
      <c r="I33"/>
    </row>
    <row r="34" spans="1:9" s="2" customFormat="1" ht="15">
      <c r="A34"/>
      <c r="C34" s="97" t="s">
        <v>131</v>
      </c>
      <c r="E34" s="2" t="s">
        <v>263</v>
      </c>
      <c r="F34"/>
      <c r="G34"/>
      <c r="H34"/>
      <c r="I34"/>
    </row>
    <row r="35" spans="1:9" customFormat="1" ht="15">
      <c r="B35" s="2"/>
      <c r="C35" s="24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zoomScale="70" zoomScaleSheetLayoutView="70" workbookViewId="0">
      <selection activeCell="C10" sqref="C10"/>
    </sheetView>
  </sheetViews>
  <sheetFormatPr defaultRowHeight="12.75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96" customWidth="1"/>
    <col min="11" max="16384" width="9.140625" style="24"/>
  </cols>
  <sheetData>
    <row r="1" spans="1:12" s="22" customFormat="1" ht="15">
      <c r="A1" s="191" t="s">
        <v>303</v>
      </c>
      <c r="B1" s="192"/>
      <c r="C1" s="192"/>
      <c r="D1" s="192"/>
      <c r="E1" s="192"/>
      <c r="F1" s="192"/>
      <c r="G1" s="192"/>
      <c r="H1" s="198"/>
      <c r="I1" s="114" t="s">
        <v>190</v>
      </c>
      <c r="J1" s="205"/>
    </row>
    <row r="2" spans="1:12" s="22" customFormat="1" ht="15">
      <c r="A2" s="156" t="s">
        <v>132</v>
      </c>
      <c r="B2" s="192"/>
      <c r="C2" s="192"/>
      <c r="D2" s="192"/>
      <c r="E2" s="192"/>
      <c r="F2" s="192"/>
      <c r="G2" s="192"/>
      <c r="H2" s="198"/>
      <c r="I2" s="340" t="s">
        <v>459</v>
      </c>
      <c r="J2" s="205"/>
    </row>
    <row r="3" spans="1:12" s="22" customFormat="1" ht="15">
      <c r="A3" s="192"/>
      <c r="B3" s="192"/>
      <c r="C3" s="192"/>
      <c r="D3" s="192"/>
      <c r="E3" s="192"/>
      <c r="F3" s="192"/>
      <c r="G3" s="192"/>
      <c r="H3" s="195"/>
      <c r="I3" s="195"/>
      <c r="J3" s="205"/>
    </row>
    <row r="4" spans="1:12" s="2" customFormat="1" ht="15">
      <c r="A4" s="112" t="str">
        <f>'ფორმა N2'!A4</f>
        <v>ანგარიშვალდებული პირის დასახელება:</v>
      </c>
      <c r="B4" s="112"/>
      <c r="C4" s="112"/>
      <c r="D4" s="113"/>
      <c r="E4" s="201"/>
      <c r="F4" s="192"/>
      <c r="G4" s="192"/>
      <c r="H4" s="192"/>
      <c r="I4" s="201"/>
      <c r="J4" s="155"/>
      <c r="L4" s="22"/>
    </row>
    <row r="5" spans="1:12" s="2" customFormat="1" ht="15">
      <c r="A5" s="174"/>
      <c r="B5" s="175"/>
      <c r="C5" s="175"/>
      <c r="D5" s="175" t="s">
        <v>662</v>
      </c>
      <c r="E5" s="202"/>
      <c r="F5" s="203"/>
      <c r="G5" s="203"/>
      <c r="H5" s="203"/>
      <c r="I5" s="202"/>
      <c r="J5" s="155"/>
    </row>
    <row r="6" spans="1:12" s="22" customFormat="1" ht="13.5">
      <c r="A6" s="196"/>
      <c r="B6" s="197"/>
      <c r="C6" s="197"/>
      <c r="D6" s="197"/>
      <c r="E6" s="192"/>
      <c r="F6" s="192"/>
      <c r="G6" s="192"/>
      <c r="H6" s="192"/>
      <c r="I6" s="192"/>
      <c r="J6" s="200"/>
    </row>
    <row r="7" spans="1:12" ht="30">
      <c r="A7" s="204" t="s">
        <v>64</v>
      </c>
      <c r="B7" s="188" t="s">
        <v>242</v>
      </c>
      <c r="C7" s="190" t="s">
        <v>238</v>
      </c>
      <c r="D7" s="190" t="s">
        <v>239</v>
      </c>
      <c r="E7" s="190" t="s">
        <v>240</v>
      </c>
      <c r="F7" s="190" t="s">
        <v>241</v>
      </c>
      <c r="G7" s="190" t="s">
        <v>235</v>
      </c>
      <c r="H7" s="190" t="s">
        <v>236</v>
      </c>
      <c r="I7" s="190" t="s">
        <v>237</v>
      </c>
      <c r="J7" s="206"/>
    </row>
    <row r="8" spans="1:12" ht="15">
      <c r="A8" s="188">
        <v>1</v>
      </c>
      <c r="B8" s="188">
        <v>2</v>
      </c>
      <c r="C8" s="190">
        <v>3</v>
      </c>
      <c r="D8" s="188">
        <v>4</v>
      </c>
      <c r="E8" s="190">
        <v>5</v>
      </c>
      <c r="F8" s="188">
        <v>6</v>
      </c>
      <c r="G8" s="190">
        <v>7</v>
      </c>
      <c r="H8" s="188">
        <v>8</v>
      </c>
      <c r="I8" s="190">
        <v>9</v>
      </c>
      <c r="J8" s="206"/>
    </row>
    <row r="9" spans="1:12" ht="30">
      <c r="A9" s="100">
        <v>1</v>
      </c>
      <c r="B9" s="355" t="s">
        <v>569</v>
      </c>
      <c r="C9" s="356" t="s">
        <v>570</v>
      </c>
      <c r="D9" s="357" t="s">
        <v>571</v>
      </c>
      <c r="E9" s="357">
        <v>2005</v>
      </c>
      <c r="F9" s="357" t="s">
        <v>572</v>
      </c>
      <c r="G9" s="357">
        <v>1550</v>
      </c>
      <c r="H9" s="358" t="s">
        <v>573</v>
      </c>
      <c r="I9" s="359" t="s">
        <v>574</v>
      </c>
      <c r="J9" s="206"/>
    </row>
    <row r="10" spans="1:12" ht="15">
      <c r="A10" s="100">
        <v>2</v>
      </c>
      <c r="B10" s="25"/>
      <c r="C10" s="25"/>
      <c r="D10" s="25"/>
      <c r="E10" s="25"/>
      <c r="F10" s="25"/>
      <c r="G10" s="25"/>
      <c r="H10" s="211"/>
      <c r="I10" s="25"/>
      <c r="J10" s="206"/>
    </row>
    <row r="11" spans="1:12" ht="15">
      <c r="A11" s="100">
        <v>3</v>
      </c>
      <c r="B11" s="25"/>
      <c r="C11" s="25"/>
      <c r="D11" s="25"/>
      <c r="E11" s="25"/>
      <c r="F11" s="25"/>
      <c r="G11" s="25"/>
      <c r="H11" s="211"/>
      <c r="I11" s="25"/>
      <c r="J11" s="206"/>
    </row>
    <row r="12" spans="1:12" ht="15">
      <c r="A12" s="100">
        <v>4</v>
      </c>
      <c r="B12" s="25"/>
      <c r="C12" s="25"/>
      <c r="D12" s="25"/>
      <c r="E12" s="25"/>
      <c r="F12" s="25"/>
      <c r="G12" s="25"/>
      <c r="H12" s="211"/>
      <c r="I12" s="25"/>
      <c r="J12" s="206"/>
    </row>
    <row r="13" spans="1:12" ht="15">
      <c r="A13" s="100">
        <v>5</v>
      </c>
      <c r="B13" s="25"/>
      <c r="C13" s="25"/>
      <c r="D13" s="25"/>
      <c r="E13" s="25"/>
      <c r="F13" s="25"/>
      <c r="G13" s="25"/>
      <c r="H13" s="211"/>
      <c r="I13" s="25"/>
      <c r="J13" s="206"/>
    </row>
    <row r="14" spans="1:12" ht="15">
      <c r="A14" s="100">
        <v>6</v>
      </c>
      <c r="B14" s="25"/>
      <c r="C14" s="25"/>
      <c r="D14" s="25"/>
      <c r="E14" s="25"/>
      <c r="F14" s="25"/>
      <c r="G14" s="25"/>
      <c r="H14" s="211"/>
      <c r="I14" s="25"/>
      <c r="J14" s="206"/>
    </row>
    <row r="15" spans="1:12" s="22" customFormat="1" ht="15">
      <c r="A15" s="100">
        <v>7</v>
      </c>
      <c r="B15" s="25"/>
      <c r="C15" s="25"/>
      <c r="D15" s="25"/>
      <c r="E15" s="25"/>
      <c r="F15" s="25"/>
      <c r="G15" s="25"/>
      <c r="H15" s="211"/>
      <c r="I15" s="25"/>
      <c r="J15" s="200"/>
    </row>
    <row r="16" spans="1:12" s="22" customFormat="1" ht="15">
      <c r="A16" s="100">
        <v>8</v>
      </c>
      <c r="B16" s="25"/>
      <c r="C16" s="25"/>
      <c r="D16" s="25"/>
      <c r="E16" s="25"/>
      <c r="F16" s="25"/>
      <c r="G16" s="25"/>
      <c r="H16" s="211"/>
      <c r="I16" s="25"/>
      <c r="J16" s="200"/>
    </row>
    <row r="17" spans="1:10" s="22" customFormat="1" ht="15">
      <c r="A17" s="100">
        <v>9</v>
      </c>
      <c r="B17" s="25"/>
      <c r="C17" s="25"/>
      <c r="D17" s="25"/>
      <c r="E17" s="25"/>
      <c r="F17" s="25"/>
      <c r="G17" s="25"/>
      <c r="H17" s="211"/>
      <c r="I17" s="25"/>
      <c r="J17" s="200"/>
    </row>
    <row r="18" spans="1:10" s="22" customFormat="1" ht="15">
      <c r="A18" s="100">
        <v>10</v>
      </c>
      <c r="B18" s="25"/>
      <c r="C18" s="25"/>
      <c r="D18" s="25"/>
      <c r="E18" s="25"/>
      <c r="F18" s="25"/>
      <c r="G18" s="25"/>
      <c r="H18" s="211"/>
      <c r="I18" s="25"/>
      <c r="J18" s="200"/>
    </row>
    <row r="19" spans="1:10" s="22" customFormat="1" ht="15">
      <c r="A19" s="100">
        <v>11</v>
      </c>
      <c r="B19" s="25"/>
      <c r="C19" s="25"/>
      <c r="D19" s="25"/>
      <c r="E19" s="25"/>
      <c r="F19" s="25"/>
      <c r="G19" s="25"/>
      <c r="H19" s="211"/>
      <c r="I19" s="25"/>
      <c r="J19" s="200"/>
    </row>
    <row r="20" spans="1:10" s="22" customFormat="1" ht="15">
      <c r="A20" s="100">
        <v>12</v>
      </c>
      <c r="B20" s="25"/>
      <c r="C20" s="25"/>
      <c r="D20" s="25"/>
      <c r="E20" s="25"/>
      <c r="F20" s="25"/>
      <c r="G20" s="25"/>
      <c r="H20" s="211"/>
      <c r="I20" s="25"/>
      <c r="J20" s="200"/>
    </row>
    <row r="21" spans="1:10" s="22" customFormat="1" ht="15">
      <c r="A21" s="100">
        <v>13</v>
      </c>
      <c r="B21" s="25"/>
      <c r="C21" s="25"/>
      <c r="D21" s="25"/>
      <c r="E21" s="25"/>
      <c r="F21" s="25"/>
      <c r="G21" s="25"/>
      <c r="H21" s="211"/>
      <c r="I21" s="25"/>
      <c r="J21" s="200"/>
    </row>
    <row r="22" spans="1:10" s="22" customFormat="1" ht="15">
      <c r="A22" s="100">
        <v>14</v>
      </c>
      <c r="B22" s="25"/>
      <c r="C22" s="25"/>
      <c r="D22" s="25"/>
      <c r="E22" s="25"/>
      <c r="F22" s="25"/>
      <c r="G22" s="25"/>
      <c r="H22" s="211"/>
      <c r="I22" s="25"/>
      <c r="J22" s="200"/>
    </row>
    <row r="23" spans="1:10" s="22" customFormat="1" ht="15">
      <c r="A23" s="100">
        <v>15</v>
      </c>
      <c r="B23" s="25"/>
      <c r="C23" s="25"/>
      <c r="D23" s="25"/>
      <c r="E23" s="25"/>
      <c r="F23" s="25"/>
      <c r="G23" s="25"/>
      <c r="H23" s="211"/>
      <c r="I23" s="25"/>
      <c r="J23" s="200"/>
    </row>
    <row r="24" spans="1:10" s="22" customFormat="1" ht="15">
      <c r="A24" s="100">
        <v>16</v>
      </c>
      <c r="B24" s="25"/>
      <c r="C24" s="25"/>
      <c r="D24" s="25"/>
      <c r="E24" s="25"/>
      <c r="F24" s="25"/>
      <c r="G24" s="25"/>
      <c r="H24" s="211"/>
      <c r="I24" s="25"/>
      <c r="J24" s="200"/>
    </row>
    <row r="25" spans="1:10" s="22" customFormat="1" ht="15">
      <c r="A25" s="100">
        <v>17</v>
      </c>
      <c r="B25" s="25"/>
      <c r="C25" s="25"/>
      <c r="D25" s="25"/>
      <c r="E25" s="25"/>
      <c r="F25" s="25"/>
      <c r="G25" s="25"/>
      <c r="H25" s="211"/>
      <c r="I25" s="25"/>
      <c r="J25" s="200"/>
    </row>
    <row r="26" spans="1:10" s="22" customFormat="1" ht="15">
      <c r="A26" s="100">
        <v>18</v>
      </c>
      <c r="B26" s="25"/>
      <c r="C26" s="25"/>
      <c r="D26" s="25"/>
      <c r="E26" s="25"/>
      <c r="F26" s="25"/>
      <c r="G26" s="25"/>
      <c r="H26" s="211"/>
      <c r="I26" s="25"/>
      <c r="J26" s="200"/>
    </row>
    <row r="27" spans="1:10" s="22" customFormat="1" ht="15">
      <c r="A27" s="100" t="s">
        <v>275</v>
      </c>
      <c r="B27" s="25"/>
      <c r="C27" s="25"/>
      <c r="D27" s="25"/>
      <c r="E27" s="25"/>
      <c r="F27" s="25"/>
      <c r="G27" s="25"/>
      <c r="H27" s="211"/>
      <c r="I27" s="25"/>
      <c r="J27" s="200"/>
    </row>
    <row r="28" spans="1:10" s="22" customFormat="1">
      <c r="J28" s="95"/>
    </row>
    <row r="29" spans="1:10" s="22" customFormat="1"/>
    <row r="30" spans="1:10" s="22" customFormat="1">
      <c r="A30" s="24"/>
    </row>
    <row r="31" spans="1:10" s="2" customFormat="1" ht="15">
      <c r="B31" s="104" t="s">
        <v>99</v>
      </c>
      <c r="E31" s="5"/>
    </row>
    <row r="32" spans="1:10" s="2" customFormat="1" ht="15">
      <c r="C32" s="103"/>
      <c r="E32" s="103"/>
      <c r="F32" s="106"/>
      <c r="G32" s="106"/>
      <c r="H32"/>
      <c r="I32"/>
    </row>
    <row r="33" spans="1:10" s="2" customFormat="1" ht="15">
      <c r="A33"/>
      <c r="C33" s="102" t="s">
        <v>262</v>
      </c>
      <c r="E33" s="12" t="s">
        <v>267</v>
      </c>
      <c r="F33" s="105"/>
      <c r="G33"/>
      <c r="H33"/>
      <c r="I33"/>
    </row>
    <row r="34" spans="1:10" s="2" customFormat="1" ht="15">
      <c r="A34"/>
      <c r="C34" s="97" t="s">
        <v>131</v>
      </c>
      <c r="E34" s="2" t="s">
        <v>263</v>
      </c>
      <c r="F34"/>
      <c r="G34"/>
      <c r="H34"/>
      <c r="I34"/>
    </row>
    <row r="35" spans="1:10" customFormat="1" ht="15">
      <c r="B35" s="2"/>
      <c r="C35" s="24"/>
    </row>
    <row r="36" spans="1:10" customFormat="1"/>
    <row r="37" spans="1:10" s="22" customFormat="1">
      <c r="J37" s="95"/>
    </row>
    <row r="38" spans="1:10" s="22" customFormat="1">
      <c r="J38" s="95"/>
    </row>
    <row r="39" spans="1:10" s="22" customFormat="1">
      <c r="J39" s="95"/>
    </row>
    <row r="40" spans="1:10" s="22" customFormat="1">
      <c r="J40" s="95"/>
    </row>
    <row r="41" spans="1:10" s="22" customFormat="1">
      <c r="J41" s="95"/>
    </row>
    <row r="42" spans="1:10" s="22" customFormat="1">
      <c r="J42" s="95"/>
    </row>
    <row r="43" spans="1:10" s="22" customFormat="1">
      <c r="J43" s="95"/>
    </row>
    <row r="44" spans="1:10" s="22" customFormat="1">
      <c r="J44" s="95"/>
    </row>
    <row r="45" spans="1:10" s="22" customFormat="1">
      <c r="J45" s="95"/>
    </row>
    <row r="46" spans="1:10" s="22" customFormat="1">
      <c r="J46" s="95"/>
    </row>
    <row r="47" spans="1:10" s="22" customFormat="1">
      <c r="J47" s="95"/>
    </row>
    <row r="48" spans="1:10" s="22" customFormat="1">
      <c r="J48" s="95"/>
    </row>
    <row r="49" spans="10:10" s="22" customFormat="1">
      <c r="J49" s="95"/>
    </row>
    <row r="50" spans="10:10" s="22" customFormat="1">
      <c r="J50" s="95"/>
    </row>
    <row r="51" spans="10:10" s="22" customFormat="1">
      <c r="J51" s="95"/>
    </row>
    <row r="52" spans="10:10" s="22" customFormat="1">
      <c r="J52" s="95"/>
    </row>
    <row r="53" spans="10:10" s="22" customFormat="1">
      <c r="J53" s="95"/>
    </row>
    <row r="54" spans="10:10" s="22" customFormat="1">
      <c r="J54" s="95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SheetLayoutView="70" workbookViewId="0">
      <selection activeCell="B9" sqref="B9"/>
    </sheetView>
  </sheetViews>
  <sheetFormatPr defaultRowHeight="12.75"/>
  <cols>
    <col min="1" max="1" width="4.85546875" style="279" customWidth="1"/>
    <col min="2" max="2" width="37.42578125" style="279" customWidth="1"/>
    <col min="3" max="3" width="21.5703125" style="279" customWidth="1"/>
    <col min="4" max="4" width="20" style="279" customWidth="1"/>
    <col min="5" max="5" width="18.7109375" style="279" customWidth="1"/>
    <col min="6" max="6" width="24.140625" style="279" customWidth="1"/>
    <col min="7" max="7" width="27.140625" style="279" customWidth="1"/>
    <col min="8" max="8" width="0.7109375" style="279" customWidth="1"/>
    <col min="9" max="16384" width="9.140625" style="279"/>
  </cols>
  <sheetData>
    <row r="1" spans="1:8" s="263" customFormat="1" ht="15">
      <c r="A1" s="260" t="s">
        <v>323</v>
      </c>
      <c r="B1" s="261"/>
      <c r="C1" s="261"/>
      <c r="D1" s="261"/>
      <c r="E1" s="261"/>
      <c r="F1" s="114"/>
      <c r="G1" s="114" t="s">
        <v>101</v>
      </c>
      <c r="H1" s="264"/>
    </row>
    <row r="2" spans="1:8" s="263" customFormat="1" ht="15">
      <c r="A2" s="264" t="s">
        <v>314</v>
      </c>
      <c r="B2" s="261"/>
      <c r="C2" s="261"/>
      <c r="D2" s="261"/>
      <c r="E2" s="262"/>
      <c r="F2" s="262"/>
      <c r="G2" s="340" t="s">
        <v>459</v>
      </c>
      <c r="H2" s="264"/>
    </row>
    <row r="3" spans="1:8" s="263" customFormat="1">
      <c r="A3" s="264"/>
      <c r="B3" s="261"/>
      <c r="C3" s="261"/>
      <c r="D3" s="261"/>
      <c r="E3" s="262"/>
      <c r="F3" s="262"/>
      <c r="G3" s="262"/>
      <c r="H3" s="264"/>
    </row>
    <row r="4" spans="1:8" s="263" customFormat="1" ht="15">
      <c r="A4" s="168" t="s">
        <v>268</v>
      </c>
      <c r="B4" s="261"/>
      <c r="C4" s="261"/>
      <c r="D4" s="261"/>
      <c r="E4" s="265"/>
      <c r="F4" s="265"/>
      <c r="G4" s="262"/>
      <c r="H4" s="264"/>
    </row>
    <row r="5" spans="1:8" s="263" customFormat="1" ht="15">
      <c r="A5" s="174"/>
      <c r="B5" s="266" t="s">
        <v>662</v>
      </c>
      <c r="C5" s="266"/>
      <c r="D5" s="266"/>
      <c r="E5" s="266"/>
      <c r="F5" s="266"/>
      <c r="G5" s="267"/>
      <c r="H5" s="264"/>
    </row>
    <row r="6" spans="1:8" s="280" customFormat="1">
      <c r="A6" s="268"/>
      <c r="B6" s="268"/>
      <c r="C6" s="268"/>
      <c r="D6" s="268"/>
      <c r="E6" s="268"/>
      <c r="F6" s="268"/>
      <c r="G6" s="268"/>
      <c r="H6" s="265"/>
    </row>
    <row r="7" spans="1:8" s="263" customFormat="1" ht="51">
      <c r="A7" s="299" t="s">
        <v>64</v>
      </c>
      <c r="B7" s="271" t="s">
        <v>318</v>
      </c>
      <c r="C7" s="271" t="s">
        <v>319</v>
      </c>
      <c r="D7" s="271" t="s">
        <v>320</v>
      </c>
      <c r="E7" s="271" t="s">
        <v>321</v>
      </c>
      <c r="F7" s="271" t="s">
        <v>322</v>
      </c>
      <c r="G7" s="271" t="s">
        <v>315</v>
      </c>
      <c r="H7" s="264"/>
    </row>
    <row r="8" spans="1:8" s="263" customFormat="1">
      <c r="A8" s="269">
        <v>1</v>
      </c>
      <c r="B8" s="270">
        <v>2</v>
      </c>
      <c r="C8" s="270">
        <v>3</v>
      </c>
      <c r="D8" s="270">
        <v>4</v>
      </c>
      <c r="E8" s="271">
        <v>5</v>
      </c>
      <c r="F8" s="271">
        <v>6</v>
      </c>
      <c r="G8" s="271">
        <v>7</v>
      </c>
      <c r="H8" s="264"/>
    </row>
    <row r="9" spans="1:8" s="263" customFormat="1">
      <c r="A9" s="281">
        <v>1</v>
      </c>
      <c r="B9" s="272"/>
      <c r="C9" s="272"/>
      <c r="D9" s="273"/>
      <c r="E9" s="272"/>
      <c r="F9" s="272"/>
      <c r="G9" s="272"/>
      <c r="H9" s="264"/>
    </row>
    <row r="10" spans="1:8" s="263" customFormat="1">
      <c r="A10" s="281">
        <v>2</v>
      </c>
      <c r="B10" s="272"/>
      <c r="C10" s="272"/>
      <c r="D10" s="273"/>
      <c r="E10" s="272"/>
      <c r="F10" s="272"/>
      <c r="G10" s="272"/>
      <c r="H10" s="264"/>
    </row>
    <row r="11" spans="1:8" s="263" customFormat="1">
      <c r="A11" s="281">
        <v>3</v>
      </c>
      <c r="B11" s="272"/>
      <c r="C11" s="272"/>
      <c r="D11" s="273"/>
      <c r="E11" s="272"/>
      <c r="F11" s="272"/>
      <c r="G11" s="272"/>
      <c r="H11" s="264"/>
    </row>
    <row r="12" spans="1:8" s="263" customFormat="1">
      <c r="A12" s="281">
        <v>4</v>
      </c>
      <c r="B12" s="272"/>
      <c r="C12" s="272"/>
      <c r="D12" s="273"/>
      <c r="E12" s="272"/>
      <c r="F12" s="272"/>
      <c r="G12" s="272"/>
      <c r="H12" s="264"/>
    </row>
    <row r="13" spans="1:8" s="263" customFormat="1">
      <c r="A13" s="281">
        <v>5</v>
      </c>
      <c r="B13" s="272"/>
      <c r="C13" s="272"/>
      <c r="D13" s="273"/>
      <c r="E13" s="272"/>
      <c r="F13" s="272"/>
      <c r="G13" s="272"/>
      <c r="H13" s="264"/>
    </row>
    <row r="14" spans="1:8" s="263" customFormat="1">
      <c r="A14" s="281">
        <v>6</v>
      </c>
      <c r="B14" s="272"/>
      <c r="C14" s="272"/>
      <c r="D14" s="273"/>
      <c r="E14" s="272"/>
      <c r="F14" s="272"/>
      <c r="G14" s="272"/>
      <c r="H14" s="264"/>
    </row>
    <row r="15" spans="1:8" s="263" customFormat="1">
      <c r="A15" s="281">
        <v>7</v>
      </c>
      <c r="B15" s="272"/>
      <c r="C15" s="272"/>
      <c r="D15" s="273"/>
      <c r="E15" s="272"/>
      <c r="F15" s="272"/>
      <c r="G15" s="272"/>
      <c r="H15" s="264"/>
    </row>
    <row r="16" spans="1:8" s="263" customFormat="1">
      <c r="A16" s="281">
        <v>8</v>
      </c>
      <c r="B16" s="272"/>
      <c r="C16" s="272"/>
      <c r="D16" s="273"/>
      <c r="E16" s="272"/>
      <c r="F16" s="272"/>
      <c r="G16" s="272"/>
      <c r="H16" s="264"/>
    </row>
    <row r="17" spans="1:11" s="263" customFormat="1">
      <c r="A17" s="281">
        <v>9</v>
      </c>
      <c r="B17" s="272"/>
      <c r="C17" s="272"/>
      <c r="D17" s="273"/>
      <c r="E17" s="272"/>
      <c r="F17" s="272"/>
      <c r="G17" s="272"/>
      <c r="H17" s="264"/>
    </row>
    <row r="18" spans="1:11" s="263" customFormat="1">
      <c r="A18" s="281">
        <v>10</v>
      </c>
      <c r="B18" s="272"/>
      <c r="C18" s="272"/>
      <c r="D18" s="273"/>
      <c r="E18" s="272"/>
      <c r="F18" s="272"/>
      <c r="G18" s="272"/>
      <c r="H18" s="264"/>
    </row>
    <row r="19" spans="1:11" s="263" customFormat="1">
      <c r="A19" s="281" t="s">
        <v>272</v>
      </c>
      <c r="B19" s="272"/>
      <c r="C19" s="272"/>
      <c r="D19" s="273"/>
      <c r="E19" s="272"/>
      <c r="F19" s="272"/>
      <c r="G19" s="272"/>
      <c r="H19" s="264"/>
    </row>
    <row r="22" spans="1:11" s="263" customFormat="1"/>
    <row r="23" spans="1:11" s="263" customFormat="1"/>
    <row r="24" spans="1:11" s="21" customFormat="1" ht="15">
      <c r="B24" s="274" t="s">
        <v>99</v>
      </c>
      <c r="C24" s="274"/>
    </row>
    <row r="25" spans="1:11" s="21" customFormat="1" ht="15">
      <c r="B25" s="274"/>
      <c r="C25" s="274"/>
    </row>
    <row r="26" spans="1:11" s="21" customFormat="1" ht="15">
      <c r="C26" s="276"/>
      <c r="F26" s="276"/>
      <c r="G26" s="276"/>
      <c r="H26" s="275"/>
    </row>
    <row r="27" spans="1:11" s="21" customFormat="1" ht="15">
      <c r="C27" s="277" t="s">
        <v>262</v>
      </c>
      <c r="F27" s="274" t="s">
        <v>316</v>
      </c>
      <c r="J27" s="275"/>
      <c r="K27" s="275"/>
    </row>
    <row r="28" spans="1:11" s="21" customFormat="1" ht="15">
      <c r="C28" s="277" t="s">
        <v>131</v>
      </c>
      <c r="F28" s="278" t="s">
        <v>263</v>
      </c>
      <c r="J28" s="275"/>
      <c r="K28" s="275"/>
    </row>
    <row r="29" spans="1:11" s="263" customFormat="1" ht="15">
      <c r="C29" s="277"/>
      <c r="J29" s="280"/>
      <c r="K29" s="280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9"/>
  <sheetViews>
    <sheetView view="pageBreakPreview" topLeftCell="A13" zoomScale="70" zoomScaleNormal="80" zoomScaleSheetLayoutView="70" workbookViewId="0">
      <selection activeCell="B32" sqref="B32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9" ht="15">
      <c r="A1" s="191" t="s">
        <v>437</v>
      </c>
      <c r="B1" s="192"/>
      <c r="C1" s="192"/>
      <c r="D1" s="192"/>
      <c r="E1" s="192"/>
      <c r="F1" s="192"/>
      <c r="G1" s="192"/>
      <c r="H1" s="192"/>
      <c r="I1" s="192"/>
      <c r="J1" s="192"/>
      <c r="K1" s="114" t="s">
        <v>101</v>
      </c>
    </row>
    <row r="2" spans="1:19" ht="15">
      <c r="A2" s="156" t="s">
        <v>132</v>
      </c>
      <c r="B2" s="192"/>
      <c r="C2" s="192"/>
      <c r="D2" s="192"/>
      <c r="E2" s="192"/>
      <c r="F2" s="192"/>
      <c r="G2" s="192"/>
      <c r="H2" s="192"/>
      <c r="I2" s="192"/>
      <c r="J2" s="192"/>
      <c r="K2" s="340" t="s">
        <v>459</v>
      </c>
    </row>
    <row r="3" spans="1:19" ht="15">
      <c r="A3" s="192"/>
      <c r="B3" s="192"/>
      <c r="C3" s="192"/>
      <c r="D3" s="192"/>
      <c r="E3" s="192"/>
      <c r="F3" s="192"/>
      <c r="G3" s="192"/>
      <c r="H3" s="192"/>
      <c r="I3" s="192"/>
      <c r="J3" s="192"/>
      <c r="K3" s="195"/>
    </row>
    <row r="4" spans="1:19" ht="15">
      <c r="A4" s="112" t="str">
        <f>'ფორმა N2'!A4</f>
        <v>ანგარიშვალდებული პირის დასახელება:</v>
      </c>
      <c r="B4" s="112"/>
      <c r="C4" s="112"/>
      <c r="D4" s="113"/>
      <c r="E4" s="201"/>
      <c r="F4" s="192"/>
      <c r="G4" s="192"/>
      <c r="H4" s="192"/>
      <c r="I4" s="192"/>
      <c r="J4" s="192"/>
      <c r="K4" s="201"/>
    </row>
    <row r="5" spans="1:19" s="252" customFormat="1" ht="15">
      <c r="A5" s="174"/>
      <c r="B5" s="116"/>
      <c r="C5" s="116"/>
      <c r="D5" s="116" t="s">
        <v>662</v>
      </c>
      <c r="E5" s="290"/>
      <c r="F5" s="291"/>
      <c r="G5" s="291"/>
      <c r="H5" s="291"/>
      <c r="I5" s="291"/>
      <c r="J5" s="291"/>
      <c r="K5" s="290"/>
    </row>
    <row r="6" spans="1:19" ht="13.5">
      <c r="A6" s="196"/>
      <c r="B6" s="197"/>
      <c r="C6" s="197"/>
      <c r="D6" s="197"/>
      <c r="E6" s="192"/>
      <c r="F6" s="192"/>
      <c r="G6" s="192"/>
      <c r="H6" s="192"/>
      <c r="I6" s="192"/>
      <c r="J6" s="192"/>
      <c r="K6" s="192"/>
    </row>
    <row r="7" spans="1:19" ht="60">
      <c r="A7" s="204" t="s">
        <v>64</v>
      </c>
      <c r="B7" s="190" t="s">
        <v>370</v>
      </c>
      <c r="C7" s="190" t="s">
        <v>371</v>
      </c>
      <c r="D7" s="190" t="s">
        <v>373</v>
      </c>
      <c r="E7" s="190" t="s">
        <v>372</v>
      </c>
      <c r="F7" s="190" t="s">
        <v>381</v>
      </c>
      <c r="G7" s="190" t="s">
        <v>382</v>
      </c>
      <c r="H7" s="190" t="s">
        <v>376</v>
      </c>
      <c r="I7" s="190" t="s">
        <v>377</v>
      </c>
      <c r="J7" s="190" t="s">
        <v>389</v>
      </c>
      <c r="K7" s="190" t="s">
        <v>378</v>
      </c>
    </row>
    <row r="8" spans="1:19" ht="15">
      <c r="A8" s="188">
        <v>1</v>
      </c>
      <c r="B8" s="188">
        <v>2</v>
      </c>
      <c r="C8" s="190">
        <v>3</v>
      </c>
      <c r="D8" s="188">
        <v>4</v>
      </c>
      <c r="E8" s="190">
        <v>5</v>
      </c>
      <c r="F8" s="188">
        <v>6</v>
      </c>
      <c r="G8" s="190">
        <v>7</v>
      </c>
      <c r="H8" s="188">
        <v>8</v>
      </c>
      <c r="I8" s="190">
        <v>9</v>
      </c>
      <c r="J8" s="188">
        <v>10</v>
      </c>
      <c r="K8" s="190">
        <v>11</v>
      </c>
    </row>
    <row r="9" spans="1:19" ht="30">
      <c r="A9" s="380">
        <v>1</v>
      </c>
      <c r="B9" s="504" t="s">
        <v>575</v>
      </c>
      <c r="C9" s="504" t="s">
        <v>576</v>
      </c>
      <c r="D9" s="498" t="s">
        <v>577</v>
      </c>
      <c r="E9" s="372">
        <v>180</v>
      </c>
      <c r="F9" s="372">
        <v>1770</v>
      </c>
      <c r="G9" s="372">
        <v>1018000728</v>
      </c>
      <c r="H9" s="504" t="s">
        <v>578</v>
      </c>
      <c r="I9" s="504" t="s">
        <v>579</v>
      </c>
      <c r="J9" s="373"/>
      <c r="K9" s="374"/>
    </row>
    <row r="10" spans="1:19" ht="30">
      <c r="A10" s="380">
        <v>2</v>
      </c>
      <c r="B10" s="504" t="s">
        <v>583</v>
      </c>
      <c r="C10" s="504" t="s">
        <v>576</v>
      </c>
      <c r="D10" s="498" t="s">
        <v>580</v>
      </c>
      <c r="E10" s="372">
        <v>70</v>
      </c>
      <c r="F10" s="372">
        <v>880</v>
      </c>
      <c r="G10" s="372">
        <v>59001006437</v>
      </c>
      <c r="H10" s="504" t="s">
        <v>581</v>
      </c>
      <c r="I10" s="504" t="s">
        <v>582</v>
      </c>
      <c r="J10" s="373"/>
      <c r="K10" s="374"/>
    </row>
    <row r="11" spans="1:19" ht="30">
      <c r="A11" s="380">
        <v>3</v>
      </c>
      <c r="B11" s="504" t="s">
        <v>584</v>
      </c>
      <c r="C11" s="504" t="s">
        <v>576</v>
      </c>
      <c r="D11" s="498" t="s">
        <v>580</v>
      </c>
      <c r="E11" s="372">
        <v>30</v>
      </c>
      <c r="F11" s="372">
        <v>250</v>
      </c>
      <c r="G11" s="375" t="s">
        <v>585</v>
      </c>
      <c r="H11" s="504" t="s">
        <v>587</v>
      </c>
      <c r="I11" s="504" t="s">
        <v>586</v>
      </c>
      <c r="J11" s="373"/>
      <c r="K11" s="374"/>
    </row>
    <row r="12" spans="1:19" ht="30">
      <c r="A12" s="380">
        <v>4</v>
      </c>
      <c r="B12" s="504" t="s">
        <v>588</v>
      </c>
      <c r="C12" s="504" t="s">
        <v>576</v>
      </c>
      <c r="D12" s="498" t="s">
        <v>580</v>
      </c>
      <c r="E12" s="372">
        <v>205</v>
      </c>
      <c r="F12" s="372">
        <v>400</v>
      </c>
      <c r="G12" s="372">
        <v>1024000582</v>
      </c>
      <c r="H12" s="504" t="s">
        <v>589</v>
      </c>
      <c r="I12" s="504" t="s">
        <v>590</v>
      </c>
      <c r="J12" s="373"/>
      <c r="K12" s="374"/>
    </row>
    <row r="13" spans="1:19" ht="30">
      <c r="A13" s="380">
        <v>5</v>
      </c>
      <c r="B13" s="504" t="s">
        <v>591</v>
      </c>
      <c r="C13" s="504" t="s">
        <v>576</v>
      </c>
      <c r="D13" s="498" t="s">
        <v>580</v>
      </c>
      <c r="E13" s="372">
        <v>40</v>
      </c>
      <c r="F13" s="372">
        <v>375</v>
      </c>
      <c r="G13" s="372">
        <v>43001012012</v>
      </c>
      <c r="H13" s="504" t="s">
        <v>592</v>
      </c>
      <c r="I13" s="504" t="s">
        <v>593</v>
      </c>
      <c r="J13" s="373"/>
      <c r="K13" s="374"/>
    </row>
    <row r="14" spans="1:19" ht="30">
      <c r="A14" s="502">
        <v>6</v>
      </c>
      <c r="B14" s="517" t="s">
        <v>594</v>
      </c>
      <c r="C14" s="517" t="s">
        <v>576</v>
      </c>
      <c r="D14" s="500" t="s">
        <v>580</v>
      </c>
      <c r="E14" s="500">
        <v>50</v>
      </c>
      <c r="F14" s="500">
        <v>375</v>
      </c>
      <c r="G14" s="500">
        <v>6100405562</v>
      </c>
      <c r="H14" s="517" t="s">
        <v>595</v>
      </c>
      <c r="I14" s="517" t="s">
        <v>596</v>
      </c>
      <c r="J14" s="518"/>
      <c r="K14" s="519"/>
    </row>
    <row r="15" spans="1:19" s="521" customFormat="1" ht="30">
      <c r="A15" s="523">
        <v>7</v>
      </c>
      <c r="B15" s="499" t="s">
        <v>597</v>
      </c>
      <c r="C15" s="504" t="s">
        <v>576</v>
      </c>
      <c r="D15" s="498" t="s">
        <v>598</v>
      </c>
      <c r="E15" s="498">
        <v>95.67</v>
      </c>
      <c r="F15" s="498">
        <v>1500</v>
      </c>
      <c r="G15" s="375" t="s">
        <v>599</v>
      </c>
      <c r="H15" s="504" t="s">
        <v>600</v>
      </c>
      <c r="I15" s="504" t="s">
        <v>601</v>
      </c>
      <c r="J15" s="374"/>
      <c r="K15" s="374"/>
      <c r="L15" s="105"/>
      <c r="M15" s="105"/>
      <c r="N15" s="105"/>
      <c r="O15" s="105"/>
      <c r="P15" s="105"/>
      <c r="Q15" s="105"/>
      <c r="R15" s="105"/>
      <c r="S15" s="105"/>
    </row>
    <row r="16" spans="1:19" ht="30">
      <c r="A16" s="503">
        <v>8</v>
      </c>
      <c r="B16" s="522" t="s">
        <v>605</v>
      </c>
      <c r="C16" s="379" t="s">
        <v>576</v>
      </c>
      <c r="D16" s="501">
        <v>33</v>
      </c>
      <c r="E16" s="501">
        <v>45</v>
      </c>
      <c r="F16" s="501">
        <v>500</v>
      </c>
      <c r="G16" s="520" t="s">
        <v>604</v>
      </c>
      <c r="H16" s="379" t="s">
        <v>602</v>
      </c>
      <c r="I16" s="379" t="s">
        <v>603</v>
      </c>
      <c r="J16" s="373"/>
      <c r="K16" s="373"/>
    </row>
    <row r="17" spans="1:11" ht="30">
      <c r="A17" s="380">
        <v>9</v>
      </c>
      <c r="B17" s="504" t="s">
        <v>608</v>
      </c>
      <c r="C17" s="504" t="s">
        <v>576</v>
      </c>
      <c r="D17" s="372">
        <v>36</v>
      </c>
      <c r="E17" s="376">
        <v>23.3</v>
      </c>
      <c r="F17" s="376">
        <v>500</v>
      </c>
      <c r="G17" s="377" t="s">
        <v>609</v>
      </c>
      <c r="H17" s="504" t="s">
        <v>606</v>
      </c>
      <c r="I17" s="504" t="s">
        <v>607</v>
      </c>
      <c r="J17" s="373"/>
      <c r="K17" s="374"/>
    </row>
    <row r="18" spans="1:11" ht="45">
      <c r="A18" s="502">
        <v>10</v>
      </c>
      <c r="B18" s="504" t="s">
        <v>612</v>
      </c>
      <c r="C18" s="504" t="s">
        <v>576</v>
      </c>
      <c r="D18" s="372">
        <v>36</v>
      </c>
      <c r="E18" s="376">
        <v>23</v>
      </c>
      <c r="F18" s="376">
        <v>492</v>
      </c>
      <c r="G18" s="377" t="s">
        <v>613</v>
      </c>
      <c r="H18" s="504" t="s">
        <v>610</v>
      </c>
      <c r="I18" s="504" t="s">
        <v>611</v>
      </c>
      <c r="J18" s="373"/>
      <c r="K18" s="374"/>
    </row>
    <row r="19" spans="1:11" ht="30">
      <c r="A19" s="523">
        <v>11</v>
      </c>
      <c r="B19" s="504" t="s">
        <v>616</v>
      </c>
      <c r="C19" s="504" t="s">
        <v>576</v>
      </c>
      <c r="D19" s="372">
        <v>32</v>
      </c>
      <c r="E19" s="376">
        <v>30</v>
      </c>
      <c r="F19" s="376">
        <v>700</v>
      </c>
      <c r="G19" s="377" t="s">
        <v>617</v>
      </c>
      <c r="H19" s="504" t="s">
        <v>614</v>
      </c>
      <c r="I19" s="504" t="s">
        <v>615</v>
      </c>
      <c r="J19" s="373"/>
      <c r="K19" s="374"/>
    </row>
    <row r="20" spans="1:11" ht="30">
      <c r="A20" s="503">
        <v>12</v>
      </c>
      <c r="B20" s="504" t="s">
        <v>620</v>
      </c>
      <c r="C20" s="504" t="s">
        <v>576</v>
      </c>
      <c r="D20" s="372">
        <v>30</v>
      </c>
      <c r="E20" s="376">
        <v>50</v>
      </c>
      <c r="F20" s="376">
        <v>700</v>
      </c>
      <c r="G20" s="376">
        <v>61001046111</v>
      </c>
      <c r="H20" s="504" t="s">
        <v>618</v>
      </c>
      <c r="I20" s="504" t="s">
        <v>619</v>
      </c>
      <c r="J20" s="373"/>
      <c r="K20" s="374"/>
    </row>
    <row r="21" spans="1:11" ht="30">
      <c r="A21" s="380">
        <v>13</v>
      </c>
      <c r="B21" s="504" t="s">
        <v>649</v>
      </c>
      <c r="C21" s="504" t="s">
        <v>576</v>
      </c>
      <c r="D21" s="372">
        <v>30</v>
      </c>
      <c r="E21" s="376">
        <v>81.3</v>
      </c>
      <c r="F21" s="376">
        <v>300</v>
      </c>
      <c r="G21" s="377" t="s">
        <v>623</v>
      </c>
      <c r="H21" s="504" t="s">
        <v>621</v>
      </c>
      <c r="I21" s="504" t="s">
        <v>622</v>
      </c>
      <c r="J21" s="373"/>
      <c r="K21" s="374"/>
    </row>
    <row r="22" spans="1:11" ht="30">
      <c r="A22" s="502">
        <v>14</v>
      </c>
      <c r="B22" s="504" t="s">
        <v>626</v>
      </c>
      <c r="C22" s="504" t="s">
        <v>576</v>
      </c>
      <c r="D22" s="372">
        <v>30</v>
      </c>
      <c r="E22" s="376">
        <v>34.619999999999997</v>
      </c>
      <c r="F22" s="376">
        <v>420</v>
      </c>
      <c r="G22" s="377" t="s">
        <v>627</v>
      </c>
      <c r="H22" s="504" t="s">
        <v>624</v>
      </c>
      <c r="I22" s="504" t="s">
        <v>625</v>
      </c>
      <c r="J22" s="373"/>
      <c r="K22" s="374"/>
    </row>
    <row r="23" spans="1:11" ht="30">
      <c r="A23" s="523">
        <v>15</v>
      </c>
      <c r="B23" s="504" t="s">
        <v>630</v>
      </c>
      <c r="C23" s="504" t="s">
        <v>576</v>
      </c>
      <c r="D23" s="372">
        <v>32</v>
      </c>
      <c r="E23" s="376">
        <v>65.239999999999995</v>
      </c>
      <c r="F23" s="376">
        <v>757</v>
      </c>
      <c r="G23" s="376">
        <v>61001077096</v>
      </c>
      <c r="H23" s="504" t="s">
        <v>628</v>
      </c>
      <c r="I23" s="504" t="s">
        <v>629</v>
      </c>
      <c r="J23" s="373"/>
      <c r="K23" s="374"/>
    </row>
    <row r="24" spans="1:11" ht="30">
      <c r="A24" s="503">
        <v>16</v>
      </c>
      <c r="B24" s="504" t="s">
        <v>633</v>
      </c>
      <c r="C24" s="504" t="s">
        <v>576</v>
      </c>
      <c r="D24" s="498" t="s">
        <v>580</v>
      </c>
      <c r="E24" s="376">
        <v>60</v>
      </c>
      <c r="F24" s="376">
        <v>375</v>
      </c>
      <c r="G24" s="377" t="s">
        <v>634</v>
      </c>
      <c r="H24" s="504" t="s">
        <v>631</v>
      </c>
      <c r="I24" s="504" t="s">
        <v>632</v>
      </c>
      <c r="J24" s="373"/>
      <c r="K24" s="374"/>
    </row>
    <row r="25" spans="1:11" ht="30">
      <c r="A25" s="380">
        <v>17</v>
      </c>
      <c r="B25" s="504" t="s">
        <v>635</v>
      </c>
      <c r="C25" s="504" t="s">
        <v>576</v>
      </c>
      <c r="D25" s="498" t="s">
        <v>580</v>
      </c>
      <c r="E25" s="372">
        <v>60</v>
      </c>
      <c r="F25" s="372">
        <v>625</v>
      </c>
      <c r="G25" s="375" t="s">
        <v>638</v>
      </c>
      <c r="H25" s="504" t="s">
        <v>636</v>
      </c>
      <c r="I25" s="504" t="s">
        <v>637</v>
      </c>
      <c r="J25" s="373"/>
      <c r="K25" s="374"/>
    </row>
    <row r="26" spans="1:11" ht="30">
      <c r="A26" s="380">
        <v>17</v>
      </c>
      <c r="B26" s="504" t="s">
        <v>639</v>
      </c>
      <c r="C26" s="504" t="s">
        <v>576</v>
      </c>
      <c r="D26" s="498" t="s">
        <v>640</v>
      </c>
      <c r="E26" s="376">
        <v>36</v>
      </c>
      <c r="F26" s="376">
        <v>180</v>
      </c>
      <c r="G26" s="377" t="s">
        <v>641</v>
      </c>
      <c r="H26" s="504" t="s">
        <v>642</v>
      </c>
      <c r="I26" s="504" t="s">
        <v>643</v>
      </c>
      <c r="J26" s="373"/>
      <c r="K26" s="374"/>
    </row>
    <row r="27" spans="1:11" ht="30">
      <c r="A27" s="380">
        <v>18</v>
      </c>
      <c r="B27" s="504" t="s">
        <v>644</v>
      </c>
      <c r="C27" s="504" t="s">
        <v>576</v>
      </c>
      <c r="D27" s="498" t="s">
        <v>645</v>
      </c>
      <c r="E27" s="376">
        <v>50</v>
      </c>
      <c r="F27" s="376">
        <v>300</v>
      </c>
      <c r="G27" s="377"/>
      <c r="H27" s="504" t="s">
        <v>647</v>
      </c>
      <c r="I27" s="504" t="s">
        <v>648</v>
      </c>
      <c r="J27" s="373" t="s">
        <v>667</v>
      </c>
      <c r="K27" s="374" t="s">
        <v>646</v>
      </c>
    </row>
    <row r="28" spans="1:11" ht="30">
      <c r="A28" s="380">
        <v>19</v>
      </c>
      <c r="B28" s="504" t="s">
        <v>652</v>
      </c>
      <c r="C28" s="504" t="s">
        <v>576</v>
      </c>
      <c r="D28" s="498" t="s">
        <v>645</v>
      </c>
      <c r="E28" s="376">
        <v>42</v>
      </c>
      <c r="F28" s="376">
        <v>300</v>
      </c>
      <c r="G28" s="376">
        <v>56001013083</v>
      </c>
      <c r="H28" s="504" t="s">
        <v>650</v>
      </c>
      <c r="I28" s="504" t="s">
        <v>651</v>
      </c>
      <c r="J28" s="373"/>
      <c r="K28" s="374"/>
    </row>
    <row r="29" spans="1:11" ht="30">
      <c r="A29" s="380">
        <v>20</v>
      </c>
      <c r="B29" s="504" t="s">
        <v>653</v>
      </c>
      <c r="C29" s="504" t="s">
        <v>576</v>
      </c>
      <c r="D29" s="498" t="s">
        <v>654</v>
      </c>
      <c r="E29" s="372">
        <v>60</v>
      </c>
      <c r="F29" s="372">
        <v>500</v>
      </c>
      <c r="G29" s="375" t="s">
        <v>655</v>
      </c>
      <c r="H29" s="504" t="s">
        <v>656</v>
      </c>
      <c r="I29" s="504" t="s">
        <v>657</v>
      </c>
      <c r="J29" s="373"/>
      <c r="K29" s="374"/>
    </row>
    <row r="30" spans="1:11" ht="30">
      <c r="A30" s="380">
        <v>21</v>
      </c>
      <c r="B30" s="504" t="s">
        <v>658</v>
      </c>
      <c r="C30" s="504" t="s">
        <v>576</v>
      </c>
      <c r="D30" s="498" t="s">
        <v>659</v>
      </c>
      <c r="E30" s="376">
        <v>100</v>
      </c>
      <c r="F30" s="376">
        <v>1500</v>
      </c>
      <c r="G30" s="376">
        <v>60003003713</v>
      </c>
      <c r="H30" s="504" t="s">
        <v>660</v>
      </c>
      <c r="I30" s="504" t="s">
        <v>661</v>
      </c>
      <c r="J30" s="373"/>
      <c r="K30" s="374"/>
    </row>
    <row r="31" spans="1:11" ht="30">
      <c r="A31" s="380">
        <v>22</v>
      </c>
      <c r="B31" s="504" t="s">
        <v>663</v>
      </c>
      <c r="C31" s="504" t="s">
        <v>576</v>
      </c>
      <c r="D31" s="372">
        <v>26</v>
      </c>
      <c r="E31" s="376">
        <v>24.9</v>
      </c>
      <c r="F31" s="376">
        <v>200</v>
      </c>
      <c r="G31" s="372">
        <v>61005002273</v>
      </c>
      <c r="H31" s="504" t="s">
        <v>664</v>
      </c>
      <c r="I31" s="504" t="s">
        <v>670</v>
      </c>
      <c r="J31" s="373"/>
      <c r="K31" s="374"/>
    </row>
    <row r="32" spans="1:11" ht="45">
      <c r="A32" s="380">
        <v>23</v>
      </c>
      <c r="B32" s="504" t="s">
        <v>671</v>
      </c>
      <c r="C32" s="504" t="s">
        <v>576</v>
      </c>
      <c r="D32" s="372">
        <v>21</v>
      </c>
      <c r="E32" s="376">
        <v>20</v>
      </c>
      <c r="F32" s="376">
        <v>300</v>
      </c>
      <c r="G32" s="376">
        <v>61001003275</v>
      </c>
      <c r="H32" s="504" t="s">
        <v>665</v>
      </c>
      <c r="I32" s="504" t="s">
        <v>666</v>
      </c>
      <c r="J32" s="373" t="s">
        <v>668</v>
      </c>
      <c r="K32" s="374" t="s">
        <v>669</v>
      </c>
    </row>
    <row r="33" spans="1:11" ht="15">
      <c r="A33" s="380">
        <v>24</v>
      </c>
      <c r="B33" s="371"/>
      <c r="C33" s="371"/>
      <c r="D33" s="372"/>
      <c r="E33" s="376"/>
      <c r="F33" s="376"/>
      <c r="G33" s="376"/>
      <c r="H33" s="371"/>
      <c r="I33" s="371"/>
      <c r="J33" s="373"/>
      <c r="K33" s="374"/>
    </row>
    <row r="34" spans="1:11" ht="15">
      <c r="A34" s="380">
        <v>25</v>
      </c>
      <c r="B34" s="371"/>
      <c r="C34" s="371"/>
      <c r="D34" s="372"/>
      <c r="E34" s="376"/>
      <c r="F34" s="376"/>
      <c r="G34" s="376"/>
      <c r="H34" s="371"/>
      <c r="I34" s="371"/>
      <c r="J34" s="373"/>
      <c r="K34" s="374"/>
    </row>
    <row r="35" spans="1:11" ht="15">
      <c r="A35" s="100">
        <v>13</v>
      </c>
      <c r="B35" s="25"/>
      <c r="C35" s="25"/>
      <c r="D35" s="25"/>
      <c r="E35" s="25"/>
      <c r="F35" s="25"/>
      <c r="G35" s="25"/>
      <c r="H35" s="287"/>
      <c r="I35" s="287"/>
      <c r="J35" s="287"/>
      <c r="K35" s="25"/>
    </row>
    <row r="36" spans="1:11" ht="15">
      <c r="A36" s="100">
        <v>14</v>
      </c>
      <c r="B36" s="25"/>
      <c r="C36" s="25"/>
      <c r="D36" s="25"/>
      <c r="E36" s="25"/>
      <c r="F36" s="25"/>
      <c r="G36" s="25"/>
      <c r="H36" s="287"/>
      <c r="I36" s="287"/>
      <c r="J36" s="287"/>
      <c r="K36" s="25"/>
    </row>
    <row r="37" spans="1:11" ht="15">
      <c r="A37" s="100">
        <v>15</v>
      </c>
      <c r="B37" s="25"/>
      <c r="C37" s="25"/>
      <c r="D37" s="25"/>
      <c r="E37" s="25"/>
      <c r="F37" s="25"/>
      <c r="G37" s="25"/>
      <c r="H37" s="287"/>
      <c r="I37" s="287"/>
      <c r="J37" s="287"/>
      <c r="K37" s="25"/>
    </row>
    <row r="38" spans="1:11" ht="15">
      <c r="A38" s="100">
        <v>16</v>
      </c>
      <c r="B38" s="25"/>
      <c r="C38" s="25"/>
      <c r="D38" s="25"/>
      <c r="E38" s="25"/>
      <c r="F38" s="25"/>
      <c r="G38" s="25"/>
      <c r="H38" s="287"/>
      <c r="I38" s="287"/>
      <c r="J38" s="287"/>
      <c r="K38" s="25"/>
    </row>
    <row r="39" spans="1:11" ht="15">
      <c r="A39" s="100">
        <v>17</v>
      </c>
      <c r="B39" s="25"/>
      <c r="C39" s="25"/>
      <c r="D39" s="25"/>
      <c r="E39" s="25"/>
      <c r="F39" s="25"/>
      <c r="G39" s="25"/>
      <c r="H39" s="287"/>
      <c r="I39" s="287"/>
      <c r="J39" s="287"/>
      <c r="K39" s="25"/>
    </row>
    <row r="40" spans="1:11" ht="15">
      <c r="A40" s="100">
        <v>18</v>
      </c>
      <c r="B40" s="25"/>
      <c r="C40" s="25"/>
      <c r="D40" s="25"/>
      <c r="E40" s="25"/>
      <c r="F40" s="25"/>
      <c r="G40" s="25"/>
      <c r="H40" s="287"/>
      <c r="I40" s="287"/>
      <c r="J40" s="287"/>
      <c r="K40" s="25"/>
    </row>
    <row r="41" spans="1:11" ht="15">
      <c r="A41" s="100" t="s">
        <v>275</v>
      </c>
      <c r="B41" s="25"/>
      <c r="C41" s="25"/>
      <c r="D41" s="25"/>
      <c r="E41" s="25"/>
      <c r="F41" s="25"/>
      <c r="G41" s="25"/>
      <c r="H41" s="287"/>
      <c r="I41" s="287"/>
      <c r="J41" s="287"/>
      <c r="K41" s="25"/>
    </row>
    <row r="42" spans="1:11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</row>
    <row r="43" spans="1:11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</row>
    <row r="44" spans="1:11">
      <c r="A44" s="24"/>
      <c r="B44" s="22"/>
      <c r="C44" s="22"/>
      <c r="D44" s="22"/>
      <c r="E44" s="22"/>
      <c r="F44" s="22"/>
      <c r="G44" s="22"/>
      <c r="H44" s="22"/>
      <c r="I44" s="22"/>
      <c r="J44" s="22"/>
      <c r="K44" s="22"/>
    </row>
    <row r="45" spans="1:11" ht="15">
      <c r="A45" s="2"/>
      <c r="B45" s="104" t="s">
        <v>99</v>
      </c>
      <c r="C45" s="2"/>
      <c r="D45" s="2"/>
      <c r="E45" s="5"/>
      <c r="F45" s="2"/>
      <c r="G45" s="2"/>
      <c r="H45" s="2"/>
      <c r="I45" s="2"/>
      <c r="J45" s="2"/>
      <c r="K45" s="2"/>
    </row>
    <row r="46" spans="1:11" ht="15">
      <c r="A46" s="2"/>
      <c r="B46" s="2"/>
      <c r="C46" s="535"/>
      <c r="D46" s="535"/>
      <c r="F46" s="103"/>
      <c r="G46" s="106"/>
    </row>
    <row r="47" spans="1:11" ht="15">
      <c r="B47" s="2"/>
      <c r="C47" s="102" t="s">
        <v>262</v>
      </c>
      <c r="D47" s="2"/>
      <c r="F47" s="12" t="s">
        <v>267</v>
      </c>
    </row>
    <row r="48" spans="1:11" ht="15">
      <c r="B48" s="2"/>
      <c r="C48" s="2"/>
      <c r="D48" s="2"/>
      <c r="F48" s="2" t="s">
        <v>263</v>
      </c>
    </row>
    <row r="49" spans="2:3" ht="15">
      <c r="B49" s="2"/>
      <c r="C49" s="97" t="s">
        <v>131</v>
      </c>
    </row>
  </sheetData>
  <mergeCells count="1">
    <mergeCell ref="C46:D46"/>
  </mergeCells>
  <pageMargins left="0.7" right="0.7" top="0.75" bottom="0.75" header="0.3" footer="0.3"/>
  <pageSetup scale="43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4"/>
  <sheetViews>
    <sheetView view="pageBreakPreview" zoomScale="70" zoomScaleSheetLayoutView="70" workbookViewId="0">
      <selection activeCell="B9" sqref="B9"/>
    </sheetView>
  </sheetViews>
  <sheetFormatPr defaultRowHeight="12.75"/>
  <cols>
    <col min="1" max="1" width="11.7109375" style="252" customWidth="1"/>
    <col min="2" max="2" width="21.140625" style="252" customWidth="1"/>
    <col min="3" max="3" width="21.5703125" style="252" customWidth="1"/>
    <col min="4" max="4" width="19.140625" style="252" customWidth="1"/>
    <col min="5" max="5" width="15.140625" style="252" customWidth="1"/>
    <col min="6" max="6" width="20.85546875" style="252" customWidth="1"/>
    <col min="7" max="7" width="23.85546875" style="252" customWidth="1"/>
    <col min="8" max="8" width="19" style="252" customWidth="1"/>
    <col min="9" max="9" width="21.140625" style="252" customWidth="1"/>
    <col min="10" max="10" width="17" style="252" customWidth="1"/>
    <col min="11" max="11" width="21.5703125" style="252" customWidth="1"/>
    <col min="12" max="12" width="24.42578125" style="252" customWidth="1"/>
    <col min="13" max="16384" width="9.140625" style="252"/>
  </cols>
  <sheetData>
    <row r="1" spans="1:13" customFormat="1" ht="15">
      <c r="A1" s="191" t="s">
        <v>438</v>
      </c>
      <c r="B1" s="191"/>
      <c r="C1" s="192"/>
      <c r="D1" s="192"/>
      <c r="E1" s="192"/>
      <c r="F1" s="192"/>
      <c r="G1" s="192"/>
      <c r="H1" s="192"/>
      <c r="I1" s="192"/>
      <c r="J1" s="192"/>
      <c r="K1" s="198"/>
      <c r="L1" s="114" t="s">
        <v>101</v>
      </c>
    </row>
    <row r="2" spans="1:13" customFormat="1" ht="15">
      <c r="A2" s="156" t="s">
        <v>132</v>
      </c>
      <c r="B2" s="156"/>
      <c r="C2" s="192"/>
      <c r="D2" s="192"/>
      <c r="E2" s="192"/>
      <c r="F2" s="192"/>
      <c r="G2" s="192"/>
      <c r="H2" s="192"/>
      <c r="I2" s="192"/>
      <c r="J2" s="192"/>
      <c r="K2" s="198"/>
      <c r="L2" s="340" t="s">
        <v>459</v>
      </c>
    </row>
    <row r="3" spans="1:13" customFormat="1" ht="15">
      <c r="A3" s="192"/>
      <c r="B3" s="192"/>
      <c r="C3" s="192"/>
      <c r="D3" s="192"/>
      <c r="E3" s="192"/>
      <c r="F3" s="192"/>
      <c r="G3" s="192"/>
      <c r="H3" s="192"/>
      <c r="I3" s="192"/>
      <c r="J3" s="192"/>
      <c r="K3" s="195"/>
      <c r="L3" s="195"/>
      <c r="M3" s="252"/>
    </row>
    <row r="4" spans="1:13" customFormat="1" ht="15">
      <c r="A4" s="112" t="str">
        <f>'ფორმა N2'!A4</f>
        <v>ანგარიშვალდებული პირის დასახელება:</v>
      </c>
      <c r="B4" s="112"/>
      <c r="C4" s="112"/>
      <c r="D4" s="112"/>
      <c r="E4" s="113"/>
      <c r="F4" s="201"/>
      <c r="G4" s="192"/>
      <c r="H4" s="192"/>
      <c r="I4" s="192"/>
      <c r="J4" s="192"/>
      <c r="K4" s="192"/>
      <c r="L4" s="192"/>
    </row>
    <row r="5" spans="1:13" ht="15">
      <c r="A5" s="174"/>
      <c r="B5" s="289"/>
      <c r="C5" s="116" t="s">
        <v>662</v>
      </c>
      <c r="D5" s="116"/>
      <c r="E5" s="116"/>
      <c r="F5" s="290"/>
      <c r="G5" s="291"/>
      <c r="H5" s="291"/>
      <c r="I5" s="291"/>
      <c r="J5" s="291"/>
      <c r="K5" s="291"/>
      <c r="L5" s="290"/>
    </row>
    <row r="6" spans="1:13" customFormat="1" ht="13.5">
      <c r="A6" s="196"/>
      <c r="B6" s="196"/>
      <c r="C6" s="197"/>
      <c r="D6" s="197"/>
      <c r="E6" s="197"/>
      <c r="F6" s="192"/>
      <c r="G6" s="192"/>
      <c r="H6" s="192"/>
      <c r="I6" s="192"/>
      <c r="J6" s="192"/>
      <c r="K6" s="192"/>
      <c r="L6" s="192"/>
    </row>
    <row r="7" spans="1:13" customFormat="1" ht="60">
      <c r="A7" s="204" t="s">
        <v>64</v>
      </c>
      <c r="B7" s="188" t="s">
        <v>242</v>
      </c>
      <c r="C7" s="190" t="s">
        <v>238</v>
      </c>
      <c r="D7" s="190" t="s">
        <v>239</v>
      </c>
      <c r="E7" s="190" t="s">
        <v>345</v>
      </c>
      <c r="F7" s="190" t="s">
        <v>241</v>
      </c>
      <c r="G7" s="190" t="s">
        <v>380</v>
      </c>
      <c r="H7" s="190" t="s">
        <v>382</v>
      </c>
      <c r="I7" s="190" t="s">
        <v>376</v>
      </c>
      <c r="J7" s="190" t="s">
        <v>377</v>
      </c>
      <c r="K7" s="190" t="s">
        <v>389</v>
      </c>
      <c r="L7" s="190" t="s">
        <v>378</v>
      </c>
    </row>
    <row r="8" spans="1:13" customFormat="1" ht="15">
      <c r="A8" s="188">
        <v>1</v>
      </c>
      <c r="B8" s="188">
        <v>2</v>
      </c>
      <c r="C8" s="190">
        <v>3</v>
      </c>
      <c r="D8" s="188">
        <v>4</v>
      </c>
      <c r="E8" s="190">
        <v>5</v>
      </c>
      <c r="F8" s="188">
        <v>6</v>
      </c>
      <c r="G8" s="190">
        <v>7</v>
      </c>
      <c r="H8" s="188">
        <v>8</v>
      </c>
      <c r="I8" s="188">
        <v>9</v>
      </c>
      <c r="J8" s="188">
        <v>10</v>
      </c>
      <c r="K8" s="190">
        <v>11</v>
      </c>
      <c r="L8" s="190">
        <v>12</v>
      </c>
    </row>
    <row r="9" spans="1:13" customFormat="1" ht="15">
      <c r="A9" s="381">
        <v>1</v>
      </c>
      <c r="B9" s="381"/>
      <c r="C9" s="382"/>
      <c r="D9" s="383"/>
      <c r="E9" s="383"/>
      <c r="F9" s="384"/>
      <c r="G9" s="385"/>
      <c r="H9" s="386"/>
      <c r="I9" s="387"/>
      <c r="J9" s="388"/>
      <c r="K9" s="389"/>
      <c r="L9" s="390"/>
    </row>
    <row r="10" spans="1:13" customFormat="1" ht="15">
      <c r="A10" s="381">
        <v>2</v>
      </c>
      <c r="B10" s="381"/>
      <c r="C10" s="382"/>
      <c r="D10" s="383"/>
      <c r="E10" s="383"/>
      <c r="F10" s="384"/>
      <c r="G10" s="385"/>
      <c r="H10" s="386"/>
      <c r="I10" s="387"/>
      <c r="J10" s="391"/>
      <c r="K10" s="389"/>
      <c r="L10" s="390"/>
    </row>
    <row r="11" spans="1:13" customFormat="1" ht="15">
      <c r="A11" s="381">
        <v>3</v>
      </c>
      <c r="B11" s="381"/>
      <c r="C11" s="382"/>
      <c r="D11" s="383"/>
      <c r="E11" s="383"/>
      <c r="F11" s="384"/>
      <c r="G11" s="385"/>
      <c r="H11" s="386"/>
      <c r="I11" s="387"/>
      <c r="J11" s="388"/>
      <c r="K11" s="389"/>
      <c r="L11" s="390"/>
    </row>
    <row r="12" spans="1:13" customFormat="1" ht="15">
      <c r="A12" s="381">
        <v>4</v>
      </c>
      <c r="B12" s="381"/>
      <c r="C12" s="382"/>
      <c r="D12" s="383"/>
      <c r="E12" s="383"/>
      <c r="F12" s="384"/>
      <c r="G12" s="385"/>
      <c r="H12" s="386"/>
      <c r="I12" s="387"/>
      <c r="J12" s="388"/>
      <c r="K12" s="389"/>
      <c r="L12" s="390"/>
    </row>
    <row r="13" spans="1:13" customFormat="1" ht="15">
      <c r="A13" s="381">
        <v>5</v>
      </c>
      <c r="B13" s="381"/>
      <c r="C13" s="382"/>
      <c r="D13" s="383"/>
      <c r="E13" s="383"/>
      <c r="F13" s="384"/>
      <c r="G13" s="385"/>
      <c r="H13" s="386"/>
      <c r="I13" s="387"/>
      <c r="J13" s="388"/>
      <c r="K13" s="389"/>
      <c r="L13" s="390"/>
    </row>
    <row r="14" spans="1:13" customFormat="1" ht="15">
      <c r="A14" s="381">
        <v>6</v>
      </c>
      <c r="B14" s="381"/>
      <c r="C14" s="382"/>
      <c r="D14" s="383"/>
      <c r="E14" s="383"/>
      <c r="F14" s="384"/>
      <c r="G14" s="385"/>
      <c r="H14" s="386"/>
      <c r="I14" s="387"/>
      <c r="J14" s="388"/>
      <c r="K14" s="389"/>
      <c r="L14" s="390"/>
    </row>
    <row r="15" spans="1:13" customFormat="1" ht="15">
      <c r="A15" s="381">
        <v>7</v>
      </c>
      <c r="B15" s="381"/>
      <c r="C15" s="382"/>
      <c r="D15" s="383"/>
      <c r="E15" s="383"/>
      <c r="F15" s="384"/>
      <c r="G15" s="385"/>
      <c r="H15" s="386"/>
      <c r="I15" s="387"/>
      <c r="J15" s="388"/>
      <c r="K15" s="389"/>
      <c r="L15" s="390"/>
    </row>
    <row r="16" spans="1:13" customFormat="1" ht="15">
      <c r="A16" s="381">
        <v>8</v>
      </c>
      <c r="B16" s="381"/>
      <c r="C16" s="382"/>
      <c r="D16" s="383"/>
      <c r="E16" s="383"/>
      <c r="F16" s="384"/>
      <c r="G16" s="385"/>
      <c r="H16" s="386"/>
      <c r="I16" s="387"/>
      <c r="J16" s="388"/>
      <c r="K16" s="389"/>
      <c r="L16" s="390"/>
    </row>
    <row r="17" spans="1:12" customFormat="1" ht="15">
      <c r="A17" s="381">
        <v>9</v>
      </c>
      <c r="B17" s="381"/>
      <c r="C17" s="382"/>
      <c r="D17" s="383"/>
      <c r="E17" s="383"/>
      <c r="F17" s="384"/>
      <c r="G17" s="385"/>
      <c r="H17" s="386"/>
      <c r="I17" s="387"/>
      <c r="J17" s="391"/>
      <c r="K17" s="389"/>
      <c r="L17" s="390"/>
    </row>
    <row r="18" spans="1:12" customFormat="1" ht="15">
      <c r="A18" s="381">
        <v>10</v>
      </c>
      <c r="B18" s="381"/>
      <c r="C18" s="382"/>
      <c r="D18" s="383"/>
      <c r="E18" s="383"/>
      <c r="F18" s="384"/>
      <c r="G18" s="385"/>
      <c r="H18" s="386"/>
      <c r="I18" s="387"/>
      <c r="J18" s="391"/>
      <c r="K18" s="389"/>
      <c r="L18" s="390"/>
    </row>
    <row r="19" spans="1:12" customFormat="1" ht="15">
      <c r="A19" s="381">
        <v>11</v>
      </c>
      <c r="B19" s="381"/>
      <c r="C19" s="382"/>
      <c r="D19" s="383"/>
      <c r="E19" s="383"/>
      <c r="F19" s="384"/>
      <c r="G19" s="385"/>
      <c r="H19" s="386"/>
      <c r="I19" s="387"/>
      <c r="J19" s="391"/>
      <c r="K19" s="389"/>
      <c r="L19" s="390"/>
    </row>
    <row r="20" spans="1:12" customFormat="1" ht="15">
      <c r="A20" s="381">
        <v>12</v>
      </c>
      <c r="B20" s="381"/>
      <c r="C20" s="382"/>
      <c r="D20" s="383"/>
      <c r="E20" s="383"/>
      <c r="F20" s="384"/>
      <c r="G20" s="385"/>
      <c r="H20" s="386"/>
      <c r="I20" s="387"/>
      <c r="J20" s="388"/>
      <c r="K20" s="389"/>
      <c r="L20" s="390"/>
    </row>
    <row r="21" spans="1:12" customFormat="1" ht="15">
      <c r="A21" s="381">
        <v>13</v>
      </c>
      <c r="B21" s="381"/>
      <c r="C21" s="382"/>
      <c r="D21" s="383"/>
      <c r="E21" s="383"/>
      <c r="F21" s="384"/>
      <c r="G21" s="385"/>
      <c r="H21" s="386"/>
      <c r="I21" s="387"/>
      <c r="J21" s="388"/>
      <c r="K21" s="389"/>
      <c r="L21" s="390"/>
    </row>
    <row r="22" spans="1:12" customFormat="1" ht="15">
      <c r="A22" s="381">
        <v>14</v>
      </c>
      <c r="B22" s="381"/>
      <c r="C22" s="382"/>
      <c r="D22" s="383"/>
      <c r="E22" s="383"/>
      <c r="F22" s="384"/>
      <c r="G22" s="385"/>
      <c r="H22" s="386"/>
      <c r="I22" s="387"/>
      <c r="J22" s="388"/>
      <c r="K22" s="390"/>
      <c r="L22" s="390"/>
    </row>
    <row r="23" spans="1:12" customFormat="1" ht="15">
      <c r="A23" s="381">
        <v>15</v>
      </c>
      <c r="B23" s="381"/>
      <c r="C23" s="382"/>
      <c r="D23" s="383"/>
      <c r="E23" s="383"/>
      <c r="F23" s="384"/>
      <c r="G23" s="385"/>
      <c r="H23" s="386"/>
      <c r="I23" s="387"/>
      <c r="J23" s="388"/>
      <c r="K23" s="390"/>
      <c r="L23" s="390"/>
    </row>
    <row r="24" spans="1:12" customFormat="1" ht="15">
      <c r="A24" s="381">
        <v>16</v>
      </c>
      <c r="B24" s="381"/>
      <c r="C24" s="382"/>
      <c r="D24" s="383"/>
      <c r="E24" s="383"/>
      <c r="F24" s="384"/>
      <c r="G24" s="385"/>
      <c r="H24" s="386"/>
      <c r="I24" s="387"/>
      <c r="J24" s="391"/>
      <c r="K24" s="392"/>
      <c r="L24" s="390"/>
    </row>
    <row r="25" spans="1:12" customFormat="1" ht="15">
      <c r="A25" s="381">
        <v>17</v>
      </c>
      <c r="B25" s="381"/>
      <c r="C25" s="382"/>
      <c r="D25" s="383"/>
      <c r="E25" s="383"/>
      <c r="F25" s="384"/>
      <c r="G25" s="385"/>
      <c r="H25" s="386"/>
      <c r="I25" s="387"/>
      <c r="J25" s="391"/>
      <c r="K25" s="392"/>
      <c r="L25" s="388"/>
    </row>
    <row r="26" spans="1:12" customFormat="1" ht="15">
      <c r="A26" s="381">
        <v>18</v>
      </c>
      <c r="B26" s="381"/>
      <c r="C26" s="382"/>
      <c r="D26" s="384"/>
      <c r="E26" s="384"/>
      <c r="F26" s="384"/>
      <c r="G26" s="385"/>
      <c r="H26" s="384"/>
      <c r="I26" s="384"/>
      <c r="J26" s="384"/>
      <c r="K26" s="384"/>
      <c r="L26" s="378"/>
    </row>
    <row r="27" spans="1:12" customFormat="1" ht="15">
      <c r="A27" s="381">
        <v>19</v>
      </c>
      <c r="B27" s="381"/>
      <c r="C27" s="382"/>
      <c r="D27" s="384"/>
      <c r="E27" s="384"/>
      <c r="F27" s="384"/>
      <c r="G27" s="385"/>
      <c r="H27" s="384"/>
      <c r="I27" s="384"/>
      <c r="J27" s="384"/>
      <c r="K27" s="386"/>
      <c r="L27" s="378"/>
    </row>
    <row r="28" spans="1:12" customFormat="1" ht="15">
      <c r="A28" s="381">
        <v>20</v>
      </c>
      <c r="B28" s="381"/>
      <c r="C28" s="382"/>
      <c r="D28" s="384"/>
      <c r="E28" s="384"/>
      <c r="F28" s="384"/>
      <c r="G28" s="385"/>
      <c r="H28" s="384"/>
      <c r="I28" s="384"/>
      <c r="J28" s="384"/>
      <c r="K28" s="386"/>
      <c r="L28" s="378"/>
    </row>
    <row r="29" spans="1:12" customFormat="1" ht="15">
      <c r="A29" s="381">
        <v>21</v>
      </c>
      <c r="B29" s="381"/>
      <c r="C29" s="382"/>
      <c r="D29" s="384"/>
      <c r="E29" s="384"/>
      <c r="F29" s="384"/>
      <c r="G29" s="385"/>
      <c r="H29" s="384"/>
      <c r="I29" s="384"/>
      <c r="J29" s="384"/>
      <c r="K29" s="386"/>
      <c r="L29" s="378"/>
    </row>
    <row r="30" spans="1:12" customFormat="1" ht="15">
      <c r="A30" s="381">
        <v>22</v>
      </c>
      <c r="B30" s="381"/>
      <c r="C30" s="382"/>
      <c r="D30" s="384"/>
      <c r="E30" s="384"/>
      <c r="F30" s="384"/>
      <c r="G30" s="385"/>
      <c r="H30" s="384"/>
      <c r="I30" s="384"/>
      <c r="J30" s="384"/>
      <c r="K30" s="386"/>
      <c r="L30" s="378"/>
    </row>
    <row r="31" spans="1:12" customFormat="1" ht="15">
      <c r="A31" s="381">
        <v>23</v>
      </c>
      <c r="B31" s="381"/>
      <c r="C31" s="382"/>
      <c r="D31" s="384"/>
      <c r="E31" s="384"/>
      <c r="F31" s="384"/>
      <c r="G31" s="385"/>
      <c r="H31" s="384"/>
      <c r="I31" s="384"/>
      <c r="J31" s="384"/>
      <c r="K31" s="386"/>
      <c r="L31" s="378"/>
    </row>
    <row r="32" spans="1:12" customFormat="1" ht="15">
      <c r="A32" s="381">
        <v>24</v>
      </c>
      <c r="B32" s="381"/>
      <c r="C32" s="382"/>
      <c r="D32" s="384"/>
      <c r="E32" s="384"/>
      <c r="F32" s="384"/>
      <c r="G32" s="385"/>
      <c r="H32" s="384"/>
      <c r="I32" s="384"/>
      <c r="J32" s="384"/>
      <c r="K32" s="386"/>
      <c r="L32" s="378"/>
    </row>
    <row r="33" spans="1:12" customFormat="1" ht="15">
      <c r="A33" s="381">
        <v>25</v>
      </c>
      <c r="B33" s="381"/>
      <c r="C33" s="382"/>
      <c r="D33" s="384"/>
      <c r="E33" s="384"/>
      <c r="F33" s="384"/>
      <c r="G33" s="385"/>
      <c r="H33" s="384"/>
      <c r="I33" s="384"/>
      <c r="J33" s="384"/>
      <c r="K33" s="386"/>
      <c r="L33" s="378"/>
    </row>
    <row r="34" spans="1:12" customFormat="1" ht="15">
      <c r="A34" s="381">
        <v>26</v>
      </c>
      <c r="B34" s="381"/>
      <c r="C34" s="382"/>
      <c r="D34" s="384"/>
      <c r="E34" s="384"/>
      <c r="F34" s="384"/>
      <c r="G34" s="385"/>
      <c r="H34" s="384"/>
      <c r="I34" s="384"/>
      <c r="J34" s="384"/>
      <c r="K34" s="386"/>
      <c r="L34" s="378"/>
    </row>
    <row r="35" spans="1:12" customFormat="1" ht="15">
      <c r="A35" s="381">
        <v>27</v>
      </c>
      <c r="B35" s="381"/>
      <c r="C35" s="382"/>
      <c r="D35" s="384"/>
      <c r="E35" s="384"/>
      <c r="F35" s="384"/>
      <c r="G35" s="385"/>
      <c r="H35" s="384"/>
      <c r="I35" s="384"/>
      <c r="J35" s="384"/>
      <c r="K35" s="386"/>
      <c r="L35" s="378"/>
    </row>
    <row r="36" spans="1:12" customFormat="1" ht="15">
      <c r="A36" s="381">
        <v>28</v>
      </c>
      <c r="B36" s="381"/>
      <c r="C36" s="382"/>
      <c r="D36" s="384"/>
      <c r="E36" s="384"/>
      <c r="F36" s="384"/>
      <c r="G36" s="385"/>
      <c r="H36" s="384"/>
      <c r="I36" s="384"/>
      <c r="J36" s="384"/>
      <c r="K36" s="386"/>
      <c r="L36" s="378"/>
    </row>
    <row r="37" spans="1:12" customFormat="1" ht="15">
      <c r="A37" s="381">
        <v>29</v>
      </c>
      <c r="B37" s="381"/>
      <c r="C37" s="382"/>
      <c r="D37" s="384"/>
      <c r="E37" s="384"/>
      <c r="F37" s="384"/>
      <c r="G37" s="385"/>
      <c r="H37" s="384"/>
      <c r="I37" s="384"/>
      <c r="J37" s="384"/>
      <c r="K37" s="386"/>
      <c r="L37" s="378"/>
    </row>
    <row r="38" spans="1:12" customFormat="1" ht="15">
      <c r="A38" s="381">
        <v>30</v>
      </c>
      <c r="B38" s="381"/>
      <c r="C38" s="382"/>
      <c r="D38" s="384"/>
      <c r="E38" s="384"/>
      <c r="F38" s="384"/>
      <c r="G38" s="385"/>
      <c r="H38" s="384"/>
      <c r="I38" s="384"/>
      <c r="J38" s="384"/>
      <c r="K38" s="386"/>
      <c r="L38" s="378"/>
    </row>
    <row r="39" spans="1:12" customFormat="1" ht="15">
      <c r="A39" s="381">
        <v>31</v>
      </c>
      <c r="B39" s="381"/>
      <c r="C39" s="382"/>
      <c r="D39" s="383"/>
      <c r="E39" s="384"/>
      <c r="F39" s="384"/>
      <c r="G39" s="385"/>
      <c r="H39" s="384"/>
      <c r="I39" s="384"/>
      <c r="J39" s="384"/>
      <c r="K39" s="386"/>
      <c r="L39" s="378"/>
    </row>
    <row r="40" spans="1:12" customFormat="1" ht="15">
      <c r="A40" s="381">
        <v>32</v>
      </c>
      <c r="B40" s="381"/>
      <c r="C40" s="382"/>
      <c r="D40" s="384"/>
      <c r="E40" s="384"/>
      <c r="F40" s="384"/>
      <c r="G40" s="385"/>
      <c r="H40" s="384"/>
      <c r="I40" s="384"/>
      <c r="J40" s="384"/>
      <c r="K40" s="386"/>
      <c r="L40" s="378"/>
    </row>
    <row r="41" spans="1:12" customFormat="1" ht="15">
      <c r="A41" s="381">
        <v>33</v>
      </c>
      <c r="B41" s="381"/>
      <c r="C41" s="382"/>
      <c r="D41" s="384"/>
      <c r="E41" s="384"/>
      <c r="F41" s="384"/>
      <c r="G41" s="385"/>
      <c r="H41" s="384"/>
      <c r="I41" s="384"/>
      <c r="J41" s="384"/>
      <c r="K41" s="386"/>
      <c r="L41" s="378"/>
    </row>
    <row r="42" spans="1:12" customFormat="1" ht="15">
      <c r="A42" s="381">
        <v>34</v>
      </c>
      <c r="B42" s="381"/>
      <c r="C42" s="382"/>
      <c r="D42" s="384"/>
      <c r="E42" s="384"/>
      <c r="F42" s="384"/>
      <c r="G42" s="385"/>
      <c r="H42" s="384"/>
      <c r="I42" s="384"/>
      <c r="J42" s="384"/>
      <c r="K42" s="386"/>
      <c r="L42" s="378"/>
    </row>
    <row r="43" spans="1:12" customFormat="1" ht="15">
      <c r="A43" s="381">
        <v>35</v>
      </c>
      <c r="B43" s="381"/>
      <c r="C43" s="382"/>
      <c r="D43" s="384"/>
      <c r="E43" s="384"/>
      <c r="F43" s="384"/>
      <c r="G43" s="385"/>
      <c r="H43" s="384"/>
      <c r="I43" s="384"/>
      <c r="J43" s="384"/>
      <c r="K43" s="386"/>
      <c r="L43" s="378"/>
    </row>
    <row r="44" spans="1:12" customFormat="1" ht="15">
      <c r="A44" s="381">
        <v>36</v>
      </c>
      <c r="B44" s="381"/>
      <c r="C44" s="382"/>
      <c r="D44" s="384"/>
      <c r="E44" s="384"/>
      <c r="F44" s="384"/>
      <c r="G44" s="385"/>
      <c r="H44" s="384"/>
      <c r="I44" s="384"/>
      <c r="J44" s="384"/>
      <c r="K44" s="386"/>
      <c r="L44" s="378"/>
    </row>
    <row r="45" spans="1:12" customFormat="1" ht="15">
      <c r="A45" s="381">
        <v>37</v>
      </c>
      <c r="B45" s="381"/>
      <c r="C45" s="382"/>
      <c r="D45" s="384"/>
      <c r="E45" s="384"/>
      <c r="F45" s="384"/>
      <c r="G45" s="385"/>
      <c r="H45" s="384"/>
      <c r="I45" s="384"/>
      <c r="J45" s="384"/>
      <c r="K45" s="386"/>
      <c r="L45" s="378"/>
    </row>
    <row r="46" spans="1:12" customFormat="1" ht="15">
      <c r="A46" s="381">
        <v>38</v>
      </c>
      <c r="B46" s="381"/>
      <c r="C46" s="382"/>
      <c r="D46" s="384"/>
      <c r="E46" s="384"/>
      <c r="F46" s="384"/>
      <c r="G46" s="385"/>
      <c r="H46" s="384"/>
      <c r="I46" s="384"/>
      <c r="J46" s="384"/>
      <c r="K46" s="386"/>
      <c r="L46" s="378"/>
    </row>
    <row r="47" spans="1:12" customFormat="1" ht="15">
      <c r="A47" s="381">
        <v>39</v>
      </c>
      <c r="B47" s="381"/>
      <c r="C47" s="382"/>
      <c r="D47" s="384"/>
      <c r="E47" s="384"/>
      <c r="F47" s="384"/>
      <c r="G47" s="385"/>
      <c r="H47" s="384"/>
      <c r="I47" s="384"/>
      <c r="J47" s="384"/>
      <c r="K47" s="386"/>
      <c r="L47" s="388"/>
    </row>
    <row r="48" spans="1:12" customFormat="1" ht="15">
      <c r="A48" s="381">
        <v>40</v>
      </c>
      <c r="B48" s="381"/>
      <c r="C48" s="382"/>
      <c r="D48" s="384"/>
      <c r="E48" s="384"/>
      <c r="F48" s="384"/>
      <c r="G48" s="385"/>
      <c r="H48" s="384"/>
      <c r="I48" s="384"/>
      <c r="J48" s="384"/>
      <c r="K48" s="386"/>
      <c r="L48" s="378"/>
    </row>
    <row r="49" spans="1:12" customFormat="1" ht="15">
      <c r="A49" s="381">
        <v>41</v>
      </c>
      <c r="B49" s="381"/>
      <c r="C49" s="382"/>
      <c r="D49" s="384"/>
      <c r="E49" s="384"/>
      <c r="F49" s="384"/>
      <c r="G49" s="385"/>
      <c r="H49" s="384"/>
      <c r="I49" s="384"/>
      <c r="J49" s="384"/>
      <c r="K49" s="386"/>
      <c r="L49" s="378"/>
    </row>
    <row r="50" spans="1:12" customFormat="1" ht="15">
      <c r="A50" s="381">
        <v>42</v>
      </c>
      <c r="B50" s="381"/>
      <c r="C50" s="382"/>
      <c r="D50" s="384"/>
      <c r="E50" s="384"/>
      <c r="F50" s="384"/>
      <c r="G50" s="385"/>
      <c r="H50" s="384"/>
      <c r="I50" s="384"/>
      <c r="J50" s="384"/>
      <c r="K50" s="386"/>
      <c r="L50" s="378"/>
    </row>
    <row r="51" spans="1:12" customFormat="1" ht="15">
      <c r="A51" s="381">
        <v>43</v>
      </c>
      <c r="B51" s="381"/>
      <c r="C51" s="382"/>
      <c r="D51" s="384"/>
      <c r="E51" s="384"/>
      <c r="F51" s="384"/>
      <c r="G51" s="385"/>
      <c r="H51" s="384"/>
      <c r="I51" s="384"/>
      <c r="J51" s="384"/>
      <c r="K51" s="386"/>
      <c r="L51" s="378"/>
    </row>
    <row r="52" spans="1:12" customFormat="1" ht="15">
      <c r="A52" s="381">
        <v>44</v>
      </c>
      <c r="B52" s="381"/>
      <c r="C52" s="382"/>
      <c r="D52" s="384"/>
      <c r="E52" s="384"/>
      <c r="F52" s="384"/>
      <c r="G52" s="385"/>
      <c r="H52" s="384"/>
      <c r="I52" s="384"/>
      <c r="J52" s="384"/>
      <c r="K52" s="386"/>
      <c r="L52" s="378"/>
    </row>
    <row r="53" spans="1:12" customFormat="1" ht="15">
      <c r="A53" s="381">
        <v>45</v>
      </c>
      <c r="B53" s="381"/>
      <c r="C53" s="382"/>
      <c r="D53" s="384"/>
      <c r="E53" s="384"/>
      <c r="F53" s="384"/>
      <c r="G53" s="385"/>
      <c r="H53" s="384"/>
      <c r="I53" s="384"/>
      <c r="J53" s="384"/>
      <c r="K53" s="386"/>
      <c r="L53" s="378"/>
    </row>
    <row r="54" spans="1:12" customFormat="1" ht="15">
      <c r="A54" s="381">
        <v>46</v>
      </c>
      <c r="B54" s="381"/>
      <c r="C54" s="382"/>
      <c r="D54" s="384"/>
      <c r="E54" s="384"/>
      <c r="F54" s="384"/>
      <c r="G54" s="385"/>
      <c r="H54" s="384"/>
      <c r="I54" s="384"/>
      <c r="J54" s="384"/>
      <c r="K54" s="386"/>
      <c r="L54" s="378"/>
    </row>
    <row r="55" spans="1:12" customFormat="1" ht="15">
      <c r="A55" s="381">
        <v>47</v>
      </c>
      <c r="B55" s="381"/>
      <c r="C55" s="382"/>
      <c r="D55" s="384"/>
      <c r="E55" s="384"/>
      <c r="F55" s="384"/>
      <c r="G55" s="385"/>
      <c r="H55" s="384"/>
      <c r="I55" s="384"/>
      <c r="J55" s="384"/>
      <c r="K55" s="386"/>
      <c r="L55" s="378"/>
    </row>
    <row r="56" spans="1:12" customFormat="1" ht="15">
      <c r="A56" s="381">
        <v>48</v>
      </c>
      <c r="B56" s="381"/>
      <c r="C56" s="382"/>
      <c r="D56" s="384"/>
      <c r="E56" s="384"/>
      <c r="F56" s="384"/>
      <c r="G56" s="385"/>
      <c r="H56" s="384"/>
      <c r="I56" s="384"/>
      <c r="J56" s="384"/>
      <c r="K56" s="386"/>
      <c r="L56" s="378"/>
    </row>
    <row r="57" spans="1:12" customFormat="1" ht="15">
      <c r="A57" s="381">
        <v>49</v>
      </c>
      <c r="B57" s="381"/>
      <c r="C57" s="382"/>
      <c r="D57" s="384"/>
      <c r="E57" s="384"/>
      <c r="F57" s="384"/>
      <c r="G57" s="385"/>
      <c r="H57" s="384"/>
      <c r="I57" s="384"/>
      <c r="J57" s="384"/>
      <c r="K57" s="386"/>
      <c r="L57" s="378"/>
    </row>
    <row r="58" spans="1:12" customFormat="1" ht="15">
      <c r="A58" s="381">
        <v>50</v>
      </c>
      <c r="B58" s="381"/>
      <c r="C58" s="382"/>
      <c r="D58" s="384"/>
      <c r="E58" s="384"/>
      <c r="F58" s="384"/>
      <c r="G58" s="385"/>
      <c r="H58" s="384"/>
      <c r="I58" s="384"/>
      <c r="J58" s="384"/>
      <c r="K58" s="386"/>
      <c r="L58" s="378"/>
    </row>
    <row r="59" spans="1:12" customFormat="1" ht="15">
      <c r="A59" s="381">
        <v>51</v>
      </c>
      <c r="B59" s="381"/>
      <c r="C59" s="382"/>
      <c r="D59" s="384"/>
      <c r="E59" s="384"/>
      <c r="F59" s="384"/>
      <c r="G59" s="385"/>
      <c r="H59" s="384"/>
      <c r="I59" s="384"/>
      <c r="J59" s="384"/>
      <c r="K59" s="386"/>
      <c r="L59" s="378"/>
    </row>
    <row r="60" spans="1:12" customFormat="1" ht="15">
      <c r="A60" s="381">
        <v>52</v>
      </c>
      <c r="B60" s="381"/>
      <c r="C60" s="382"/>
      <c r="D60" s="384"/>
      <c r="E60" s="384"/>
      <c r="F60" s="384"/>
      <c r="G60" s="385"/>
      <c r="H60" s="384"/>
      <c r="I60" s="384"/>
      <c r="J60" s="384"/>
      <c r="K60" s="386"/>
      <c r="L60" s="378"/>
    </row>
    <row r="61" spans="1:12" customFormat="1" ht="15">
      <c r="A61" s="381">
        <v>53</v>
      </c>
      <c r="B61" s="381"/>
      <c r="C61" s="382"/>
      <c r="D61" s="384"/>
      <c r="E61" s="384"/>
      <c r="F61" s="384"/>
      <c r="G61" s="385"/>
      <c r="H61" s="384"/>
      <c r="I61" s="384"/>
      <c r="J61" s="384"/>
      <c r="K61" s="386"/>
      <c r="L61" s="378"/>
    </row>
    <row r="62" spans="1:12" customFormat="1" ht="15">
      <c r="A62" s="381">
        <v>54</v>
      </c>
      <c r="B62" s="381"/>
      <c r="C62" s="382"/>
      <c r="D62" s="384"/>
      <c r="E62" s="384"/>
      <c r="F62" s="384"/>
      <c r="G62" s="385"/>
      <c r="H62" s="384"/>
      <c r="I62" s="384"/>
      <c r="J62" s="384"/>
      <c r="K62" s="386"/>
      <c r="L62" s="378"/>
    </row>
    <row r="63" spans="1:12" customFormat="1" ht="15">
      <c r="A63" s="381">
        <v>55</v>
      </c>
      <c r="B63" s="100"/>
      <c r="C63" s="382"/>
      <c r="D63" s="384"/>
      <c r="E63" s="384"/>
      <c r="F63" s="384"/>
      <c r="G63" s="385"/>
      <c r="H63" s="384"/>
      <c r="I63" s="384"/>
      <c r="J63" s="384"/>
      <c r="K63" s="386"/>
      <c r="L63" s="378"/>
    </row>
    <row r="64" spans="1:12" customFormat="1" ht="15">
      <c r="A64" s="381">
        <v>56</v>
      </c>
      <c r="B64" s="100"/>
      <c r="C64" s="382"/>
      <c r="D64" s="384"/>
      <c r="E64" s="384"/>
      <c r="F64" s="384"/>
      <c r="G64" s="385"/>
      <c r="H64" s="384"/>
      <c r="I64" s="384"/>
      <c r="J64" s="384"/>
      <c r="K64" s="386"/>
      <c r="L64" s="378"/>
    </row>
    <row r="65" spans="1:12" customFormat="1" ht="15">
      <c r="A65" s="381">
        <v>57</v>
      </c>
      <c r="B65" s="100"/>
      <c r="C65" s="382"/>
      <c r="D65" s="384"/>
      <c r="E65" s="384"/>
      <c r="F65" s="384"/>
      <c r="G65" s="385"/>
      <c r="H65" s="384"/>
      <c r="I65" s="384"/>
      <c r="J65" s="384"/>
      <c r="K65" s="386"/>
      <c r="L65" s="378"/>
    </row>
    <row r="66" spans="1:12" customFormat="1" ht="15">
      <c r="A66" s="381">
        <v>58</v>
      </c>
      <c r="B66" s="100"/>
      <c r="C66" s="382"/>
      <c r="D66" s="384"/>
      <c r="E66" s="384"/>
      <c r="F66" s="384"/>
      <c r="G66" s="385"/>
      <c r="H66" s="384"/>
      <c r="I66" s="384"/>
      <c r="J66" s="384"/>
      <c r="K66" s="386"/>
      <c r="L66" s="378"/>
    </row>
    <row r="67" spans="1:12" customFormat="1" ht="15">
      <c r="A67" s="381">
        <v>59</v>
      </c>
      <c r="B67" s="100"/>
      <c r="C67" s="382"/>
      <c r="D67" s="384"/>
      <c r="E67" s="384"/>
      <c r="F67" s="384"/>
      <c r="G67" s="385"/>
      <c r="H67" s="384"/>
      <c r="I67" s="384"/>
      <c r="J67" s="384"/>
      <c r="K67" s="386"/>
      <c r="L67" s="378"/>
    </row>
    <row r="68" spans="1:12" customFormat="1" ht="15">
      <c r="A68" s="381">
        <v>60</v>
      </c>
      <c r="B68" s="100"/>
      <c r="C68" s="382"/>
      <c r="D68" s="384"/>
      <c r="E68" s="384"/>
      <c r="F68" s="384"/>
      <c r="G68" s="385"/>
      <c r="H68" s="384"/>
      <c r="I68" s="384"/>
      <c r="J68" s="384"/>
      <c r="K68" s="386"/>
      <c r="L68" s="378"/>
    </row>
    <row r="69" spans="1:12" customFormat="1" ht="15">
      <c r="A69" s="381">
        <v>61</v>
      </c>
      <c r="B69" s="100"/>
      <c r="C69" s="382"/>
      <c r="D69" s="384"/>
      <c r="E69" s="100"/>
      <c r="F69" s="100"/>
      <c r="G69" s="536"/>
      <c r="H69" s="25"/>
      <c r="I69" s="287"/>
      <c r="J69" s="287"/>
      <c r="K69" s="536"/>
      <c r="L69" s="538"/>
    </row>
    <row r="70" spans="1:12" customFormat="1" ht="15">
      <c r="A70" s="381">
        <v>62</v>
      </c>
      <c r="B70" s="100"/>
      <c r="C70" s="382"/>
      <c r="D70" s="384"/>
      <c r="E70" s="100"/>
      <c r="F70" s="100"/>
      <c r="G70" s="537"/>
      <c r="H70" s="25"/>
      <c r="I70" s="287"/>
      <c r="J70" s="287"/>
      <c r="K70" s="537"/>
      <c r="L70" s="539"/>
    </row>
    <row r="71" spans="1:12" customFormat="1" ht="15">
      <c r="A71" s="381">
        <v>63</v>
      </c>
      <c r="B71" s="100"/>
      <c r="C71" s="382"/>
      <c r="D71" s="384"/>
      <c r="E71" s="100"/>
      <c r="F71" s="100"/>
      <c r="G71" s="536"/>
      <c r="H71" s="25"/>
      <c r="I71" s="287"/>
      <c r="J71" s="287"/>
      <c r="K71" s="547"/>
      <c r="L71" s="550"/>
    </row>
    <row r="72" spans="1:12" customFormat="1" ht="15">
      <c r="A72" s="381">
        <v>64</v>
      </c>
      <c r="B72" s="100"/>
      <c r="C72" s="382"/>
      <c r="D72" s="384"/>
      <c r="E72" s="100"/>
      <c r="F72" s="100"/>
      <c r="G72" s="543"/>
      <c r="H72" s="25"/>
      <c r="I72" s="287"/>
      <c r="J72" s="287"/>
      <c r="K72" s="548"/>
      <c r="L72" s="551"/>
    </row>
    <row r="73" spans="1:12" customFormat="1" ht="15">
      <c r="A73" s="381">
        <v>65</v>
      </c>
      <c r="B73" s="100"/>
      <c r="C73" s="382"/>
      <c r="D73" s="384"/>
      <c r="E73" s="100"/>
      <c r="F73" s="100"/>
      <c r="G73" s="543"/>
      <c r="H73" s="25"/>
      <c r="I73" s="287"/>
      <c r="J73" s="287"/>
      <c r="K73" s="548"/>
      <c r="L73" s="551"/>
    </row>
    <row r="74" spans="1:12" customFormat="1" ht="15">
      <c r="A74" s="381">
        <v>66</v>
      </c>
      <c r="B74" s="100"/>
      <c r="C74" s="382"/>
      <c r="D74" s="384"/>
      <c r="E74" s="100"/>
      <c r="F74" s="100"/>
      <c r="G74" s="543"/>
      <c r="H74" s="25"/>
      <c r="I74" s="287"/>
      <c r="J74" s="287"/>
      <c r="K74" s="548"/>
      <c r="L74" s="551"/>
    </row>
    <row r="75" spans="1:12" customFormat="1" ht="15">
      <c r="A75" s="381">
        <v>67</v>
      </c>
      <c r="B75" s="100"/>
      <c r="C75" s="382"/>
      <c r="D75" s="384"/>
      <c r="E75" s="100"/>
      <c r="F75" s="100"/>
      <c r="G75" s="543"/>
      <c r="H75" s="25"/>
      <c r="I75" s="287"/>
      <c r="J75" s="287"/>
      <c r="K75" s="548"/>
      <c r="L75" s="551"/>
    </row>
    <row r="76" spans="1:12" customFormat="1" ht="15">
      <c r="A76" s="381">
        <v>68</v>
      </c>
      <c r="B76" s="100"/>
      <c r="C76" s="382"/>
      <c r="D76" s="384"/>
      <c r="E76" s="100"/>
      <c r="F76" s="100"/>
      <c r="G76" s="543"/>
      <c r="H76" s="25"/>
      <c r="I76" s="287"/>
      <c r="J76" s="287"/>
      <c r="K76" s="548"/>
      <c r="L76" s="551"/>
    </row>
    <row r="77" spans="1:12" customFormat="1" ht="15">
      <c r="A77" s="381">
        <v>69</v>
      </c>
      <c r="B77" s="100"/>
      <c r="C77" s="382"/>
      <c r="D77" s="384"/>
      <c r="E77" s="100"/>
      <c r="F77" s="100"/>
      <c r="G77" s="543"/>
      <c r="H77" s="25"/>
      <c r="I77" s="287"/>
      <c r="J77" s="287"/>
      <c r="K77" s="548"/>
      <c r="L77" s="551"/>
    </row>
    <row r="78" spans="1:12" customFormat="1" ht="15">
      <c r="A78" s="381">
        <v>70</v>
      </c>
      <c r="B78" s="100"/>
      <c r="C78" s="382"/>
      <c r="D78" s="384"/>
      <c r="E78" s="100"/>
      <c r="F78" s="100"/>
      <c r="G78" s="543"/>
      <c r="H78" s="25"/>
      <c r="I78" s="287"/>
      <c r="J78" s="287"/>
      <c r="K78" s="548"/>
      <c r="L78" s="551"/>
    </row>
    <row r="79" spans="1:12" customFormat="1" ht="15">
      <c r="A79" s="381">
        <v>71</v>
      </c>
      <c r="B79" s="100"/>
      <c r="C79" s="382"/>
      <c r="D79" s="384"/>
      <c r="E79" s="100"/>
      <c r="F79" s="100"/>
      <c r="G79" s="543"/>
      <c r="H79" s="25"/>
      <c r="I79" s="287"/>
      <c r="J79" s="287"/>
      <c r="K79" s="548"/>
      <c r="L79" s="551"/>
    </row>
    <row r="80" spans="1:12" customFormat="1" ht="15">
      <c r="A80" s="381">
        <v>72</v>
      </c>
      <c r="B80" s="100"/>
      <c r="C80" s="382"/>
      <c r="D80" s="384"/>
      <c r="E80" s="100"/>
      <c r="F80" s="100"/>
      <c r="G80" s="543"/>
      <c r="H80" s="25"/>
      <c r="I80" s="287"/>
      <c r="J80" s="287"/>
      <c r="K80" s="548"/>
      <c r="L80" s="551"/>
    </row>
    <row r="81" spans="1:12" customFormat="1" ht="15">
      <c r="A81" s="381">
        <v>73</v>
      </c>
      <c r="B81" s="100"/>
      <c r="C81" s="382"/>
      <c r="D81" s="384"/>
      <c r="E81" s="100"/>
      <c r="F81" s="100"/>
      <c r="G81" s="543"/>
      <c r="H81" s="25"/>
      <c r="I81" s="287"/>
      <c r="J81" s="287"/>
      <c r="K81" s="548"/>
      <c r="L81" s="551"/>
    </row>
    <row r="82" spans="1:12" customFormat="1" ht="15">
      <c r="A82" s="381">
        <v>74</v>
      </c>
      <c r="B82" s="100"/>
      <c r="C82" s="382"/>
      <c r="D82" s="384"/>
      <c r="E82" s="100"/>
      <c r="F82" s="100"/>
      <c r="G82" s="543"/>
      <c r="H82" s="25"/>
      <c r="I82" s="287"/>
      <c r="J82" s="287"/>
      <c r="K82" s="548"/>
      <c r="L82" s="551"/>
    </row>
    <row r="83" spans="1:12" customFormat="1" ht="15">
      <c r="A83" s="381">
        <v>75</v>
      </c>
      <c r="B83" s="100"/>
      <c r="C83" s="382"/>
      <c r="D83" s="384"/>
      <c r="E83" s="100"/>
      <c r="F83" s="100"/>
      <c r="G83" s="543"/>
      <c r="H83" s="25"/>
      <c r="I83" s="287"/>
      <c r="J83" s="287"/>
      <c r="K83" s="548"/>
      <c r="L83" s="551"/>
    </row>
    <row r="84" spans="1:12" customFormat="1" ht="15">
      <c r="A84" s="381">
        <v>76</v>
      </c>
      <c r="B84" s="100"/>
      <c r="C84" s="382"/>
      <c r="D84" s="384"/>
      <c r="E84" s="100"/>
      <c r="F84" s="100"/>
      <c r="G84" s="543"/>
      <c r="H84" s="25"/>
      <c r="I84" s="287"/>
      <c r="J84" s="287"/>
      <c r="K84" s="548"/>
      <c r="L84" s="551"/>
    </row>
    <row r="85" spans="1:12" customFormat="1" ht="15">
      <c r="A85" s="381">
        <v>77</v>
      </c>
      <c r="B85" s="100"/>
      <c r="C85" s="382"/>
      <c r="D85" s="384"/>
      <c r="E85" s="430"/>
      <c r="F85" s="430"/>
      <c r="G85" s="537"/>
      <c r="H85" s="25"/>
      <c r="I85" s="287"/>
      <c r="J85" s="287"/>
      <c r="K85" s="549"/>
      <c r="L85" s="552"/>
    </row>
    <row r="86" spans="1:12" customFormat="1" ht="15">
      <c r="A86" s="381">
        <v>78</v>
      </c>
      <c r="B86" s="100"/>
      <c r="C86" s="382"/>
      <c r="D86" s="384"/>
      <c r="E86" s="430"/>
      <c r="F86" s="430"/>
      <c r="G86" s="536"/>
      <c r="H86" s="25"/>
      <c r="I86" s="287"/>
      <c r="J86" s="287"/>
      <c r="K86" s="547"/>
      <c r="L86" s="550"/>
    </row>
    <row r="87" spans="1:12" customFormat="1" ht="15">
      <c r="A87" s="381">
        <v>79</v>
      </c>
      <c r="B87" s="100"/>
      <c r="C87" s="382"/>
      <c r="D87" s="384"/>
      <c r="E87" s="430"/>
      <c r="F87" s="430"/>
      <c r="G87" s="543"/>
      <c r="H87" s="25"/>
      <c r="I87" s="287"/>
      <c r="J87" s="287"/>
      <c r="K87" s="548"/>
      <c r="L87" s="551"/>
    </row>
    <row r="88" spans="1:12" customFormat="1" ht="15">
      <c r="A88" s="381">
        <v>80</v>
      </c>
      <c r="B88" s="100"/>
      <c r="C88" s="382"/>
      <c r="D88" s="384"/>
      <c r="E88" s="430"/>
      <c r="F88" s="430"/>
      <c r="G88" s="543"/>
      <c r="H88" s="25"/>
      <c r="I88" s="287"/>
      <c r="J88" s="287"/>
      <c r="K88" s="548"/>
      <c r="L88" s="551"/>
    </row>
    <row r="89" spans="1:12" customFormat="1" ht="15">
      <c r="A89" s="381">
        <v>81</v>
      </c>
      <c r="B89" s="100"/>
      <c r="C89" s="382"/>
      <c r="D89" s="384"/>
      <c r="E89" s="430"/>
      <c r="F89" s="430"/>
      <c r="G89" s="543"/>
      <c r="H89" s="25"/>
      <c r="I89" s="287"/>
      <c r="J89" s="287"/>
      <c r="K89" s="548"/>
      <c r="L89" s="551"/>
    </row>
    <row r="90" spans="1:12" customFormat="1" ht="15">
      <c r="A90" s="381">
        <v>82</v>
      </c>
      <c r="B90" s="100"/>
      <c r="C90" s="382"/>
      <c r="D90" s="384"/>
      <c r="E90" s="430"/>
      <c r="F90" s="430"/>
      <c r="G90" s="543"/>
      <c r="H90" s="25"/>
      <c r="I90" s="287"/>
      <c r="J90" s="287"/>
      <c r="K90" s="548"/>
      <c r="L90" s="551"/>
    </row>
    <row r="91" spans="1:12" customFormat="1" ht="15">
      <c r="A91" s="381">
        <v>83</v>
      </c>
      <c r="B91" s="100"/>
      <c r="C91" s="382"/>
      <c r="D91" s="384"/>
      <c r="E91" s="430"/>
      <c r="F91" s="430"/>
      <c r="G91" s="543"/>
      <c r="H91" s="25"/>
      <c r="I91" s="287"/>
      <c r="J91" s="287"/>
      <c r="K91" s="548"/>
      <c r="L91" s="551"/>
    </row>
    <row r="92" spans="1:12" customFormat="1" ht="15">
      <c r="A92" s="381">
        <v>84</v>
      </c>
      <c r="B92" s="100"/>
      <c r="C92" s="382"/>
      <c r="D92" s="384"/>
      <c r="E92" s="430"/>
      <c r="F92" s="430"/>
      <c r="G92" s="543"/>
      <c r="H92" s="25"/>
      <c r="I92" s="287"/>
      <c r="J92" s="287"/>
      <c r="K92" s="548"/>
      <c r="L92" s="551"/>
    </row>
    <row r="93" spans="1:12" customFormat="1" ht="15">
      <c r="A93" s="381">
        <v>85</v>
      </c>
      <c r="B93" s="100"/>
      <c r="C93" s="382"/>
      <c r="D93" s="384"/>
      <c r="E93" s="430"/>
      <c r="F93" s="430"/>
      <c r="G93" s="543"/>
      <c r="H93" s="25"/>
      <c r="I93" s="287"/>
      <c r="J93" s="287"/>
      <c r="K93" s="548"/>
      <c r="L93" s="551"/>
    </row>
    <row r="94" spans="1:12" customFormat="1" ht="15">
      <c r="A94" s="381">
        <v>86</v>
      </c>
      <c r="B94" s="100"/>
      <c r="C94" s="382"/>
      <c r="D94" s="384"/>
      <c r="E94" s="430"/>
      <c r="F94" s="430"/>
      <c r="G94" s="543"/>
      <c r="H94" s="25"/>
      <c r="I94" s="287"/>
      <c r="J94" s="287"/>
      <c r="K94" s="548"/>
      <c r="L94" s="551"/>
    </row>
    <row r="95" spans="1:12" customFormat="1" ht="15">
      <c r="A95" s="381">
        <v>87</v>
      </c>
      <c r="B95" s="100"/>
      <c r="C95" s="382"/>
      <c r="D95" s="384"/>
      <c r="E95" s="430"/>
      <c r="F95" s="430"/>
      <c r="G95" s="543"/>
      <c r="H95" s="25"/>
      <c r="I95" s="287"/>
      <c r="J95" s="287"/>
      <c r="K95" s="548"/>
      <c r="L95" s="551"/>
    </row>
    <row r="96" spans="1:12" customFormat="1" ht="15">
      <c r="A96" s="381">
        <v>88</v>
      </c>
      <c r="B96" s="100"/>
      <c r="C96" s="382"/>
      <c r="D96" s="384"/>
      <c r="E96" s="430"/>
      <c r="F96" s="430"/>
      <c r="G96" s="543"/>
      <c r="H96" s="25"/>
      <c r="I96" s="287"/>
      <c r="J96" s="287"/>
      <c r="K96" s="548"/>
      <c r="L96" s="551"/>
    </row>
    <row r="97" spans="1:12" customFormat="1" ht="15">
      <c r="A97" s="381">
        <v>89</v>
      </c>
      <c r="B97" s="100"/>
      <c r="C97" s="382"/>
      <c r="D97" s="384"/>
      <c r="E97" s="430"/>
      <c r="F97" s="430"/>
      <c r="G97" s="543"/>
      <c r="H97" s="25"/>
      <c r="I97" s="287"/>
      <c r="J97" s="287"/>
      <c r="K97" s="548"/>
      <c r="L97" s="551"/>
    </row>
    <row r="98" spans="1:12" customFormat="1" ht="15">
      <c r="A98" s="381">
        <v>90</v>
      </c>
      <c r="B98" s="100"/>
      <c r="C98" s="382"/>
      <c r="D98" s="383"/>
      <c r="E98" s="430"/>
      <c r="F98" s="430"/>
      <c r="G98" s="543"/>
      <c r="H98" s="25"/>
      <c r="I98" s="287"/>
      <c r="J98" s="287"/>
      <c r="K98" s="548"/>
      <c r="L98" s="551"/>
    </row>
    <row r="99" spans="1:12" customFormat="1" ht="15">
      <c r="A99" s="381">
        <v>91</v>
      </c>
      <c r="B99" s="100"/>
      <c r="C99" s="382"/>
      <c r="D99" s="384"/>
      <c r="E99" s="430"/>
      <c r="F99" s="430"/>
      <c r="G99" s="543"/>
      <c r="H99" s="25"/>
      <c r="I99" s="287"/>
      <c r="J99" s="287"/>
      <c r="K99" s="548"/>
      <c r="L99" s="551"/>
    </row>
    <row r="100" spans="1:12" customFormat="1" ht="15">
      <c r="A100" s="381">
        <v>92</v>
      </c>
      <c r="B100" s="100"/>
      <c r="C100" s="382"/>
      <c r="D100" s="384"/>
      <c r="E100" s="430"/>
      <c r="F100" s="430"/>
      <c r="G100" s="543"/>
      <c r="H100" s="25"/>
      <c r="I100" s="287"/>
      <c r="J100" s="287"/>
      <c r="K100" s="548"/>
      <c r="L100" s="551"/>
    </row>
    <row r="101" spans="1:12" customFormat="1" ht="15">
      <c r="A101" s="381">
        <v>93</v>
      </c>
      <c r="B101" s="100"/>
      <c r="C101" s="382"/>
      <c r="D101" s="384"/>
      <c r="E101" s="430"/>
      <c r="F101" s="430"/>
      <c r="G101" s="543"/>
      <c r="H101" s="25"/>
      <c r="I101" s="287"/>
      <c r="J101" s="287"/>
      <c r="K101" s="548"/>
      <c r="L101" s="551"/>
    </row>
    <row r="102" spans="1:12" customFormat="1" ht="15">
      <c r="A102" s="381">
        <v>94</v>
      </c>
      <c r="B102" s="100"/>
      <c r="C102" s="382"/>
      <c r="D102" s="384"/>
      <c r="E102" s="430"/>
      <c r="F102" s="430"/>
      <c r="G102" s="543"/>
      <c r="H102" s="25"/>
      <c r="I102" s="287"/>
      <c r="J102" s="287"/>
      <c r="K102" s="548"/>
      <c r="L102" s="551"/>
    </row>
    <row r="103" spans="1:12" customFormat="1" ht="15">
      <c r="A103" s="381">
        <v>95</v>
      </c>
      <c r="B103" s="100"/>
      <c r="C103" s="382"/>
      <c r="D103" s="384"/>
      <c r="E103" s="430"/>
      <c r="F103" s="430"/>
      <c r="G103" s="543"/>
      <c r="H103" s="25"/>
      <c r="I103" s="287"/>
      <c r="J103" s="287"/>
      <c r="K103" s="548"/>
      <c r="L103" s="551"/>
    </row>
    <row r="104" spans="1:12" customFormat="1" ht="15">
      <c r="A104" s="381">
        <v>96</v>
      </c>
      <c r="B104" s="100"/>
      <c r="C104" s="382"/>
      <c r="D104" s="384"/>
      <c r="E104" s="430"/>
      <c r="F104" s="430"/>
      <c r="G104" s="543"/>
      <c r="H104" s="25"/>
      <c r="I104" s="287"/>
      <c r="J104" s="287"/>
      <c r="K104" s="548"/>
      <c r="L104" s="551"/>
    </row>
    <row r="105" spans="1:12" customFormat="1" ht="15">
      <c r="A105" s="381">
        <v>97</v>
      </c>
      <c r="B105" s="100"/>
      <c r="C105" s="382"/>
      <c r="D105" s="384"/>
      <c r="E105" s="430"/>
      <c r="F105" s="430"/>
      <c r="G105" s="543"/>
      <c r="H105" s="25"/>
      <c r="I105" s="287"/>
      <c r="J105" s="287"/>
      <c r="K105" s="548"/>
      <c r="L105" s="551"/>
    </row>
    <row r="106" spans="1:12" customFormat="1" ht="15">
      <c r="A106" s="381">
        <v>98</v>
      </c>
      <c r="B106" s="100"/>
      <c r="C106" s="382"/>
      <c r="D106" s="384"/>
      <c r="E106" s="430"/>
      <c r="F106" s="430"/>
      <c r="G106" s="543"/>
      <c r="H106" s="25"/>
      <c r="I106" s="287"/>
      <c r="J106" s="287"/>
      <c r="K106" s="548"/>
      <c r="L106" s="551"/>
    </row>
    <row r="107" spans="1:12" customFormat="1" ht="15">
      <c r="A107" s="381">
        <v>99</v>
      </c>
      <c r="B107" s="100"/>
      <c r="C107" s="382"/>
      <c r="D107" s="384"/>
      <c r="E107" s="430"/>
      <c r="F107" s="430"/>
      <c r="G107" s="543"/>
      <c r="H107" s="25"/>
      <c r="I107" s="287"/>
      <c r="J107" s="287"/>
      <c r="K107" s="548"/>
      <c r="L107" s="551"/>
    </row>
    <row r="108" spans="1:12" customFormat="1" ht="15">
      <c r="A108" s="381">
        <v>100</v>
      </c>
      <c r="B108" s="100"/>
      <c r="C108" s="382"/>
      <c r="D108" s="383"/>
      <c r="E108" s="430"/>
      <c r="F108" s="430"/>
      <c r="G108" s="543"/>
      <c r="H108" s="25"/>
      <c r="I108" s="287"/>
      <c r="J108" s="287"/>
      <c r="K108" s="548"/>
      <c r="L108" s="551"/>
    </row>
    <row r="109" spans="1:12" customFormat="1" ht="15">
      <c r="A109" s="381">
        <v>101</v>
      </c>
      <c r="B109" s="100"/>
      <c r="C109" s="382"/>
      <c r="D109" s="383"/>
      <c r="E109" s="430"/>
      <c r="F109" s="430"/>
      <c r="G109" s="543"/>
      <c r="H109" s="25"/>
      <c r="I109" s="287"/>
      <c r="J109" s="287"/>
      <c r="K109" s="548"/>
      <c r="L109" s="551"/>
    </row>
    <row r="110" spans="1:12" customFormat="1" ht="15">
      <c r="A110" s="381">
        <v>102</v>
      </c>
      <c r="B110" s="100"/>
      <c r="C110" s="382"/>
      <c r="D110" s="384"/>
      <c r="E110" s="430"/>
      <c r="F110" s="430"/>
      <c r="G110" s="543"/>
      <c r="H110" s="25"/>
      <c r="I110" s="287"/>
      <c r="J110" s="287"/>
      <c r="K110" s="548"/>
      <c r="L110" s="551"/>
    </row>
    <row r="111" spans="1:12" customFormat="1" ht="15">
      <c r="A111" s="381">
        <v>103</v>
      </c>
      <c r="B111" s="100"/>
      <c r="C111" s="382"/>
      <c r="D111" s="384"/>
      <c r="E111" s="430"/>
      <c r="F111" s="430"/>
      <c r="G111" s="543"/>
      <c r="H111" s="25"/>
      <c r="I111" s="287"/>
      <c r="J111" s="287"/>
      <c r="K111" s="548"/>
      <c r="L111" s="551"/>
    </row>
    <row r="112" spans="1:12" customFormat="1" ht="15">
      <c r="A112" s="381">
        <v>104</v>
      </c>
      <c r="B112" s="100"/>
      <c r="C112" s="382"/>
      <c r="D112" s="431"/>
      <c r="E112" s="430"/>
      <c r="F112" s="430"/>
      <c r="G112" s="543"/>
      <c r="H112" s="25"/>
      <c r="I112" s="287"/>
      <c r="J112" s="287"/>
      <c r="K112" s="548"/>
      <c r="L112" s="551"/>
    </row>
    <row r="113" spans="1:12" customFormat="1" ht="15">
      <c r="A113" s="381">
        <v>105</v>
      </c>
      <c r="B113" s="100"/>
      <c r="C113" s="382"/>
      <c r="D113" s="432"/>
      <c r="E113" s="430"/>
      <c r="F113" s="430"/>
      <c r="G113" s="543"/>
      <c r="H113" s="25"/>
      <c r="I113" s="287"/>
      <c r="J113" s="287"/>
      <c r="K113" s="548"/>
      <c r="L113" s="551"/>
    </row>
    <row r="114" spans="1:12" customFormat="1" ht="15">
      <c r="A114" s="381">
        <v>106</v>
      </c>
      <c r="B114" s="100"/>
      <c r="C114" s="382"/>
      <c r="D114" s="384"/>
      <c r="E114" s="430"/>
      <c r="F114" s="430"/>
      <c r="G114" s="543"/>
      <c r="H114" s="25"/>
      <c r="I114" s="287"/>
      <c r="J114" s="287"/>
      <c r="K114" s="548"/>
      <c r="L114" s="551"/>
    </row>
    <row r="115" spans="1:12" customFormat="1" ht="15">
      <c r="A115" s="381">
        <v>107</v>
      </c>
      <c r="B115" s="100"/>
      <c r="C115" s="382"/>
      <c r="D115" s="384"/>
      <c r="E115" s="430"/>
      <c r="F115" s="430"/>
      <c r="G115" s="543"/>
      <c r="H115" s="25"/>
      <c r="I115" s="287"/>
      <c r="J115" s="287"/>
      <c r="K115" s="548"/>
      <c r="L115" s="551"/>
    </row>
    <row r="116" spans="1:12" customFormat="1" ht="15">
      <c r="A116" s="381">
        <v>108</v>
      </c>
      <c r="B116" s="100"/>
      <c r="C116" s="359"/>
      <c r="D116" s="384"/>
      <c r="E116" s="430"/>
      <c r="F116" s="430"/>
      <c r="G116" s="543"/>
      <c r="H116" s="25"/>
      <c r="I116" s="287"/>
      <c r="J116" s="287"/>
      <c r="K116" s="548"/>
      <c r="L116" s="551"/>
    </row>
    <row r="117" spans="1:12" customFormat="1" ht="15">
      <c r="A117" s="381">
        <v>109</v>
      </c>
      <c r="B117" s="100"/>
      <c r="C117" s="359"/>
      <c r="D117" s="384"/>
      <c r="E117" s="430"/>
      <c r="F117" s="430"/>
      <c r="G117" s="543"/>
      <c r="H117" s="25"/>
      <c r="I117" s="287"/>
      <c r="J117" s="287"/>
      <c r="K117" s="548"/>
      <c r="L117" s="551"/>
    </row>
    <row r="118" spans="1:12" customFormat="1" ht="15">
      <c r="A118" s="381">
        <v>110</v>
      </c>
      <c r="B118" s="100"/>
      <c r="C118" s="359"/>
      <c r="D118" s="430"/>
      <c r="E118" s="430"/>
      <c r="F118" s="430"/>
      <c r="G118" s="543"/>
      <c r="H118" s="25"/>
      <c r="I118" s="287"/>
      <c r="J118" s="287"/>
      <c r="K118" s="548"/>
      <c r="L118" s="551"/>
    </row>
    <row r="119" spans="1:12" customFormat="1" ht="15">
      <c r="A119" s="381">
        <v>111</v>
      </c>
      <c r="B119" s="100"/>
      <c r="C119" s="359"/>
      <c r="D119" s="430"/>
      <c r="E119" s="430"/>
      <c r="F119" s="430"/>
      <c r="G119" s="537"/>
      <c r="H119" s="25"/>
      <c r="I119" s="287"/>
      <c r="J119" s="287"/>
      <c r="K119" s="549"/>
      <c r="L119" s="552"/>
    </row>
    <row r="120" spans="1:12" customFormat="1" ht="15">
      <c r="A120" s="381">
        <v>112</v>
      </c>
      <c r="B120" s="384"/>
      <c r="C120" s="382"/>
      <c r="D120" s="384"/>
      <c r="E120" s="384"/>
      <c r="F120" s="384"/>
      <c r="G120" s="385"/>
      <c r="H120" s="383"/>
      <c r="I120" s="418"/>
      <c r="J120" s="419"/>
      <c r="K120" s="420"/>
      <c r="L120" s="421"/>
    </row>
    <row r="121" spans="1:12" customFormat="1" ht="15">
      <c r="A121" s="381">
        <v>113</v>
      </c>
      <c r="B121" s="384"/>
      <c r="C121" s="382"/>
      <c r="D121" s="384"/>
      <c r="E121" s="384"/>
      <c r="F121" s="384"/>
      <c r="G121" s="385"/>
      <c r="H121" s="383"/>
      <c r="I121" s="418"/>
      <c r="J121" s="378"/>
      <c r="K121" s="420"/>
      <c r="L121" s="421"/>
    </row>
    <row r="122" spans="1:12" customFormat="1" ht="15">
      <c r="A122" s="381">
        <v>114</v>
      </c>
      <c r="B122" s="384"/>
      <c r="C122" s="382"/>
      <c r="D122" s="384"/>
      <c r="E122" s="384"/>
      <c r="F122" s="384"/>
      <c r="G122" s="385"/>
      <c r="H122" s="383"/>
      <c r="I122" s="418"/>
      <c r="J122" s="419"/>
      <c r="K122" s="420"/>
      <c r="L122" s="421"/>
    </row>
    <row r="123" spans="1:12" customFormat="1" ht="15">
      <c r="A123" s="381">
        <v>115</v>
      </c>
      <c r="B123" s="384"/>
      <c r="C123" s="382"/>
      <c r="D123" s="384"/>
      <c r="E123" s="384"/>
      <c r="F123" s="384"/>
      <c r="G123" s="385"/>
      <c r="H123" s="383"/>
      <c r="I123" s="418"/>
      <c r="J123" s="419"/>
      <c r="K123" s="420"/>
      <c r="L123" s="421"/>
    </row>
    <row r="124" spans="1:12" customFormat="1" ht="15">
      <c r="A124" s="381">
        <v>116</v>
      </c>
      <c r="B124" s="384"/>
      <c r="C124" s="382"/>
      <c r="D124" s="384"/>
      <c r="E124" s="384"/>
      <c r="F124" s="384"/>
      <c r="G124" s="385"/>
      <c r="H124" s="387"/>
      <c r="I124" s="387"/>
      <c r="J124" s="387"/>
      <c r="K124" s="383"/>
      <c r="L124" s="418"/>
    </row>
    <row r="125" spans="1:12" customFormat="1" ht="15">
      <c r="A125" s="381">
        <v>117</v>
      </c>
      <c r="B125" s="384"/>
      <c r="C125" s="382"/>
      <c r="D125" s="384"/>
      <c r="E125" s="384"/>
      <c r="F125" s="384"/>
      <c r="G125" s="385"/>
      <c r="H125" s="387"/>
      <c r="I125" s="387"/>
      <c r="J125" s="387"/>
      <c r="K125" s="383"/>
      <c r="L125" s="418"/>
    </row>
    <row r="126" spans="1:12" customFormat="1" ht="15">
      <c r="A126" s="381">
        <v>118</v>
      </c>
      <c r="B126" s="384"/>
      <c r="C126" s="382"/>
      <c r="D126" s="384"/>
      <c r="E126" s="384"/>
      <c r="F126" s="384"/>
      <c r="G126" s="385"/>
      <c r="H126" s="387"/>
      <c r="I126" s="422"/>
      <c r="J126" s="422"/>
      <c r="K126" s="383"/>
      <c r="L126" s="418"/>
    </row>
    <row r="127" spans="1:12" customFormat="1" ht="15">
      <c r="A127" s="381">
        <v>119</v>
      </c>
      <c r="B127" s="384"/>
      <c r="C127" s="382"/>
      <c r="D127" s="384"/>
      <c r="E127" s="384"/>
      <c r="F127" s="384"/>
      <c r="G127" s="385"/>
      <c r="H127" s="387"/>
      <c r="I127" s="422"/>
      <c r="J127" s="422"/>
      <c r="K127" s="383"/>
      <c r="L127" s="418"/>
    </row>
    <row r="128" spans="1:12" customFormat="1" ht="15">
      <c r="A128" s="381">
        <v>120</v>
      </c>
      <c r="B128" s="384"/>
      <c r="C128" s="382"/>
      <c r="D128" s="384"/>
      <c r="E128" s="384"/>
      <c r="F128" s="384"/>
      <c r="G128" s="385"/>
      <c r="H128" s="387"/>
      <c r="I128" s="422"/>
      <c r="J128" s="422"/>
      <c r="K128" s="383"/>
      <c r="L128" s="418"/>
    </row>
    <row r="129" spans="1:12" customFormat="1" ht="15">
      <c r="A129" s="381">
        <v>121</v>
      </c>
      <c r="B129" s="384"/>
      <c r="C129" s="382"/>
      <c r="D129" s="384"/>
      <c r="E129" s="384"/>
      <c r="F129" s="384"/>
      <c r="G129" s="385"/>
      <c r="H129" s="387"/>
      <c r="I129" s="422"/>
      <c r="J129" s="422"/>
      <c r="K129" s="383"/>
      <c r="L129" s="418"/>
    </row>
    <row r="130" spans="1:12" customFormat="1" ht="15">
      <c r="A130" s="381">
        <v>122</v>
      </c>
      <c r="B130" s="384"/>
      <c r="C130" s="382"/>
      <c r="D130" s="384"/>
      <c r="E130" s="384"/>
      <c r="F130" s="384"/>
      <c r="G130" s="385"/>
      <c r="H130" s="387"/>
      <c r="I130" s="387"/>
      <c r="J130" s="387"/>
      <c r="K130" s="383"/>
      <c r="L130" s="418"/>
    </row>
    <row r="131" spans="1:12" customFormat="1" ht="15">
      <c r="A131" s="381">
        <v>123</v>
      </c>
      <c r="B131" s="384"/>
      <c r="C131" s="382"/>
      <c r="D131" s="384"/>
      <c r="E131" s="384"/>
      <c r="F131" s="384"/>
      <c r="G131" s="385"/>
      <c r="H131" s="387"/>
      <c r="I131" s="387"/>
      <c r="J131" s="387"/>
      <c r="K131" s="423"/>
      <c r="L131" s="418"/>
    </row>
    <row r="132" spans="1:12" customFormat="1" ht="15">
      <c r="A132" s="381">
        <v>124</v>
      </c>
      <c r="B132" s="384"/>
      <c r="C132" s="382"/>
      <c r="D132" s="384"/>
      <c r="E132" s="384"/>
      <c r="F132" s="384"/>
      <c r="G132" s="385"/>
      <c r="H132" s="387"/>
      <c r="I132" s="387"/>
      <c r="J132" s="387"/>
      <c r="K132" s="383"/>
      <c r="L132" s="418"/>
    </row>
    <row r="133" spans="1:12" customFormat="1" ht="15">
      <c r="A133" s="381">
        <v>125</v>
      </c>
      <c r="B133" s="384"/>
      <c r="C133" s="382"/>
      <c r="D133" s="384"/>
      <c r="E133" s="384"/>
      <c r="F133" s="384"/>
      <c r="G133" s="385"/>
      <c r="H133" s="387"/>
      <c r="I133" s="387"/>
      <c r="J133" s="387"/>
      <c r="K133" s="383"/>
      <c r="L133" s="418"/>
    </row>
    <row r="134" spans="1:12" customFormat="1" ht="15">
      <c r="A134" s="381">
        <v>126</v>
      </c>
      <c r="B134" s="384"/>
      <c r="C134" s="382"/>
      <c r="D134" s="384"/>
      <c r="E134" s="384"/>
      <c r="F134" s="384"/>
      <c r="G134" s="385"/>
      <c r="H134" s="387"/>
      <c r="I134" s="387"/>
      <c r="J134" s="387"/>
      <c r="K134" s="383"/>
      <c r="L134" s="424"/>
    </row>
    <row r="135" spans="1:12" customFormat="1" ht="15">
      <c r="A135" s="381">
        <v>127</v>
      </c>
      <c r="B135" s="384"/>
      <c r="C135" s="382"/>
      <c r="D135" s="384"/>
      <c r="E135" s="384"/>
      <c r="F135" s="384"/>
      <c r="G135" s="385"/>
      <c r="H135" s="387"/>
      <c r="I135" s="387"/>
      <c r="J135" s="387"/>
      <c r="K135" s="383"/>
      <c r="L135" s="418"/>
    </row>
    <row r="136" spans="1:12" customFormat="1" ht="15">
      <c r="A136" s="381">
        <v>128</v>
      </c>
      <c r="B136" s="384"/>
      <c r="C136" s="382"/>
      <c r="D136" s="384"/>
      <c r="E136" s="384"/>
      <c r="F136" s="384"/>
      <c r="G136" s="385"/>
      <c r="H136" s="387"/>
      <c r="I136" s="387"/>
      <c r="J136" s="387"/>
      <c r="K136" s="383"/>
      <c r="L136" s="418"/>
    </row>
    <row r="137" spans="1:12" customFormat="1" ht="15">
      <c r="A137" s="381">
        <v>129</v>
      </c>
      <c r="B137" s="384"/>
      <c r="C137" s="382"/>
      <c r="D137" s="384"/>
      <c r="E137" s="384"/>
      <c r="F137" s="384"/>
      <c r="G137" s="385"/>
      <c r="H137" s="387"/>
      <c r="I137" s="387"/>
      <c r="J137" s="387"/>
      <c r="K137" s="383"/>
      <c r="L137" s="418"/>
    </row>
    <row r="138" spans="1:12" customFormat="1" ht="15">
      <c r="A138" s="381">
        <v>130</v>
      </c>
      <c r="B138" s="384"/>
      <c r="C138" s="382"/>
      <c r="D138" s="384"/>
      <c r="E138" s="384"/>
      <c r="F138" s="384"/>
      <c r="G138" s="385"/>
      <c r="H138" s="388"/>
      <c r="I138" s="388"/>
      <c r="J138" s="388"/>
      <c r="K138" s="383"/>
      <c r="L138" s="418"/>
    </row>
    <row r="139" spans="1:12" customFormat="1" ht="15">
      <c r="A139" s="381">
        <v>131</v>
      </c>
      <c r="B139" s="384"/>
      <c r="C139" s="382"/>
      <c r="D139" s="384"/>
      <c r="E139" s="384"/>
      <c r="F139" s="384"/>
      <c r="G139" s="385"/>
      <c r="H139" s="387"/>
      <c r="I139" s="387"/>
      <c r="J139" s="387"/>
      <c r="K139" s="383"/>
      <c r="L139" s="425"/>
    </row>
    <row r="140" spans="1:12" customFormat="1" ht="15">
      <c r="A140" s="381">
        <v>132</v>
      </c>
      <c r="B140" s="384"/>
      <c r="C140" s="382"/>
      <c r="D140" s="384"/>
      <c r="E140" s="384"/>
      <c r="F140" s="384"/>
      <c r="G140" s="385"/>
      <c r="H140" s="387"/>
      <c r="I140" s="387"/>
      <c r="J140" s="387"/>
      <c r="K140" s="383"/>
      <c r="L140" s="418"/>
    </row>
    <row r="141" spans="1:12" customFormat="1" ht="15">
      <c r="A141" s="381">
        <v>133</v>
      </c>
      <c r="B141" s="384"/>
      <c r="C141" s="387"/>
      <c r="D141" s="384"/>
      <c r="E141" s="384"/>
      <c r="F141" s="384"/>
      <c r="G141" s="385"/>
      <c r="H141" s="387"/>
      <c r="I141" s="387"/>
      <c r="J141" s="387"/>
      <c r="K141" s="383"/>
      <c r="L141" s="418"/>
    </row>
    <row r="142" spans="1:12" customFormat="1" ht="15">
      <c r="A142" s="381">
        <v>134</v>
      </c>
      <c r="B142" s="384"/>
      <c r="C142" s="382"/>
      <c r="D142" s="384"/>
      <c r="E142" s="384"/>
      <c r="F142" s="384"/>
      <c r="G142" s="385"/>
      <c r="H142" s="387"/>
      <c r="I142" s="387"/>
      <c r="J142" s="387"/>
      <c r="K142" s="383"/>
      <c r="L142" s="418"/>
    </row>
    <row r="143" spans="1:12" customFormat="1" ht="15">
      <c r="A143" s="381">
        <v>135</v>
      </c>
      <c r="B143" s="384"/>
      <c r="C143" s="382"/>
      <c r="D143" s="417"/>
      <c r="E143" s="417"/>
      <c r="F143" s="384"/>
      <c r="G143" s="540"/>
      <c r="H143" s="428"/>
      <c r="I143" s="428"/>
      <c r="J143" s="428"/>
      <c r="K143" s="536"/>
      <c r="L143" s="544"/>
    </row>
    <row r="144" spans="1:12" customFormat="1" ht="15">
      <c r="A144" s="381">
        <v>136</v>
      </c>
      <c r="B144" s="384"/>
      <c r="C144" s="382"/>
      <c r="D144" s="417"/>
      <c r="E144" s="417"/>
      <c r="F144" s="384"/>
      <c r="G144" s="541"/>
      <c r="H144" s="428"/>
      <c r="I144" s="428"/>
      <c r="J144" s="428"/>
      <c r="K144" s="543"/>
      <c r="L144" s="545"/>
    </row>
    <row r="145" spans="1:12" customFormat="1" ht="15">
      <c r="A145" s="381">
        <v>137</v>
      </c>
      <c r="B145" s="417"/>
      <c r="C145" s="382"/>
      <c r="D145" s="417"/>
      <c r="E145" s="417"/>
      <c r="F145" s="384"/>
      <c r="G145" s="541"/>
      <c r="H145" s="428"/>
      <c r="I145" s="428"/>
      <c r="J145" s="428"/>
      <c r="K145" s="543"/>
      <c r="L145" s="545"/>
    </row>
    <row r="146" spans="1:12" customFormat="1" ht="15">
      <c r="A146" s="381">
        <v>138</v>
      </c>
      <c r="B146" s="384"/>
      <c r="C146" s="382"/>
      <c r="D146" s="417"/>
      <c r="E146" s="417"/>
      <c r="F146" s="384"/>
      <c r="G146" s="541"/>
      <c r="H146" s="428"/>
      <c r="I146" s="428"/>
      <c r="J146" s="428"/>
      <c r="K146" s="543"/>
      <c r="L146" s="545"/>
    </row>
    <row r="147" spans="1:12" customFormat="1" ht="15">
      <c r="A147" s="381">
        <v>139</v>
      </c>
      <c r="B147" s="384"/>
      <c r="C147" s="382"/>
      <c r="D147" s="417"/>
      <c r="E147" s="417"/>
      <c r="F147" s="384"/>
      <c r="G147" s="541"/>
      <c r="H147" s="428"/>
      <c r="I147" s="428"/>
      <c r="J147" s="428"/>
      <c r="K147" s="543"/>
      <c r="L147" s="545"/>
    </row>
    <row r="148" spans="1:12" customFormat="1" ht="15">
      <c r="A148" s="381">
        <v>140</v>
      </c>
      <c r="B148" s="384"/>
      <c r="C148" s="382"/>
      <c r="D148" s="417"/>
      <c r="E148" s="417"/>
      <c r="F148" s="384"/>
      <c r="G148" s="541"/>
      <c r="H148" s="428"/>
      <c r="I148" s="428"/>
      <c r="J148" s="428"/>
      <c r="K148" s="543"/>
      <c r="L148" s="545"/>
    </row>
    <row r="149" spans="1:12" customFormat="1" ht="15">
      <c r="A149" s="381">
        <v>141</v>
      </c>
      <c r="B149" s="384"/>
      <c r="C149" s="382"/>
      <c r="D149" s="417"/>
      <c r="E149" s="417"/>
      <c r="F149" s="384"/>
      <c r="G149" s="541"/>
      <c r="H149" s="428"/>
      <c r="I149" s="428"/>
      <c r="J149" s="428"/>
      <c r="K149" s="543"/>
      <c r="L149" s="545"/>
    </row>
    <row r="150" spans="1:12" customFormat="1" ht="15">
      <c r="A150" s="381">
        <v>142</v>
      </c>
      <c r="B150" s="384"/>
      <c r="C150" s="382"/>
      <c r="D150" s="384"/>
      <c r="E150" s="417"/>
      <c r="F150" s="384"/>
      <c r="G150" s="541"/>
      <c r="H150" s="428"/>
      <c r="I150" s="428"/>
      <c r="J150" s="428"/>
      <c r="K150" s="543"/>
      <c r="L150" s="545"/>
    </row>
    <row r="151" spans="1:12" customFormat="1" ht="15">
      <c r="A151" s="381">
        <v>143</v>
      </c>
      <c r="B151" s="384"/>
      <c r="C151" s="382"/>
      <c r="D151" s="417"/>
      <c r="E151" s="417"/>
      <c r="F151" s="384"/>
      <c r="G151" s="541"/>
      <c r="H151" s="428"/>
      <c r="I151" s="428"/>
      <c r="J151" s="428"/>
      <c r="K151" s="543"/>
      <c r="L151" s="545"/>
    </row>
    <row r="152" spans="1:12" customFormat="1" ht="15">
      <c r="A152" s="381">
        <v>144</v>
      </c>
      <c r="B152" s="427"/>
      <c r="C152" s="287"/>
      <c r="D152" s="287"/>
      <c r="E152" s="287"/>
      <c r="F152" s="384"/>
      <c r="G152" s="542"/>
      <c r="H152" s="393"/>
      <c r="I152" s="393"/>
      <c r="J152" s="393"/>
      <c r="K152" s="537"/>
      <c r="L152" s="546"/>
    </row>
    <row r="153" spans="1:12" customFormat="1" ht="15">
      <c r="A153" s="381">
        <v>145</v>
      </c>
      <c r="B153" s="381"/>
      <c r="C153" s="382"/>
      <c r="D153" s="384"/>
      <c r="E153" s="384"/>
      <c r="F153" s="384"/>
      <c r="G153" s="385"/>
      <c r="H153" s="426"/>
      <c r="I153" s="393"/>
      <c r="J153" s="393"/>
      <c r="K153" s="383"/>
      <c r="L153" s="426"/>
    </row>
    <row r="154" spans="1:12" customFormat="1" ht="15">
      <c r="A154" s="381">
        <v>146</v>
      </c>
      <c r="B154" s="381"/>
      <c r="C154" s="382"/>
      <c r="D154" s="384"/>
      <c r="E154" s="25"/>
      <c r="F154" s="100"/>
      <c r="G154" s="385"/>
      <c r="H154" s="426"/>
      <c r="I154" s="414"/>
      <c r="J154" s="414"/>
      <c r="K154" s="393"/>
      <c r="L154" s="426"/>
    </row>
    <row r="155" spans="1:12" customFormat="1" ht="15">
      <c r="A155" s="100"/>
      <c r="B155" s="100"/>
      <c r="C155" s="25"/>
      <c r="D155" s="25"/>
      <c r="E155" s="25"/>
      <c r="F155" s="25"/>
      <c r="G155" s="100"/>
      <c r="H155" s="25"/>
      <c r="I155" s="287"/>
      <c r="J155" s="287"/>
      <c r="K155" s="417"/>
      <c r="L155" s="378"/>
    </row>
    <row r="156" spans="1:12" customFormat="1" ht="15">
      <c r="A156" s="100" t="s">
        <v>275</v>
      </c>
      <c r="B156" s="100"/>
      <c r="C156" s="25"/>
      <c r="D156" s="25"/>
      <c r="E156" s="25"/>
      <c r="F156" s="25"/>
      <c r="G156" s="25"/>
      <c r="H156" s="25"/>
      <c r="I156" s="287"/>
      <c r="J156" s="287"/>
      <c r="K156" s="287"/>
      <c r="L156" s="25"/>
    </row>
    <row r="157" spans="1:12">
      <c r="A157" s="292"/>
      <c r="B157" s="292"/>
      <c r="C157" s="292"/>
      <c r="D157" s="292"/>
      <c r="E157" s="292"/>
      <c r="F157" s="292"/>
      <c r="G157" s="292"/>
      <c r="H157" s="292"/>
      <c r="I157" s="292"/>
      <c r="J157" s="292"/>
      <c r="K157" s="292"/>
      <c r="L157" s="292"/>
    </row>
    <row r="158" spans="1:12">
      <c r="A158" s="292"/>
      <c r="B158" s="292"/>
      <c r="C158" s="292"/>
      <c r="D158" s="292"/>
      <c r="E158" s="292"/>
      <c r="F158" s="292"/>
      <c r="G158" s="292"/>
      <c r="H158" s="292"/>
      <c r="I158" s="292"/>
      <c r="J158" s="292"/>
      <c r="K158" s="292"/>
      <c r="L158" s="292"/>
    </row>
    <row r="159" spans="1:12">
      <c r="A159" s="293"/>
      <c r="B159" s="293"/>
      <c r="C159" s="292"/>
      <c r="D159" s="292"/>
      <c r="E159" s="292"/>
      <c r="F159" s="292"/>
      <c r="G159" s="292"/>
      <c r="H159" s="292"/>
      <c r="I159" s="292"/>
      <c r="J159" s="292"/>
      <c r="K159" s="292"/>
      <c r="L159" s="292"/>
    </row>
    <row r="160" spans="1:12" ht="15">
      <c r="A160" s="251"/>
      <c r="B160" s="251"/>
      <c r="C160" s="253" t="s">
        <v>99</v>
      </c>
      <c r="D160" s="251"/>
      <c r="E160" s="251"/>
      <c r="F160" s="254"/>
      <c r="G160" s="251"/>
      <c r="H160" s="251"/>
      <c r="I160" s="251"/>
      <c r="J160" s="251"/>
      <c r="K160" s="251"/>
      <c r="L160" s="251"/>
    </row>
    <row r="161" spans="1:8" ht="15">
      <c r="A161" s="251"/>
      <c r="B161" s="251"/>
      <c r="C161" s="251"/>
      <c r="D161" s="255"/>
      <c r="E161" s="251"/>
      <c r="G161" s="255"/>
      <c r="H161" s="298"/>
    </row>
    <row r="162" spans="1:8" ht="15">
      <c r="C162" s="251"/>
      <c r="D162" s="257" t="s">
        <v>262</v>
      </c>
      <c r="E162" s="251"/>
      <c r="G162" s="258" t="s">
        <v>267</v>
      </c>
    </row>
    <row r="163" spans="1:8" ht="15">
      <c r="C163" s="251"/>
      <c r="D163" s="259" t="s">
        <v>131</v>
      </c>
      <c r="E163" s="251"/>
      <c r="G163" s="251" t="s">
        <v>263</v>
      </c>
    </row>
    <row r="164" spans="1:8" ht="15">
      <c r="C164" s="251"/>
      <c r="D164" s="259"/>
    </row>
  </sheetData>
  <mergeCells count="12">
    <mergeCell ref="K69:K70"/>
    <mergeCell ref="L69:L70"/>
    <mergeCell ref="G69:G70"/>
    <mergeCell ref="G143:G152"/>
    <mergeCell ref="K143:K152"/>
    <mergeCell ref="L143:L152"/>
    <mergeCell ref="G71:G85"/>
    <mergeCell ref="K71:K85"/>
    <mergeCell ref="L71:L85"/>
    <mergeCell ref="G86:G119"/>
    <mergeCell ref="K86:K119"/>
    <mergeCell ref="L86:L119"/>
  </mergeCells>
  <pageMargins left="0.7" right="0.7" top="0.75" bottom="0.75" header="0.3" footer="0.3"/>
  <pageSetup scale="21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2"/>
  <sheetViews>
    <sheetView view="pageBreakPreview" zoomScale="70" zoomScaleSheetLayoutView="70" workbookViewId="0">
      <selection activeCell="C9" sqref="C9"/>
    </sheetView>
  </sheetViews>
  <sheetFormatPr defaultRowHeight="12.75"/>
  <cols>
    <col min="1" max="1" width="11.7109375" style="252" customWidth="1"/>
    <col min="2" max="2" width="21.5703125" style="252" customWidth="1"/>
    <col min="3" max="3" width="19.140625" style="252" customWidth="1"/>
    <col min="4" max="4" width="23.7109375" style="252" customWidth="1"/>
    <col min="5" max="6" width="16.5703125" style="252" bestFit="1" customWidth="1"/>
    <col min="7" max="7" width="17" style="252" customWidth="1"/>
    <col min="8" max="8" width="19" style="252" customWidth="1"/>
    <col min="9" max="9" width="24.42578125" style="252" customWidth="1"/>
    <col min="10" max="16384" width="9.140625" style="252"/>
  </cols>
  <sheetData>
    <row r="1" spans="1:13" customFormat="1" ht="15">
      <c r="A1" s="191" t="s">
        <v>439</v>
      </c>
      <c r="B1" s="192"/>
      <c r="C1" s="192"/>
      <c r="D1" s="192"/>
      <c r="E1" s="192"/>
      <c r="F1" s="192"/>
      <c r="G1" s="192"/>
      <c r="H1" s="198"/>
      <c r="I1" s="114" t="s">
        <v>101</v>
      </c>
    </row>
    <row r="2" spans="1:13" customFormat="1" ht="15">
      <c r="A2" s="156" t="s">
        <v>132</v>
      </c>
      <c r="B2" s="192"/>
      <c r="C2" s="192"/>
      <c r="D2" s="192"/>
      <c r="E2" s="192"/>
      <c r="F2" s="192"/>
      <c r="G2" s="192"/>
      <c r="H2" s="198"/>
      <c r="I2" s="340" t="s">
        <v>459</v>
      </c>
    </row>
    <row r="3" spans="1:13" customFormat="1" ht="15">
      <c r="A3" s="192"/>
      <c r="B3" s="192"/>
      <c r="C3" s="192"/>
      <c r="D3" s="192"/>
      <c r="E3" s="192"/>
      <c r="F3" s="192"/>
      <c r="G3" s="192"/>
      <c r="H3" s="195"/>
      <c r="I3" s="195"/>
      <c r="M3" s="252"/>
    </row>
    <row r="4" spans="1:13" customFormat="1" ht="15">
      <c r="A4" s="112" t="str">
        <f>'ფორმა N2'!A4</f>
        <v>ანგარიშვალდებული პირის დასახელება:</v>
      </c>
      <c r="B4" s="112"/>
      <c r="C4" s="112"/>
      <c r="D4" s="192"/>
      <c r="E4" s="192"/>
      <c r="F4" s="192"/>
      <c r="G4" s="192"/>
      <c r="H4" s="192"/>
      <c r="I4" s="201"/>
    </row>
    <row r="5" spans="1:13" ht="15">
      <c r="A5" s="174"/>
      <c r="B5" s="116"/>
      <c r="C5" s="116" t="s">
        <v>662</v>
      </c>
      <c r="D5" s="291"/>
      <c r="E5" s="291"/>
      <c r="F5" s="291"/>
      <c r="G5" s="291"/>
      <c r="H5" s="291"/>
      <c r="I5" s="290"/>
    </row>
    <row r="6" spans="1:13" customFormat="1" ht="13.5">
      <c r="A6" s="196"/>
      <c r="B6" s="197"/>
      <c r="C6" s="197"/>
      <c r="D6" s="192"/>
      <c r="E6" s="192"/>
      <c r="F6" s="192"/>
      <c r="G6" s="192"/>
      <c r="H6" s="192"/>
      <c r="I6" s="192"/>
    </row>
    <row r="7" spans="1:13" customFormat="1" ht="75">
      <c r="A7" s="204" t="s">
        <v>64</v>
      </c>
      <c r="B7" s="190" t="s">
        <v>374</v>
      </c>
      <c r="C7" s="190" t="s">
        <v>375</v>
      </c>
      <c r="D7" s="190" t="s">
        <v>380</v>
      </c>
      <c r="E7" s="190" t="s">
        <v>382</v>
      </c>
      <c r="F7" s="190" t="s">
        <v>376</v>
      </c>
      <c r="G7" s="190" t="s">
        <v>377</v>
      </c>
      <c r="H7" s="190" t="s">
        <v>389</v>
      </c>
      <c r="I7" s="190" t="s">
        <v>378</v>
      </c>
    </row>
    <row r="8" spans="1:13" customFormat="1" ht="15">
      <c r="A8" s="188">
        <v>1</v>
      </c>
      <c r="B8" s="188">
        <v>2</v>
      </c>
      <c r="C8" s="190">
        <v>3</v>
      </c>
      <c r="D8" s="188">
        <v>6</v>
      </c>
      <c r="E8" s="190">
        <v>7</v>
      </c>
      <c r="F8" s="188">
        <v>8</v>
      </c>
      <c r="G8" s="188">
        <v>9</v>
      </c>
      <c r="H8" s="188">
        <v>10</v>
      </c>
      <c r="I8" s="190">
        <v>11</v>
      </c>
    </row>
    <row r="9" spans="1:13" customFormat="1" ht="15">
      <c r="A9" s="100">
        <v>1</v>
      </c>
      <c r="B9" s="360"/>
      <c r="C9" s="361"/>
      <c r="D9" s="553"/>
      <c r="E9" s="361"/>
      <c r="F9" s="362"/>
      <c r="G9" s="362"/>
      <c r="H9" s="363"/>
      <c r="I9" s="359"/>
    </row>
    <row r="10" spans="1:13" customFormat="1" ht="15">
      <c r="A10" s="100">
        <v>2</v>
      </c>
      <c r="B10" s="360"/>
      <c r="C10" s="361"/>
      <c r="D10" s="554"/>
      <c r="E10" s="361"/>
      <c r="F10" s="362"/>
      <c r="G10" s="362"/>
      <c r="H10" s="363"/>
      <c r="I10" s="359"/>
    </row>
    <row r="11" spans="1:13" customFormat="1" ht="15">
      <c r="A11" s="100">
        <v>3</v>
      </c>
      <c r="B11" s="360"/>
      <c r="C11" s="361"/>
      <c r="D11" s="554"/>
      <c r="E11" s="361"/>
      <c r="F11" s="362"/>
      <c r="G11" s="362"/>
      <c r="H11" s="363"/>
      <c r="I11" s="359"/>
    </row>
    <row r="12" spans="1:13" customFormat="1" ht="15">
      <c r="A12" s="100">
        <v>4</v>
      </c>
      <c r="B12" s="360"/>
      <c r="C12" s="361"/>
      <c r="D12" s="554"/>
      <c r="E12" s="361"/>
      <c r="F12" s="362"/>
      <c r="G12" s="362"/>
      <c r="H12" s="363"/>
      <c r="I12" s="359"/>
    </row>
    <row r="13" spans="1:13" customFormat="1" ht="15">
      <c r="A13" s="100">
        <v>5</v>
      </c>
      <c r="B13" s="360"/>
      <c r="C13" s="361"/>
      <c r="D13" s="554"/>
      <c r="E13" s="361"/>
      <c r="F13" s="362"/>
      <c r="G13" s="362"/>
      <c r="H13" s="363"/>
      <c r="I13" s="359"/>
    </row>
    <row r="14" spans="1:13" customFormat="1" ht="15">
      <c r="A14" s="100">
        <v>6</v>
      </c>
      <c r="B14" s="360"/>
      <c r="C14" s="361"/>
      <c r="D14" s="554"/>
      <c r="E14" s="361"/>
      <c r="F14" s="362"/>
      <c r="G14" s="362"/>
      <c r="H14" s="363"/>
      <c r="I14" s="359"/>
    </row>
    <row r="15" spans="1:13" customFormat="1" ht="15">
      <c r="A15" s="100">
        <v>7</v>
      </c>
      <c r="B15" s="360"/>
      <c r="C15" s="361"/>
      <c r="D15" s="554"/>
      <c r="E15" s="361"/>
      <c r="F15" s="362"/>
      <c r="G15" s="362"/>
      <c r="H15" s="363"/>
      <c r="I15" s="359"/>
    </row>
    <row r="16" spans="1:13" customFormat="1" ht="15">
      <c r="A16" s="100">
        <v>8</v>
      </c>
      <c r="B16" s="360"/>
      <c r="C16" s="361"/>
      <c r="D16" s="554"/>
      <c r="E16" s="361"/>
      <c r="F16" s="362"/>
      <c r="G16" s="362"/>
      <c r="H16" s="363"/>
      <c r="I16" s="359"/>
    </row>
    <row r="17" spans="1:9" customFormat="1" ht="15">
      <c r="A17" s="100">
        <v>9</v>
      </c>
      <c r="B17" s="360"/>
      <c r="C17" s="361"/>
      <c r="D17" s="554"/>
      <c r="E17" s="361"/>
      <c r="F17" s="362"/>
      <c r="G17" s="362"/>
      <c r="H17" s="363"/>
      <c r="I17" s="359"/>
    </row>
    <row r="18" spans="1:9" customFormat="1" ht="15">
      <c r="A18" s="100">
        <v>10</v>
      </c>
      <c r="B18" s="360"/>
      <c r="C18" s="361"/>
      <c r="D18" s="554"/>
      <c r="E18" s="361"/>
      <c r="F18" s="362"/>
      <c r="G18" s="362"/>
      <c r="H18" s="363"/>
      <c r="I18" s="359"/>
    </row>
    <row r="19" spans="1:9" customFormat="1" ht="15">
      <c r="A19" s="100">
        <v>11</v>
      </c>
      <c r="B19" s="360"/>
      <c r="C19" s="361"/>
      <c r="D19" s="554"/>
      <c r="E19" s="361"/>
      <c r="F19" s="362"/>
      <c r="G19" s="362"/>
      <c r="H19" s="363"/>
      <c r="I19" s="359"/>
    </row>
    <row r="20" spans="1:9" customFormat="1" ht="15">
      <c r="A20" s="100">
        <v>12</v>
      </c>
      <c r="B20" s="360"/>
      <c r="C20" s="361"/>
      <c r="D20" s="554"/>
      <c r="E20" s="361"/>
      <c r="F20" s="362"/>
      <c r="G20" s="362"/>
      <c r="H20" s="363"/>
      <c r="I20" s="359"/>
    </row>
    <row r="21" spans="1:9" customFormat="1" ht="15">
      <c r="A21" s="100">
        <v>13</v>
      </c>
      <c r="B21" s="360"/>
      <c r="C21" s="361"/>
      <c r="D21" s="554"/>
      <c r="E21" s="361"/>
      <c r="F21" s="362"/>
      <c r="G21" s="362"/>
      <c r="H21" s="363"/>
      <c r="I21" s="359"/>
    </row>
    <row r="22" spans="1:9" customFormat="1" ht="15">
      <c r="A22" s="100">
        <v>14</v>
      </c>
      <c r="B22" s="360"/>
      <c r="C22" s="361"/>
      <c r="D22" s="554"/>
      <c r="E22" s="361"/>
      <c r="F22" s="362"/>
      <c r="G22" s="362"/>
      <c r="H22" s="363"/>
      <c r="I22" s="359"/>
    </row>
    <row r="23" spans="1:9" customFormat="1" ht="15">
      <c r="A23" s="100">
        <v>15</v>
      </c>
      <c r="B23" s="360"/>
      <c r="C23" s="361"/>
      <c r="D23" s="554"/>
      <c r="E23" s="361"/>
      <c r="F23" s="362"/>
      <c r="G23" s="362"/>
      <c r="H23" s="363"/>
      <c r="I23" s="359"/>
    </row>
    <row r="24" spans="1:9" customFormat="1" ht="15">
      <c r="A24" s="100">
        <v>16</v>
      </c>
      <c r="B24" s="360"/>
      <c r="C24" s="361"/>
      <c r="D24" s="554"/>
      <c r="E24" s="361"/>
      <c r="F24" s="362"/>
      <c r="G24" s="362"/>
      <c r="H24" s="363"/>
      <c r="I24" s="359"/>
    </row>
    <row r="25" spans="1:9" customFormat="1" ht="15">
      <c r="A25" s="100">
        <v>17</v>
      </c>
      <c r="B25" s="360"/>
      <c r="C25" s="361"/>
      <c r="D25" s="554"/>
      <c r="E25" s="361"/>
      <c r="F25" s="362"/>
      <c r="G25" s="362"/>
      <c r="H25" s="363"/>
      <c r="I25" s="359"/>
    </row>
    <row r="26" spans="1:9" customFormat="1" ht="15">
      <c r="A26" s="100">
        <v>18</v>
      </c>
      <c r="B26" s="360"/>
      <c r="C26" s="361"/>
      <c r="D26" s="554"/>
      <c r="E26" s="361"/>
      <c r="F26" s="362"/>
      <c r="G26" s="362"/>
      <c r="H26" s="363"/>
      <c r="I26" s="359"/>
    </row>
    <row r="27" spans="1:9" customFormat="1" ht="15">
      <c r="A27" s="100">
        <v>19</v>
      </c>
      <c r="B27" s="360"/>
      <c r="C27" s="361"/>
      <c r="D27" s="554"/>
      <c r="E27" s="361"/>
      <c r="F27" s="362"/>
      <c r="G27" s="362"/>
      <c r="H27" s="363"/>
      <c r="I27" s="359"/>
    </row>
    <row r="28" spans="1:9" customFormat="1" ht="15">
      <c r="A28" s="100">
        <v>20</v>
      </c>
      <c r="B28" s="360"/>
      <c r="C28" s="361"/>
      <c r="D28" s="554"/>
      <c r="E28" s="361"/>
      <c r="F28" s="362"/>
      <c r="G28" s="362"/>
      <c r="H28" s="363"/>
      <c r="I28" s="359"/>
    </row>
    <row r="29" spans="1:9" customFormat="1" ht="15">
      <c r="A29" s="100">
        <v>21</v>
      </c>
      <c r="B29" s="360"/>
      <c r="C29" s="361"/>
      <c r="D29" s="554"/>
      <c r="E29" s="361"/>
      <c r="F29" s="362"/>
      <c r="G29" s="362"/>
      <c r="H29" s="363"/>
      <c r="I29" s="359"/>
    </row>
    <row r="30" spans="1:9" customFormat="1" ht="15">
      <c r="A30" s="100">
        <v>22</v>
      </c>
      <c r="B30" s="360"/>
      <c r="C30" s="361"/>
      <c r="D30" s="554"/>
      <c r="E30" s="361"/>
      <c r="F30" s="362"/>
      <c r="G30" s="362"/>
      <c r="H30" s="363"/>
      <c r="I30" s="359"/>
    </row>
    <row r="31" spans="1:9" customFormat="1" ht="15">
      <c r="A31" s="100">
        <v>23</v>
      </c>
      <c r="B31" s="360"/>
      <c r="C31" s="361"/>
      <c r="D31" s="554"/>
      <c r="E31" s="361"/>
      <c r="F31" s="362"/>
      <c r="G31" s="362"/>
      <c r="H31" s="363"/>
      <c r="I31" s="359"/>
    </row>
    <row r="32" spans="1:9" customFormat="1" ht="15">
      <c r="A32" s="100">
        <v>24</v>
      </c>
      <c r="B32" s="360"/>
      <c r="C32" s="361"/>
      <c r="D32" s="554"/>
      <c r="E32" s="361"/>
      <c r="F32" s="362"/>
      <c r="G32" s="362"/>
      <c r="H32" s="363"/>
      <c r="I32" s="359"/>
    </row>
    <row r="33" spans="1:9" customFormat="1" ht="15">
      <c r="A33" s="100">
        <v>25</v>
      </c>
      <c r="B33" s="360"/>
      <c r="C33" s="361"/>
      <c r="D33" s="554"/>
      <c r="E33" s="361"/>
      <c r="F33" s="362"/>
      <c r="G33" s="362"/>
      <c r="H33" s="363"/>
      <c r="I33" s="359"/>
    </row>
    <row r="34" spans="1:9" customFormat="1" ht="15">
      <c r="A34" s="100">
        <v>26</v>
      </c>
      <c r="B34" s="360"/>
      <c r="C34" s="361"/>
      <c r="D34" s="554"/>
      <c r="E34" s="361"/>
      <c r="F34" s="362"/>
      <c r="G34" s="362"/>
      <c r="H34" s="363"/>
      <c r="I34" s="359"/>
    </row>
    <row r="35" spans="1:9" customFormat="1" ht="15">
      <c r="A35" s="100">
        <v>27</v>
      </c>
      <c r="B35" s="360"/>
      <c r="C35" s="361"/>
      <c r="D35" s="554"/>
      <c r="E35" s="361"/>
      <c r="F35" s="362"/>
      <c r="G35" s="362"/>
      <c r="H35" s="363"/>
      <c r="I35" s="359"/>
    </row>
    <row r="36" spans="1:9" customFormat="1" ht="15">
      <c r="A36" s="100">
        <v>28</v>
      </c>
      <c r="B36" s="360"/>
      <c r="C36" s="361"/>
      <c r="D36" s="554"/>
      <c r="E36" s="361"/>
      <c r="F36" s="362"/>
      <c r="G36" s="362"/>
      <c r="H36" s="363"/>
      <c r="I36" s="359"/>
    </row>
    <row r="37" spans="1:9" customFormat="1" ht="15">
      <c r="A37" s="100">
        <v>29</v>
      </c>
      <c r="B37" s="360"/>
      <c r="C37" s="361"/>
      <c r="D37" s="554"/>
      <c r="E37" s="361"/>
      <c r="F37" s="362"/>
      <c r="G37" s="362"/>
      <c r="H37" s="363"/>
      <c r="I37" s="359"/>
    </row>
    <row r="38" spans="1:9" customFormat="1" ht="15">
      <c r="A38" s="100">
        <v>30</v>
      </c>
      <c r="B38" s="360"/>
      <c r="C38" s="361"/>
      <c r="D38" s="554"/>
      <c r="E38" s="361"/>
      <c r="F38" s="362"/>
      <c r="G38" s="362"/>
      <c r="H38" s="363"/>
      <c r="I38" s="359"/>
    </row>
    <row r="39" spans="1:9" customFormat="1" ht="15">
      <c r="A39" s="100">
        <v>31</v>
      </c>
      <c r="B39" s="360"/>
      <c r="C39" s="361"/>
      <c r="D39" s="554"/>
      <c r="E39" s="361"/>
      <c r="F39" s="362"/>
      <c r="G39" s="362"/>
      <c r="H39" s="363"/>
      <c r="I39" s="359"/>
    </row>
    <row r="40" spans="1:9" customFormat="1" ht="15">
      <c r="A40" s="100">
        <v>32</v>
      </c>
      <c r="B40" s="360"/>
      <c r="C40" s="361"/>
      <c r="D40" s="554"/>
      <c r="E40" s="361"/>
      <c r="F40" s="362"/>
      <c r="G40" s="362"/>
      <c r="H40" s="363"/>
      <c r="I40" s="359"/>
    </row>
    <row r="41" spans="1:9" customFormat="1" ht="15">
      <c r="A41" s="100">
        <v>33</v>
      </c>
      <c r="B41" s="360"/>
      <c r="C41" s="361"/>
      <c r="D41" s="554"/>
      <c r="E41" s="361"/>
      <c r="F41" s="362"/>
      <c r="G41" s="362"/>
      <c r="H41" s="363"/>
      <c r="I41" s="359"/>
    </row>
    <row r="42" spans="1:9" customFormat="1" ht="15">
      <c r="A42" s="100">
        <v>34</v>
      </c>
      <c r="B42" s="360"/>
      <c r="C42" s="361"/>
      <c r="D42" s="554"/>
      <c r="E42" s="361"/>
      <c r="F42" s="362"/>
      <c r="G42" s="362"/>
      <c r="H42" s="363"/>
      <c r="I42" s="359"/>
    </row>
    <row r="43" spans="1:9" customFormat="1" ht="15">
      <c r="A43" s="100">
        <v>35</v>
      </c>
      <c r="B43" s="360"/>
      <c r="C43" s="361"/>
      <c r="D43" s="555"/>
      <c r="E43" s="361"/>
      <c r="F43" s="362"/>
      <c r="G43" s="362"/>
      <c r="H43" s="363"/>
      <c r="I43" s="359"/>
    </row>
    <row r="44" spans="1:9" customFormat="1" ht="15">
      <c r="A44" s="100" t="s">
        <v>275</v>
      </c>
      <c r="B44" s="25"/>
      <c r="C44" s="25"/>
      <c r="D44" s="25"/>
      <c r="E44" s="25"/>
      <c r="F44" s="287"/>
      <c r="G44" s="287"/>
      <c r="H44" s="287"/>
      <c r="I44" s="25"/>
    </row>
    <row r="45" spans="1:9">
      <c r="A45" s="292"/>
      <c r="B45" s="292"/>
      <c r="C45" s="292"/>
      <c r="D45" s="292"/>
      <c r="E45" s="292"/>
      <c r="F45" s="292"/>
      <c r="G45" s="292"/>
      <c r="H45" s="292"/>
      <c r="I45" s="292"/>
    </row>
    <row r="46" spans="1:9">
      <c r="A46" s="292"/>
      <c r="B46" s="292"/>
      <c r="C46" s="292"/>
      <c r="D46" s="292"/>
      <c r="E46" s="292"/>
      <c r="F46" s="292"/>
      <c r="G46" s="292"/>
      <c r="H46" s="292"/>
      <c r="I46" s="292"/>
    </row>
    <row r="47" spans="1:9">
      <c r="A47" s="293"/>
      <c r="B47" s="292"/>
      <c r="C47" s="292"/>
      <c r="D47" s="292"/>
      <c r="E47" s="292"/>
      <c r="F47" s="292"/>
      <c r="G47" s="292"/>
      <c r="H47" s="292"/>
      <c r="I47" s="292"/>
    </row>
    <row r="48" spans="1:9" ht="15">
      <c r="A48" s="251"/>
      <c r="B48" s="253" t="s">
        <v>99</v>
      </c>
      <c r="C48" s="251"/>
      <c r="D48" s="251"/>
      <c r="E48" s="254"/>
      <c r="F48" s="251"/>
      <c r="G48" s="251"/>
      <c r="H48" s="251"/>
      <c r="I48" s="251"/>
    </row>
    <row r="49" spans="1:7" ht="15">
      <c r="A49" s="251"/>
      <c r="B49" s="251"/>
      <c r="C49" s="255"/>
      <c r="D49" s="251"/>
      <c r="F49" s="255"/>
      <c r="G49" s="298"/>
    </row>
    <row r="50" spans="1:7" ht="15">
      <c r="B50" s="251"/>
      <c r="C50" s="257" t="s">
        <v>262</v>
      </c>
      <c r="D50" s="251"/>
      <c r="F50" s="258" t="s">
        <v>267</v>
      </c>
    </row>
    <row r="51" spans="1:7" ht="15">
      <c r="B51" s="251"/>
      <c r="C51" s="259" t="s">
        <v>131</v>
      </c>
      <c r="D51" s="251"/>
      <c r="F51" s="251" t="s">
        <v>263</v>
      </c>
    </row>
    <row r="52" spans="1:7" ht="15">
      <c r="B52" s="251"/>
      <c r="C52" s="259"/>
    </row>
  </sheetData>
  <mergeCells count="1">
    <mergeCell ref="D9:D43"/>
  </mergeCells>
  <pageMargins left="0.7" right="0.7" top="0.75" bottom="0.75" header="0.3" footer="0.3"/>
  <pageSetup scale="62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0"/>
  <sheetViews>
    <sheetView view="pageBreakPreview" zoomScale="90" zoomScaleSheetLayoutView="90" workbookViewId="0">
      <selection activeCell="B10" sqref="B10:B12"/>
    </sheetView>
  </sheetViews>
  <sheetFormatPr defaultRowHeight="15"/>
  <cols>
    <col min="1" max="1" width="10" style="251" customWidth="1"/>
    <col min="2" max="2" width="20.28515625" style="251" customWidth="1"/>
    <col min="3" max="3" width="39.5703125" style="251" customWidth="1"/>
    <col min="4" max="4" width="23" style="251" customWidth="1"/>
    <col min="5" max="5" width="22.5703125" style="251" customWidth="1"/>
    <col min="6" max="6" width="18.28515625" style="251" customWidth="1"/>
    <col min="7" max="7" width="15.7109375" style="251" customWidth="1"/>
    <col min="8" max="8" width="13.5703125" style="251" customWidth="1"/>
    <col min="9" max="9" width="26.42578125" style="251" customWidth="1"/>
    <col min="10" max="10" width="0.5703125" style="251" customWidth="1"/>
    <col min="11" max="16384" width="9.140625" style="251"/>
  </cols>
  <sheetData>
    <row r="1" spans="1:10">
      <c r="A1" s="110" t="s">
        <v>390</v>
      </c>
      <c r="B1" s="112"/>
      <c r="C1" s="112"/>
      <c r="D1" s="112"/>
      <c r="E1" s="112"/>
      <c r="F1" s="112"/>
      <c r="G1" s="112"/>
      <c r="H1" s="112"/>
      <c r="I1" s="231" t="s">
        <v>190</v>
      </c>
      <c r="J1" s="232"/>
    </row>
    <row r="2" spans="1:10">
      <c r="A2" s="112" t="s">
        <v>132</v>
      </c>
      <c r="B2" s="112"/>
      <c r="C2" s="112"/>
      <c r="D2" s="112"/>
      <c r="E2" s="112"/>
      <c r="F2" s="112"/>
      <c r="G2" s="112"/>
      <c r="H2" s="112"/>
      <c r="I2" s="340" t="s">
        <v>459</v>
      </c>
      <c r="J2" s="232"/>
    </row>
    <row r="3" spans="1:10">
      <c r="A3" s="112"/>
      <c r="B3" s="112"/>
      <c r="C3" s="112"/>
      <c r="D3" s="112"/>
      <c r="E3" s="112"/>
      <c r="F3" s="112"/>
      <c r="G3" s="112"/>
      <c r="H3" s="112"/>
      <c r="I3" s="153"/>
      <c r="J3" s="232"/>
    </row>
    <row r="4" spans="1:10">
      <c r="A4" s="113" t="str">
        <f>'[1]ფორმა N2'!A4</f>
        <v>ანგარიშვალდებული პირის დასახელება:</v>
      </c>
      <c r="B4" s="112"/>
      <c r="C4" s="112"/>
      <c r="D4" s="112"/>
      <c r="E4" s="112"/>
      <c r="F4" s="112"/>
      <c r="G4" s="112"/>
      <c r="H4" s="112"/>
      <c r="I4" s="112"/>
      <c r="J4" s="155"/>
    </row>
    <row r="5" spans="1:10">
      <c r="A5" s="174"/>
      <c r="B5" s="289"/>
      <c r="C5" s="289" t="s">
        <v>662</v>
      </c>
      <c r="D5" s="289"/>
      <c r="E5" s="289"/>
      <c r="F5" s="289"/>
      <c r="G5" s="289"/>
      <c r="H5" s="289"/>
      <c r="I5" s="289"/>
      <c r="J5" s="258"/>
    </row>
    <row r="6" spans="1:10">
      <c r="A6" s="113"/>
      <c r="B6" s="112"/>
      <c r="C6" s="112"/>
      <c r="D6" s="112"/>
      <c r="E6" s="112"/>
      <c r="F6" s="112"/>
      <c r="G6" s="112"/>
      <c r="H6" s="112"/>
      <c r="I6" s="112"/>
      <c r="J6" s="155"/>
    </row>
    <row r="7" spans="1:10">
      <c r="A7" s="112"/>
      <c r="B7" s="112"/>
      <c r="C7" s="112"/>
      <c r="D7" s="112"/>
      <c r="E7" s="112"/>
      <c r="F7" s="112"/>
      <c r="G7" s="112"/>
      <c r="H7" s="112"/>
      <c r="I7" s="112"/>
      <c r="J7" s="156"/>
    </row>
    <row r="8" spans="1:10" ht="63.75" customHeight="1">
      <c r="A8" s="233" t="s">
        <v>64</v>
      </c>
      <c r="B8" s="233" t="s">
        <v>366</v>
      </c>
      <c r="C8" s="234" t="s">
        <v>416</v>
      </c>
      <c r="D8" s="234" t="s">
        <v>417</v>
      </c>
      <c r="E8" s="234" t="s">
        <v>367</v>
      </c>
      <c r="F8" s="234" t="s">
        <v>386</v>
      </c>
      <c r="G8" s="234" t="s">
        <v>387</v>
      </c>
      <c r="H8" s="234" t="s">
        <v>419</v>
      </c>
      <c r="I8" s="234" t="s">
        <v>388</v>
      </c>
      <c r="J8" s="156"/>
    </row>
    <row r="9" spans="1:10">
      <c r="A9" s="394">
        <v>1</v>
      </c>
      <c r="B9" s="433"/>
      <c r="C9" s="434"/>
      <c r="D9" s="434"/>
      <c r="E9" s="434"/>
      <c r="F9" s="434"/>
      <c r="G9" s="434"/>
      <c r="H9" s="434"/>
      <c r="I9" s="434"/>
      <c r="J9" s="156"/>
    </row>
    <row r="10" spans="1:10">
      <c r="A10" s="394">
        <v>2</v>
      </c>
      <c r="B10" s="435"/>
      <c r="C10" s="436"/>
      <c r="D10" s="437"/>
      <c r="E10" s="438"/>
      <c r="F10" s="438"/>
      <c r="G10" s="439"/>
      <c r="H10" s="438"/>
      <c r="I10" s="438"/>
      <c r="J10" s="156"/>
    </row>
    <row r="11" spans="1:10">
      <c r="A11" s="394">
        <v>3</v>
      </c>
      <c r="B11" s="440"/>
      <c r="C11" s="436"/>
      <c r="D11" s="437"/>
      <c r="E11" s="438"/>
      <c r="F11" s="438"/>
      <c r="G11" s="439"/>
      <c r="H11" s="438"/>
      <c r="I11" s="438"/>
      <c r="J11" s="156"/>
    </row>
    <row r="12" spans="1:10">
      <c r="A12" s="394">
        <v>4</v>
      </c>
      <c r="B12" s="435"/>
      <c r="C12" s="436"/>
      <c r="D12" s="437"/>
      <c r="E12" s="438"/>
      <c r="F12" s="438"/>
      <c r="G12" s="439"/>
      <c r="H12" s="438"/>
      <c r="I12" s="438"/>
      <c r="J12" s="156"/>
    </row>
    <row r="13" spans="1:10">
      <c r="A13" s="394">
        <v>5</v>
      </c>
      <c r="B13" s="440"/>
      <c r="C13" s="436"/>
      <c r="D13" s="437"/>
      <c r="E13" s="438"/>
      <c r="F13" s="438"/>
      <c r="G13" s="439"/>
      <c r="H13" s="438"/>
      <c r="I13" s="438"/>
      <c r="J13" s="156"/>
    </row>
    <row r="14" spans="1:10">
      <c r="A14" s="394">
        <v>6</v>
      </c>
      <c r="B14" s="440"/>
      <c r="C14" s="436"/>
      <c r="D14" s="437"/>
      <c r="E14" s="438"/>
      <c r="F14" s="438"/>
      <c r="G14" s="439"/>
      <c r="H14" s="438"/>
      <c r="I14" s="438"/>
      <c r="J14" s="156"/>
    </row>
    <row r="15" spans="1:10">
      <c r="A15" s="394">
        <v>7</v>
      </c>
      <c r="B15" s="440"/>
      <c r="C15" s="436"/>
      <c r="D15" s="437"/>
      <c r="E15" s="438"/>
      <c r="F15" s="438"/>
      <c r="G15" s="439"/>
      <c r="H15" s="438"/>
      <c r="I15" s="438"/>
      <c r="J15" s="156"/>
    </row>
    <row r="16" spans="1:10">
      <c r="A16" s="394">
        <v>8</v>
      </c>
      <c r="B16" s="440"/>
      <c r="C16" s="436"/>
      <c r="D16" s="437"/>
      <c r="E16" s="438"/>
      <c r="F16" s="438"/>
      <c r="G16" s="439"/>
      <c r="H16" s="438"/>
      <c r="I16" s="438"/>
      <c r="J16" s="156"/>
    </row>
    <row r="17" spans="1:10">
      <c r="A17" s="394">
        <v>9</v>
      </c>
      <c r="B17" s="440"/>
      <c r="C17" s="436"/>
      <c r="D17" s="437"/>
      <c r="E17" s="438"/>
      <c r="F17" s="438"/>
      <c r="G17" s="439"/>
      <c r="H17" s="438"/>
      <c r="I17" s="438"/>
      <c r="J17" s="156"/>
    </row>
    <row r="18" spans="1:10">
      <c r="A18" s="394">
        <v>10</v>
      </c>
      <c r="B18" s="440"/>
      <c r="C18" s="436"/>
      <c r="D18" s="437"/>
      <c r="E18" s="438"/>
      <c r="F18" s="438"/>
      <c r="G18" s="439"/>
      <c r="H18" s="438"/>
      <c r="I18" s="438"/>
      <c r="J18" s="156"/>
    </row>
    <row r="19" spans="1:10">
      <c r="A19" s="394">
        <v>11</v>
      </c>
      <c r="B19" s="440"/>
      <c r="C19" s="436"/>
      <c r="D19" s="437"/>
      <c r="E19" s="438"/>
      <c r="F19" s="438"/>
      <c r="G19" s="439"/>
      <c r="H19" s="438"/>
      <c r="I19" s="438"/>
      <c r="J19" s="156"/>
    </row>
    <row r="20" spans="1:10">
      <c r="A20" s="394">
        <v>12</v>
      </c>
      <c r="B20" s="440"/>
      <c r="C20" s="436"/>
      <c r="D20" s="437"/>
      <c r="E20" s="438"/>
      <c r="F20" s="438"/>
      <c r="G20" s="439"/>
      <c r="H20" s="438"/>
      <c r="I20" s="438"/>
      <c r="J20" s="156"/>
    </row>
    <row r="21" spans="1:10">
      <c r="A21" s="394">
        <v>13</v>
      </c>
      <c r="B21" s="440"/>
      <c r="C21" s="436"/>
      <c r="D21" s="437"/>
      <c r="E21" s="438"/>
      <c r="F21" s="438"/>
      <c r="G21" s="439"/>
      <c r="H21" s="438"/>
      <c r="I21" s="438"/>
      <c r="J21" s="156"/>
    </row>
    <row r="22" spans="1:10">
      <c r="A22" s="394">
        <v>14</v>
      </c>
      <c r="B22" s="435"/>
      <c r="C22" s="436"/>
      <c r="D22" s="437"/>
      <c r="E22" s="438"/>
      <c r="F22" s="438"/>
      <c r="G22" s="439"/>
      <c r="H22" s="438"/>
      <c r="I22" s="438"/>
      <c r="J22" s="156"/>
    </row>
    <row r="23" spans="1:10">
      <c r="A23" s="394">
        <v>15</v>
      </c>
      <c r="B23" s="440"/>
      <c r="C23" s="436"/>
      <c r="D23" s="437"/>
      <c r="E23" s="438"/>
      <c r="F23" s="438"/>
      <c r="G23" s="439"/>
      <c r="H23" s="438"/>
      <c r="I23" s="438"/>
      <c r="J23" s="156"/>
    </row>
    <row r="24" spans="1:10">
      <c r="A24" s="394">
        <v>16</v>
      </c>
      <c r="B24" s="440"/>
      <c r="C24" s="441"/>
      <c r="D24" s="442"/>
      <c r="E24" s="443"/>
      <c r="F24" s="438"/>
      <c r="G24" s="444"/>
      <c r="H24" s="438"/>
      <c r="I24" s="438"/>
      <c r="J24" s="156"/>
    </row>
    <row r="25" spans="1:10">
      <c r="A25" s="394">
        <v>17</v>
      </c>
      <c r="B25" s="440"/>
      <c r="C25" s="441"/>
      <c r="D25" s="442"/>
      <c r="E25" s="443"/>
      <c r="F25" s="438"/>
      <c r="G25" s="444"/>
      <c r="H25" s="438"/>
      <c r="I25" s="438"/>
      <c r="J25" s="156"/>
    </row>
    <row r="26" spans="1:10">
      <c r="A26" s="394">
        <v>18</v>
      </c>
      <c r="B26" s="440"/>
      <c r="C26" s="441"/>
      <c r="D26" s="442"/>
      <c r="E26" s="443"/>
      <c r="F26" s="438"/>
      <c r="G26" s="444"/>
      <c r="H26" s="438"/>
      <c r="I26" s="438"/>
      <c r="J26" s="156"/>
    </row>
    <row r="27" spans="1:10">
      <c r="A27" s="394">
        <v>19</v>
      </c>
      <c r="B27" s="440"/>
      <c r="C27" s="441"/>
      <c r="D27" s="442"/>
      <c r="E27" s="443"/>
      <c r="F27" s="438"/>
      <c r="G27" s="444"/>
      <c r="H27" s="438"/>
      <c r="I27" s="438"/>
      <c r="J27" s="156"/>
    </row>
    <row r="28" spans="1:10">
      <c r="A28" s="394">
        <v>20</v>
      </c>
      <c r="B28" s="440"/>
      <c r="C28" s="441"/>
      <c r="D28" s="442"/>
      <c r="E28" s="443"/>
      <c r="F28" s="438"/>
      <c r="G28" s="444"/>
      <c r="H28" s="438"/>
      <c r="I28" s="438"/>
      <c r="J28" s="156"/>
    </row>
    <row r="29" spans="1:10">
      <c r="A29" s="394">
        <v>21</v>
      </c>
      <c r="B29" s="440"/>
      <c r="C29" s="441"/>
      <c r="D29" s="442"/>
      <c r="E29" s="443"/>
      <c r="F29" s="438"/>
      <c r="G29" s="444"/>
      <c r="H29" s="438"/>
      <c r="I29" s="438"/>
      <c r="J29" s="156"/>
    </row>
    <row r="30" spans="1:10">
      <c r="A30" s="394">
        <v>22</v>
      </c>
      <c r="B30" s="440"/>
      <c r="C30" s="441"/>
      <c r="D30" s="442"/>
      <c r="E30" s="443"/>
      <c r="F30" s="438"/>
      <c r="G30" s="444"/>
      <c r="H30" s="438"/>
      <c r="I30" s="438"/>
      <c r="J30" s="156"/>
    </row>
    <row r="31" spans="1:10">
      <c r="A31" s="394">
        <v>23</v>
      </c>
      <c r="B31" s="440"/>
      <c r="C31" s="441"/>
      <c r="D31" s="442"/>
      <c r="E31" s="443"/>
      <c r="F31" s="438"/>
      <c r="G31" s="444"/>
      <c r="H31" s="438"/>
      <c r="I31" s="438"/>
      <c r="J31" s="156"/>
    </row>
    <row r="32" spans="1:10">
      <c r="A32" s="394">
        <v>24</v>
      </c>
      <c r="B32" s="440"/>
      <c r="C32" s="445"/>
      <c r="D32" s="446"/>
      <c r="E32" s="447"/>
      <c r="F32" s="438"/>
      <c r="G32" s="448"/>
      <c r="H32" s="438"/>
      <c r="I32" s="438"/>
      <c r="J32" s="156"/>
    </row>
    <row r="33" spans="1:10">
      <c r="A33" s="394">
        <v>25</v>
      </c>
      <c r="B33" s="440"/>
      <c r="C33" s="445"/>
      <c r="D33" s="446"/>
      <c r="E33" s="447"/>
      <c r="F33" s="438"/>
      <c r="G33" s="448"/>
      <c r="H33" s="438"/>
      <c r="I33" s="438"/>
      <c r="J33" s="156"/>
    </row>
    <row r="34" spans="1:10">
      <c r="A34" s="394">
        <v>26</v>
      </c>
      <c r="B34" s="440"/>
      <c r="C34" s="445"/>
      <c r="D34" s="446"/>
      <c r="E34" s="447"/>
      <c r="F34" s="438"/>
      <c r="G34" s="448"/>
      <c r="H34" s="447"/>
      <c r="I34" s="438"/>
      <c r="J34" s="156"/>
    </row>
    <row r="35" spans="1:10">
      <c r="A35" s="394">
        <v>27</v>
      </c>
      <c r="B35" s="440"/>
      <c r="C35" s="445"/>
      <c r="D35" s="446"/>
      <c r="E35" s="447"/>
      <c r="F35" s="438"/>
      <c r="G35" s="448"/>
      <c r="H35" s="447"/>
      <c r="I35" s="438"/>
      <c r="J35" s="156"/>
    </row>
    <row r="36" spans="1:10">
      <c r="A36" s="394">
        <v>28</v>
      </c>
      <c r="B36" s="440"/>
      <c r="C36" s="445"/>
      <c r="D36" s="446"/>
      <c r="E36" s="447"/>
      <c r="F36" s="438"/>
      <c r="G36" s="448"/>
      <c r="H36" s="447"/>
      <c r="I36" s="438"/>
      <c r="J36" s="156"/>
    </row>
    <row r="37" spans="1:10">
      <c r="A37" s="394">
        <v>29</v>
      </c>
      <c r="B37" s="440"/>
      <c r="C37" s="445"/>
      <c r="D37" s="446"/>
      <c r="E37" s="447"/>
      <c r="F37" s="438"/>
      <c r="G37" s="448"/>
      <c r="H37" s="447"/>
      <c r="I37" s="438"/>
      <c r="J37" s="156"/>
    </row>
    <row r="38" spans="1:10">
      <c r="A38" s="394">
        <v>30</v>
      </c>
      <c r="B38" s="440"/>
      <c r="C38" s="445"/>
      <c r="D38" s="446"/>
      <c r="E38" s="447"/>
      <c r="F38" s="438"/>
      <c r="G38" s="448"/>
      <c r="H38" s="447"/>
      <c r="I38" s="438"/>
      <c r="J38" s="156"/>
    </row>
    <row r="39" spans="1:10">
      <c r="A39" s="394">
        <v>31</v>
      </c>
      <c r="B39" s="449"/>
      <c r="C39" s="450"/>
      <c r="D39" s="451"/>
      <c r="E39" s="452"/>
      <c r="F39" s="453"/>
      <c r="G39" s="454"/>
      <c r="H39" s="453"/>
      <c r="I39" s="453"/>
      <c r="J39" s="156"/>
    </row>
    <row r="40" spans="1:10">
      <c r="A40" s="394">
        <v>34</v>
      </c>
      <c r="B40" s="449"/>
      <c r="C40" s="468"/>
      <c r="D40" s="456"/>
      <c r="E40" s="455"/>
      <c r="F40" s="453"/>
      <c r="G40" s="454"/>
      <c r="H40" s="453"/>
      <c r="I40" s="453"/>
      <c r="J40" s="156"/>
    </row>
    <row r="41" spans="1:10">
      <c r="A41" s="394">
        <v>36</v>
      </c>
      <c r="B41" s="457"/>
      <c r="C41" s="458"/>
      <c r="D41" s="459"/>
      <c r="E41" s="460"/>
      <c r="F41" s="461"/>
      <c r="G41" s="462"/>
      <c r="H41" s="463"/>
      <c r="I41" s="461"/>
      <c r="J41" s="156"/>
    </row>
    <row r="42" spans="1:10">
      <c r="A42" s="394">
        <v>37</v>
      </c>
      <c r="B42" s="457"/>
      <c r="C42" s="464"/>
      <c r="D42" s="465"/>
      <c r="E42" s="466"/>
      <c r="F42" s="461"/>
      <c r="G42" s="462"/>
      <c r="H42" s="463"/>
      <c r="I42" s="461"/>
      <c r="J42" s="156"/>
    </row>
    <row r="43" spans="1:10">
      <c r="A43" s="394">
        <v>38</v>
      </c>
      <c r="B43" s="457"/>
      <c r="C43" s="464"/>
      <c r="D43" s="451"/>
      <c r="E43" s="466"/>
      <c r="F43" s="461"/>
      <c r="G43" s="462"/>
      <c r="H43" s="463"/>
      <c r="I43" s="461"/>
      <c r="J43" s="156"/>
    </row>
    <row r="44" spans="1:10">
      <c r="A44" s="394">
        <v>39</v>
      </c>
      <c r="B44" s="457"/>
      <c r="C44" s="464"/>
      <c r="D44" s="467"/>
      <c r="E44" s="466"/>
      <c r="F44" s="461"/>
      <c r="G44" s="462"/>
      <c r="H44" s="463"/>
      <c r="I44" s="461"/>
      <c r="J44" s="156"/>
    </row>
    <row r="45" spans="1:10">
      <c r="A45" s="394">
        <v>40</v>
      </c>
      <c r="B45" s="457"/>
      <c r="C45" s="464"/>
      <c r="D45" s="465"/>
      <c r="E45" s="466"/>
      <c r="F45" s="461"/>
      <c r="G45" s="462"/>
      <c r="H45" s="463"/>
      <c r="I45" s="461"/>
      <c r="J45" s="156"/>
    </row>
    <row r="46" spans="1:10">
      <c r="A46" s="394">
        <v>41</v>
      </c>
      <c r="B46" s="457"/>
      <c r="C46" s="464"/>
      <c r="D46" s="465"/>
      <c r="E46" s="466"/>
      <c r="F46" s="461"/>
      <c r="G46" s="462"/>
      <c r="H46" s="463"/>
      <c r="I46" s="461"/>
      <c r="J46" s="156"/>
    </row>
    <row r="47" spans="1:10">
      <c r="A47" s="394">
        <v>42</v>
      </c>
      <c r="B47" s="457"/>
      <c r="C47" s="464"/>
      <c r="D47" s="465"/>
      <c r="E47" s="466"/>
      <c r="F47" s="461"/>
      <c r="G47" s="462"/>
      <c r="H47" s="463"/>
      <c r="I47" s="461"/>
      <c r="J47" s="156"/>
    </row>
    <row r="48" spans="1:10">
      <c r="A48" s="394">
        <v>43</v>
      </c>
      <c r="B48" s="457"/>
      <c r="C48" s="464"/>
      <c r="D48" s="451"/>
      <c r="E48" s="466"/>
      <c r="F48" s="461"/>
      <c r="G48" s="462"/>
      <c r="H48" s="463"/>
      <c r="I48" s="461"/>
      <c r="J48" s="156"/>
    </row>
    <row r="49" spans="1:10">
      <c r="A49" s="394">
        <v>44</v>
      </c>
      <c r="B49" s="440"/>
      <c r="C49" s="464"/>
      <c r="D49" s="467"/>
      <c r="E49" s="466"/>
      <c r="F49" s="461"/>
      <c r="G49" s="462"/>
      <c r="H49" s="463"/>
      <c r="I49" s="461"/>
      <c r="J49" s="156"/>
    </row>
    <row r="50" spans="1:10">
      <c r="A50" s="394">
        <v>45</v>
      </c>
      <c r="B50" s="469"/>
      <c r="C50" s="470"/>
      <c r="D50" s="471"/>
      <c r="E50" s="472"/>
      <c r="F50" s="473"/>
      <c r="G50" s="474"/>
      <c r="H50" s="475"/>
      <c r="I50" s="473"/>
      <c r="J50" s="156"/>
    </row>
    <row r="51" spans="1:10">
      <c r="A51" s="394">
        <v>46</v>
      </c>
      <c r="B51" s="488"/>
      <c r="C51" s="476"/>
      <c r="D51" s="489"/>
      <c r="E51" s="476"/>
      <c r="F51" s="489"/>
      <c r="G51" s="476"/>
      <c r="H51" s="476"/>
      <c r="I51" s="489"/>
      <c r="J51" s="156"/>
    </row>
    <row r="52" spans="1:10">
      <c r="A52" s="394">
        <v>47</v>
      </c>
      <c r="B52" s="488"/>
      <c r="C52" s="476"/>
      <c r="D52" s="489"/>
      <c r="E52" s="476"/>
      <c r="F52" s="489"/>
      <c r="G52" s="476"/>
      <c r="H52" s="476"/>
      <c r="I52" s="489"/>
      <c r="J52" s="156"/>
    </row>
    <row r="53" spans="1:10">
      <c r="A53" s="394">
        <v>48</v>
      </c>
      <c r="B53" s="488"/>
      <c r="C53" s="396"/>
      <c r="D53" s="490"/>
      <c r="E53" s="476"/>
      <c r="F53" s="398"/>
      <c r="G53" s="399"/>
      <c r="H53" s="400"/>
      <c r="I53" s="398"/>
      <c r="J53" s="156"/>
    </row>
    <row r="54" spans="1:10">
      <c r="A54" s="394">
        <v>49</v>
      </c>
      <c r="B54" s="488"/>
      <c r="C54" s="396"/>
      <c r="D54" s="490"/>
      <c r="E54" s="476"/>
      <c r="F54" s="398"/>
      <c r="G54" s="399"/>
      <c r="H54" s="400"/>
      <c r="I54" s="398"/>
      <c r="J54" s="156"/>
    </row>
    <row r="55" spans="1:10">
      <c r="A55" s="394">
        <v>50</v>
      </c>
      <c r="B55" s="488"/>
      <c r="C55" s="396"/>
      <c r="D55" s="490"/>
      <c r="E55" s="476"/>
      <c r="F55" s="398"/>
      <c r="G55" s="399"/>
      <c r="H55" s="400"/>
      <c r="I55" s="398"/>
      <c r="J55" s="156"/>
    </row>
    <row r="56" spans="1:10">
      <c r="A56" s="394">
        <v>51</v>
      </c>
      <c r="B56" s="395"/>
      <c r="C56" s="396"/>
      <c r="D56" s="397"/>
      <c r="E56" s="398"/>
      <c r="F56" s="399"/>
      <c r="G56" s="399"/>
      <c r="H56" s="400"/>
      <c r="I56" s="399"/>
      <c r="J56" s="156"/>
    </row>
    <row r="57" spans="1:10">
      <c r="A57" s="394">
        <v>52</v>
      </c>
      <c r="B57" s="395"/>
      <c r="C57" s="396"/>
      <c r="D57" s="397"/>
      <c r="E57" s="398"/>
      <c r="F57" s="399"/>
      <c r="G57" s="399"/>
      <c r="H57" s="400"/>
      <c r="I57" s="399"/>
      <c r="J57" s="156"/>
    </row>
    <row r="58" spans="1:10">
      <c r="A58" s="394">
        <v>53</v>
      </c>
      <c r="B58" s="395"/>
      <c r="C58" s="396"/>
      <c r="D58" s="397"/>
      <c r="E58" s="398"/>
      <c r="F58" s="399"/>
      <c r="G58" s="399"/>
      <c r="H58" s="400"/>
      <c r="I58" s="399"/>
      <c r="J58" s="156"/>
    </row>
    <row r="59" spans="1:10">
      <c r="A59" s="394">
        <v>54</v>
      </c>
      <c r="B59" s="395"/>
      <c r="C59" s="396"/>
      <c r="D59" s="397"/>
      <c r="E59" s="398"/>
      <c r="F59" s="399"/>
      <c r="G59" s="399"/>
      <c r="H59" s="400"/>
      <c r="I59" s="399"/>
      <c r="J59" s="156"/>
    </row>
    <row r="60" spans="1:10">
      <c r="A60" s="394">
        <v>55</v>
      </c>
      <c r="B60" s="395"/>
      <c r="C60" s="396"/>
      <c r="D60" s="397"/>
      <c r="E60" s="398"/>
      <c r="F60" s="399"/>
      <c r="G60" s="399"/>
      <c r="H60" s="400"/>
      <c r="I60" s="399"/>
      <c r="J60" s="156"/>
    </row>
    <row r="61" spans="1:10">
      <c r="A61" s="394">
        <v>56</v>
      </c>
      <c r="B61" s="395"/>
      <c r="C61" s="396"/>
      <c r="D61" s="397"/>
      <c r="E61" s="398"/>
      <c r="F61" s="399"/>
      <c r="G61" s="399"/>
      <c r="H61" s="400"/>
      <c r="I61" s="399"/>
      <c r="J61" s="156"/>
    </row>
    <row r="62" spans="1:10">
      <c r="A62" s="394">
        <v>57</v>
      </c>
      <c r="B62" s="395"/>
      <c r="C62" s="396"/>
      <c r="D62" s="397"/>
      <c r="E62" s="398"/>
      <c r="F62" s="399"/>
      <c r="G62" s="399"/>
      <c r="H62" s="400"/>
      <c r="I62" s="399"/>
      <c r="J62" s="156"/>
    </row>
    <row r="63" spans="1:10">
      <c r="A63" s="394">
        <v>58</v>
      </c>
      <c r="B63" s="395"/>
      <c r="C63" s="396"/>
      <c r="D63" s="397"/>
      <c r="E63" s="398"/>
      <c r="F63" s="401"/>
      <c r="G63" s="401"/>
      <c r="H63" s="399"/>
      <c r="I63" s="401"/>
      <c r="J63" s="156"/>
    </row>
    <row r="64" spans="1:10">
      <c r="A64" s="394">
        <v>59</v>
      </c>
      <c r="B64" s="395"/>
      <c r="C64" s="396"/>
      <c r="D64" s="397"/>
      <c r="E64" s="398"/>
      <c r="F64" s="399"/>
      <c r="G64" s="399"/>
      <c r="H64" s="400"/>
      <c r="I64" s="399"/>
      <c r="J64" s="156"/>
    </row>
    <row r="65" spans="1:10">
      <c r="A65" s="394">
        <v>60</v>
      </c>
      <c r="B65" s="395"/>
      <c r="C65" s="396"/>
      <c r="D65" s="397"/>
      <c r="E65" s="398"/>
      <c r="F65" s="399"/>
      <c r="G65" s="399"/>
      <c r="H65" s="400"/>
      <c r="I65" s="399"/>
      <c r="J65" s="156"/>
    </row>
    <row r="66" spans="1:10">
      <c r="A66" s="394">
        <v>61</v>
      </c>
      <c r="B66" s="395"/>
      <c r="C66" s="396"/>
      <c r="D66" s="397"/>
      <c r="E66" s="398"/>
      <c r="F66" s="399"/>
      <c r="G66" s="399"/>
      <c r="H66" s="400"/>
      <c r="I66" s="399"/>
      <c r="J66" s="156"/>
    </row>
    <row r="67" spans="1:10">
      <c r="A67" s="394">
        <v>62</v>
      </c>
      <c r="B67" s="395"/>
      <c r="C67" s="396"/>
      <c r="D67" s="397"/>
      <c r="E67" s="398"/>
      <c r="F67" s="399"/>
      <c r="G67" s="399"/>
      <c r="H67" s="400"/>
      <c r="I67" s="399"/>
      <c r="J67" s="156"/>
    </row>
    <row r="68" spans="1:10">
      <c r="A68" s="394">
        <v>63</v>
      </c>
      <c r="B68" s="395"/>
      <c r="C68" s="396"/>
      <c r="D68" s="397"/>
      <c r="E68" s="402"/>
      <c r="F68" s="403"/>
      <c r="G68" s="403"/>
      <c r="H68" s="404"/>
      <c r="I68" s="403"/>
      <c r="J68" s="156"/>
    </row>
    <row r="69" spans="1:10">
      <c r="A69" s="394">
        <v>64</v>
      </c>
      <c r="B69" s="395"/>
      <c r="C69" s="405"/>
      <c r="D69" s="406"/>
      <c r="E69" s="398"/>
      <c r="F69" s="407"/>
      <c r="G69" s="407"/>
      <c r="H69" s="408"/>
      <c r="I69" s="407"/>
      <c r="J69" s="156"/>
    </row>
    <row r="70" spans="1:10">
      <c r="A70" s="394">
        <v>65</v>
      </c>
      <c r="B70" s="395"/>
      <c r="C70" s="405"/>
      <c r="D70" s="406"/>
      <c r="E70" s="409"/>
      <c r="F70" s="407"/>
      <c r="G70" s="407"/>
      <c r="H70" s="408"/>
      <c r="I70" s="407"/>
      <c r="J70" s="156"/>
    </row>
    <row r="71" spans="1:10">
      <c r="A71" s="394">
        <v>66</v>
      </c>
      <c r="B71" s="395"/>
      <c r="C71" s="396"/>
      <c r="D71" s="397"/>
      <c r="E71" s="398"/>
      <c r="F71" s="407"/>
      <c r="G71" s="407"/>
      <c r="H71" s="407"/>
      <c r="I71" s="407"/>
      <c r="J71" s="156"/>
    </row>
    <row r="72" spans="1:10">
      <c r="A72" s="394">
        <v>67</v>
      </c>
      <c r="B72" s="395"/>
      <c r="C72" s="396"/>
      <c r="D72" s="410"/>
      <c r="E72" s="398"/>
      <c r="F72" s="399"/>
      <c r="G72" s="399"/>
      <c r="H72" s="399"/>
      <c r="I72" s="399"/>
      <c r="J72" s="156"/>
    </row>
    <row r="73" spans="1:10">
      <c r="A73" s="394">
        <v>68</v>
      </c>
      <c r="B73" s="395"/>
      <c r="C73" s="396"/>
      <c r="D73" s="410"/>
      <c r="E73" s="398"/>
      <c r="F73" s="399"/>
      <c r="G73" s="399"/>
      <c r="H73" s="399"/>
      <c r="I73" s="399"/>
      <c r="J73" s="156"/>
    </row>
    <row r="74" spans="1:10">
      <c r="A74" s="394">
        <v>69</v>
      </c>
      <c r="B74" s="395"/>
      <c r="C74" s="396"/>
      <c r="D74" s="410"/>
      <c r="E74" s="398"/>
      <c r="F74" s="399"/>
      <c r="G74" s="399"/>
      <c r="H74" s="399"/>
      <c r="I74" s="399"/>
      <c r="J74" s="156"/>
    </row>
    <row r="75" spans="1:10">
      <c r="A75" s="394">
        <v>70</v>
      </c>
      <c r="B75" s="395"/>
      <c r="C75" s="396"/>
      <c r="D75" s="410"/>
      <c r="E75" s="398"/>
      <c r="F75" s="399"/>
      <c r="G75" s="399"/>
      <c r="H75" s="399"/>
      <c r="I75" s="399"/>
      <c r="J75" s="156"/>
    </row>
    <row r="76" spans="1:10">
      <c r="A76" s="394">
        <v>71</v>
      </c>
      <c r="B76" s="395"/>
      <c r="C76" s="396"/>
      <c r="D76" s="410"/>
      <c r="E76" s="398"/>
      <c r="F76" s="399"/>
      <c r="G76" s="399"/>
      <c r="H76" s="399"/>
      <c r="I76" s="399"/>
      <c r="J76" s="156"/>
    </row>
    <row r="77" spans="1:10">
      <c r="A77" s="394">
        <v>72</v>
      </c>
      <c r="B77" s="395"/>
      <c r="C77" s="396"/>
      <c r="D77" s="410"/>
      <c r="E77" s="398"/>
      <c r="F77" s="399"/>
      <c r="G77" s="399"/>
      <c r="H77" s="399"/>
      <c r="I77" s="399"/>
      <c r="J77" s="156"/>
    </row>
    <row r="78" spans="1:10">
      <c r="A78" s="394">
        <v>73</v>
      </c>
      <c r="B78" s="395"/>
      <c r="C78" s="396"/>
      <c r="D78" s="410"/>
      <c r="E78" s="398"/>
      <c r="F78" s="399"/>
      <c r="G78" s="399"/>
      <c r="H78" s="399"/>
      <c r="I78" s="399"/>
      <c r="J78" s="156"/>
    </row>
    <row r="79" spans="1:10">
      <c r="A79" s="394">
        <v>74</v>
      </c>
      <c r="B79" s="395"/>
      <c r="C79" s="396"/>
      <c r="D79" s="410"/>
      <c r="E79" s="398"/>
      <c r="F79" s="399"/>
      <c r="G79" s="399"/>
      <c r="H79" s="399"/>
      <c r="I79" s="399"/>
      <c r="J79" s="156"/>
    </row>
    <row r="80" spans="1:10">
      <c r="A80" s="394">
        <v>75</v>
      </c>
      <c r="B80" s="395"/>
      <c r="C80" s="396"/>
      <c r="D80" s="410"/>
      <c r="E80" s="398"/>
      <c r="F80" s="399"/>
      <c r="G80" s="399"/>
      <c r="H80" s="399"/>
      <c r="I80" s="399"/>
      <c r="J80" s="156"/>
    </row>
    <row r="81" spans="1:10">
      <c r="A81" s="394">
        <v>76</v>
      </c>
      <c r="B81" s="395"/>
      <c r="C81" s="396"/>
      <c r="D81" s="410"/>
      <c r="E81" s="398"/>
      <c r="F81" s="399"/>
      <c r="G81" s="399"/>
      <c r="H81" s="399"/>
      <c r="I81" s="399"/>
      <c r="J81" s="156"/>
    </row>
    <row r="82" spans="1:10">
      <c r="A82" s="394">
        <v>77</v>
      </c>
      <c r="B82" s="395"/>
      <c r="C82" s="396"/>
      <c r="D82" s="410"/>
      <c r="E82" s="398"/>
      <c r="F82" s="399"/>
      <c r="G82" s="399"/>
      <c r="H82" s="399"/>
      <c r="I82" s="399"/>
      <c r="J82" s="156"/>
    </row>
    <row r="83" spans="1:10">
      <c r="A83" s="394">
        <v>78</v>
      </c>
      <c r="B83" s="395"/>
      <c r="C83" s="396"/>
      <c r="D83" s="410"/>
      <c r="E83" s="398"/>
      <c r="F83" s="399"/>
      <c r="G83" s="399"/>
      <c r="H83" s="399"/>
      <c r="I83" s="399"/>
      <c r="J83" s="156"/>
    </row>
    <row r="84" spans="1:10">
      <c r="A84" s="394">
        <v>79</v>
      </c>
      <c r="B84" s="395"/>
      <c r="C84" s="411"/>
      <c r="D84" s="377"/>
      <c r="E84" s="398"/>
      <c r="F84" s="399"/>
      <c r="G84" s="399"/>
      <c r="H84" s="399"/>
      <c r="I84" s="399"/>
      <c r="J84" s="156"/>
    </row>
    <row r="85" spans="1:10">
      <c r="A85" s="394">
        <v>80</v>
      </c>
      <c r="B85" s="395"/>
      <c r="C85" s="411"/>
      <c r="D85" s="377"/>
      <c r="E85" s="398"/>
      <c r="F85" s="399"/>
      <c r="G85" s="399"/>
      <c r="H85" s="399"/>
      <c r="I85" s="399"/>
      <c r="J85" s="156"/>
    </row>
    <row r="86" spans="1:10">
      <c r="A86" s="394">
        <v>81</v>
      </c>
      <c r="B86" s="395"/>
      <c r="C86" s="411"/>
      <c r="D86" s="377"/>
      <c r="E86" s="398"/>
      <c r="F86" s="399"/>
      <c r="G86" s="399"/>
      <c r="H86" s="399"/>
      <c r="I86" s="399"/>
      <c r="J86" s="156"/>
    </row>
    <row r="87" spans="1:10">
      <c r="A87" s="394">
        <v>82</v>
      </c>
      <c r="B87" s="395"/>
      <c r="C87" s="411"/>
      <c r="D87" s="377"/>
      <c r="E87" s="398"/>
      <c r="F87" s="399"/>
      <c r="G87" s="399"/>
      <c r="H87" s="399"/>
      <c r="I87" s="399"/>
      <c r="J87" s="156"/>
    </row>
    <row r="88" spans="1:10">
      <c r="A88" s="394">
        <v>83</v>
      </c>
      <c r="B88" s="395"/>
      <c r="C88" s="411"/>
      <c r="D88" s="377"/>
      <c r="E88" s="398"/>
      <c r="F88" s="399"/>
      <c r="G88" s="399"/>
      <c r="H88" s="399"/>
      <c r="I88" s="399"/>
      <c r="J88" s="156"/>
    </row>
    <row r="89" spans="1:10">
      <c r="A89" s="394">
        <v>84</v>
      </c>
      <c r="B89" s="395"/>
      <c r="C89" s="411"/>
      <c r="D89" s="377"/>
      <c r="E89" s="398"/>
      <c r="F89" s="399"/>
      <c r="G89" s="399"/>
      <c r="H89" s="399"/>
      <c r="I89" s="399"/>
      <c r="J89" s="156"/>
    </row>
    <row r="90" spans="1:10">
      <c r="A90" s="394">
        <v>85</v>
      </c>
      <c r="B90" s="395"/>
      <c r="C90" s="411"/>
      <c r="D90" s="377"/>
      <c r="E90" s="398"/>
      <c r="F90" s="399"/>
      <c r="G90" s="399"/>
      <c r="H90" s="399"/>
      <c r="I90" s="399"/>
      <c r="J90" s="156"/>
    </row>
    <row r="91" spans="1:10">
      <c r="A91" s="394">
        <v>86</v>
      </c>
      <c r="B91" s="395"/>
      <c r="C91" s="411"/>
      <c r="D91" s="377"/>
      <c r="E91" s="398"/>
      <c r="F91" s="399"/>
      <c r="G91" s="399"/>
      <c r="H91" s="399"/>
      <c r="I91" s="399"/>
      <c r="J91" s="156"/>
    </row>
    <row r="92" spans="1:10">
      <c r="A92" s="394">
        <v>87</v>
      </c>
      <c r="B92" s="395"/>
      <c r="C92" s="411"/>
      <c r="D92" s="377"/>
      <c r="E92" s="398"/>
      <c r="F92" s="399"/>
      <c r="G92" s="399"/>
      <c r="H92" s="399"/>
      <c r="I92" s="399"/>
      <c r="J92" s="156"/>
    </row>
    <row r="93" spans="1:10">
      <c r="A93" s="394">
        <v>88</v>
      </c>
      <c r="B93" s="395"/>
      <c r="C93" s="411"/>
      <c r="D93" s="377"/>
      <c r="E93" s="398"/>
      <c r="F93" s="399"/>
      <c r="G93" s="399"/>
      <c r="H93" s="399"/>
      <c r="I93" s="399"/>
      <c r="J93" s="156"/>
    </row>
    <row r="94" spans="1:10">
      <c r="A94" s="394">
        <v>89</v>
      </c>
      <c r="B94" s="395"/>
      <c r="C94" s="411"/>
      <c r="D94" s="377"/>
      <c r="E94" s="398"/>
      <c r="F94" s="399"/>
      <c r="G94" s="399"/>
      <c r="H94" s="399"/>
      <c r="I94" s="399"/>
      <c r="J94" s="156"/>
    </row>
    <row r="95" spans="1:10">
      <c r="A95" s="394">
        <v>90</v>
      </c>
      <c r="B95" s="395"/>
      <c r="C95" s="411"/>
      <c r="D95" s="412"/>
      <c r="E95" s="398"/>
      <c r="F95" s="399"/>
      <c r="G95" s="399"/>
      <c r="H95" s="399"/>
      <c r="I95" s="399"/>
      <c r="J95" s="156"/>
    </row>
    <row r="96" spans="1:10">
      <c r="A96" s="394">
        <v>91</v>
      </c>
      <c r="B96" s="395"/>
      <c r="C96" s="411"/>
      <c r="D96" s="377"/>
      <c r="E96" s="398"/>
      <c r="F96" s="399"/>
      <c r="G96" s="399"/>
      <c r="H96" s="399"/>
      <c r="I96" s="399"/>
      <c r="J96" s="156"/>
    </row>
    <row r="97" spans="1:10">
      <c r="A97" s="394">
        <v>92</v>
      </c>
      <c r="B97" s="395"/>
      <c r="C97" s="411"/>
      <c r="D97" s="377"/>
      <c r="E97" s="398"/>
      <c r="F97" s="399"/>
      <c r="G97" s="399"/>
      <c r="H97" s="399"/>
      <c r="I97" s="399"/>
      <c r="J97" s="156"/>
    </row>
    <row r="98" spans="1:10">
      <c r="A98" s="394">
        <v>93</v>
      </c>
      <c r="B98" s="395"/>
      <c r="C98" s="411"/>
      <c r="D98" s="377"/>
      <c r="E98" s="398"/>
      <c r="F98" s="399"/>
      <c r="G98" s="399"/>
      <c r="H98" s="399"/>
      <c r="I98" s="399"/>
      <c r="J98" s="156"/>
    </row>
    <row r="99" spans="1:10">
      <c r="A99" s="394">
        <v>94</v>
      </c>
      <c r="B99" s="395"/>
      <c r="C99" s="411"/>
      <c r="D99" s="377"/>
      <c r="E99" s="398"/>
      <c r="F99" s="399"/>
      <c r="G99" s="399"/>
      <c r="H99" s="399"/>
      <c r="I99" s="399"/>
      <c r="J99" s="156"/>
    </row>
    <row r="100" spans="1:10">
      <c r="A100" s="394">
        <v>95</v>
      </c>
      <c r="B100" s="395"/>
      <c r="C100" s="411"/>
      <c r="D100" s="377"/>
      <c r="E100" s="398"/>
      <c r="F100" s="399"/>
      <c r="G100" s="399"/>
      <c r="H100" s="399"/>
      <c r="I100" s="399"/>
      <c r="J100" s="156"/>
    </row>
    <row r="101" spans="1:10">
      <c r="A101" s="394">
        <v>96</v>
      </c>
      <c r="B101" s="395"/>
      <c r="C101" s="411"/>
      <c r="D101" s="377"/>
      <c r="E101" s="398"/>
      <c r="F101" s="399"/>
      <c r="G101" s="399"/>
      <c r="H101" s="399"/>
      <c r="I101" s="399"/>
      <c r="J101" s="156"/>
    </row>
    <row r="102" spans="1:10">
      <c r="A102" s="394">
        <v>97</v>
      </c>
      <c r="B102" s="395"/>
      <c r="C102" s="413"/>
      <c r="D102" s="377"/>
      <c r="E102" s="398"/>
      <c r="F102" s="399"/>
      <c r="G102" s="399"/>
      <c r="H102" s="399"/>
      <c r="I102" s="399"/>
      <c r="J102" s="156"/>
    </row>
    <row r="103" spans="1:10">
      <c r="A103" s="394">
        <v>98</v>
      </c>
      <c r="B103" s="395"/>
      <c r="C103" s="411"/>
      <c r="D103" s="377"/>
      <c r="E103" s="398"/>
      <c r="F103" s="399"/>
      <c r="G103" s="399"/>
      <c r="H103" s="399"/>
      <c r="I103" s="399"/>
      <c r="J103" s="156"/>
    </row>
    <row r="104" spans="1:10">
      <c r="A104" s="394">
        <v>99</v>
      </c>
      <c r="B104" s="395"/>
      <c r="C104" s="411"/>
      <c r="D104" s="377"/>
      <c r="E104" s="398"/>
      <c r="F104" s="399"/>
      <c r="G104" s="399"/>
      <c r="H104" s="399"/>
      <c r="I104" s="399"/>
      <c r="J104" s="156"/>
    </row>
    <row r="105" spans="1:10">
      <c r="A105" s="394">
        <v>100</v>
      </c>
      <c r="B105" s="395"/>
      <c r="C105" s="411"/>
      <c r="D105" s="377"/>
      <c r="E105" s="398"/>
      <c r="F105" s="399"/>
      <c r="G105" s="399"/>
      <c r="H105" s="399"/>
      <c r="I105" s="399"/>
      <c r="J105" s="156"/>
    </row>
    <row r="106" spans="1:10">
      <c r="A106" s="394">
        <v>101</v>
      </c>
      <c r="B106" s="395"/>
      <c r="C106" s="396"/>
      <c r="D106" s="410"/>
      <c r="E106" s="398"/>
      <c r="F106" s="399"/>
      <c r="G106" s="399"/>
      <c r="H106" s="399"/>
      <c r="I106" s="399"/>
      <c r="J106" s="156"/>
    </row>
    <row r="107" spans="1:10">
      <c r="A107" s="394">
        <v>102</v>
      </c>
      <c r="B107" s="395"/>
      <c r="C107" s="396"/>
      <c r="D107" s="410"/>
      <c r="E107" s="398"/>
      <c r="F107" s="399"/>
      <c r="G107" s="399"/>
      <c r="H107" s="399"/>
      <c r="I107" s="399"/>
      <c r="J107" s="156"/>
    </row>
    <row r="108" spans="1:10">
      <c r="A108" s="394">
        <v>103</v>
      </c>
      <c r="B108" s="395"/>
      <c r="C108" s="396"/>
      <c r="D108" s="410"/>
      <c r="E108" s="398"/>
      <c r="F108" s="399"/>
      <c r="G108" s="399"/>
      <c r="H108" s="399"/>
      <c r="I108" s="399"/>
      <c r="J108" s="156"/>
    </row>
    <row r="109" spans="1:10">
      <c r="A109" s="394">
        <v>104</v>
      </c>
      <c r="B109" s="395"/>
      <c r="C109" s="396"/>
      <c r="D109" s="410"/>
      <c r="E109" s="398"/>
      <c r="F109" s="399"/>
      <c r="G109" s="399"/>
      <c r="H109" s="399"/>
      <c r="I109" s="399"/>
      <c r="J109" s="156"/>
    </row>
    <row r="110" spans="1:10">
      <c r="A110" s="394">
        <v>105</v>
      </c>
      <c r="B110" s="395"/>
      <c r="C110" s="396"/>
      <c r="D110" s="410"/>
      <c r="E110" s="398"/>
      <c r="F110" s="399"/>
      <c r="G110" s="399"/>
      <c r="H110" s="399"/>
      <c r="I110" s="399"/>
      <c r="J110" s="156"/>
    </row>
    <row r="111" spans="1:10">
      <c r="A111" s="394">
        <v>106</v>
      </c>
      <c r="B111" s="395"/>
      <c r="C111" s="396"/>
      <c r="D111" s="410"/>
      <c r="E111" s="398"/>
      <c r="F111" s="399"/>
      <c r="G111" s="399"/>
      <c r="H111" s="399"/>
      <c r="I111" s="399"/>
      <c r="J111" s="156"/>
    </row>
    <row r="112" spans="1:10">
      <c r="A112" s="394">
        <v>107</v>
      </c>
      <c r="B112" s="395"/>
      <c r="C112" s="396"/>
      <c r="D112" s="410"/>
      <c r="E112" s="398"/>
      <c r="F112" s="399"/>
      <c r="G112" s="399"/>
      <c r="H112" s="399"/>
      <c r="I112" s="399"/>
      <c r="J112" s="156"/>
    </row>
    <row r="113" spans="1:10" ht="18">
      <c r="A113" s="236">
        <v>108</v>
      </c>
      <c r="B113" s="415"/>
      <c r="C113" s="405"/>
      <c r="D113" s="410"/>
      <c r="E113" s="416"/>
      <c r="F113" s="407"/>
      <c r="G113" s="407"/>
      <c r="H113" s="408"/>
      <c r="I113" s="407"/>
      <c r="J113" s="156"/>
    </row>
    <row r="114" spans="1:10" ht="18">
      <c r="A114" s="236">
        <v>109</v>
      </c>
      <c r="B114" s="415"/>
      <c r="C114" s="405"/>
      <c r="D114" s="410"/>
      <c r="E114" s="416"/>
      <c r="F114" s="407"/>
      <c r="G114" s="407"/>
      <c r="H114" s="408"/>
      <c r="I114" s="407"/>
      <c r="J114" s="156"/>
    </row>
    <row r="115" spans="1:10" ht="18">
      <c r="A115" s="236">
        <v>110</v>
      </c>
      <c r="B115" s="415"/>
      <c r="C115" s="241"/>
      <c r="D115" s="397"/>
      <c r="E115" s="240"/>
      <c r="F115" s="407"/>
      <c r="G115" s="407"/>
      <c r="H115" s="407"/>
      <c r="I115" s="407"/>
      <c r="J115" s="156"/>
    </row>
    <row r="116" spans="1:10" ht="18">
      <c r="A116" s="236">
        <v>111</v>
      </c>
      <c r="B116" s="415"/>
      <c r="C116" s="241"/>
      <c r="D116" s="429"/>
      <c r="E116" s="398"/>
      <c r="F116" s="407"/>
      <c r="G116" s="407"/>
      <c r="H116" s="407"/>
      <c r="I116" s="407"/>
      <c r="J116" s="156"/>
    </row>
    <row r="117" spans="1:10" ht="18">
      <c r="A117" s="236">
        <v>112</v>
      </c>
      <c r="B117" s="415"/>
      <c r="C117" s="241"/>
      <c r="D117" s="397"/>
      <c r="E117" s="398"/>
      <c r="F117" s="407"/>
      <c r="G117" s="407"/>
      <c r="H117" s="407"/>
      <c r="I117" s="407"/>
      <c r="J117" s="156"/>
    </row>
    <row r="118" spans="1:10" ht="18">
      <c r="A118" s="236">
        <v>113</v>
      </c>
      <c r="B118" s="415"/>
      <c r="C118" s="241"/>
      <c r="D118" s="397"/>
      <c r="E118" s="398"/>
      <c r="F118" s="407"/>
      <c r="G118" s="407"/>
      <c r="H118" s="407"/>
      <c r="I118" s="407"/>
      <c r="J118" s="156"/>
    </row>
    <row r="119" spans="1:10">
      <c r="A119" s="236">
        <v>114</v>
      </c>
      <c r="B119" s="273"/>
      <c r="C119" s="241"/>
      <c r="D119" s="241"/>
      <c r="E119" s="240"/>
      <c r="F119" s="240"/>
      <c r="G119" s="240"/>
      <c r="H119" s="240"/>
      <c r="I119" s="240"/>
      <c r="J119" s="156"/>
    </row>
    <row r="120" spans="1:10">
      <c r="A120" s="236">
        <v>115</v>
      </c>
      <c r="B120" s="273"/>
      <c r="C120" s="241"/>
      <c r="D120" s="241"/>
      <c r="E120" s="240"/>
      <c r="F120" s="240"/>
      <c r="G120" s="240"/>
      <c r="H120" s="240"/>
      <c r="I120" s="240"/>
      <c r="J120" s="156"/>
    </row>
    <row r="121" spans="1:10">
      <c r="A121" s="236">
        <v>116</v>
      </c>
      <c r="B121" s="273"/>
      <c r="C121" s="241"/>
      <c r="D121" s="241"/>
      <c r="E121" s="240"/>
      <c r="F121" s="240"/>
      <c r="G121" s="240"/>
      <c r="H121" s="240"/>
      <c r="I121" s="240"/>
      <c r="J121" s="156"/>
    </row>
    <row r="122" spans="1:10">
      <c r="A122" s="236">
        <v>117</v>
      </c>
      <c r="B122" s="273"/>
      <c r="C122" s="241"/>
      <c r="D122" s="241"/>
      <c r="E122" s="240"/>
      <c r="F122" s="240"/>
      <c r="G122" s="240"/>
      <c r="H122" s="240"/>
      <c r="I122" s="240"/>
      <c r="J122" s="156"/>
    </row>
    <row r="123" spans="1:10">
      <c r="A123" s="236">
        <v>118</v>
      </c>
      <c r="B123" s="273"/>
      <c r="C123" s="241"/>
      <c r="D123" s="241"/>
      <c r="E123" s="240"/>
      <c r="F123" s="240"/>
      <c r="G123" s="240"/>
      <c r="H123" s="240"/>
      <c r="I123" s="240"/>
      <c r="J123" s="156"/>
    </row>
    <row r="124" spans="1:10">
      <c r="A124" s="236">
        <v>119</v>
      </c>
      <c r="B124" s="273"/>
      <c r="C124" s="241"/>
      <c r="D124" s="241"/>
      <c r="E124" s="240"/>
      <c r="F124" s="240"/>
      <c r="G124" s="240"/>
      <c r="H124" s="240"/>
      <c r="I124" s="240"/>
      <c r="J124" s="156"/>
    </row>
    <row r="125" spans="1:10">
      <c r="A125" s="236">
        <v>120</v>
      </c>
      <c r="B125" s="273"/>
      <c r="C125" s="241"/>
      <c r="D125" s="241"/>
      <c r="E125" s="240"/>
      <c r="F125" s="240"/>
      <c r="G125" s="240"/>
      <c r="H125" s="240"/>
      <c r="I125" s="240"/>
      <c r="J125" s="156"/>
    </row>
    <row r="126" spans="1:10">
      <c r="A126" s="236">
        <v>121</v>
      </c>
      <c r="B126" s="273"/>
      <c r="C126" s="241"/>
      <c r="D126" s="241"/>
      <c r="E126" s="240"/>
      <c r="F126" s="240"/>
      <c r="G126" s="240"/>
      <c r="H126" s="240"/>
      <c r="I126" s="240"/>
      <c r="J126" s="156"/>
    </row>
    <row r="127" spans="1:10">
      <c r="A127" s="236">
        <v>122</v>
      </c>
      <c r="B127" s="273"/>
      <c r="C127" s="241"/>
      <c r="D127" s="241"/>
      <c r="E127" s="240"/>
      <c r="F127" s="240"/>
      <c r="G127" s="240"/>
      <c r="H127" s="240"/>
      <c r="I127" s="240"/>
      <c r="J127" s="156"/>
    </row>
    <row r="128" spans="1:10">
      <c r="A128" s="236">
        <v>123</v>
      </c>
      <c r="B128" s="273"/>
      <c r="C128" s="241"/>
      <c r="D128" s="241"/>
      <c r="E128" s="240"/>
      <c r="F128" s="240"/>
      <c r="G128" s="240"/>
      <c r="H128" s="240"/>
      <c r="I128" s="240"/>
      <c r="J128" s="156"/>
    </row>
    <row r="129" spans="1:10">
      <c r="A129" s="236">
        <v>124</v>
      </c>
      <c r="B129" s="273"/>
      <c r="C129" s="241"/>
      <c r="D129" s="241"/>
      <c r="E129" s="240"/>
      <c r="F129" s="240"/>
      <c r="G129" s="240"/>
      <c r="H129" s="240"/>
      <c r="I129" s="240"/>
      <c r="J129" s="156"/>
    </row>
    <row r="130" spans="1:10">
      <c r="A130" s="236">
        <v>125</v>
      </c>
      <c r="B130" s="273"/>
      <c r="C130" s="241"/>
      <c r="D130" s="241"/>
      <c r="E130" s="240"/>
      <c r="F130" s="240"/>
      <c r="G130" s="240"/>
      <c r="H130" s="240"/>
      <c r="I130" s="240"/>
      <c r="J130" s="156"/>
    </row>
    <row r="131" spans="1:10">
      <c r="A131" s="236">
        <v>126</v>
      </c>
      <c r="B131" s="273"/>
      <c r="C131" s="241"/>
      <c r="D131" s="241"/>
      <c r="E131" s="240"/>
      <c r="F131" s="240"/>
      <c r="G131" s="240"/>
      <c r="H131" s="240"/>
      <c r="I131" s="240"/>
      <c r="J131" s="156"/>
    </row>
    <row r="132" spans="1:10">
      <c r="A132" s="236">
        <v>127</v>
      </c>
      <c r="B132" s="273"/>
      <c r="C132" s="241"/>
      <c r="D132" s="241"/>
      <c r="E132" s="240"/>
      <c r="F132" s="240"/>
      <c r="G132" s="240"/>
      <c r="H132" s="240"/>
      <c r="I132" s="240"/>
      <c r="J132" s="156"/>
    </row>
    <row r="133" spans="1:10">
      <c r="A133" s="236">
        <v>128</v>
      </c>
      <c r="B133" s="273"/>
      <c r="C133" s="241"/>
      <c r="D133" s="241"/>
      <c r="E133" s="240"/>
      <c r="F133" s="240"/>
      <c r="G133" s="240"/>
      <c r="H133" s="240"/>
      <c r="I133" s="240"/>
      <c r="J133" s="156"/>
    </row>
    <row r="134" spans="1:10">
      <c r="A134" s="236">
        <v>129</v>
      </c>
      <c r="B134" s="273"/>
      <c r="C134" s="241"/>
      <c r="D134" s="241"/>
      <c r="E134" s="240"/>
      <c r="F134" s="240"/>
      <c r="G134" s="240"/>
      <c r="H134" s="240"/>
      <c r="I134" s="240"/>
      <c r="J134" s="156"/>
    </row>
    <row r="135" spans="1:10">
      <c r="A135" s="236">
        <v>130</v>
      </c>
      <c r="B135" s="273"/>
      <c r="C135" s="241"/>
      <c r="D135" s="241"/>
      <c r="E135" s="240"/>
      <c r="F135" s="240"/>
      <c r="G135" s="240"/>
      <c r="H135" s="240"/>
      <c r="I135" s="240"/>
      <c r="J135" s="156"/>
    </row>
    <row r="136" spans="1:10">
      <c r="A136" s="236">
        <v>131</v>
      </c>
      <c r="B136" s="273"/>
      <c r="C136" s="241"/>
      <c r="D136" s="241"/>
      <c r="E136" s="240"/>
      <c r="F136" s="240"/>
      <c r="G136" s="240"/>
      <c r="H136" s="240"/>
      <c r="I136" s="240"/>
      <c r="J136" s="156"/>
    </row>
    <row r="137" spans="1:10">
      <c r="A137" s="236">
        <v>132</v>
      </c>
      <c r="B137" s="273"/>
      <c r="C137" s="241"/>
      <c r="D137" s="241"/>
      <c r="E137" s="240"/>
      <c r="F137" s="240"/>
      <c r="G137" s="240"/>
      <c r="H137" s="240"/>
      <c r="I137" s="240"/>
      <c r="J137" s="156"/>
    </row>
    <row r="138" spans="1:10">
      <c r="A138" s="236">
        <v>133</v>
      </c>
      <c r="B138" s="273"/>
      <c r="C138" s="244"/>
      <c r="D138" s="244"/>
      <c r="E138" s="243"/>
      <c r="F138" s="243"/>
      <c r="G138" s="243"/>
      <c r="H138" s="329"/>
      <c r="I138" s="240"/>
      <c r="J138" s="156"/>
    </row>
    <row r="139" spans="1:10">
      <c r="A139" s="236">
        <v>134</v>
      </c>
      <c r="B139" s="273"/>
      <c r="C139" s="244"/>
      <c r="D139" s="244"/>
      <c r="E139" s="243"/>
      <c r="F139" s="243"/>
      <c r="G139" s="243"/>
      <c r="H139" s="329"/>
      <c r="I139" s="240"/>
      <c r="J139" s="156"/>
    </row>
    <row r="140" spans="1:10">
      <c r="A140" s="236">
        <v>135</v>
      </c>
      <c r="B140" s="273"/>
      <c r="C140" s="244"/>
      <c r="D140" s="244"/>
      <c r="E140" s="243"/>
      <c r="F140" s="243"/>
      <c r="G140" s="243"/>
      <c r="H140" s="329"/>
      <c r="I140" s="240"/>
      <c r="J140" s="156"/>
    </row>
    <row r="141" spans="1:10">
      <c r="A141" s="236">
        <v>136</v>
      </c>
      <c r="B141" s="273"/>
      <c r="C141" s="244"/>
      <c r="D141" s="244"/>
      <c r="E141" s="243"/>
      <c r="F141" s="243"/>
      <c r="G141" s="243"/>
      <c r="H141" s="329"/>
      <c r="I141" s="240"/>
      <c r="J141" s="156"/>
    </row>
    <row r="142" spans="1:10">
      <c r="A142" s="236">
        <v>137</v>
      </c>
      <c r="B142" s="273"/>
      <c r="C142" s="244"/>
      <c r="D142" s="244"/>
      <c r="E142" s="243"/>
      <c r="F142" s="243"/>
      <c r="G142" s="243"/>
      <c r="H142" s="329"/>
      <c r="I142" s="240"/>
      <c r="J142" s="156"/>
    </row>
    <row r="143" spans="1:10">
      <c r="A143" s="236">
        <v>138</v>
      </c>
      <c r="B143" s="273"/>
      <c r="C143" s="244"/>
      <c r="D143" s="244"/>
      <c r="E143" s="243"/>
      <c r="F143" s="243"/>
      <c r="G143" s="243"/>
      <c r="H143" s="329"/>
      <c r="I143" s="240"/>
      <c r="J143" s="156"/>
    </row>
    <row r="144" spans="1:10">
      <c r="A144" s="236">
        <v>139</v>
      </c>
      <c r="B144" s="273"/>
      <c r="C144" s="244"/>
      <c r="D144" s="244"/>
      <c r="E144" s="243"/>
      <c r="F144" s="243"/>
      <c r="G144" s="243"/>
      <c r="H144" s="329"/>
      <c r="I144" s="240"/>
      <c r="J144" s="156"/>
    </row>
    <row r="145" spans="1:12">
      <c r="A145" s="236">
        <v>140</v>
      </c>
      <c r="B145" s="273"/>
      <c r="C145" s="244"/>
      <c r="D145" s="244"/>
      <c r="E145" s="243"/>
      <c r="F145" s="243"/>
      <c r="G145" s="243"/>
      <c r="H145" s="329"/>
      <c r="I145" s="240"/>
      <c r="J145" s="156"/>
    </row>
    <row r="146" spans="1:12">
      <c r="A146" s="236">
        <v>141</v>
      </c>
      <c r="B146" s="273"/>
      <c r="C146" s="244"/>
      <c r="D146" s="244"/>
      <c r="E146" s="243"/>
      <c r="F146" s="243"/>
      <c r="G146" s="243"/>
      <c r="H146" s="329"/>
      <c r="I146" s="240"/>
      <c r="J146" s="156"/>
    </row>
    <row r="147" spans="1:12">
      <c r="A147" s="236" t="s">
        <v>275</v>
      </c>
      <c r="B147" s="273"/>
      <c r="C147" s="244"/>
      <c r="D147" s="244"/>
      <c r="E147" s="243"/>
      <c r="F147" s="243"/>
      <c r="G147" s="331"/>
      <c r="H147" s="342" t="s">
        <v>409</v>
      </c>
      <c r="I147" s="332">
        <f>SUM(I9:I146)</f>
        <v>0</v>
      </c>
      <c r="J147" s="156"/>
    </row>
    <row r="149" spans="1:12">
      <c r="A149" s="251" t="s">
        <v>440</v>
      </c>
    </row>
    <row r="151" spans="1:12">
      <c r="B151" s="253" t="s">
        <v>99</v>
      </c>
      <c r="F151" s="254"/>
    </row>
    <row r="152" spans="1:12">
      <c r="F152" s="252"/>
      <c r="I152" s="252"/>
      <c r="J152" s="252"/>
      <c r="K152" s="252"/>
      <c r="L152" s="252"/>
    </row>
    <row r="153" spans="1:12">
      <c r="C153" s="255"/>
      <c r="F153" s="255"/>
      <c r="G153" s="255"/>
      <c r="H153" s="258"/>
      <c r="I153" s="256"/>
      <c r="J153" s="252"/>
      <c r="K153" s="252"/>
      <c r="L153" s="252"/>
    </row>
    <row r="154" spans="1:12">
      <c r="A154" s="252"/>
      <c r="C154" s="257" t="s">
        <v>262</v>
      </c>
      <c r="F154" s="258" t="s">
        <v>267</v>
      </c>
      <c r="G154" s="257"/>
      <c r="H154" s="257"/>
      <c r="I154" s="256"/>
      <c r="J154" s="252"/>
      <c r="K154" s="252"/>
      <c r="L154" s="252"/>
    </row>
    <row r="155" spans="1:12">
      <c r="A155" s="252"/>
      <c r="C155" s="259" t="s">
        <v>131</v>
      </c>
      <c r="F155" s="251" t="s">
        <v>263</v>
      </c>
      <c r="I155" s="252"/>
      <c r="J155" s="252"/>
      <c r="K155" s="252"/>
      <c r="L155" s="252"/>
    </row>
    <row r="156" spans="1:12" s="252" customFormat="1">
      <c r="B156" s="251"/>
      <c r="C156" s="259"/>
      <c r="G156" s="259"/>
      <c r="H156" s="259"/>
    </row>
    <row r="157" spans="1:12" s="252" customFormat="1" ht="12.75"/>
    <row r="158" spans="1:12" s="252" customFormat="1" ht="12.75"/>
    <row r="159" spans="1:12" s="252" customFormat="1" ht="12.75"/>
    <row r="160" spans="1:12" s="252" customFormat="1" ht="12.75"/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70 B72:B112 B115:B147"/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B71 B113:B114 C40:D40 B49 B10:B39 B56:B69">
      <formula1>40543</formula1>
      <formula2>42004</formula2>
    </dataValidation>
  </dataValidations>
  <printOptions gridLines="1"/>
  <pageMargins left="0.7" right="0.7" top="0.75" bottom="0.75" header="0.3" footer="0.3"/>
  <pageSetup scale="2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view="pageBreakPreview" zoomScale="70" zoomScaleSheetLayoutView="70" workbookViewId="0">
      <selection activeCell="B5" sqref="B5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110" t="s">
        <v>298</v>
      </c>
      <c r="B1" s="112"/>
      <c r="C1" s="529" t="s">
        <v>101</v>
      </c>
      <c r="D1" s="529"/>
      <c r="E1" s="161"/>
    </row>
    <row r="2" spans="1:7">
      <c r="A2" s="112" t="s">
        <v>132</v>
      </c>
      <c r="B2" s="112"/>
      <c r="C2" s="527" t="s">
        <v>459</v>
      </c>
      <c r="D2" s="528"/>
      <c r="E2" s="161"/>
    </row>
    <row r="3" spans="1:7">
      <c r="A3" s="110"/>
      <c r="B3" s="112"/>
      <c r="C3" s="111"/>
      <c r="D3" s="111"/>
      <c r="E3" s="161"/>
    </row>
    <row r="4" spans="1:7">
      <c r="A4" s="113" t="s">
        <v>268</v>
      </c>
      <c r="B4" s="153"/>
      <c r="C4" s="154"/>
      <c r="D4" s="112"/>
      <c r="E4" s="161"/>
    </row>
    <row r="5" spans="1:7">
      <c r="A5" s="165"/>
      <c r="B5" s="12" t="s">
        <v>662</v>
      </c>
      <c r="C5" s="12"/>
      <c r="E5" s="161"/>
    </row>
    <row r="6" spans="1:7">
      <c r="A6" s="155"/>
      <c r="B6" s="155"/>
      <c r="C6" s="155"/>
      <c r="D6" s="156"/>
      <c r="E6" s="161"/>
    </row>
    <row r="7" spans="1:7">
      <c r="A7" s="112"/>
      <c r="B7" s="112"/>
      <c r="C7" s="112"/>
      <c r="D7" s="112"/>
      <c r="E7" s="161"/>
    </row>
    <row r="8" spans="1:7" s="6" customFormat="1" ht="39" customHeight="1">
      <c r="A8" s="157" t="s">
        <v>64</v>
      </c>
      <c r="B8" s="115" t="s">
        <v>243</v>
      </c>
      <c r="C8" s="115" t="s">
        <v>66</v>
      </c>
      <c r="D8" s="115" t="s">
        <v>67</v>
      </c>
      <c r="E8" s="161"/>
    </row>
    <row r="9" spans="1:7" s="7" customFormat="1" ht="16.5" customHeight="1">
      <c r="A9" s="306">
        <v>1</v>
      </c>
      <c r="B9" s="306" t="s">
        <v>65</v>
      </c>
      <c r="C9" s="121">
        <f>SUM(C10,C25)</f>
        <v>0</v>
      </c>
      <c r="D9" s="121">
        <f>SUM(D10,D25)</f>
        <v>0</v>
      </c>
      <c r="E9" s="161"/>
    </row>
    <row r="10" spans="1:7" s="7" customFormat="1" ht="16.5" customHeight="1">
      <c r="A10" s="123">
        <v>1.1000000000000001</v>
      </c>
      <c r="B10" s="123" t="s">
        <v>72</v>
      </c>
      <c r="C10" s="121">
        <f>SUM(C11,C12,C15,C18,C24)</f>
        <v>0</v>
      </c>
      <c r="D10" s="121">
        <f>SUM(D11,D12,D15,D18,D23,D24)</f>
        <v>0</v>
      </c>
      <c r="E10" s="161"/>
    </row>
    <row r="11" spans="1:7" s="9" customFormat="1" ht="16.5" customHeight="1">
      <c r="A11" s="124" t="s">
        <v>30</v>
      </c>
      <c r="B11" s="124" t="s">
        <v>71</v>
      </c>
      <c r="C11" s="8"/>
      <c r="D11" s="8"/>
      <c r="E11" s="161"/>
    </row>
    <row r="12" spans="1:7" s="10" customFormat="1" ht="16.5" customHeight="1">
      <c r="A12" s="124" t="s">
        <v>31</v>
      </c>
      <c r="B12" s="124" t="s">
        <v>305</v>
      </c>
      <c r="C12" s="158">
        <f>SUM(C13:C14)</f>
        <v>0</v>
      </c>
      <c r="D12" s="158">
        <f>SUM(D13:D14)</f>
        <v>0</v>
      </c>
      <c r="E12" s="161"/>
      <c r="G12" s="101"/>
    </row>
    <row r="13" spans="1:7" s="3" customFormat="1" ht="16.5" customHeight="1">
      <c r="A13" s="133" t="s">
        <v>73</v>
      </c>
      <c r="B13" s="133" t="s">
        <v>308</v>
      </c>
      <c r="C13" s="8"/>
      <c r="D13" s="8"/>
      <c r="E13" s="161"/>
    </row>
    <row r="14" spans="1:7" s="3" customFormat="1" ht="16.5" customHeight="1">
      <c r="A14" s="133" t="s">
        <v>100</v>
      </c>
      <c r="B14" s="133" t="s">
        <v>89</v>
      </c>
      <c r="C14" s="8"/>
      <c r="D14" s="8"/>
      <c r="E14" s="161"/>
    </row>
    <row r="15" spans="1:7" s="3" customFormat="1" ht="16.5" customHeight="1">
      <c r="A15" s="124" t="s">
        <v>74</v>
      </c>
      <c r="B15" s="124" t="s">
        <v>75</v>
      </c>
      <c r="C15" s="158">
        <f>SUM(C16:C17)</f>
        <v>0</v>
      </c>
      <c r="D15" s="158">
        <f>SUM(D16:D17)</f>
        <v>0</v>
      </c>
      <c r="E15" s="161"/>
    </row>
    <row r="16" spans="1:7" s="3" customFormat="1" ht="16.5" customHeight="1">
      <c r="A16" s="133" t="s">
        <v>76</v>
      </c>
      <c r="B16" s="133" t="s">
        <v>78</v>
      </c>
      <c r="C16" s="8"/>
      <c r="D16" s="8"/>
      <c r="E16" s="161"/>
    </row>
    <row r="17" spans="1:6" s="3" customFormat="1" ht="30">
      <c r="A17" s="133" t="s">
        <v>77</v>
      </c>
      <c r="B17" s="133" t="s">
        <v>102</v>
      </c>
      <c r="C17" s="8"/>
      <c r="D17" s="8"/>
      <c r="E17" s="161"/>
    </row>
    <row r="18" spans="1:6" s="3" customFormat="1" ht="16.5" customHeight="1">
      <c r="A18" s="124" t="s">
        <v>79</v>
      </c>
      <c r="B18" s="124" t="s">
        <v>395</v>
      </c>
      <c r="C18" s="158">
        <f>SUM(C19:C22)</f>
        <v>0</v>
      </c>
      <c r="D18" s="158">
        <f>SUM(D19:D22)</f>
        <v>0</v>
      </c>
      <c r="E18" s="161"/>
    </row>
    <row r="19" spans="1:6" s="3" customFormat="1" ht="16.5" customHeight="1">
      <c r="A19" s="133" t="s">
        <v>80</v>
      </c>
      <c r="B19" s="133" t="s">
        <v>81</v>
      </c>
      <c r="C19" s="8"/>
      <c r="D19" s="8"/>
      <c r="E19" s="161"/>
    </row>
    <row r="20" spans="1:6" s="3" customFormat="1" ht="30">
      <c r="A20" s="133" t="s">
        <v>84</v>
      </c>
      <c r="B20" s="133" t="s">
        <v>82</v>
      </c>
      <c r="C20" s="8"/>
      <c r="D20" s="8"/>
      <c r="E20" s="161"/>
    </row>
    <row r="21" spans="1:6" s="3" customFormat="1" ht="16.5" customHeight="1">
      <c r="A21" s="133" t="s">
        <v>85</v>
      </c>
      <c r="B21" s="133" t="s">
        <v>83</v>
      </c>
      <c r="C21" s="8"/>
      <c r="D21" s="8"/>
      <c r="E21" s="161"/>
    </row>
    <row r="22" spans="1:6" s="3" customFormat="1" ht="16.5" customHeight="1">
      <c r="A22" s="133" t="s">
        <v>86</v>
      </c>
      <c r="B22" s="133" t="s">
        <v>422</v>
      </c>
      <c r="C22" s="8"/>
      <c r="D22" s="8"/>
      <c r="E22" s="161"/>
    </row>
    <row r="23" spans="1:6" s="3" customFormat="1" ht="16.5" customHeight="1">
      <c r="A23" s="124" t="s">
        <v>87</v>
      </c>
      <c r="B23" s="124" t="s">
        <v>423</v>
      </c>
      <c r="C23" s="333"/>
      <c r="D23" s="8"/>
      <c r="E23" s="161"/>
    </row>
    <row r="24" spans="1:6" s="3" customFormat="1">
      <c r="A24" s="124" t="s">
        <v>245</v>
      </c>
      <c r="B24" s="124" t="s">
        <v>429</v>
      </c>
      <c r="C24" s="8"/>
      <c r="D24" s="8"/>
      <c r="E24" s="161"/>
    </row>
    <row r="25" spans="1:6" ht="16.5" customHeight="1">
      <c r="A25" s="123">
        <v>1.2</v>
      </c>
      <c r="B25" s="123" t="s">
        <v>88</v>
      </c>
      <c r="C25" s="121">
        <f>SUM(C26,C30)</f>
        <v>0</v>
      </c>
      <c r="D25" s="121">
        <f>SUM(D26,D30)</f>
        <v>0</v>
      </c>
      <c r="E25" s="161"/>
    </row>
    <row r="26" spans="1:6" ht="16.5" customHeight="1">
      <c r="A26" s="124" t="s">
        <v>32</v>
      </c>
      <c r="B26" s="124" t="s">
        <v>308</v>
      </c>
      <c r="C26" s="158">
        <f>SUM(C27:C29)</f>
        <v>0</v>
      </c>
      <c r="D26" s="158">
        <f>SUM(D27:D29)</f>
        <v>0</v>
      </c>
      <c r="E26" s="161"/>
    </row>
    <row r="27" spans="1:6">
      <c r="A27" s="307" t="s">
        <v>90</v>
      </c>
      <c r="B27" s="307" t="s">
        <v>306</v>
      </c>
      <c r="C27" s="8"/>
      <c r="D27" s="8"/>
      <c r="E27" s="161"/>
    </row>
    <row r="28" spans="1:6">
      <c r="A28" s="307" t="s">
        <v>91</v>
      </c>
      <c r="B28" s="307" t="s">
        <v>309</v>
      </c>
      <c r="C28" s="8"/>
      <c r="D28" s="8"/>
      <c r="E28" s="161"/>
    </row>
    <row r="29" spans="1:6">
      <c r="A29" s="307" t="s">
        <v>432</v>
      </c>
      <c r="B29" s="307" t="s">
        <v>307</v>
      </c>
      <c r="C29" s="8"/>
      <c r="D29" s="8"/>
      <c r="E29" s="161"/>
    </row>
    <row r="30" spans="1:6">
      <c r="A30" s="124" t="s">
        <v>33</v>
      </c>
      <c r="B30" s="316" t="s">
        <v>428</v>
      </c>
      <c r="C30" s="8"/>
      <c r="D30" s="8"/>
      <c r="E30" s="161"/>
    </row>
    <row r="31" spans="1:6">
      <c r="D31" s="26"/>
      <c r="E31" s="162"/>
      <c r="F31" s="26"/>
    </row>
    <row r="32" spans="1:6">
      <c r="A32" s="1"/>
      <c r="D32" s="26"/>
      <c r="E32" s="162"/>
      <c r="F32" s="26"/>
    </row>
    <row r="33" spans="1:9">
      <c r="D33" s="26"/>
      <c r="E33" s="162"/>
      <c r="F33" s="26"/>
    </row>
    <row r="34" spans="1:9">
      <c r="D34" s="26"/>
      <c r="E34" s="162"/>
      <c r="F34" s="26"/>
    </row>
    <row r="35" spans="1:9">
      <c r="A35" s="102" t="s">
        <v>99</v>
      </c>
      <c r="D35" s="26"/>
      <c r="E35" s="162"/>
      <c r="F35" s="26"/>
    </row>
    <row r="36" spans="1:9">
      <c r="D36" s="26"/>
      <c r="E36" s="163"/>
      <c r="F36" s="163"/>
      <c r="G36"/>
      <c r="H36"/>
      <c r="I36"/>
    </row>
    <row r="37" spans="1:9">
      <c r="D37" s="164"/>
      <c r="E37" s="163"/>
      <c r="F37" s="163"/>
      <c r="G37"/>
      <c r="H37"/>
      <c r="I37"/>
    </row>
    <row r="38" spans="1:9">
      <c r="A38"/>
      <c r="B38" s="102" t="s">
        <v>265</v>
      </c>
      <c r="D38" s="164"/>
      <c r="E38" s="163"/>
      <c r="F38" s="163"/>
      <c r="G38"/>
      <c r="H38"/>
      <c r="I38"/>
    </row>
    <row r="39" spans="1:9">
      <c r="A39"/>
      <c r="B39" s="2" t="s">
        <v>264</v>
      </c>
      <c r="D39" s="164"/>
      <c r="E39" s="163"/>
      <c r="F39" s="163"/>
      <c r="G39"/>
      <c r="H39"/>
      <c r="I39"/>
    </row>
    <row r="40" spans="1:9" customFormat="1" ht="12.75">
      <c r="B40" s="97" t="s">
        <v>131</v>
      </c>
      <c r="D40" s="163"/>
      <c r="E40" s="163"/>
      <c r="F40" s="163"/>
    </row>
    <row r="41" spans="1:9">
      <c r="D41" s="26"/>
      <c r="E41" s="162"/>
      <c r="F41" s="26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tabSelected="1" view="pageBreakPreview" zoomScale="70" zoomScaleSheetLayoutView="70" workbookViewId="0">
      <selection activeCell="C10" sqref="C10"/>
    </sheetView>
  </sheetViews>
  <sheetFormatPr defaultRowHeight="12.75"/>
  <cols>
    <col min="1" max="1" width="2.7109375" style="263" customWidth="1"/>
    <col min="2" max="2" width="9" style="263" customWidth="1"/>
    <col min="3" max="3" width="23.42578125" style="263" customWidth="1"/>
    <col min="4" max="4" width="13.28515625" style="263" customWidth="1"/>
    <col min="5" max="5" width="9.5703125" style="263" customWidth="1"/>
    <col min="6" max="6" width="11.5703125" style="263" customWidth="1"/>
    <col min="7" max="7" width="12.28515625" style="263" customWidth="1"/>
    <col min="8" max="8" width="15.28515625" style="263" customWidth="1"/>
    <col min="9" max="9" width="17.5703125" style="263" customWidth="1"/>
    <col min="10" max="11" width="12.42578125" style="263" customWidth="1"/>
    <col min="12" max="12" width="23.5703125" style="263" customWidth="1"/>
    <col min="13" max="13" width="18.5703125" style="263" customWidth="1"/>
    <col min="14" max="14" width="0.85546875" style="263" customWidth="1"/>
    <col min="15" max="16384" width="9.140625" style="263"/>
  </cols>
  <sheetData>
    <row r="1" spans="1:14" ht="13.5">
      <c r="A1" s="260" t="s">
        <v>441</v>
      </c>
      <c r="B1" s="261"/>
      <c r="C1" s="261"/>
      <c r="D1" s="261"/>
      <c r="E1" s="261"/>
      <c r="F1" s="261"/>
      <c r="G1" s="261"/>
      <c r="H1" s="261"/>
      <c r="I1" s="264"/>
      <c r="J1" s="317"/>
      <c r="K1" s="317"/>
      <c r="L1" s="317"/>
      <c r="M1" s="317" t="s">
        <v>398</v>
      </c>
      <c r="N1" s="264"/>
    </row>
    <row r="2" spans="1:14" ht="15">
      <c r="A2" s="264" t="s">
        <v>314</v>
      </c>
      <c r="B2" s="261"/>
      <c r="C2" s="261"/>
      <c r="D2" s="262"/>
      <c r="E2" s="262"/>
      <c r="F2" s="262"/>
      <c r="G2" s="262"/>
      <c r="H2" s="262"/>
      <c r="I2" s="261"/>
      <c r="J2" s="261"/>
      <c r="K2" s="261"/>
      <c r="L2" s="261"/>
      <c r="M2" s="340" t="s">
        <v>459</v>
      </c>
      <c r="N2" s="264"/>
    </row>
    <row r="3" spans="1:14">
      <c r="A3" s="264"/>
      <c r="B3" s="261"/>
      <c r="C3" s="261"/>
      <c r="D3" s="262"/>
      <c r="E3" s="262"/>
      <c r="F3" s="262"/>
      <c r="G3" s="262"/>
      <c r="H3" s="262"/>
      <c r="I3" s="261"/>
      <c r="J3" s="261"/>
      <c r="K3" s="261"/>
      <c r="L3" s="261"/>
      <c r="M3" s="261"/>
      <c r="N3" s="264"/>
    </row>
    <row r="4" spans="1:14" ht="15">
      <c r="A4" s="168" t="s">
        <v>268</v>
      </c>
      <c r="B4" s="261"/>
      <c r="C4" s="261"/>
      <c r="D4" s="265"/>
      <c r="E4" s="318"/>
      <c r="F4" s="265"/>
      <c r="G4" s="262"/>
      <c r="H4" s="262"/>
      <c r="I4" s="262"/>
      <c r="J4" s="262"/>
      <c r="K4" s="262"/>
      <c r="L4" s="261"/>
      <c r="M4" s="262"/>
      <c r="N4" s="264"/>
    </row>
    <row r="5" spans="1:14" ht="15">
      <c r="A5" s="174"/>
      <c r="B5" s="266"/>
      <c r="C5" s="266"/>
      <c r="D5" s="266"/>
      <c r="E5" s="267" t="s">
        <v>662</v>
      </c>
      <c r="F5" s="267"/>
      <c r="G5" s="267"/>
      <c r="H5" s="267"/>
      <c r="I5" s="267"/>
      <c r="J5" s="267"/>
      <c r="K5" s="267"/>
      <c r="L5" s="267"/>
      <c r="M5" s="267"/>
      <c r="N5" s="264"/>
    </row>
    <row r="6" spans="1:14" ht="13.5" thickBot="1">
      <c r="A6" s="319"/>
      <c r="B6" s="319"/>
      <c r="C6" s="319"/>
      <c r="D6" s="319"/>
      <c r="E6" s="319"/>
      <c r="F6" s="319"/>
      <c r="G6" s="319"/>
      <c r="H6" s="319"/>
      <c r="I6" s="319"/>
      <c r="J6" s="319"/>
      <c r="K6" s="319"/>
      <c r="L6" s="319"/>
      <c r="M6" s="319"/>
      <c r="N6" s="264"/>
    </row>
    <row r="7" spans="1:14" ht="51">
      <c r="A7" s="320" t="s">
        <v>64</v>
      </c>
      <c r="B7" s="321" t="s">
        <v>399</v>
      </c>
      <c r="C7" s="321" t="s">
        <v>400</v>
      </c>
      <c r="D7" s="322" t="s">
        <v>401</v>
      </c>
      <c r="E7" s="322" t="s">
        <v>269</v>
      </c>
      <c r="F7" s="322" t="s">
        <v>402</v>
      </c>
      <c r="G7" s="322" t="s">
        <v>403</v>
      </c>
      <c r="H7" s="321" t="s">
        <v>404</v>
      </c>
      <c r="I7" s="323" t="s">
        <v>405</v>
      </c>
      <c r="J7" s="323" t="s">
        <v>406</v>
      </c>
      <c r="K7" s="324" t="s">
        <v>407</v>
      </c>
      <c r="L7" s="324" t="s">
        <v>408</v>
      </c>
      <c r="M7" s="322" t="s">
        <v>398</v>
      </c>
      <c r="N7" s="264"/>
    </row>
    <row r="8" spans="1:14">
      <c r="A8" s="269">
        <v>1</v>
      </c>
      <c r="B8" s="270">
        <v>2</v>
      </c>
      <c r="C8" s="270">
        <v>3</v>
      </c>
      <c r="D8" s="271">
        <v>4</v>
      </c>
      <c r="E8" s="271">
        <v>5</v>
      </c>
      <c r="F8" s="271">
        <v>6</v>
      </c>
      <c r="G8" s="271">
        <v>7</v>
      </c>
      <c r="H8" s="271">
        <v>8</v>
      </c>
      <c r="I8" s="271">
        <v>9</v>
      </c>
      <c r="J8" s="271">
        <v>10</v>
      </c>
      <c r="K8" s="271">
        <v>11</v>
      </c>
      <c r="L8" s="271">
        <v>12</v>
      </c>
      <c r="M8" s="271">
        <v>13</v>
      </c>
      <c r="N8" s="264"/>
    </row>
    <row r="9" spans="1:14" ht="15">
      <c r="A9" s="272">
        <v>1</v>
      </c>
      <c r="B9" s="273"/>
      <c r="C9" s="325"/>
      <c r="D9" s="272"/>
      <c r="E9" s="272"/>
      <c r="F9" s="272"/>
      <c r="G9" s="272"/>
      <c r="H9" s="272"/>
      <c r="I9" s="272"/>
      <c r="J9" s="272"/>
      <c r="K9" s="272"/>
      <c r="L9" s="272"/>
      <c r="M9" s="326" t="str">
        <f t="shared" ref="M9:M33" si="0">IF(ISBLANK(B9),"",$M$2)</f>
        <v/>
      </c>
      <c r="N9" s="264"/>
    </row>
    <row r="10" spans="1:14" ht="15">
      <c r="A10" s="272">
        <v>2</v>
      </c>
      <c r="B10" s="273"/>
      <c r="C10" s="325"/>
      <c r="D10" s="272"/>
      <c r="E10" s="272"/>
      <c r="F10" s="272"/>
      <c r="G10" s="272"/>
      <c r="H10" s="272"/>
      <c r="I10" s="272"/>
      <c r="J10" s="272"/>
      <c r="K10" s="272"/>
      <c r="L10" s="272"/>
      <c r="M10" s="326" t="str">
        <f t="shared" si="0"/>
        <v/>
      </c>
      <c r="N10" s="264"/>
    </row>
    <row r="11" spans="1:14" ht="15">
      <c r="A11" s="272">
        <v>3</v>
      </c>
      <c r="B11" s="273"/>
      <c r="C11" s="325"/>
      <c r="D11" s="272"/>
      <c r="E11" s="272"/>
      <c r="F11" s="272"/>
      <c r="G11" s="272"/>
      <c r="H11" s="272"/>
      <c r="I11" s="272"/>
      <c r="J11" s="272"/>
      <c r="K11" s="272"/>
      <c r="L11" s="272"/>
      <c r="M11" s="326" t="str">
        <f t="shared" si="0"/>
        <v/>
      </c>
      <c r="N11" s="264"/>
    </row>
    <row r="12" spans="1:14" ht="15">
      <c r="A12" s="272">
        <v>4</v>
      </c>
      <c r="B12" s="273"/>
      <c r="C12" s="325"/>
      <c r="D12" s="272"/>
      <c r="E12" s="272"/>
      <c r="F12" s="272"/>
      <c r="G12" s="272"/>
      <c r="H12" s="272"/>
      <c r="I12" s="272"/>
      <c r="J12" s="272"/>
      <c r="K12" s="272"/>
      <c r="L12" s="272"/>
      <c r="M12" s="326" t="str">
        <f t="shared" si="0"/>
        <v/>
      </c>
      <c r="N12" s="264"/>
    </row>
    <row r="13" spans="1:14" ht="15">
      <c r="A13" s="272">
        <v>5</v>
      </c>
      <c r="B13" s="273"/>
      <c r="C13" s="325"/>
      <c r="D13" s="272"/>
      <c r="E13" s="272"/>
      <c r="F13" s="272"/>
      <c r="G13" s="272"/>
      <c r="H13" s="272"/>
      <c r="I13" s="272"/>
      <c r="J13" s="272"/>
      <c r="K13" s="272"/>
      <c r="L13" s="272"/>
      <c r="M13" s="326" t="str">
        <f t="shared" si="0"/>
        <v/>
      </c>
      <c r="N13" s="264"/>
    </row>
    <row r="14" spans="1:14" ht="15">
      <c r="A14" s="272">
        <v>6</v>
      </c>
      <c r="B14" s="273"/>
      <c r="C14" s="325"/>
      <c r="D14" s="272"/>
      <c r="E14" s="272"/>
      <c r="F14" s="272"/>
      <c r="G14" s="272"/>
      <c r="H14" s="272"/>
      <c r="I14" s="272"/>
      <c r="J14" s="272"/>
      <c r="K14" s="272"/>
      <c r="L14" s="272"/>
      <c r="M14" s="326" t="str">
        <f t="shared" si="0"/>
        <v/>
      </c>
      <c r="N14" s="264"/>
    </row>
    <row r="15" spans="1:14" ht="15">
      <c r="A15" s="272">
        <v>7</v>
      </c>
      <c r="B15" s="273"/>
      <c r="C15" s="325"/>
      <c r="D15" s="272"/>
      <c r="E15" s="272"/>
      <c r="F15" s="272"/>
      <c r="G15" s="272"/>
      <c r="H15" s="272"/>
      <c r="I15" s="272"/>
      <c r="J15" s="272"/>
      <c r="K15" s="272"/>
      <c r="L15" s="272"/>
      <c r="M15" s="326" t="str">
        <f t="shared" si="0"/>
        <v/>
      </c>
      <c r="N15" s="264"/>
    </row>
    <row r="16" spans="1:14" ht="15">
      <c r="A16" s="272">
        <v>8</v>
      </c>
      <c r="B16" s="273"/>
      <c r="C16" s="325"/>
      <c r="D16" s="272"/>
      <c r="E16" s="272"/>
      <c r="F16" s="272"/>
      <c r="G16" s="272"/>
      <c r="H16" s="272"/>
      <c r="I16" s="272"/>
      <c r="J16" s="272"/>
      <c r="K16" s="272"/>
      <c r="L16" s="272"/>
      <c r="M16" s="326" t="str">
        <f t="shared" si="0"/>
        <v/>
      </c>
      <c r="N16" s="264"/>
    </row>
    <row r="17" spans="1:14" ht="15">
      <c r="A17" s="272">
        <v>9</v>
      </c>
      <c r="B17" s="273"/>
      <c r="C17" s="325"/>
      <c r="D17" s="272"/>
      <c r="E17" s="272"/>
      <c r="F17" s="272"/>
      <c r="G17" s="272"/>
      <c r="H17" s="272"/>
      <c r="I17" s="272"/>
      <c r="J17" s="272"/>
      <c r="K17" s="272"/>
      <c r="L17" s="272"/>
      <c r="M17" s="326" t="str">
        <f t="shared" si="0"/>
        <v/>
      </c>
      <c r="N17" s="264"/>
    </row>
    <row r="18" spans="1:14" ht="15">
      <c r="A18" s="272">
        <v>10</v>
      </c>
      <c r="B18" s="273"/>
      <c r="C18" s="325"/>
      <c r="D18" s="272"/>
      <c r="E18" s="272"/>
      <c r="F18" s="272"/>
      <c r="G18" s="272"/>
      <c r="H18" s="272"/>
      <c r="I18" s="272"/>
      <c r="J18" s="272"/>
      <c r="K18" s="272"/>
      <c r="L18" s="272"/>
      <c r="M18" s="326" t="str">
        <f t="shared" si="0"/>
        <v/>
      </c>
      <c r="N18" s="264"/>
    </row>
    <row r="19" spans="1:14" ht="15">
      <c r="A19" s="272">
        <v>11</v>
      </c>
      <c r="B19" s="273"/>
      <c r="C19" s="325"/>
      <c r="D19" s="272"/>
      <c r="E19" s="272"/>
      <c r="F19" s="272"/>
      <c r="G19" s="272"/>
      <c r="H19" s="272"/>
      <c r="I19" s="272"/>
      <c r="J19" s="272"/>
      <c r="K19" s="272"/>
      <c r="L19" s="272"/>
      <c r="M19" s="326" t="str">
        <f t="shared" si="0"/>
        <v/>
      </c>
      <c r="N19" s="264"/>
    </row>
    <row r="20" spans="1:14" ht="15">
      <c r="A20" s="272">
        <v>12</v>
      </c>
      <c r="B20" s="273"/>
      <c r="C20" s="325"/>
      <c r="D20" s="272"/>
      <c r="E20" s="272"/>
      <c r="F20" s="272"/>
      <c r="G20" s="272"/>
      <c r="H20" s="272"/>
      <c r="I20" s="272"/>
      <c r="J20" s="272"/>
      <c r="K20" s="272"/>
      <c r="L20" s="272"/>
      <c r="M20" s="326" t="str">
        <f t="shared" si="0"/>
        <v/>
      </c>
      <c r="N20" s="264"/>
    </row>
    <row r="21" spans="1:14" ht="15">
      <c r="A21" s="272">
        <v>13</v>
      </c>
      <c r="B21" s="273"/>
      <c r="C21" s="325"/>
      <c r="D21" s="272"/>
      <c r="E21" s="272"/>
      <c r="F21" s="272"/>
      <c r="G21" s="272"/>
      <c r="H21" s="272"/>
      <c r="I21" s="272"/>
      <c r="J21" s="272"/>
      <c r="K21" s="272"/>
      <c r="L21" s="272"/>
      <c r="M21" s="326" t="str">
        <f t="shared" si="0"/>
        <v/>
      </c>
      <c r="N21" s="264"/>
    </row>
    <row r="22" spans="1:14" ht="15">
      <c r="A22" s="272">
        <v>14</v>
      </c>
      <c r="B22" s="273"/>
      <c r="C22" s="325"/>
      <c r="D22" s="272"/>
      <c r="E22" s="272"/>
      <c r="F22" s="272"/>
      <c r="G22" s="272"/>
      <c r="H22" s="272"/>
      <c r="I22" s="272"/>
      <c r="J22" s="272"/>
      <c r="K22" s="272"/>
      <c r="L22" s="272"/>
      <c r="M22" s="326" t="str">
        <f t="shared" si="0"/>
        <v/>
      </c>
      <c r="N22" s="264"/>
    </row>
    <row r="23" spans="1:14" ht="15">
      <c r="A23" s="272">
        <v>15</v>
      </c>
      <c r="B23" s="273"/>
      <c r="C23" s="325"/>
      <c r="D23" s="272"/>
      <c r="E23" s="272"/>
      <c r="F23" s="272"/>
      <c r="G23" s="272"/>
      <c r="H23" s="272"/>
      <c r="I23" s="272"/>
      <c r="J23" s="272"/>
      <c r="K23" s="272"/>
      <c r="L23" s="272"/>
      <c r="M23" s="326" t="str">
        <f t="shared" si="0"/>
        <v/>
      </c>
      <c r="N23" s="264"/>
    </row>
    <row r="24" spans="1:14" ht="15">
      <c r="A24" s="272">
        <v>16</v>
      </c>
      <c r="B24" s="273"/>
      <c r="C24" s="325"/>
      <c r="D24" s="272"/>
      <c r="E24" s="272"/>
      <c r="F24" s="272"/>
      <c r="G24" s="272"/>
      <c r="H24" s="272"/>
      <c r="I24" s="272"/>
      <c r="J24" s="272"/>
      <c r="K24" s="272"/>
      <c r="L24" s="272"/>
      <c r="M24" s="326" t="str">
        <f t="shared" si="0"/>
        <v/>
      </c>
      <c r="N24" s="264"/>
    </row>
    <row r="25" spans="1:14" ht="15">
      <c r="A25" s="272">
        <v>17</v>
      </c>
      <c r="B25" s="273"/>
      <c r="C25" s="325"/>
      <c r="D25" s="272"/>
      <c r="E25" s="272"/>
      <c r="F25" s="272"/>
      <c r="G25" s="272"/>
      <c r="H25" s="272"/>
      <c r="I25" s="272"/>
      <c r="J25" s="272"/>
      <c r="K25" s="272"/>
      <c r="L25" s="272"/>
      <c r="M25" s="326" t="str">
        <f t="shared" si="0"/>
        <v/>
      </c>
      <c r="N25" s="264"/>
    </row>
    <row r="26" spans="1:14" ht="15">
      <c r="A26" s="272">
        <v>18</v>
      </c>
      <c r="B26" s="273"/>
      <c r="C26" s="325"/>
      <c r="D26" s="272"/>
      <c r="E26" s="272"/>
      <c r="F26" s="272"/>
      <c r="G26" s="272"/>
      <c r="H26" s="272"/>
      <c r="I26" s="272"/>
      <c r="J26" s="272"/>
      <c r="K26" s="272"/>
      <c r="L26" s="272"/>
      <c r="M26" s="326" t="str">
        <f t="shared" si="0"/>
        <v/>
      </c>
      <c r="N26" s="264"/>
    </row>
    <row r="27" spans="1:14" ht="15">
      <c r="A27" s="272">
        <v>19</v>
      </c>
      <c r="B27" s="273"/>
      <c r="C27" s="325"/>
      <c r="D27" s="272"/>
      <c r="E27" s="272"/>
      <c r="F27" s="272"/>
      <c r="G27" s="272"/>
      <c r="H27" s="272"/>
      <c r="I27" s="272"/>
      <c r="J27" s="272"/>
      <c r="K27" s="272"/>
      <c r="L27" s="272"/>
      <c r="M27" s="326" t="str">
        <f t="shared" si="0"/>
        <v/>
      </c>
      <c r="N27" s="264"/>
    </row>
    <row r="28" spans="1:14" ht="15">
      <c r="A28" s="272">
        <v>20</v>
      </c>
      <c r="B28" s="273"/>
      <c r="C28" s="325"/>
      <c r="D28" s="272"/>
      <c r="E28" s="272"/>
      <c r="F28" s="272"/>
      <c r="G28" s="272"/>
      <c r="H28" s="272"/>
      <c r="I28" s="272"/>
      <c r="J28" s="272"/>
      <c r="K28" s="272"/>
      <c r="L28" s="272"/>
      <c r="M28" s="326" t="str">
        <f t="shared" si="0"/>
        <v/>
      </c>
      <c r="N28" s="264"/>
    </row>
    <row r="29" spans="1:14" ht="15">
      <c r="A29" s="272">
        <v>21</v>
      </c>
      <c r="B29" s="273"/>
      <c r="C29" s="325"/>
      <c r="D29" s="272"/>
      <c r="E29" s="272"/>
      <c r="F29" s="272"/>
      <c r="G29" s="272"/>
      <c r="H29" s="272"/>
      <c r="I29" s="272"/>
      <c r="J29" s="272"/>
      <c r="K29" s="272"/>
      <c r="L29" s="272"/>
      <c r="M29" s="326" t="str">
        <f t="shared" si="0"/>
        <v/>
      </c>
      <c r="N29" s="264"/>
    </row>
    <row r="30" spans="1:14" ht="15">
      <c r="A30" s="272">
        <v>22</v>
      </c>
      <c r="B30" s="273"/>
      <c r="C30" s="325"/>
      <c r="D30" s="272"/>
      <c r="E30" s="272"/>
      <c r="F30" s="272"/>
      <c r="G30" s="272"/>
      <c r="H30" s="272"/>
      <c r="I30" s="272"/>
      <c r="J30" s="272"/>
      <c r="K30" s="272"/>
      <c r="L30" s="272"/>
      <c r="M30" s="326" t="str">
        <f t="shared" si="0"/>
        <v/>
      </c>
      <c r="N30" s="264"/>
    </row>
    <row r="31" spans="1:14" ht="15">
      <c r="A31" s="272">
        <v>23</v>
      </c>
      <c r="B31" s="273"/>
      <c r="C31" s="325"/>
      <c r="D31" s="272"/>
      <c r="E31" s="272"/>
      <c r="F31" s="272"/>
      <c r="G31" s="272"/>
      <c r="H31" s="272"/>
      <c r="I31" s="272"/>
      <c r="J31" s="272"/>
      <c r="K31" s="272"/>
      <c r="L31" s="272"/>
      <c r="M31" s="326" t="str">
        <f t="shared" si="0"/>
        <v/>
      </c>
      <c r="N31" s="264"/>
    </row>
    <row r="32" spans="1:14" ht="15">
      <c r="A32" s="272">
        <v>24</v>
      </c>
      <c r="B32" s="273"/>
      <c r="C32" s="325"/>
      <c r="D32" s="272"/>
      <c r="E32" s="272"/>
      <c r="F32" s="272"/>
      <c r="G32" s="272"/>
      <c r="H32" s="272"/>
      <c r="I32" s="272"/>
      <c r="J32" s="272"/>
      <c r="K32" s="272"/>
      <c r="L32" s="272"/>
      <c r="M32" s="326" t="str">
        <f t="shared" si="0"/>
        <v/>
      </c>
      <c r="N32" s="264"/>
    </row>
    <row r="33" spans="1:14" ht="15">
      <c r="A33" s="327" t="s">
        <v>275</v>
      </c>
      <c r="B33" s="273"/>
      <c r="C33" s="325"/>
      <c r="D33" s="272"/>
      <c r="E33" s="272"/>
      <c r="F33" s="272"/>
      <c r="G33" s="272"/>
      <c r="H33" s="272"/>
      <c r="I33" s="272"/>
      <c r="J33" s="272"/>
      <c r="K33" s="272"/>
      <c r="L33" s="272"/>
      <c r="M33" s="326" t="str">
        <f t="shared" si="0"/>
        <v/>
      </c>
      <c r="N33" s="264"/>
    </row>
    <row r="34" spans="1:14" s="279" customFormat="1"/>
    <row r="37" spans="1:14" s="21" customFormat="1" ht="15">
      <c r="B37" s="274" t="s">
        <v>99</v>
      </c>
    </row>
    <row r="38" spans="1:14" s="21" customFormat="1" ht="15">
      <c r="B38" s="274"/>
    </row>
    <row r="39" spans="1:14" s="21" customFormat="1" ht="15">
      <c r="C39" s="276"/>
      <c r="D39" s="275"/>
      <c r="E39" s="275"/>
      <c r="H39" s="276"/>
      <c r="I39" s="276"/>
      <c r="J39" s="275"/>
      <c r="K39" s="275"/>
      <c r="L39" s="275"/>
    </row>
    <row r="40" spans="1:14" s="21" customFormat="1" ht="15">
      <c r="C40" s="277" t="s">
        <v>262</v>
      </c>
      <c r="D40" s="275"/>
      <c r="E40" s="275"/>
      <c r="H40" s="274" t="s">
        <v>316</v>
      </c>
      <c r="M40" s="275"/>
    </row>
    <row r="41" spans="1:14" s="21" customFormat="1" ht="15">
      <c r="C41" s="277" t="s">
        <v>131</v>
      </c>
      <c r="D41" s="275"/>
      <c r="E41" s="275"/>
      <c r="H41" s="278" t="s">
        <v>263</v>
      </c>
      <c r="M41" s="275"/>
    </row>
    <row r="42" spans="1:14" ht="15">
      <c r="C42" s="277"/>
      <c r="F42" s="278"/>
      <c r="J42" s="280"/>
      <c r="K42" s="280"/>
      <c r="L42" s="280"/>
      <c r="M42" s="280"/>
    </row>
    <row r="43" spans="1:14" ht="15">
      <c r="C43" s="277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211</v>
      </c>
      <c r="C1" t="s">
        <v>191</v>
      </c>
      <c r="E1" t="s">
        <v>220</v>
      </c>
      <c r="G1" t="s">
        <v>230</v>
      </c>
    </row>
    <row r="2" spans="1:7" ht="15">
      <c r="A2" s="61">
        <v>40907</v>
      </c>
      <c r="C2" t="s">
        <v>192</v>
      </c>
      <c r="E2" t="s">
        <v>225</v>
      </c>
      <c r="G2" s="94" t="s">
        <v>231</v>
      </c>
    </row>
    <row r="3" spans="1:7" ht="15">
      <c r="A3" s="61">
        <v>40908</v>
      </c>
      <c r="C3" t="s">
        <v>193</v>
      </c>
      <c r="E3" t="s">
        <v>226</v>
      </c>
      <c r="G3" s="94" t="s">
        <v>232</v>
      </c>
    </row>
    <row r="4" spans="1:7" ht="15">
      <c r="A4" s="61">
        <v>40909</v>
      </c>
      <c r="C4" t="s">
        <v>194</v>
      </c>
      <c r="E4" t="s">
        <v>227</v>
      </c>
      <c r="G4" s="94" t="s">
        <v>233</v>
      </c>
    </row>
    <row r="5" spans="1:7">
      <c r="A5" s="61">
        <v>40910</v>
      </c>
      <c r="C5" t="s">
        <v>195</v>
      </c>
      <c r="E5" t="s">
        <v>228</v>
      </c>
    </row>
    <row r="6" spans="1:7">
      <c r="A6" s="61">
        <v>40911</v>
      </c>
      <c r="C6" t="s">
        <v>196</v>
      </c>
    </row>
    <row r="7" spans="1:7">
      <c r="A7" s="61">
        <v>40912</v>
      </c>
      <c r="C7" t="s">
        <v>197</v>
      </c>
    </row>
    <row r="8" spans="1:7">
      <c r="A8" s="61">
        <v>40913</v>
      </c>
      <c r="C8" t="s">
        <v>198</v>
      </c>
    </row>
    <row r="9" spans="1:7">
      <c r="A9" s="61">
        <v>40914</v>
      </c>
      <c r="C9" t="s">
        <v>199</v>
      </c>
    </row>
    <row r="10" spans="1:7">
      <c r="A10" s="61">
        <v>40915</v>
      </c>
      <c r="C10" t="s">
        <v>200</v>
      </c>
    </row>
    <row r="11" spans="1:7">
      <c r="A11" s="61">
        <v>40916</v>
      </c>
      <c r="C11" t="s">
        <v>201</v>
      </c>
    </row>
    <row r="12" spans="1:7">
      <c r="A12" s="61">
        <v>40917</v>
      </c>
      <c r="C12" t="s">
        <v>202</v>
      </c>
    </row>
    <row r="13" spans="1:7">
      <c r="A13" s="61">
        <v>40918</v>
      </c>
      <c r="C13" t="s">
        <v>203</v>
      </c>
    </row>
    <row r="14" spans="1:7">
      <c r="A14" s="61">
        <v>40919</v>
      </c>
      <c r="C14" t="s">
        <v>204</v>
      </c>
    </row>
    <row r="15" spans="1:7">
      <c r="A15" s="61">
        <v>40920</v>
      </c>
      <c r="C15" t="s">
        <v>205</v>
      </c>
    </row>
    <row r="16" spans="1:7">
      <c r="A16" s="61">
        <v>40921</v>
      </c>
      <c r="C16" t="s">
        <v>206</v>
      </c>
    </row>
    <row r="17" spans="1:3">
      <c r="A17" s="61">
        <v>40922</v>
      </c>
      <c r="C17" t="s">
        <v>207</v>
      </c>
    </row>
    <row r="18" spans="1:3">
      <c r="A18" s="61">
        <v>40923</v>
      </c>
      <c r="C18" t="s">
        <v>208</v>
      </c>
    </row>
    <row r="19" spans="1:3">
      <c r="A19" s="61">
        <v>40924</v>
      </c>
      <c r="C19" t="s">
        <v>209</v>
      </c>
    </row>
    <row r="20" spans="1:3">
      <c r="A20" s="61">
        <v>40925</v>
      </c>
      <c r="C20" t="s">
        <v>210</v>
      </c>
    </row>
    <row r="21" spans="1:3">
      <c r="A21" s="61">
        <v>40926</v>
      </c>
    </row>
    <row r="22" spans="1:3">
      <c r="A22" s="61">
        <v>40927</v>
      </c>
    </row>
    <row r="23" spans="1:3">
      <c r="A23" s="61">
        <v>40928</v>
      </c>
    </row>
    <row r="24" spans="1:3">
      <c r="A24" s="61">
        <v>40929</v>
      </c>
    </row>
    <row r="25" spans="1:3">
      <c r="A25" s="61">
        <v>40930</v>
      </c>
    </row>
    <row r="26" spans="1:3">
      <c r="A26" s="61">
        <v>40931</v>
      </c>
    </row>
    <row r="27" spans="1:3">
      <c r="A27" s="61">
        <v>40932</v>
      </c>
    </row>
    <row r="28" spans="1:3">
      <c r="A28" s="61">
        <v>40933</v>
      </c>
    </row>
    <row r="29" spans="1:3">
      <c r="A29" s="61">
        <v>40934</v>
      </c>
    </row>
    <row r="30" spans="1:3">
      <c r="A30" s="61">
        <v>40935</v>
      </c>
    </row>
    <row r="31" spans="1:3">
      <c r="A31" s="61">
        <v>40936</v>
      </c>
    </row>
    <row r="32" spans="1:3">
      <c r="A32" s="61">
        <v>40937</v>
      </c>
    </row>
    <row r="33" spans="1:1">
      <c r="A33" s="61">
        <v>40938</v>
      </c>
    </row>
    <row r="34" spans="1:1">
      <c r="A34" s="61">
        <v>40939</v>
      </c>
    </row>
    <row r="35" spans="1:1">
      <c r="A35" s="61">
        <v>40941</v>
      </c>
    </row>
    <row r="36" spans="1:1">
      <c r="A36" s="61">
        <v>40942</v>
      </c>
    </row>
    <row r="37" spans="1:1">
      <c r="A37" s="61">
        <v>40943</v>
      </c>
    </row>
    <row r="38" spans="1:1">
      <c r="A38" s="61">
        <v>40944</v>
      </c>
    </row>
    <row r="39" spans="1:1">
      <c r="A39" s="61">
        <v>40945</v>
      </c>
    </row>
    <row r="40" spans="1:1">
      <c r="A40" s="61">
        <v>40946</v>
      </c>
    </row>
    <row r="41" spans="1:1">
      <c r="A41" s="61">
        <v>40947</v>
      </c>
    </row>
    <row r="42" spans="1:1">
      <c r="A42" s="61">
        <v>40948</v>
      </c>
    </row>
    <row r="43" spans="1:1">
      <c r="A43" s="61">
        <v>40949</v>
      </c>
    </row>
    <row r="44" spans="1:1">
      <c r="A44" s="61">
        <v>40950</v>
      </c>
    </row>
    <row r="45" spans="1:1">
      <c r="A45" s="61">
        <v>40951</v>
      </c>
    </row>
    <row r="46" spans="1:1">
      <c r="A46" s="61">
        <v>40952</v>
      </c>
    </row>
    <row r="47" spans="1:1">
      <c r="A47" s="61">
        <v>40953</v>
      </c>
    </row>
    <row r="48" spans="1:1">
      <c r="A48" s="61">
        <v>40954</v>
      </c>
    </row>
    <row r="49" spans="1:1">
      <c r="A49" s="61">
        <v>40955</v>
      </c>
    </row>
    <row r="50" spans="1:1">
      <c r="A50" s="61">
        <v>40956</v>
      </c>
    </row>
    <row r="51" spans="1:1">
      <c r="A51" s="61">
        <v>40957</v>
      </c>
    </row>
    <row r="52" spans="1:1">
      <c r="A52" s="61">
        <v>40958</v>
      </c>
    </row>
    <row r="53" spans="1:1">
      <c r="A53" s="61">
        <v>40959</v>
      </c>
    </row>
    <row r="54" spans="1:1">
      <c r="A54" s="61">
        <v>40960</v>
      </c>
    </row>
    <row r="55" spans="1:1">
      <c r="A55" s="61">
        <v>40961</v>
      </c>
    </row>
    <row r="56" spans="1:1">
      <c r="A56" s="61">
        <v>40962</v>
      </c>
    </row>
    <row r="57" spans="1:1">
      <c r="A57" s="61">
        <v>40963</v>
      </c>
    </row>
    <row r="58" spans="1:1">
      <c r="A58" s="61">
        <v>40964</v>
      </c>
    </row>
    <row r="59" spans="1:1">
      <c r="A59" s="61">
        <v>40965</v>
      </c>
    </row>
    <row r="60" spans="1:1">
      <c r="A60" s="61">
        <v>40966</v>
      </c>
    </row>
    <row r="61" spans="1:1">
      <c r="A61" s="61">
        <v>40967</v>
      </c>
    </row>
    <row r="62" spans="1:1">
      <c r="A62" s="61">
        <v>40968</v>
      </c>
    </row>
    <row r="63" spans="1:1">
      <c r="A63" s="61">
        <v>40969</v>
      </c>
    </row>
    <row r="64" spans="1:1">
      <c r="A64" s="61">
        <v>40970</v>
      </c>
    </row>
    <row r="65" spans="1:1">
      <c r="A65" s="61">
        <v>40971</v>
      </c>
    </row>
    <row r="66" spans="1:1">
      <c r="A66" s="61">
        <v>40972</v>
      </c>
    </row>
    <row r="67" spans="1:1">
      <c r="A67" s="61">
        <v>40973</v>
      </c>
    </row>
    <row r="68" spans="1:1">
      <c r="A68" s="61">
        <v>40974</v>
      </c>
    </row>
    <row r="69" spans="1:1">
      <c r="A69" s="61">
        <v>40975</v>
      </c>
    </row>
    <row r="70" spans="1:1">
      <c r="A70" s="61">
        <v>40976</v>
      </c>
    </row>
    <row r="71" spans="1:1">
      <c r="A71" s="61">
        <v>40977</v>
      </c>
    </row>
    <row r="72" spans="1:1">
      <c r="A72" s="61">
        <v>40978</v>
      </c>
    </row>
    <row r="73" spans="1:1">
      <c r="A73" s="61">
        <v>40979</v>
      </c>
    </row>
    <row r="74" spans="1:1">
      <c r="A74" s="61">
        <v>40980</v>
      </c>
    </row>
    <row r="75" spans="1:1">
      <c r="A75" s="61">
        <v>40981</v>
      </c>
    </row>
    <row r="76" spans="1:1">
      <c r="A76" s="61">
        <v>40982</v>
      </c>
    </row>
    <row r="77" spans="1:1">
      <c r="A77" s="61">
        <v>40983</v>
      </c>
    </row>
    <row r="78" spans="1:1">
      <c r="A78" s="61">
        <v>40984</v>
      </c>
    </row>
    <row r="79" spans="1:1">
      <c r="A79" s="61">
        <v>40985</v>
      </c>
    </row>
    <row r="80" spans="1:1">
      <c r="A80" s="61">
        <v>40986</v>
      </c>
    </row>
    <row r="81" spans="1:1">
      <c r="A81" s="61">
        <v>40987</v>
      </c>
    </row>
    <row r="82" spans="1:1">
      <c r="A82" s="61">
        <v>40988</v>
      </c>
    </row>
    <row r="83" spans="1:1">
      <c r="A83" s="61">
        <v>40989</v>
      </c>
    </row>
    <row r="84" spans="1:1">
      <c r="A84" s="61">
        <v>40990</v>
      </c>
    </row>
    <row r="85" spans="1:1">
      <c r="A85" s="61">
        <v>40991</v>
      </c>
    </row>
    <row r="86" spans="1:1">
      <c r="A86" s="61">
        <v>40992</v>
      </c>
    </row>
    <row r="87" spans="1:1">
      <c r="A87" s="61">
        <v>40993</v>
      </c>
    </row>
    <row r="88" spans="1:1">
      <c r="A88" s="61">
        <v>40994</v>
      </c>
    </row>
    <row r="89" spans="1:1">
      <c r="A89" s="61">
        <v>40995</v>
      </c>
    </row>
    <row r="90" spans="1:1">
      <c r="A90" s="61">
        <v>40996</v>
      </c>
    </row>
    <row r="91" spans="1:1">
      <c r="A91" s="61">
        <v>40997</v>
      </c>
    </row>
    <row r="92" spans="1:1">
      <c r="A92" s="61">
        <v>40998</v>
      </c>
    </row>
    <row r="93" spans="1:1">
      <c r="A93" s="61">
        <v>40999</v>
      </c>
    </row>
    <row r="94" spans="1:1">
      <c r="A94" s="61">
        <v>41000</v>
      </c>
    </row>
    <row r="95" spans="1:1">
      <c r="A95" s="61">
        <v>41001</v>
      </c>
    </row>
    <row r="96" spans="1:1">
      <c r="A96" s="61">
        <v>41002</v>
      </c>
    </row>
    <row r="97" spans="1:1">
      <c r="A97" s="61">
        <v>41003</v>
      </c>
    </row>
    <row r="98" spans="1:1">
      <c r="A98" s="61">
        <v>41004</v>
      </c>
    </row>
    <row r="99" spans="1:1">
      <c r="A99" s="61">
        <v>41005</v>
      </c>
    </row>
    <row r="100" spans="1:1">
      <c r="A100" s="61">
        <v>41006</v>
      </c>
    </row>
    <row r="101" spans="1:1">
      <c r="A101" s="61">
        <v>41007</v>
      </c>
    </row>
    <row r="102" spans="1:1">
      <c r="A102" s="61">
        <v>41008</v>
      </c>
    </row>
    <row r="103" spans="1:1">
      <c r="A103" s="61">
        <v>41009</v>
      </c>
    </row>
    <row r="104" spans="1:1">
      <c r="A104" s="61">
        <v>41010</v>
      </c>
    </row>
    <row r="105" spans="1:1">
      <c r="A105" s="61">
        <v>41011</v>
      </c>
    </row>
    <row r="106" spans="1:1">
      <c r="A106" s="61">
        <v>41012</v>
      </c>
    </row>
    <row r="107" spans="1:1">
      <c r="A107" s="61">
        <v>41013</v>
      </c>
    </row>
    <row r="108" spans="1:1">
      <c r="A108" s="61">
        <v>41014</v>
      </c>
    </row>
    <row r="109" spans="1:1">
      <c r="A109" s="61">
        <v>41015</v>
      </c>
    </row>
    <row r="110" spans="1:1">
      <c r="A110" s="61">
        <v>41016</v>
      </c>
    </row>
    <row r="111" spans="1:1">
      <c r="A111" s="61">
        <v>41017</v>
      </c>
    </row>
    <row r="112" spans="1:1">
      <c r="A112" s="61">
        <v>41018</v>
      </c>
    </row>
    <row r="113" spans="1:1">
      <c r="A113" s="61">
        <v>41019</v>
      </c>
    </row>
    <row r="114" spans="1:1">
      <c r="A114" s="61">
        <v>41020</v>
      </c>
    </row>
    <row r="115" spans="1:1">
      <c r="A115" s="61">
        <v>41021</v>
      </c>
    </row>
    <row r="116" spans="1:1">
      <c r="A116" s="61">
        <v>41022</v>
      </c>
    </row>
    <row r="117" spans="1:1">
      <c r="A117" s="61">
        <v>41023</v>
      </c>
    </row>
    <row r="118" spans="1:1">
      <c r="A118" s="61">
        <v>41024</v>
      </c>
    </row>
    <row r="119" spans="1:1">
      <c r="A119" s="61">
        <v>41025</v>
      </c>
    </row>
    <row r="120" spans="1:1">
      <c r="A120" s="61">
        <v>41026</v>
      </c>
    </row>
    <row r="121" spans="1:1">
      <c r="A121" s="61">
        <v>41027</v>
      </c>
    </row>
    <row r="122" spans="1:1">
      <c r="A122" s="61">
        <v>41028</v>
      </c>
    </row>
    <row r="123" spans="1:1">
      <c r="A123" s="61">
        <v>41029</v>
      </c>
    </row>
    <row r="124" spans="1:1">
      <c r="A124" s="61">
        <v>41030</v>
      </c>
    </row>
    <row r="125" spans="1:1">
      <c r="A125" s="61">
        <v>41031</v>
      </c>
    </row>
    <row r="126" spans="1:1">
      <c r="A126" s="61">
        <v>41032</v>
      </c>
    </row>
    <row r="127" spans="1:1">
      <c r="A127" s="61">
        <v>41033</v>
      </c>
    </row>
    <row r="128" spans="1:1">
      <c r="A128" s="61">
        <v>41034</v>
      </c>
    </row>
    <row r="129" spans="1:1">
      <c r="A129" s="61">
        <v>41035</v>
      </c>
    </row>
    <row r="130" spans="1:1">
      <c r="A130" s="61">
        <v>41036</v>
      </c>
    </row>
    <row r="131" spans="1:1">
      <c r="A131" s="61">
        <v>41037</v>
      </c>
    </row>
    <row r="132" spans="1:1">
      <c r="A132" s="61">
        <v>41038</v>
      </c>
    </row>
    <row r="133" spans="1:1">
      <c r="A133" s="61">
        <v>41039</v>
      </c>
    </row>
    <row r="134" spans="1:1">
      <c r="A134" s="61">
        <v>41040</v>
      </c>
    </row>
    <row r="135" spans="1:1">
      <c r="A135" s="61">
        <v>41041</v>
      </c>
    </row>
    <row r="136" spans="1:1">
      <c r="A136" s="61">
        <v>41042</v>
      </c>
    </row>
    <row r="137" spans="1:1">
      <c r="A137" s="61">
        <v>41043</v>
      </c>
    </row>
    <row r="138" spans="1:1">
      <c r="A138" s="61">
        <v>41044</v>
      </c>
    </row>
    <row r="139" spans="1:1">
      <c r="A139" s="61">
        <v>41045</v>
      </c>
    </row>
    <row r="140" spans="1:1">
      <c r="A140" s="61">
        <v>41046</v>
      </c>
    </row>
    <row r="141" spans="1:1">
      <c r="A141" s="61">
        <v>41047</v>
      </c>
    </row>
    <row r="142" spans="1:1">
      <c r="A142" s="61">
        <v>41048</v>
      </c>
    </row>
    <row r="143" spans="1:1">
      <c r="A143" s="61">
        <v>41049</v>
      </c>
    </row>
    <row r="144" spans="1:1">
      <c r="A144" s="61">
        <v>41050</v>
      </c>
    </row>
    <row r="145" spans="1:1">
      <c r="A145" s="61">
        <v>41051</v>
      </c>
    </row>
    <row r="146" spans="1:1">
      <c r="A146" s="61">
        <v>41052</v>
      </c>
    </row>
    <row r="147" spans="1:1">
      <c r="A147" s="61">
        <v>41053</v>
      </c>
    </row>
    <row r="148" spans="1:1">
      <c r="A148" s="61">
        <v>41054</v>
      </c>
    </row>
    <row r="149" spans="1:1">
      <c r="A149" s="61">
        <v>41055</v>
      </c>
    </row>
    <row r="150" spans="1:1">
      <c r="A150" s="61">
        <v>41056</v>
      </c>
    </row>
    <row r="151" spans="1:1">
      <c r="A151" s="61">
        <v>41057</v>
      </c>
    </row>
    <row r="152" spans="1:1">
      <c r="A152" s="61">
        <v>41058</v>
      </c>
    </row>
    <row r="153" spans="1:1">
      <c r="A153" s="61">
        <v>41059</v>
      </c>
    </row>
    <row r="154" spans="1:1">
      <c r="A154" s="61">
        <v>41060</v>
      </c>
    </row>
    <row r="155" spans="1:1">
      <c r="A155" s="61">
        <v>41061</v>
      </c>
    </row>
    <row r="156" spans="1:1">
      <c r="A156" s="61">
        <v>41062</v>
      </c>
    </row>
    <row r="157" spans="1:1">
      <c r="A157" s="61">
        <v>41063</v>
      </c>
    </row>
    <row r="158" spans="1:1">
      <c r="A158" s="61">
        <v>41064</v>
      </c>
    </row>
    <row r="159" spans="1:1">
      <c r="A159" s="61">
        <v>41065</v>
      </c>
    </row>
    <row r="160" spans="1:1">
      <c r="A160" s="61">
        <v>41066</v>
      </c>
    </row>
    <row r="161" spans="1:1">
      <c r="A161" s="61">
        <v>41067</v>
      </c>
    </row>
    <row r="162" spans="1:1">
      <c r="A162" s="61">
        <v>41068</v>
      </c>
    </row>
    <row r="163" spans="1:1">
      <c r="A163" s="61">
        <v>41069</v>
      </c>
    </row>
    <row r="164" spans="1:1">
      <c r="A164" s="61">
        <v>41070</v>
      </c>
    </row>
    <row r="165" spans="1:1">
      <c r="A165" s="61">
        <v>41071</v>
      </c>
    </row>
    <row r="166" spans="1:1">
      <c r="A166" s="61">
        <v>41072</v>
      </c>
    </row>
    <row r="167" spans="1:1">
      <c r="A167" s="61">
        <v>41073</v>
      </c>
    </row>
    <row r="168" spans="1:1">
      <c r="A168" s="61">
        <v>41074</v>
      </c>
    </row>
    <row r="169" spans="1:1">
      <c r="A169" s="61">
        <v>41075</v>
      </c>
    </row>
    <row r="170" spans="1:1">
      <c r="A170" s="61">
        <v>41076</v>
      </c>
    </row>
    <row r="171" spans="1:1">
      <c r="A171" s="61">
        <v>41077</v>
      </c>
    </row>
    <row r="172" spans="1:1">
      <c r="A172" s="61">
        <v>41078</v>
      </c>
    </row>
    <row r="173" spans="1:1">
      <c r="A173" s="61">
        <v>41079</v>
      </c>
    </row>
    <row r="174" spans="1:1">
      <c r="A174" s="61">
        <v>41080</v>
      </c>
    </row>
    <row r="175" spans="1:1">
      <c r="A175" s="61">
        <v>41081</v>
      </c>
    </row>
    <row r="176" spans="1:1">
      <c r="A176" s="61">
        <v>41082</v>
      </c>
    </row>
    <row r="177" spans="1:1">
      <c r="A177" s="61">
        <v>41083</v>
      </c>
    </row>
    <row r="178" spans="1:1">
      <c r="A178" s="61">
        <v>41084</v>
      </c>
    </row>
    <row r="179" spans="1:1">
      <c r="A179" s="61">
        <v>41085</v>
      </c>
    </row>
    <row r="180" spans="1:1">
      <c r="A180" s="61">
        <v>41086</v>
      </c>
    </row>
    <row r="181" spans="1:1">
      <c r="A181" s="61">
        <v>41087</v>
      </c>
    </row>
    <row r="182" spans="1:1">
      <c r="A182" s="61">
        <v>41088</v>
      </c>
    </row>
    <row r="183" spans="1:1">
      <c r="A183" s="61">
        <v>41089</v>
      </c>
    </row>
    <row r="184" spans="1:1">
      <c r="A184" s="61">
        <v>41090</v>
      </c>
    </row>
    <row r="185" spans="1:1">
      <c r="A185" s="61">
        <v>41091</v>
      </c>
    </row>
    <row r="186" spans="1:1">
      <c r="A186" s="61">
        <v>41092</v>
      </c>
    </row>
    <row r="187" spans="1:1">
      <c r="A187" s="61">
        <v>41093</v>
      </c>
    </row>
    <row r="188" spans="1:1">
      <c r="A188" s="61">
        <v>41094</v>
      </c>
    </row>
    <row r="189" spans="1:1">
      <c r="A189" s="61">
        <v>41095</v>
      </c>
    </row>
    <row r="190" spans="1:1">
      <c r="A190" s="61">
        <v>41096</v>
      </c>
    </row>
    <row r="191" spans="1:1">
      <c r="A191" s="61">
        <v>41097</v>
      </c>
    </row>
    <row r="192" spans="1:1">
      <c r="A192" s="61">
        <v>41098</v>
      </c>
    </row>
    <row r="193" spans="1:1">
      <c r="A193" s="61">
        <v>41099</v>
      </c>
    </row>
    <row r="194" spans="1:1">
      <c r="A194" s="61">
        <v>41100</v>
      </c>
    </row>
    <row r="195" spans="1:1">
      <c r="A195" s="61">
        <v>41101</v>
      </c>
    </row>
    <row r="196" spans="1:1">
      <c r="A196" s="61">
        <v>41102</v>
      </c>
    </row>
    <row r="197" spans="1:1">
      <c r="A197" s="61">
        <v>41103</v>
      </c>
    </row>
    <row r="198" spans="1:1">
      <c r="A198" s="61">
        <v>41104</v>
      </c>
    </row>
    <row r="199" spans="1:1">
      <c r="A199" s="61">
        <v>41105</v>
      </c>
    </row>
    <row r="200" spans="1:1">
      <c r="A200" s="61">
        <v>41106</v>
      </c>
    </row>
    <row r="201" spans="1:1">
      <c r="A201" s="61">
        <v>41107</v>
      </c>
    </row>
    <row r="202" spans="1:1">
      <c r="A202" s="61">
        <v>41108</v>
      </c>
    </row>
    <row r="203" spans="1:1">
      <c r="A203" s="61">
        <v>41109</v>
      </c>
    </row>
    <row r="204" spans="1:1">
      <c r="A204" s="61">
        <v>41110</v>
      </c>
    </row>
    <row r="205" spans="1:1">
      <c r="A205" s="61">
        <v>41111</v>
      </c>
    </row>
    <row r="206" spans="1:1">
      <c r="A206" s="61">
        <v>41112</v>
      </c>
    </row>
    <row r="207" spans="1:1">
      <c r="A207" s="61">
        <v>41113</v>
      </c>
    </row>
    <row r="208" spans="1:1">
      <c r="A208" s="61">
        <v>41114</v>
      </c>
    </row>
    <row r="209" spans="1:1">
      <c r="A209" s="61">
        <v>41115</v>
      </c>
    </row>
    <row r="210" spans="1:1">
      <c r="A210" s="61">
        <v>41116</v>
      </c>
    </row>
    <row r="211" spans="1:1">
      <c r="A211" s="61">
        <v>41117</v>
      </c>
    </row>
    <row r="212" spans="1:1">
      <c r="A212" s="61">
        <v>41118</v>
      </c>
    </row>
    <row r="213" spans="1:1">
      <c r="A213" s="61">
        <v>41119</v>
      </c>
    </row>
    <row r="214" spans="1:1">
      <c r="A214" s="61">
        <v>41120</v>
      </c>
    </row>
    <row r="215" spans="1:1">
      <c r="A215" s="61">
        <v>41121</v>
      </c>
    </row>
    <row r="216" spans="1:1">
      <c r="A216" s="61">
        <v>41122</v>
      </c>
    </row>
    <row r="217" spans="1:1">
      <c r="A217" s="61">
        <v>41123</v>
      </c>
    </row>
    <row r="218" spans="1:1">
      <c r="A218" s="61">
        <v>41124</v>
      </c>
    </row>
    <row r="219" spans="1:1">
      <c r="A219" s="61">
        <v>41125</v>
      </c>
    </row>
    <row r="220" spans="1:1">
      <c r="A220" s="61">
        <v>41126</v>
      </c>
    </row>
    <row r="221" spans="1:1">
      <c r="A221" s="61">
        <v>41127</v>
      </c>
    </row>
    <row r="222" spans="1:1">
      <c r="A222" s="61">
        <v>41128</v>
      </c>
    </row>
    <row r="223" spans="1:1">
      <c r="A223" s="61">
        <v>41129</v>
      </c>
    </row>
    <row r="224" spans="1:1">
      <c r="A224" s="61">
        <v>41130</v>
      </c>
    </row>
    <row r="225" spans="1:1">
      <c r="A225" s="61">
        <v>41131</v>
      </c>
    </row>
    <row r="226" spans="1:1">
      <c r="A226" s="61">
        <v>41132</v>
      </c>
    </row>
    <row r="227" spans="1:1">
      <c r="A227" s="61">
        <v>41133</v>
      </c>
    </row>
    <row r="228" spans="1:1">
      <c r="A228" s="61">
        <v>41134</v>
      </c>
    </row>
    <row r="229" spans="1:1">
      <c r="A229" s="61">
        <v>41135</v>
      </c>
    </row>
    <row r="230" spans="1:1">
      <c r="A230" s="61">
        <v>41136</v>
      </c>
    </row>
    <row r="231" spans="1:1">
      <c r="A231" s="61">
        <v>41137</v>
      </c>
    </row>
    <row r="232" spans="1:1">
      <c r="A232" s="61">
        <v>41138</v>
      </c>
    </row>
    <row r="233" spans="1:1">
      <c r="A233" s="61">
        <v>41139</v>
      </c>
    </row>
    <row r="234" spans="1:1">
      <c r="A234" s="61">
        <v>41140</v>
      </c>
    </row>
    <row r="235" spans="1:1">
      <c r="A235" s="61">
        <v>41141</v>
      </c>
    </row>
    <row r="236" spans="1:1">
      <c r="A236" s="61">
        <v>41142</v>
      </c>
    </row>
    <row r="237" spans="1:1">
      <c r="A237" s="61">
        <v>41143</v>
      </c>
    </row>
    <row r="238" spans="1:1">
      <c r="A238" s="61">
        <v>41144</v>
      </c>
    </row>
    <row r="239" spans="1:1">
      <c r="A239" s="61">
        <v>41145</v>
      </c>
    </row>
    <row r="240" spans="1:1">
      <c r="A240" s="61">
        <v>41146</v>
      </c>
    </row>
    <row r="241" spans="1:1">
      <c r="A241" s="61">
        <v>41147</v>
      </c>
    </row>
    <row r="242" spans="1:1">
      <c r="A242" s="61">
        <v>41148</v>
      </c>
    </row>
    <row r="243" spans="1:1">
      <c r="A243" s="61">
        <v>41149</v>
      </c>
    </row>
    <row r="244" spans="1:1">
      <c r="A244" s="61">
        <v>41150</v>
      </c>
    </row>
    <row r="245" spans="1:1">
      <c r="A245" s="61">
        <v>41151</v>
      </c>
    </row>
    <row r="246" spans="1:1">
      <c r="A246" s="61">
        <v>41152</v>
      </c>
    </row>
    <row r="247" spans="1:1">
      <c r="A247" s="61">
        <v>41153</v>
      </c>
    </row>
    <row r="248" spans="1:1">
      <c r="A248" s="61">
        <v>41154</v>
      </c>
    </row>
    <row r="249" spans="1:1">
      <c r="A249" s="61">
        <v>41155</v>
      </c>
    </row>
    <row r="250" spans="1:1">
      <c r="A250" s="61">
        <v>41156</v>
      </c>
    </row>
    <row r="251" spans="1:1">
      <c r="A251" s="61">
        <v>41157</v>
      </c>
    </row>
    <row r="252" spans="1:1">
      <c r="A252" s="61">
        <v>41158</v>
      </c>
    </row>
    <row r="253" spans="1:1">
      <c r="A253" s="61">
        <v>41159</v>
      </c>
    </row>
    <row r="254" spans="1:1">
      <c r="A254" s="61">
        <v>41160</v>
      </c>
    </row>
    <row r="255" spans="1:1">
      <c r="A255" s="61">
        <v>41161</v>
      </c>
    </row>
    <row r="256" spans="1:1">
      <c r="A256" s="61">
        <v>41162</v>
      </c>
    </row>
    <row r="257" spans="1:1">
      <c r="A257" s="61">
        <v>41163</v>
      </c>
    </row>
    <row r="258" spans="1:1">
      <c r="A258" s="61">
        <v>41164</v>
      </c>
    </row>
    <row r="259" spans="1:1">
      <c r="A259" s="61">
        <v>41165</v>
      </c>
    </row>
    <row r="260" spans="1:1">
      <c r="A260" s="61">
        <v>41166</v>
      </c>
    </row>
    <row r="261" spans="1:1">
      <c r="A261" s="61">
        <v>41167</v>
      </c>
    </row>
    <row r="262" spans="1:1">
      <c r="A262" s="61">
        <v>41168</v>
      </c>
    </row>
    <row r="263" spans="1:1">
      <c r="A263" s="61">
        <v>41169</v>
      </c>
    </row>
    <row r="264" spans="1:1">
      <c r="A264" s="61">
        <v>41170</v>
      </c>
    </row>
    <row r="265" spans="1:1">
      <c r="A265" s="61">
        <v>41171</v>
      </c>
    </row>
    <row r="266" spans="1:1">
      <c r="A266" s="61">
        <v>41172</v>
      </c>
    </row>
    <row r="267" spans="1:1">
      <c r="A267" s="61">
        <v>41173</v>
      </c>
    </row>
    <row r="268" spans="1:1">
      <c r="A268" s="61">
        <v>41174</v>
      </c>
    </row>
    <row r="269" spans="1:1">
      <c r="A269" s="61">
        <v>41175</v>
      </c>
    </row>
    <row r="270" spans="1:1">
      <c r="A270" s="61">
        <v>41176</v>
      </c>
    </row>
    <row r="271" spans="1:1">
      <c r="A271" s="61">
        <v>41177</v>
      </c>
    </row>
    <row r="272" spans="1:1">
      <c r="A272" s="61">
        <v>41178</v>
      </c>
    </row>
    <row r="273" spans="1:1">
      <c r="A273" s="61">
        <v>41179</v>
      </c>
    </row>
    <row r="274" spans="1:1">
      <c r="A274" s="61">
        <v>41180</v>
      </c>
    </row>
    <row r="275" spans="1:1">
      <c r="A275" s="61">
        <v>41181</v>
      </c>
    </row>
    <row r="276" spans="1:1">
      <c r="A276" s="61">
        <v>41182</v>
      </c>
    </row>
    <row r="277" spans="1:1">
      <c r="A277" s="61">
        <v>41183</v>
      </c>
    </row>
    <row r="278" spans="1:1">
      <c r="A278" s="61">
        <v>41184</v>
      </c>
    </row>
    <row r="279" spans="1:1">
      <c r="A279" s="61">
        <v>41185</v>
      </c>
    </row>
    <row r="280" spans="1:1">
      <c r="A280" s="61">
        <v>41186</v>
      </c>
    </row>
    <row r="281" spans="1:1">
      <c r="A281" s="61">
        <v>41187</v>
      </c>
    </row>
    <row r="282" spans="1:1">
      <c r="A282" s="61">
        <v>41188</v>
      </c>
    </row>
    <row r="283" spans="1:1">
      <c r="A283" s="61">
        <v>41189</v>
      </c>
    </row>
    <row r="284" spans="1:1">
      <c r="A284" s="61">
        <v>41190</v>
      </c>
    </row>
    <row r="285" spans="1:1">
      <c r="A285" s="61">
        <v>41191</v>
      </c>
    </row>
    <row r="286" spans="1:1">
      <c r="A286" s="61">
        <v>41192</v>
      </c>
    </row>
    <row r="287" spans="1:1">
      <c r="A287" s="61">
        <v>41193</v>
      </c>
    </row>
    <row r="288" spans="1:1">
      <c r="A288" s="61">
        <v>41194</v>
      </c>
    </row>
    <row r="289" spans="1:1">
      <c r="A289" s="61">
        <v>41195</v>
      </c>
    </row>
    <row r="290" spans="1:1">
      <c r="A290" s="61">
        <v>41196</v>
      </c>
    </row>
    <row r="291" spans="1:1">
      <c r="A291" s="61">
        <v>41197</v>
      </c>
    </row>
    <row r="292" spans="1:1">
      <c r="A292" s="61">
        <v>41198</v>
      </c>
    </row>
    <row r="293" spans="1:1">
      <c r="A293" s="61">
        <v>41199</v>
      </c>
    </row>
    <row r="294" spans="1:1">
      <c r="A294" s="61">
        <v>41200</v>
      </c>
    </row>
    <row r="295" spans="1:1">
      <c r="A295" s="61">
        <v>41201</v>
      </c>
    </row>
    <row r="296" spans="1:1">
      <c r="A296" s="61">
        <v>41202</v>
      </c>
    </row>
    <row r="297" spans="1:1">
      <c r="A297" s="61">
        <v>41203</v>
      </c>
    </row>
    <row r="298" spans="1:1">
      <c r="A298" s="61">
        <v>41204</v>
      </c>
    </row>
    <row r="299" spans="1:1">
      <c r="A299" s="61">
        <v>41205</v>
      </c>
    </row>
    <row r="300" spans="1:1">
      <c r="A300" s="61">
        <v>41206</v>
      </c>
    </row>
    <row r="301" spans="1:1">
      <c r="A301" s="61">
        <v>41207</v>
      </c>
    </row>
    <row r="302" spans="1:1">
      <c r="A302" s="61">
        <v>41208</v>
      </c>
    </row>
    <row r="303" spans="1:1">
      <c r="A303" s="61">
        <v>41209</v>
      </c>
    </row>
    <row r="304" spans="1:1">
      <c r="A304" s="61">
        <v>41210</v>
      </c>
    </row>
    <row r="305" spans="1:1">
      <c r="A305" s="61">
        <v>41211</v>
      </c>
    </row>
    <row r="306" spans="1:1">
      <c r="A306" s="61">
        <v>41212</v>
      </c>
    </row>
    <row r="307" spans="1:1">
      <c r="A307" s="61">
        <v>41213</v>
      </c>
    </row>
    <row r="308" spans="1:1">
      <c r="A308" s="61">
        <v>41214</v>
      </c>
    </row>
    <row r="309" spans="1:1">
      <c r="A309" s="61">
        <v>41215</v>
      </c>
    </row>
    <row r="310" spans="1:1">
      <c r="A310" s="61">
        <v>41216</v>
      </c>
    </row>
    <row r="311" spans="1:1">
      <c r="A311" s="61">
        <v>41217</v>
      </c>
    </row>
    <row r="312" spans="1:1">
      <c r="A312" s="61">
        <v>41218</v>
      </c>
    </row>
    <row r="313" spans="1:1">
      <c r="A313" s="61">
        <v>41219</v>
      </c>
    </row>
    <row r="314" spans="1:1">
      <c r="A314" s="61">
        <v>41220</v>
      </c>
    </row>
    <row r="315" spans="1:1">
      <c r="A315" s="61">
        <v>41221</v>
      </c>
    </row>
    <row r="316" spans="1:1">
      <c r="A316" s="61">
        <v>41222</v>
      </c>
    </row>
    <row r="317" spans="1:1">
      <c r="A317" s="61">
        <v>41223</v>
      </c>
    </row>
    <row r="318" spans="1:1">
      <c r="A318" s="61">
        <v>41224</v>
      </c>
    </row>
    <row r="319" spans="1:1">
      <c r="A319" s="61">
        <v>41225</v>
      </c>
    </row>
    <row r="320" spans="1:1">
      <c r="A320" s="61">
        <v>41226</v>
      </c>
    </row>
    <row r="321" spans="1:1">
      <c r="A321" s="61">
        <v>41227</v>
      </c>
    </row>
    <row r="322" spans="1:1">
      <c r="A322" s="61">
        <v>41228</v>
      </c>
    </row>
    <row r="323" spans="1:1">
      <c r="A323" s="61">
        <v>41229</v>
      </c>
    </row>
    <row r="324" spans="1:1">
      <c r="A324" s="61">
        <v>41230</v>
      </c>
    </row>
    <row r="325" spans="1:1">
      <c r="A325" s="61">
        <v>41231</v>
      </c>
    </row>
    <row r="326" spans="1:1">
      <c r="A326" s="61">
        <v>41232</v>
      </c>
    </row>
    <row r="327" spans="1:1">
      <c r="A327" s="61">
        <v>41233</v>
      </c>
    </row>
    <row r="328" spans="1:1">
      <c r="A328" s="61">
        <v>41234</v>
      </c>
    </row>
    <row r="329" spans="1:1">
      <c r="A329" s="61">
        <v>41235</v>
      </c>
    </row>
    <row r="330" spans="1:1">
      <c r="A330" s="61">
        <v>41236</v>
      </c>
    </row>
    <row r="331" spans="1:1">
      <c r="A331" s="61">
        <v>41237</v>
      </c>
    </row>
    <row r="332" spans="1:1">
      <c r="A332" s="61">
        <v>41238</v>
      </c>
    </row>
    <row r="333" spans="1:1">
      <c r="A333" s="61">
        <v>41239</v>
      </c>
    </row>
    <row r="334" spans="1:1">
      <c r="A334" s="61">
        <v>41240</v>
      </c>
    </row>
    <row r="335" spans="1:1">
      <c r="A335" s="61">
        <v>41241</v>
      </c>
    </row>
    <row r="336" spans="1:1">
      <c r="A336" s="61">
        <v>41242</v>
      </c>
    </row>
    <row r="337" spans="1:1">
      <c r="A337" s="61">
        <v>41243</v>
      </c>
    </row>
    <row r="338" spans="1:1">
      <c r="A338" s="61">
        <v>41244</v>
      </c>
    </row>
    <row r="339" spans="1:1">
      <c r="A339" s="61">
        <v>41245</v>
      </c>
    </row>
    <row r="340" spans="1:1">
      <c r="A340" s="61">
        <v>41246</v>
      </c>
    </row>
    <row r="341" spans="1:1">
      <c r="A341" s="61">
        <v>41247</v>
      </c>
    </row>
    <row r="342" spans="1:1">
      <c r="A342" s="61">
        <v>41248</v>
      </c>
    </row>
    <row r="343" spans="1:1">
      <c r="A343" s="61">
        <v>41249</v>
      </c>
    </row>
    <row r="344" spans="1:1">
      <c r="A344" s="61">
        <v>41250</v>
      </c>
    </row>
    <row r="345" spans="1:1">
      <c r="A345" s="61">
        <v>41251</v>
      </c>
    </row>
    <row r="346" spans="1:1">
      <c r="A346" s="61">
        <v>41252</v>
      </c>
    </row>
    <row r="347" spans="1:1">
      <c r="A347" s="61">
        <v>41253</v>
      </c>
    </row>
    <row r="348" spans="1:1">
      <c r="A348" s="61">
        <v>41254</v>
      </c>
    </row>
    <row r="349" spans="1:1">
      <c r="A349" s="61">
        <v>41255</v>
      </c>
    </row>
    <row r="350" spans="1:1">
      <c r="A350" s="61">
        <v>41256</v>
      </c>
    </row>
    <row r="351" spans="1:1">
      <c r="A351" s="61">
        <v>41257</v>
      </c>
    </row>
    <row r="352" spans="1:1">
      <c r="A352" s="61">
        <v>41258</v>
      </c>
    </row>
    <row r="353" spans="1:1">
      <c r="A353" s="61">
        <v>41259</v>
      </c>
    </row>
    <row r="354" spans="1:1">
      <c r="A354" s="61">
        <v>41260</v>
      </c>
    </row>
    <row r="355" spans="1:1">
      <c r="A355" s="61">
        <v>41261</v>
      </c>
    </row>
    <row r="356" spans="1:1">
      <c r="A356" s="61">
        <v>41262</v>
      </c>
    </row>
    <row r="357" spans="1:1">
      <c r="A357" s="61">
        <v>41263</v>
      </c>
    </row>
    <row r="358" spans="1:1">
      <c r="A358" s="61">
        <v>41264</v>
      </c>
    </row>
    <row r="359" spans="1:1">
      <c r="A359" s="61">
        <v>41265</v>
      </c>
    </row>
    <row r="360" spans="1:1">
      <c r="A360" s="61">
        <v>41266</v>
      </c>
    </row>
    <row r="361" spans="1:1">
      <c r="A361" s="61">
        <v>41267</v>
      </c>
    </row>
    <row r="362" spans="1:1">
      <c r="A362" s="61">
        <v>41268</v>
      </c>
    </row>
    <row r="363" spans="1:1">
      <c r="A363" s="61">
        <v>41269</v>
      </c>
    </row>
    <row r="364" spans="1:1">
      <c r="A364" s="61">
        <v>41270</v>
      </c>
    </row>
    <row r="365" spans="1:1">
      <c r="A365" s="61">
        <v>41271</v>
      </c>
    </row>
    <row r="366" spans="1:1">
      <c r="A366" s="61">
        <v>41272</v>
      </c>
    </row>
    <row r="367" spans="1:1">
      <c r="A367" s="61">
        <v>41273</v>
      </c>
    </row>
    <row r="368" spans="1:1">
      <c r="A368" s="61">
        <v>41274</v>
      </c>
    </row>
    <row r="369" spans="1:1">
      <c r="A369" s="61">
        <v>41275</v>
      </c>
    </row>
    <row r="370" spans="1:1">
      <c r="A370" s="61">
        <v>41276</v>
      </c>
    </row>
    <row r="371" spans="1:1">
      <c r="A371" s="61">
        <v>41277</v>
      </c>
    </row>
    <row r="372" spans="1:1">
      <c r="A372" s="61">
        <v>41278</v>
      </c>
    </row>
    <row r="373" spans="1:1">
      <c r="A373" s="61">
        <v>41279</v>
      </c>
    </row>
    <row r="374" spans="1:1">
      <c r="A374" s="61">
        <v>41280</v>
      </c>
    </row>
    <row r="375" spans="1:1">
      <c r="A375" s="61">
        <v>41281</v>
      </c>
    </row>
    <row r="376" spans="1:1">
      <c r="A376" s="61">
        <v>41282</v>
      </c>
    </row>
    <row r="377" spans="1:1">
      <c r="A377" s="61">
        <v>41283</v>
      </c>
    </row>
    <row r="378" spans="1:1">
      <c r="A378" s="61">
        <v>41284</v>
      </c>
    </row>
    <row r="379" spans="1:1">
      <c r="A379" s="61">
        <v>41285</v>
      </c>
    </row>
    <row r="380" spans="1:1">
      <c r="A380" s="61">
        <v>41286</v>
      </c>
    </row>
    <row r="381" spans="1:1">
      <c r="A381" s="61">
        <v>41287</v>
      </c>
    </row>
    <row r="382" spans="1:1">
      <c r="A382" s="61">
        <v>41288</v>
      </c>
    </row>
    <row r="383" spans="1:1">
      <c r="A383" s="61">
        <v>41289</v>
      </c>
    </row>
    <row r="384" spans="1:1">
      <c r="A384" s="61">
        <v>41290</v>
      </c>
    </row>
    <row r="385" spans="1:1">
      <c r="A385" s="61">
        <v>41291</v>
      </c>
    </row>
    <row r="386" spans="1:1">
      <c r="A386" s="61">
        <v>41292</v>
      </c>
    </row>
    <row r="387" spans="1:1">
      <c r="A387" s="61">
        <v>41293</v>
      </c>
    </row>
    <row r="388" spans="1:1">
      <c r="A388" s="61">
        <v>41294</v>
      </c>
    </row>
    <row r="389" spans="1:1">
      <c r="A389" s="61">
        <v>41295</v>
      </c>
    </row>
    <row r="390" spans="1:1">
      <c r="A390" s="61">
        <v>41296</v>
      </c>
    </row>
    <row r="391" spans="1:1">
      <c r="A391" s="61">
        <v>41297</v>
      </c>
    </row>
    <row r="392" spans="1:1">
      <c r="A392" s="61">
        <v>41298</v>
      </c>
    </row>
    <row r="393" spans="1:1">
      <c r="A393" s="61">
        <v>41299</v>
      </c>
    </row>
    <row r="394" spans="1:1">
      <c r="A394" s="61">
        <v>41300</v>
      </c>
    </row>
    <row r="395" spans="1:1">
      <c r="A395" s="61">
        <v>41301</v>
      </c>
    </row>
    <row r="396" spans="1:1">
      <c r="A396" s="61">
        <v>41302</v>
      </c>
    </row>
    <row r="397" spans="1:1">
      <c r="A397" s="61">
        <v>41303</v>
      </c>
    </row>
    <row r="398" spans="1:1">
      <c r="A398" s="61">
        <v>41304</v>
      </c>
    </row>
    <row r="399" spans="1:1">
      <c r="A399" s="61">
        <v>41305</v>
      </c>
    </row>
    <row r="400" spans="1:1">
      <c r="A400" s="61">
        <v>41306</v>
      </c>
    </row>
    <row r="401" spans="1:1">
      <c r="A401" s="61">
        <v>41307</v>
      </c>
    </row>
    <row r="402" spans="1:1">
      <c r="A402" s="61">
        <v>41308</v>
      </c>
    </row>
    <row r="403" spans="1:1">
      <c r="A403" s="61">
        <v>41309</v>
      </c>
    </row>
    <row r="404" spans="1:1">
      <c r="A404" s="61">
        <v>41310</v>
      </c>
    </row>
    <row r="405" spans="1:1">
      <c r="A405" s="61">
        <v>41311</v>
      </c>
    </row>
    <row r="406" spans="1:1">
      <c r="A406" s="61">
        <v>41312</v>
      </c>
    </row>
    <row r="407" spans="1:1">
      <c r="A407" s="61">
        <v>41313</v>
      </c>
    </row>
    <row r="408" spans="1:1">
      <c r="A408" s="61">
        <v>41314</v>
      </c>
    </row>
    <row r="409" spans="1:1">
      <c r="A409" s="61">
        <v>41315</v>
      </c>
    </row>
    <row r="410" spans="1:1">
      <c r="A410" s="61">
        <v>41316</v>
      </c>
    </row>
    <row r="411" spans="1:1">
      <c r="A411" s="61">
        <v>41317</v>
      </c>
    </row>
    <row r="412" spans="1:1">
      <c r="A412" s="61">
        <v>41318</v>
      </c>
    </row>
    <row r="413" spans="1:1">
      <c r="A413" s="61">
        <v>41319</v>
      </c>
    </row>
    <row r="414" spans="1:1">
      <c r="A414" s="61">
        <v>41320</v>
      </c>
    </row>
    <row r="415" spans="1:1">
      <c r="A415" s="61">
        <v>41321</v>
      </c>
    </row>
    <row r="416" spans="1:1">
      <c r="A416" s="61">
        <v>41322</v>
      </c>
    </row>
    <row r="417" spans="1:1">
      <c r="A417" s="61">
        <v>41323</v>
      </c>
    </row>
    <row r="418" spans="1:1">
      <c r="A418" s="61">
        <v>41324</v>
      </c>
    </row>
    <row r="419" spans="1:1">
      <c r="A419" s="61">
        <v>41325</v>
      </c>
    </row>
    <row r="420" spans="1:1">
      <c r="A420" s="61">
        <v>41326</v>
      </c>
    </row>
    <row r="421" spans="1:1">
      <c r="A421" s="61">
        <v>41327</v>
      </c>
    </row>
    <row r="422" spans="1:1">
      <c r="A422" s="61">
        <v>41328</v>
      </c>
    </row>
    <row r="423" spans="1:1">
      <c r="A423" s="61">
        <v>41329</v>
      </c>
    </row>
    <row r="424" spans="1:1">
      <c r="A424" s="61">
        <v>41330</v>
      </c>
    </row>
    <row r="425" spans="1:1">
      <c r="A425" s="61">
        <v>41331</v>
      </c>
    </row>
    <row r="426" spans="1:1">
      <c r="A426" s="61">
        <v>41332</v>
      </c>
    </row>
    <row r="427" spans="1:1">
      <c r="A427" s="61">
        <v>41333</v>
      </c>
    </row>
    <row r="428" spans="1:1">
      <c r="A428" s="61">
        <v>41334</v>
      </c>
    </row>
    <row r="429" spans="1:1">
      <c r="A429" s="61">
        <v>41335</v>
      </c>
    </row>
    <row r="430" spans="1:1">
      <c r="A430" s="61">
        <v>41336</v>
      </c>
    </row>
    <row r="431" spans="1:1">
      <c r="A431" s="61">
        <v>41337</v>
      </c>
    </row>
    <row r="432" spans="1:1">
      <c r="A432" s="61">
        <v>41338</v>
      </c>
    </row>
    <row r="433" spans="1:1">
      <c r="A433" s="61">
        <v>41339</v>
      </c>
    </row>
    <row r="434" spans="1:1">
      <c r="A434" s="61">
        <v>41340</v>
      </c>
    </row>
    <row r="435" spans="1:1">
      <c r="A435" s="61">
        <v>41341</v>
      </c>
    </row>
    <row r="436" spans="1:1">
      <c r="A436" s="61">
        <v>41342</v>
      </c>
    </row>
    <row r="437" spans="1:1">
      <c r="A437" s="61">
        <v>41343</v>
      </c>
    </row>
    <row r="438" spans="1:1">
      <c r="A438" s="61">
        <v>41344</v>
      </c>
    </row>
    <row r="439" spans="1:1">
      <c r="A439" s="61">
        <v>41345</v>
      </c>
    </row>
    <row r="440" spans="1:1">
      <c r="A440" s="61">
        <v>41346</v>
      </c>
    </row>
    <row r="441" spans="1:1">
      <c r="A441" s="61">
        <v>41347</v>
      </c>
    </row>
    <row r="442" spans="1:1">
      <c r="A442" s="61">
        <v>41348</v>
      </c>
    </row>
    <row r="443" spans="1:1">
      <c r="A443" s="61">
        <v>41349</v>
      </c>
    </row>
    <row r="444" spans="1:1">
      <c r="A444" s="61">
        <v>41350</v>
      </c>
    </row>
    <row r="445" spans="1:1">
      <c r="A445" s="61">
        <v>41351</v>
      </c>
    </row>
    <row r="446" spans="1:1">
      <c r="A446" s="61">
        <v>41352</v>
      </c>
    </row>
    <row r="447" spans="1:1">
      <c r="A447" s="61">
        <v>41353</v>
      </c>
    </row>
    <row r="448" spans="1:1">
      <c r="A448" s="61">
        <v>41354</v>
      </c>
    </row>
    <row r="449" spans="1:1">
      <c r="A449" s="61">
        <v>41355</v>
      </c>
    </row>
    <row r="450" spans="1:1">
      <c r="A450" s="61">
        <v>41356</v>
      </c>
    </row>
    <row r="451" spans="1:1">
      <c r="A451" s="61">
        <v>41357</v>
      </c>
    </row>
    <row r="452" spans="1:1">
      <c r="A452" s="61">
        <v>41358</v>
      </c>
    </row>
    <row r="453" spans="1:1">
      <c r="A453" s="61">
        <v>41359</v>
      </c>
    </row>
    <row r="454" spans="1:1">
      <c r="A454" s="61">
        <v>41360</v>
      </c>
    </row>
    <row r="455" spans="1:1">
      <c r="A455" s="61">
        <v>41361</v>
      </c>
    </row>
    <row r="456" spans="1:1">
      <c r="A456" s="61">
        <v>41362</v>
      </c>
    </row>
    <row r="457" spans="1:1">
      <c r="A457" s="61">
        <v>41363</v>
      </c>
    </row>
    <row r="458" spans="1:1">
      <c r="A458" s="61">
        <v>41364</v>
      </c>
    </row>
    <row r="459" spans="1:1">
      <c r="A459" s="61">
        <v>41365</v>
      </c>
    </row>
    <row r="460" spans="1:1">
      <c r="A460" s="61">
        <v>41366</v>
      </c>
    </row>
    <row r="461" spans="1:1">
      <c r="A461" s="61">
        <v>41367</v>
      </c>
    </row>
    <row r="462" spans="1:1">
      <c r="A462" s="61">
        <v>41368</v>
      </c>
    </row>
    <row r="463" spans="1:1">
      <c r="A463" s="61">
        <v>41369</v>
      </c>
    </row>
    <row r="464" spans="1:1">
      <c r="A464" s="61">
        <v>41370</v>
      </c>
    </row>
    <row r="465" spans="1:1">
      <c r="A465" s="61">
        <v>41371</v>
      </c>
    </row>
    <row r="466" spans="1:1">
      <c r="A466" s="61">
        <v>41372</v>
      </c>
    </row>
    <row r="467" spans="1:1">
      <c r="A467" s="61">
        <v>41373</v>
      </c>
    </row>
    <row r="468" spans="1:1">
      <c r="A468" s="61">
        <v>41374</v>
      </c>
    </row>
    <row r="469" spans="1:1">
      <c r="A469" s="61">
        <v>41375</v>
      </c>
    </row>
    <row r="470" spans="1:1">
      <c r="A470" s="61">
        <v>41376</v>
      </c>
    </row>
    <row r="471" spans="1:1">
      <c r="A471" s="61">
        <v>41377</v>
      </c>
    </row>
    <row r="472" spans="1:1">
      <c r="A472" s="61">
        <v>41378</v>
      </c>
    </row>
    <row r="473" spans="1:1">
      <c r="A473" s="61">
        <v>41379</v>
      </c>
    </row>
    <row r="474" spans="1:1">
      <c r="A474" s="61">
        <v>41380</v>
      </c>
    </row>
    <row r="475" spans="1:1">
      <c r="A475" s="61">
        <v>41381</v>
      </c>
    </row>
    <row r="476" spans="1:1">
      <c r="A476" s="61">
        <v>41382</v>
      </c>
    </row>
    <row r="477" spans="1:1">
      <c r="A477" s="61">
        <v>41383</v>
      </c>
    </row>
    <row r="478" spans="1:1">
      <c r="A478" s="61">
        <v>41384</v>
      </c>
    </row>
    <row r="479" spans="1:1">
      <c r="A479" s="61">
        <v>41385</v>
      </c>
    </row>
    <row r="480" spans="1:1">
      <c r="A480" s="61">
        <v>41386</v>
      </c>
    </row>
    <row r="481" spans="1:1">
      <c r="A481" s="61">
        <v>41387</v>
      </c>
    </row>
    <row r="482" spans="1:1">
      <c r="A482" s="61">
        <v>41388</v>
      </c>
    </row>
    <row r="483" spans="1:1">
      <c r="A483" s="61">
        <v>41389</v>
      </c>
    </row>
    <row r="484" spans="1:1">
      <c r="A484" s="61">
        <v>41390</v>
      </c>
    </row>
    <row r="485" spans="1:1">
      <c r="A485" s="61">
        <v>41391</v>
      </c>
    </row>
    <row r="486" spans="1:1">
      <c r="A486" s="61">
        <v>41392</v>
      </c>
    </row>
    <row r="487" spans="1:1">
      <c r="A487" s="61">
        <v>41393</v>
      </c>
    </row>
    <row r="488" spans="1:1">
      <c r="A488" s="61">
        <v>41394</v>
      </c>
    </row>
    <row r="489" spans="1:1">
      <c r="A489" s="61">
        <v>41395</v>
      </c>
    </row>
    <row r="490" spans="1:1">
      <c r="A490" s="61">
        <v>41396</v>
      </c>
    </row>
    <row r="491" spans="1:1">
      <c r="A491" s="61">
        <v>41397</v>
      </c>
    </row>
    <row r="492" spans="1:1">
      <c r="A492" s="61">
        <v>41398</v>
      </c>
    </row>
    <row r="493" spans="1:1">
      <c r="A493" s="61">
        <v>41399</v>
      </c>
    </row>
    <row r="494" spans="1:1">
      <c r="A494" s="61">
        <v>41400</v>
      </c>
    </row>
    <row r="495" spans="1:1">
      <c r="A495" s="61">
        <v>41401</v>
      </c>
    </row>
    <row r="496" spans="1:1">
      <c r="A496" s="61">
        <v>41402</v>
      </c>
    </row>
    <row r="497" spans="1:1">
      <c r="A497" s="61">
        <v>41403</v>
      </c>
    </row>
    <row r="498" spans="1:1">
      <c r="A498" s="61">
        <v>41404</v>
      </c>
    </row>
    <row r="499" spans="1:1">
      <c r="A499" s="61">
        <v>41405</v>
      </c>
    </row>
    <row r="500" spans="1:1">
      <c r="A500" s="61">
        <v>41406</v>
      </c>
    </row>
    <row r="501" spans="1:1">
      <c r="A501" s="61">
        <v>41407</v>
      </c>
    </row>
    <row r="502" spans="1:1">
      <c r="A502" s="61">
        <v>41408</v>
      </c>
    </row>
    <row r="503" spans="1:1">
      <c r="A503" s="61">
        <v>41409</v>
      </c>
    </row>
    <row r="504" spans="1:1">
      <c r="A504" s="61">
        <v>41410</v>
      </c>
    </row>
    <row r="505" spans="1:1">
      <c r="A505" s="61">
        <v>41411</v>
      </c>
    </row>
    <row r="506" spans="1:1">
      <c r="A506" s="61">
        <v>41412</v>
      </c>
    </row>
    <row r="507" spans="1:1">
      <c r="A507" s="61">
        <v>41413</v>
      </c>
    </row>
    <row r="508" spans="1:1">
      <c r="A508" s="61">
        <v>41414</v>
      </c>
    </row>
    <row r="509" spans="1:1">
      <c r="A509" s="61">
        <v>41415</v>
      </c>
    </row>
    <row r="510" spans="1:1">
      <c r="A510" s="61">
        <v>41416</v>
      </c>
    </row>
    <row r="511" spans="1:1">
      <c r="A511" s="61">
        <v>41417</v>
      </c>
    </row>
    <row r="512" spans="1:1">
      <c r="A512" s="61">
        <v>41418</v>
      </c>
    </row>
    <row r="513" spans="1:1">
      <c r="A513" s="61">
        <v>41419</v>
      </c>
    </row>
    <row r="514" spans="1:1">
      <c r="A514" s="61">
        <v>41420</v>
      </c>
    </row>
    <row r="515" spans="1:1">
      <c r="A515" s="61">
        <v>41421</v>
      </c>
    </row>
    <row r="516" spans="1:1">
      <c r="A516" s="61">
        <v>41422</v>
      </c>
    </row>
    <row r="517" spans="1:1">
      <c r="A517" s="61">
        <v>41423</v>
      </c>
    </row>
    <row r="518" spans="1:1">
      <c r="A518" s="61">
        <v>41424</v>
      </c>
    </row>
    <row r="519" spans="1:1">
      <c r="A519" s="61">
        <v>41425</v>
      </c>
    </row>
    <row r="520" spans="1:1">
      <c r="A520" s="61">
        <v>41426</v>
      </c>
    </row>
    <row r="521" spans="1:1">
      <c r="A521" s="61">
        <v>41427</v>
      </c>
    </row>
    <row r="522" spans="1:1">
      <c r="A522" s="61">
        <v>41428</v>
      </c>
    </row>
    <row r="523" spans="1:1">
      <c r="A523" s="61">
        <v>41429</v>
      </c>
    </row>
    <row r="524" spans="1:1">
      <c r="A524" s="61">
        <v>41430</v>
      </c>
    </row>
    <row r="525" spans="1:1">
      <c r="A525" s="61">
        <v>41431</v>
      </c>
    </row>
    <row r="526" spans="1:1">
      <c r="A526" s="61">
        <v>41432</v>
      </c>
    </row>
    <row r="527" spans="1:1">
      <c r="A527" s="61">
        <v>41433</v>
      </c>
    </row>
    <row r="528" spans="1:1">
      <c r="A528" s="61">
        <v>41434</v>
      </c>
    </row>
    <row r="529" spans="1:1">
      <c r="A529" s="61">
        <v>41435</v>
      </c>
    </row>
    <row r="530" spans="1:1">
      <c r="A530" s="61">
        <v>41436</v>
      </c>
    </row>
    <row r="531" spans="1:1">
      <c r="A531" s="61">
        <v>41437</v>
      </c>
    </row>
    <row r="532" spans="1:1">
      <c r="A532" s="61">
        <v>41438</v>
      </c>
    </row>
    <row r="533" spans="1:1">
      <c r="A533" s="61">
        <v>41439</v>
      </c>
    </row>
    <row r="534" spans="1:1">
      <c r="A534" s="61">
        <v>41440</v>
      </c>
    </row>
    <row r="535" spans="1:1">
      <c r="A535" s="61">
        <v>41441</v>
      </c>
    </row>
    <row r="536" spans="1:1">
      <c r="A536" s="61">
        <v>41442</v>
      </c>
    </row>
    <row r="537" spans="1:1">
      <c r="A537" s="61">
        <v>41443</v>
      </c>
    </row>
    <row r="538" spans="1:1">
      <c r="A538" s="61">
        <v>41444</v>
      </c>
    </row>
    <row r="539" spans="1:1">
      <c r="A539" s="61">
        <v>41445</v>
      </c>
    </row>
    <row r="540" spans="1:1">
      <c r="A540" s="61">
        <v>41446</v>
      </c>
    </row>
    <row r="541" spans="1:1">
      <c r="A541" s="61">
        <v>41447</v>
      </c>
    </row>
    <row r="542" spans="1:1">
      <c r="A542" s="61">
        <v>41448</v>
      </c>
    </row>
    <row r="543" spans="1:1">
      <c r="A543" s="61">
        <v>41449</v>
      </c>
    </row>
    <row r="544" spans="1:1">
      <c r="A544" s="61">
        <v>41450</v>
      </c>
    </row>
    <row r="545" spans="1:1">
      <c r="A545" s="61">
        <v>41451</v>
      </c>
    </row>
    <row r="546" spans="1:1">
      <c r="A546" s="61">
        <v>41452</v>
      </c>
    </row>
    <row r="547" spans="1:1">
      <c r="A547" s="61">
        <v>41453</v>
      </c>
    </row>
    <row r="548" spans="1:1">
      <c r="A548" s="61">
        <v>41454</v>
      </c>
    </row>
    <row r="549" spans="1:1">
      <c r="A549" s="61">
        <v>41455</v>
      </c>
    </row>
    <row r="550" spans="1:1">
      <c r="A550" s="61">
        <v>41456</v>
      </c>
    </row>
    <row r="551" spans="1:1">
      <c r="A551" s="61">
        <v>41457</v>
      </c>
    </row>
    <row r="552" spans="1:1">
      <c r="A552" s="61">
        <v>41458</v>
      </c>
    </row>
    <row r="553" spans="1:1">
      <c r="A553" s="61">
        <v>41459</v>
      </c>
    </row>
    <row r="554" spans="1:1">
      <c r="A554" s="61">
        <v>41460</v>
      </c>
    </row>
    <row r="555" spans="1:1">
      <c r="A555" s="61">
        <v>41461</v>
      </c>
    </row>
    <row r="556" spans="1:1">
      <c r="A556" s="61">
        <v>41462</v>
      </c>
    </row>
    <row r="557" spans="1:1">
      <c r="A557" s="61">
        <v>41463</v>
      </c>
    </row>
    <row r="558" spans="1:1">
      <c r="A558" s="61">
        <v>41464</v>
      </c>
    </row>
    <row r="559" spans="1:1">
      <c r="A559" s="61">
        <v>41465</v>
      </c>
    </row>
    <row r="560" spans="1:1">
      <c r="A560" s="61">
        <v>41466</v>
      </c>
    </row>
    <row r="561" spans="1:1">
      <c r="A561" s="61">
        <v>41467</v>
      </c>
    </row>
    <row r="562" spans="1:1">
      <c r="A562" s="61">
        <v>41468</v>
      </c>
    </row>
    <row r="563" spans="1:1">
      <c r="A563" s="61">
        <v>41469</v>
      </c>
    </row>
    <row r="564" spans="1:1">
      <c r="A564" s="61">
        <v>41470</v>
      </c>
    </row>
    <row r="565" spans="1:1">
      <c r="A565" s="61">
        <v>41471</v>
      </c>
    </row>
    <row r="566" spans="1:1">
      <c r="A566" s="61">
        <v>41472</v>
      </c>
    </row>
    <row r="567" spans="1:1">
      <c r="A567" s="61">
        <v>41473</v>
      </c>
    </row>
    <row r="568" spans="1:1">
      <c r="A568" s="61">
        <v>41474</v>
      </c>
    </row>
    <row r="569" spans="1:1">
      <c r="A569" s="61">
        <v>41475</v>
      </c>
    </row>
    <row r="570" spans="1:1">
      <c r="A570" s="61">
        <v>41476</v>
      </c>
    </row>
    <row r="571" spans="1:1">
      <c r="A571" s="61">
        <v>41477</v>
      </c>
    </row>
    <row r="572" spans="1:1">
      <c r="A572" s="61">
        <v>41478</v>
      </c>
    </row>
    <row r="573" spans="1:1">
      <c r="A573" s="61">
        <v>41479</v>
      </c>
    </row>
    <row r="574" spans="1:1">
      <c r="A574" s="61">
        <v>41480</v>
      </c>
    </row>
    <row r="575" spans="1:1">
      <c r="A575" s="61">
        <v>41481</v>
      </c>
    </row>
    <row r="576" spans="1:1">
      <c r="A576" s="61">
        <v>41482</v>
      </c>
    </row>
    <row r="577" spans="1:1">
      <c r="A577" s="61">
        <v>41483</v>
      </c>
    </row>
    <row r="578" spans="1:1">
      <c r="A578" s="61">
        <v>41484</v>
      </c>
    </row>
    <row r="579" spans="1:1">
      <c r="A579" s="61">
        <v>41485</v>
      </c>
    </row>
    <row r="580" spans="1:1">
      <c r="A580" s="61">
        <v>41486</v>
      </c>
    </row>
    <row r="581" spans="1:1">
      <c r="A581" s="61">
        <v>41487</v>
      </c>
    </row>
    <row r="582" spans="1:1">
      <c r="A582" s="61">
        <v>41488</v>
      </c>
    </row>
    <row r="583" spans="1:1">
      <c r="A583" s="61">
        <v>41489</v>
      </c>
    </row>
    <row r="584" spans="1:1">
      <c r="A584" s="61">
        <v>41490</v>
      </c>
    </row>
    <row r="585" spans="1:1">
      <c r="A585" s="61">
        <v>41491</v>
      </c>
    </row>
    <row r="586" spans="1:1">
      <c r="A586" s="61">
        <v>41492</v>
      </c>
    </row>
    <row r="587" spans="1:1">
      <c r="A587" s="61">
        <v>41493</v>
      </c>
    </row>
    <row r="588" spans="1:1">
      <c r="A588" s="61">
        <v>41494</v>
      </c>
    </row>
    <row r="589" spans="1:1">
      <c r="A589" s="61">
        <v>41495</v>
      </c>
    </row>
    <row r="590" spans="1:1">
      <c r="A590" s="61">
        <v>41496</v>
      </c>
    </row>
    <row r="591" spans="1:1">
      <c r="A591" s="61">
        <v>41497</v>
      </c>
    </row>
    <row r="592" spans="1:1">
      <c r="A592" s="61">
        <v>41498</v>
      </c>
    </row>
    <row r="593" spans="1:1">
      <c r="A593" s="61">
        <v>41499</v>
      </c>
    </row>
    <row r="594" spans="1:1">
      <c r="A594" s="61">
        <v>41500</v>
      </c>
    </row>
    <row r="595" spans="1:1">
      <c r="A595" s="61">
        <v>41501</v>
      </c>
    </row>
    <row r="596" spans="1:1">
      <c r="A596" s="61">
        <v>41502</v>
      </c>
    </row>
    <row r="597" spans="1:1">
      <c r="A597" s="61">
        <v>41503</v>
      </c>
    </row>
    <row r="598" spans="1:1">
      <c r="A598" s="61">
        <v>41504</v>
      </c>
    </row>
    <row r="599" spans="1:1">
      <c r="A599" s="61">
        <v>41505</v>
      </c>
    </row>
    <row r="600" spans="1:1">
      <c r="A600" s="61">
        <v>41506</v>
      </c>
    </row>
    <row r="601" spans="1:1">
      <c r="A601" s="61">
        <v>41507</v>
      </c>
    </row>
    <row r="602" spans="1:1">
      <c r="A602" s="61">
        <v>41508</v>
      </c>
    </row>
    <row r="603" spans="1:1">
      <c r="A603" s="61">
        <v>41509</v>
      </c>
    </row>
    <row r="604" spans="1:1">
      <c r="A604" s="61">
        <v>41510</v>
      </c>
    </row>
    <row r="605" spans="1:1">
      <c r="A605" s="61">
        <v>41511</v>
      </c>
    </row>
    <row r="606" spans="1:1">
      <c r="A606" s="61">
        <v>41512</v>
      </c>
    </row>
    <row r="607" spans="1:1">
      <c r="A607" s="61">
        <v>41513</v>
      </c>
    </row>
    <row r="608" spans="1:1">
      <c r="A608" s="61">
        <v>41514</v>
      </c>
    </row>
    <row r="609" spans="1:1">
      <c r="A609" s="61">
        <v>41515</v>
      </c>
    </row>
    <row r="610" spans="1:1">
      <c r="A610" s="61">
        <v>41516</v>
      </c>
    </row>
    <row r="611" spans="1:1">
      <c r="A611" s="61">
        <v>41517</v>
      </c>
    </row>
    <row r="612" spans="1:1">
      <c r="A612" s="61">
        <v>41518</v>
      </c>
    </row>
    <row r="613" spans="1:1">
      <c r="A613" s="61">
        <v>41519</v>
      </c>
    </row>
    <row r="614" spans="1:1">
      <c r="A614" s="61">
        <v>41520</v>
      </c>
    </row>
    <row r="615" spans="1:1">
      <c r="A615" s="61">
        <v>41521</v>
      </c>
    </row>
    <row r="616" spans="1:1">
      <c r="A616" s="61">
        <v>41522</v>
      </c>
    </row>
    <row r="617" spans="1:1">
      <c r="A617" s="61">
        <v>41523</v>
      </c>
    </row>
    <row r="618" spans="1:1">
      <c r="A618" s="61">
        <v>41524</v>
      </c>
    </row>
    <row r="619" spans="1:1">
      <c r="A619" s="61">
        <v>41525</v>
      </c>
    </row>
    <row r="620" spans="1:1">
      <c r="A620" s="61">
        <v>41526</v>
      </c>
    </row>
    <row r="621" spans="1:1">
      <c r="A621" s="61">
        <v>41527</v>
      </c>
    </row>
    <row r="622" spans="1:1">
      <c r="A622" s="61">
        <v>41528</v>
      </c>
    </row>
    <row r="623" spans="1:1">
      <c r="A623" s="61">
        <v>41529</v>
      </c>
    </row>
    <row r="624" spans="1:1">
      <c r="A624" s="61">
        <v>41530</v>
      </c>
    </row>
    <row r="625" spans="1:1">
      <c r="A625" s="61">
        <v>41531</v>
      </c>
    </row>
    <row r="626" spans="1:1">
      <c r="A626" s="61">
        <v>41532</v>
      </c>
    </row>
    <row r="627" spans="1:1">
      <c r="A627" s="61">
        <v>41533</v>
      </c>
    </row>
    <row r="628" spans="1:1">
      <c r="A628" s="61">
        <v>41534</v>
      </c>
    </row>
    <row r="629" spans="1:1">
      <c r="A629" s="61">
        <v>41535</v>
      </c>
    </row>
    <row r="630" spans="1:1">
      <c r="A630" s="61">
        <v>41536</v>
      </c>
    </row>
    <row r="631" spans="1:1">
      <c r="A631" s="61">
        <v>41537</v>
      </c>
    </row>
    <row r="632" spans="1:1">
      <c r="A632" s="61">
        <v>41538</v>
      </c>
    </row>
    <row r="633" spans="1:1">
      <c r="A633" s="61">
        <v>41539</v>
      </c>
    </row>
    <row r="634" spans="1:1">
      <c r="A634" s="61">
        <v>41540</v>
      </c>
    </row>
    <row r="635" spans="1:1">
      <c r="A635" s="61">
        <v>41541</v>
      </c>
    </row>
    <row r="636" spans="1:1">
      <c r="A636" s="61">
        <v>41542</v>
      </c>
    </row>
    <row r="637" spans="1:1">
      <c r="A637" s="61">
        <v>41543</v>
      </c>
    </row>
    <row r="638" spans="1:1">
      <c r="A638" s="61">
        <v>41544</v>
      </c>
    </row>
    <row r="639" spans="1:1">
      <c r="A639" s="61">
        <v>41545</v>
      </c>
    </row>
    <row r="640" spans="1:1">
      <c r="A640" s="61">
        <v>41546</v>
      </c>
    </row>
    <row r="641" spans="1:1">
      <c r="A641" s="61">
        <v>41547</v>
      </c>
    </row>
    <row r="642" spans="1:1">
      <c r="A642" s="61">
        <v>41548</v>
      </c>
    </row>
    <row r="643" spans="1:1">
      <c r="A643" s="61">
        <v>41549</v>
      </c>
    </row>
    <row r="644" spans="1:1">
      <c r="A644" s="61">
        <v>41550</v>
      </c>
    </row>
    <row r="645" spans="1:1">
      <c r="A645" s="61">
        <v>41551</v>
      </c>
    </row>
    <row r="646" spans="1:1">
      <c r="A646" s="61">
        <v>41552</v>
      </c>
    </row>
    <row r="647" spans="1:1">
      <c r="A647" s="61">
        <v>41553</v>
      </c>
    </row>
    <row r="648" spans="1:1">
      <c r="A648" s="61">
        <v>41554</v>
      </c>
    </row>
    <row r="649" spans="1:1">
      <c r="A649" s="61">
        <v>41555</v>
      </c>
    </row>
    <row r="650" spans="1:1">
      <c r="A650" s="61">
        <v>41556</v>
      </c>
    </row>
    <row r="651" spans="1:1">
      <c r="A651" s="61">
        <v>41557</v>
      </c>
    </row>
    <row r="652" spans="1:1">
      <c r="A652" s="61">
        <v>41558</v>
      </c>
    </row>
    <row r="653" spans="1:1">
      <c r="A653" s="61">
        <v>41559</v>
      </c>
    </row>
    <row r="654" spans="1:1">
      <c r="A654" s="61">
        <v>41560</v>
      </c>
    </row>
    <row r="655" spans="1:1">
      <c r="A655" s="61">
        <v>41561</v>
      </c>
    </row>
    <row r="656" spans="1:1">
      <c r="A656" s="61">
        <v>41562</v>
      </c>
    </row>
    <row r="657" spans="1:1">
      <c r="A657" s="61">
        <v>41563</v>
      </c>
    </row>
    <row r="658" spans="1:1">
      <c r="A658" s="61">
        <v>41564</v>
      </c>
    </row>
    <row r="659" spans="1:1">
      <c r="A659" s="61">
        <v>41565</v>
      </c>
    </row>
    <row r="660" spans="1:1">
      <c r="A660" s="61">
        <v>41566</v>
      </c>
    </row>
    <row r="661" spans="1:1">
      <c r="A661" s="61">
        <v>41567</v>
      </c>
    </row>
    <row r="662" spans="1:1">
      <c r="A662" s="61">
        <v>41568</v>
      </c>
    </row>
    <row r="663" spans="1:1">
      <c r="A663" s="61">
        <v>41569</v>
      </c>
    </row>
    <row r="664" spans="1:1">
      <c r="A664" s="61">
        <v>41570</v>
      </c>
    </row>
    <row r="665" spans="1:1">
      <c r="A665" s="61">
        <v>41571</v>
      </c>
    </row>
    <row r="666" spans="1:1">
      <c r="A666" s="61">
        <v>41572</v>
      </c>
    </row>
    <row r="667" spans="1:1">
      <c r="A667" s="61">
        <v>41573</v>
      </c>
    </row>
    <row r="668" spans="1:1">
      <c r="A668" s="61">
        <v>41574</v>
      </c>
    </row>
    <row r="669" spans="1:1">
      <c r="A669" s="61">
        <v>41575</v>
      </c>
    </row>
    <row r="670" spans="1:1">
      <c r="A670" s="61">
        <v>41576</v>
      </c>
    </row>
    <row r="671" spans="1:1">
      <c r="A671" s="61">
        <v>41577</v>
      </c>
    </row>
    <row r="672" spans="1:1">
      <c r="A672" s="61">
        <v>41578</v>
      </c>
    </row>
    <row r="673" spans="1:1">
      <c r="A673" s="61">
        <v>41579</v>
      </c>
    </row>
    <row r="674" spans="1:1">
      <c r="A674" s="61">
        <v>41580</v>
      </c>
    </row>
    <row r="675" spans="1:1">
      <c r="A675" s="61">
        <v>41581</v>
      </c>
    </row>
    <row r="676" spans="1:1">
      <c r="A676" s="61">
        <v>41582</v>
      </c>
    </row>
    <row r="677" spans="1:1">
      <c r="A677" s="61">
        <v>41583</v>
      </c>
    </row>
    <row r="678" spans="1:1">
      <c r="A678" s="61">
        <v>41584</v>
      </c>
    </row>
    <row r="679" spans="1:1">
      <c r="A679" s="61">
        <v>41585</v>
      </c>
    </row>
    <row r="680" spans="1:1">
      <c r="A680" s="61">
        <v>41586</v>
      </c>
    </row>
    <row r="681" spans="1:1">
      <c r="A681" s="61">
        <v>41587</v>
      </c>
    </row>
    <row r="682" spans="1:1">
      <c r="A682" s="61">
        <v>41588</v>
      </c>
    </row>
    <row r="683" spans="1:1">
      <c r="A683" s="61">
        <v>41589</v>
      </c>
    </row>
    <row r="684" spans="1:1">
      <c r="A684" s="61">
        <v>41590</v>
      </c>
    </row>
    <row r="685" spans="1:1">
      <c r="A685" s="61">
        <v>41591</v>
      </c>
    </row>
    <row r="686" spans="1:1">
      <c r="A686" s="61">
        <v>41592</v>
      </c>
    </row>
    <row r="687" spans="1:1">
      <c r="A687" s="61">
        <v>41593</v>
      </c>
    </row>
    <row r="688" spans="1:1">
      <c r="A688" s="61">
        <v>41594</v>
      </c>
    </row>
    <row r="689" spans="1:1">
      <c r="A689" s="61">
        <v>41595</v>
      </c>
    </row>
    <row r="690" spans="1:1">
      <c r="A690" s="61">
        <v>41596</v>
      </c>
    </row>
    <row r="691" spans="1:1">
      <c r="A691" s="61">
        <v>41597</v>
      </c>
    </row>
    <row r="692" spans="1:1">
      <c r="A692" s="61">
        <v>41598</v>
      </c>
    </row>
    <row r="693" spans="1:1">
      <c r="A693" s="61">
        <v>41599</v>
      </c>
    </row>
    <row r="694" spans="1:1">
      <c r="A694" s="61">
        <v>41600</v>
      </c>
    </row>
    <row r="695" spans="1:1">
      <c r="A695" s="61">
        <v>41601</v>
      </c>
    </row>
    <row r="696" spans="1:1">
      <c r="A696" s="61">
        <v>41602</v>
      </c>
    </row>
    <row r="697" spans="1:1">
      <c r="A697" s="61">
        <v>41603</v>
      </c>
    </row>
    <row r="698" spans="1:1">
      <c r="A698" s="61">
        <v>41604</v>
      </c>
    </row>
    <row r="699" spans="1:1">
      <c r="A699" s="61">
        <v>41605</v>
      </c>
    </row>
    <row r="700" spans="1:1">
      <c r="A700" s="61">
        <v>41606</v>
      </c>
    </row>
    <row r="701" spans="1:1">
      <c r="A701" s="61">
        <v>41607</v>
      </c>
    </row>
    <row r="702" spans="1:1">
      <c r="A702" s="61">
        <v>41608</v>
      </c>
    </row>
    <row r="703" spans="1:1">
      <c r="A703" s="61">
        <v>41609</v>
      </c>
    </row>
    <row r="704" spans="1:1">
      <c r="A704" s="61">
        <v>41610</v>
      </c>
    </row>
    <row r="705" spans="1:1">
      <c r="A705" s="61">
        <v>41611</v>
      </c>
    </row>
    <row r="706" spans="1:1">
      <c r="A706" s="61">
        <v>41612</v>
      </c>
    </row>
    <row r="707" spans="1:1">
      <c r="A707" s="61">
        <v>41613</v>
      </c>
    </row>
    <row r="708" spans="1:1">
      <c r="A708" s="61">
        <v>41614</v>
      </c>
    </row>
    <row r="709" spans="1:1">
      <c r="A709" s="61">
        <v>41615</v>
      </c>
    </row>
    <row r="710" spans="1:1">
      <c r="A710" s="61">
        <v>41616</v>
      </c>
    </row>
    <row r="711" spans="1:1">
      <c r="A711" s="61">
        <v>41617</v>
      </c>
    </row>
    <row r="712" spans="1:1">
      <c r="A712" s="61">
        <v>41618</v>
      </c>
    </row>
    <row r="713" spans="1:1">
      <c r="A713" s="61">
        <v>41619</v>
      </c>
    </row>
    <row r="714" spans="1:1">
      <c r="A714" s="61">
        <v>41620</v>
      </c>
    </row>
    <row r="715" spans="1:1">
      <c r="A715" s="61">
        <v>41621</v>
      </c>
    </row>
    <row r="716" spans="1:1">
      <c r="A716" s="61">
        <v>41622</v>
      </c>
    </row>
    <row r="717" spans="1:1">
      <c r="A717" s="61">
        <v>41623</v>
      </c>
    </row>
    <row r="718" spans="1:1">
      <c r="A718" s="61">
        <v>41624</v>
      </c>
    </row>
    <row r="719" spans="1:1">
      <c r="A719" s="61">
        <v>41625</v>
      </c>
    </row>
    <row r="720" spans="1:1">
      <c r="A720" s="61">
        <v>41626</v>
      </c>
    </row>
    <row r="721" spans="1:1">
      <c r="A721" s="61">
        <v>41627</v>
      </c>
    </row>
    <row r="722" spans="1:1">
      <c r="A722" s="61">
        <v>41628</v>
      </c>
    </row>
    <row r="723" spans="1:1">
      <c r="A723" s="61">
        <v>41629</v>
      </c>
    </row>
    <row r="724" spans="1:1">
      <c r="A724" s="61">
        <v>41630</v>
      </c>
    </row>
    <row r="725" spans="1:1">
      <c r="A725" s="61">
        <v>41631</v>
      </c>
    </row>
    <row r="726" spans="1:1">
      <c r="A726" s="61">
        <v>41632</v>
      </c>
    </row>
    <row r="727" spans="1:1">
      <c r="A727" s="61">
        <v>41633</v>
      </c>
    </row>
    <row r="728" spans="1:1">
      <c r="A728" s="61">
        <v>41634</v>
      </c>
    </row>
    <row r="729" spans="1:1">
      <c r="A729" s="61">
        <v>41635</v>
      </c>
    </row>
    <row r="730" spans="1:1">
      <c r="A730" s="61">
        <v>41636</v>
      </c>
    </row>
    <row r="731" spans="1:1">
      <c r="A731" s="61">
        <v>41637</v>
      </c>
    </row>
    <row r="732" spans="1:1">
      <c r="A732" s="61">
        <v>41638</v>
      </c>
    </row>
    <row r="733" spans="1:1">
      <c r="A733" s="61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view="pageBreakPreview" zoomScale="70" zoomScaleSheetLayoutView="70" workbookViewId="0">
      <selection activeCell="B8" sqref="B8"/>
    </sheetView>
  </sheetViews>
  <sheetFormatPr defaultRowHeight="15"/>
  <cols>
    <col min="1" max="1" width="14.28515625" style="21" bestFit="1" customWidth="1"/>
    <col min="2" max="2" width="80" style="312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110" t="s">
        <v>266</v>
      </c>
      <c r="B1" s="308"/>
      <c r="C1" s="529" t="s">
        <v>101</v>
      </c>
      <c r="D1" s="529"/>
      <c r="E1" s="167"/>
    </row>
    <row r="2" spans="1:12" s="6" customFormat="1">
      <c r="A2" s="112" t="s">
        <v>132</v>
      </c>
      <c r="B2" s="308"/>
      <c r="C2" s="530" t="s">
        <v>459</v>
      </c>
      <c r="D2" s="531"/>
      <c r="E2" s="167"/>
    </row>
    <row r="3" spans="1:12" s="6" customFormat="1">
      <c r="A3" s="112"/>
      <c r="B3" s="308"/>
      <c r="C3" s="111"/>
      <c r="D3" s="111"/>
      <c r="E3" s="167"/>
    </row>
    <row r="4" spans="1:12" s="2" customFormat="1">
      <c r="A4" s="113" t="str">
        <f>'ფორმა N2'!A4</f>
        <v>ანგარიშვალდებული პირის დასახელება:</v>
      </c>
      <c r="B4" s="309"/>
      <c r="C4" s="112"/>
      <c r="D4" s="112"/>
      <c r="E4" s="161"/>
      <c r="L4" s="6"/>
    </row>
    <row r="5" spans="1:12" s="2" customFormat="1">
      <c r="A5" s="173"/>
      <c r="B5" s="12" t="s">
        <v>662</v>
      </c>
      <c r="C5" s="58"/>
      <c r="D5" s="58"/>
      <c r="E5" s="161"/>
    </row>
    <row r="6" spans="1:12" s="2" customFormat="1">
      <c r="A6" s="113"/>
      <c r="B6" s="309"/>
      <c r="C6" s="112"/>
      <c r="D6" s="112"/>
      <c r="E6" s="161"/>
    </row>
    <row r="7" spans="1:12" s="6" customFormat="1" ht="18">
      <c r="A7" s="136"/>
      <c r="B7" s="166"/>
      <c r="C7" s="114"/>
      <c r="D7" s="114"/>
      <c r="E7" s="167"/>
    </row>
    <row r="8" spans="1:12" s="6" customFormat="1" ht="30">
      <c r="A8" s="157" t="s">
        <v>64</v>
      </c>
      <c r="B8" s="115" t="s">
        <v>243</v>
      </c>
      <c r="C8" s="115" t="s">
        <v>66</v>
      </c>
      <c r="D8" s="115" t="s">
        <v>67</v>
      </c>
      <c r="E8" s="167"/>
      <c r="F8" s="20"/>
    </row>
    <row r="9" spans="1:12" s="7" customFormat="1">
      <c r="A9" s="306">
        <v>1</v>
      </c>
      <c r="B9" s="306" t="s">
        <v>65</v>
      </c>
      <c r="C9" s="121">
        <f>SUM(C10,C25)</f>
        <v>48382</v>
      </c>
      <c r="D9" s="121">
        <f>SUM(D10,D25)</f>
        <v>48382</v>
      </c>
      <c r="E9" s="167"/>
    </row>
    <row r="10" spans="1:12" s="7" customFormat="1">
      <c r="A10" s="123">
        <v>1.1000000000000001</v>
      </c>
      <c r="B10" s="123" t="s">
        <v>72</v>
      </c>
      <c r="C10" s="121">
        <f>SUM(C11,C12,C15,C18,C24)</f>
        <v>48382</v>
      </c>
      <c r="D10" s="121">
        <f>SUM(D11,D12,D15,D18,D23,D24)</f>
        <v>48382</v>
      </c>
      <c r="E10" s="167"/>
    </row>
    <row r="11" spans="1:12" s="9" customFormat="1" ht="18">
      <c r="A11" s="124" t="s">
        <v>30</v>
      </c>
      <c r="B11" s="124" t="s">
        <v>71</v>
      </c>
      <c r="C11" s="8"/>
      <c r="D11" s="8"/>
      <c r="E11" s="167"/>
    </row>
    <row r="12" spans="1:12" s="10" customFormat="1">
      <c r="A12" s="124" t="s">
        <v>31</v>
      </c>
      <c r="B12" s="124" t="s">
        <v>305</v>
      </c>
      <c r="C12" s="158">
        <f>SUM(C13:C14)</f>
        <v>30990</v>
      </c>
      <c r="D12" s="158">
        <f>SUM(D13:D14)</f>
        <v>30990</v>
      </c>
      <c r="E12" s="167"/>
    </row>
    <row r="13" spans="1:12" s="3" customFormat="1">
      <c r="A13" s="133" t="s">
        <v>73</v>
      </c>
      <c r="B13" s="133" t="s">
        <v>308</v>
      </c>
      <c r="C13" s="8">
        <v>30990</v>
      </c>
      <c r="D13" s="8">
        <v>30990</v>
      </c>
      <c r="E13" s="167"/>
    </row>
    <row r="14" spans="1:12" s="3" customFormat="1">
      <c r="A14" s="133" t="s">
        <v>100</v>
      </c>
      <c r="B14" s="133" t="s">
        <v>89</v>
      </c>
      <c r="C14" s="8"/>
      <c r="D14" s="8"/>
      <c r="E14" s="167"/>
    </row>
    <row r="15" spans="1:12" s="3" customFormat="1">
      <c r="A15" s="124" t="s">
        <v>74</v>
      </c>
      <c r="B15" s="124" t="s">
        <v>75</v>
      </c>
      <c r="C15" s="158">
        <f>SUM(C16:C17)</f>
        <v>17392</v>
      </c>
      <c r="D15" s="158">
        <f>SUM(D16:D17)</f>
        <v>17392</v>
      </c>
      <c r="E15" s="167"/>
    </row>
    <row r="16" spans="1:12" s="3" customFormat="1">
      <c r="A16" s="133" t="s">
        <v>76</v>
      </c>
      <c r="B16" s="133" t="s">
        <v>78</v>
      </c>
      <c r="C16" s="8">
        <v>17392</v>
      </c>
      <c r="D16" s="8">
        <v>17392</v>
      </c>
      <c r="E16" s="167"/>
    </row>
    <row r="17" spans="1:5" s="3" customFormat="1" ht="30">
      <c r="A17" s="133" t="s">
        <v>77</v>
      </c>
      <c r="B17" s="133" t="s">
        <v>102</v>
      </c>
      <c r="C17" s="8"/>
      <c r="D17" s="8"/>
      <c r="E17" s="167"/>
    </row>
    <row r="18" spans="1:5" s="3" customFormat="1">
      <c r="A18" s="124" t="s">
        <v>79</v>
      </c>
      <c r="B18" s="124" t="s">
        <v>395</v>
      </c>
      <c r="C18" s="158">
        <f>SUM(C19:C22)</f>
        <v>0</v>
      </c>
      <c r="D18" s="158">
        <f>SUM(D19:D22)</f>
        <v>0</v>
      </c>
      <c r="E18" s="167"/>
    </row>
    <row r="19" spans="1:5" s="3" customFormat="1">
      <c r="A19" s="133" t="s">
        <v>80</v>
      </c>
      <c r="B19" s="133" t="s">
        <v>81</v>
      </c>
      <c r="C19" s="8"/>
      <c r="D19" s="8"/>
      <c r="E19" s="167"/>
    </row>
    <row r="20" spans="1:5" s="3" customFormat="1" ht="30">
      <c r="A20" s="133" t="s">
        <v>84</v>
      </c>
      <c r="B20" s="133" t="s">
        <v>82</v>
      </c>
      <c r="C20" s="8"/>
      <c r="D20" s="8"/>
      <c r="E20" s="167"/>
    </row>
    <row r="21" spans="1:5" s="3" customFormat="1">
      <c r="A21" s="133" t="s">
        <v>85</v>
      </c>
      <c r="B21" s="133" t="s">
        <v>83</v>
      </c>
      <c r="C21" s="8"/>
      <c r="D21" s="8"/>
      <c r="E21" s="167"/>
    </row>
    <row r="22" spans="1:5" s="3" customFormat="1">
      <c r="A22" s="133" t="s">
        <v>86</v>
      </c>
      <c r="B22" s="133" t="s">
        <v>422</v>
      </c>
      <c r="C22" s="8"/>
      <c r="D22" s="8"/>
      <c r="E22" s="167"/>
    </row>
    <row r="23" spans="1:5" s="3" customFormat="1">
      <c r="A23" s="124" t="s">
        <v>87</v>
      </c>
      <c r="B23" s="124" t="s">
        <v>423</v>
      </c>
      <c r="C23" s="333"/>
      <c r="D23" s="8"/>
      <c r="E23" s="167"/>
    </row>
    <row r="24" spans="1:5" s="3" customFormat="1">
      <c r="A24" s="124" t="s">
        <v>245</v>
      </c>
      <c r="B24" s="124" t="s">
        <v>429</v>
      </c>
      <c r="C24" s="8"/>
      <c r="D24" s="8">
        <v>0</v>
      </c>
      <c r="E24" s="167"/>
    </row>
    <row r="25" spans="1:5" s="3" customFormat="1">
      <c r="A25" s="123">
        <v>1.2</v>
      </c>
      <c r="B25" s="306" t="s">
        <v>88</v>
      </c>
      <c r="C25" s="121">
        <f>SUM(C26,C30)</f>
        <v>0</v>
      </c>
      <c r="D25" s="121">
        <f>SUM(D26,D30)</f>
        <v>0</v>
      </c>
      <c r="E25" s="167"/>
    </row>
    <row r="26" spans="1:5">
      <c r="A26" s="124" t="s">
        <v>32</v>
      </c>
      <c r="B26" s="124" t="s">
        <v>308</v>
      </c>
      <c r="C26" s="158">
        <f>SUM(C27:C29)</f>
        <v>0</v>
      </c>
      <c r="D26" s="158">
        <f>SUM(D27:D29)</f>
        <v>0</v>
      </c>
      <c r="E26" s="167"/>
    </row>
    <row r="27" spans="1:5">
      <c r="A27" s="307" t="s">
        <v>90</v>
      </c>
      <c r="B27" s="133" t="s">
        <v>306</v>
      </c>
      <c r="C27" s="8">
        <v>0</v>
      </c>
      <c r="D27" s="8">
        <v>0</v>
      </c>
      <c r="E27" s="167"/>
    </row>
    <row r="28" spans="1:5">
      <c r="A28" s="307" t="s">
        <v>91</v>
      </c>
      <c r="B28" s="133" t="s">
        <v>309</v>
      </c>
      <c r="C28" s="8"/>
      <c r="D28" s="8"/>
      <c r="E28" s="167"/>
    </row>
    <row r="29" spans="1:5">
      <c r="A29" s="307" t="s">
        <v>432</v>
      </c>
      <c r="B29" s="133" t="s">
        <v>307</v>
      </c>
      <c r="C29" s="8"/>
      <c r="D29" s="8"/>
      <c r="E29" s="167"/>
    </row>
    <row r="30" spans="1:5">
      <c r="A30" s="124" t="s">
        <v>33</v>
      </c>
      <c r="B30" s="330" t="s">
        <v>430</v>
      </c>
      <c r="C30" s="8"/>
      <c r="D30" s="8"/>
      <c r="E30" s="167"/>
    </row>
    <row r="31" spans="1:5" s="22" customFormat="1" ht="12.75">
      <c r="B31" s="310"/>
    </row>
    <row r="32" spans="1:5" s="2" customFormat="1">
      <c r="A32" s="1"/>
      <c r="B32" s="311"/>
      <c r="E32" s="5"/>
    </row>
    <row r="33" spans="1:9" s="2" customFormat="1">
      <c r="B33" s="311"/>
      <c r="E33" s="5"/>
    </row>
    <row r="34" spans="1:9">
      <c r="A34" s="1"/>
    </row>
    <row r="35" spans="1:9">
      <c r="A35" s="2"/>
    </row>
    <row r="36" spans="1:9" s="2" customFormat="1">
      <c r="A36" s="102" t="s">
        <v>99</v>
      </c>
      <c r="B36" s="311"/>
      <c r="E36" s="5"/>
    </row>
    <row r="37" spans="1:9" s="2" customFormat="1">
      <c r="B37" s="311"/>
      <c r="E37"/>
      <c r="F37"/>
      <c r="G37"/>
      <c r="H37"/>
      <c r="I37"/>
    </row>
    <row r="38" spans="1:9" s="2" customFormat="1">
      <c r="B38" s="311"/>
      <c r="D38" s="12"/>
      <c r="E38"/>
      <c r="F38"/>
      <c r="G38"/>
      <c r="H38"/>
      <c r="I38"/>
    </row>
    <row r="39" spans="1:9" s="2" customFormat="1">
      <c r="A39"/>
      <c r="B39" s="313" t="s">
        <v>426</v>
      </c>
      <c r="D39" s="12"/>
      <c r="E39"/>
      <c r="F39"/>
      <c r="G39"/>
      <c r="H39"/>
      <c r="I39"/>
    </row>
    <row r="40" spans="1:9" s="2" customFormat="1">
      <c r="A40"/>
      <c r="B40" s="311" t="s">
        <v>264</v>
      </c>
      <c r="D40" s="12"/>
      <c r="E40"/>
      <c r="F40"/>
      <c r="G40"/>
      <c r="H40"/>
      <c r="I40"/>
    </row>
    <row r="41" spans="1:9" customFormat="1" ht="12.75">
      <c r="B41" s="314" t="s">
        <v>131</v>
      </c>
    </row>
    <row r="42" spans="1:9" customFormat="1" ht="12.75">
      <c r="B42" s="315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93"/>
  <sheetViews>
    <sheetView showGridLines="0" view="pageBreakPreview" zoomScale="70" zoomScaleSheetLayoutView="70" workbookViewId="0">
      <selection activeCell="B8" sqref="B8"/>
    </sheetView>
  </sheetViews>
  <sheetFormatPr defaultRowHeight="15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6" width="9.140625" style="21"/>
    <col min="7" max="7" width="13.85546875" style="21" customWidth="1"/>
    <col min="8" max="16384" width="9.140625" style="21"/>
  </cols>
  <sheetData>
    <row r="1" spans="1:12">
      <c r="A1" s="110" t="s">
        <v>299</v>
      </c>
      <c r="B1" s="168"/>
      <c r="C1" s="529" t="s">
        <v>101</v>
      </c>
      <c r="D1" s="529"/>
      <c r="E1" s="207"/>
    </row>
    <row r="2" spans="1:12">
      <c r="A2" s="112" t="s">
        <v>132</v>
      </c>
      <c r="B2" s="168"/>
      <c r="C2" s="527" t="s">
        <v>459</v>
      </c>
      <c r="D2" s="528"/>
      <c r="E2" s="207"/>
    </row>
    <row r="3" spans="1:12">
      <c r="A3" s="112"/>
      <c r="B3" s="168"/>
      <c r="C3" s="111"/>
      <c r="D3" s="111"/>
      <c r="E3" s="207"/>
    </row>
    <row r="4" spans="1:12" s="2" customFormat="1">
      <c r="A4" s="113" t="str">
        <f>'ფორმა N2'!A4</f>
        <v>ანგარიშვალდებული პირის დასახელება:</v>
      </c>
      <c r="B4" s="113"/>
      <c r="C4" s="112"/>
      <c r="D4" s="112"/>
      <c r="E4" s="161"/>
      <c r="L4" s="21"/>
    </row>
    <row r="5" spans="1:12" s="2" customFormat="1">
      <c r="A5" s="174"/>
      <c r="B5" s="164" t="s">
        <v>662</v>
      </c>
      <c r="C5" s="58"/>
      <c r="D5" s="58"/>
      <c r="E5" s="161"/>
    </row>
    <row r="6" spans="1:12" s="2" customFormat="1">
      <c r="A6" s="113"/>
      <c r="B6" s="113"/>
      <c r="C6" s="112"/>
      <c r="D6" s="112"/>
      <c r="E6" s="161"/>
    </row>
    <row r="7" spans="1:12" s="6" customFormat="1">
      <c r="A7" s="136"/>
      <c r="B7" s="136"/>
      <c r="C7" s="114"/>
      <c r="D7" s="114"/>
      <c r="E7" s="208"/>
    </row>
    <row r="8" spans="1:12" s="6" customFormat="1" ht="30">
      <c r="A8" s="157" t="s">
        <v>64</v>
      </c>
      <c r="B8" s="115" t="s">
        <v>11</v>
      </c>
      <c r="C8" s="115" t="s">
        <v>10</v>
      </c>
      <c r="D8" s="115" t="s">
        <v>9</v>
      </c>
      <c r="E8" s="208"/>
    </row>
    <row r="9" spans="1:12" s="9" customFormat="1" ht="18">
      <c r="A9" s="13">
        <v>1</v>
      </c>
      <c r="B9" s="13" t="s">
        <v>57</v>
      </c>
      <c r="C9" s="491">
        <f>SUM(C10,C13,C52,C55,C56,C57,C74,C75)</f>
        <v>82222.38</v>
      </c>
      <c r="D9" s="491">
        <f>SUM(D10,D13,D52,D55,D56,D57,D63,D70,D71,D75)</f>
        <v>82622.38</v>
      </c>
      <c r="E9" s="209"/>
      <c r="G9" s="495">
        <f>D9-C9</f>
        <v>400</v>
      </c>
    </row>
    <row r="10" spans="1:12" s="9" customFormat="1" ht="18">
      <c r="A10" s="14">
        <v>1.1000000000000001</v>
      </c>
      <c r="B10" s="14" t="s">
        <v>58</v>
      </c>
      <c r="C10" s="120">
        <f>SUM(C11:C12)</f>
        <v>10650</v>
      </c>
      <c r="D10" s="120">
        <f>SUM(D11:D12)</f>
        <v>10650</v>
      </c>
      <c r="E10" s="209"/>
    </row>
    <row r="11" spans="1:12" s="9" customFormat="1" ht="16.5" customHeight="1">
      <c r="A11" s="16" t="s">
        <v>30</v>
      </c>
      <c r="B11" s="16" t="s">
        <v>59</v>
      </c>
      <c r="C11" s="32">
        <v>10650</v>
      </c>
      <c r="D11" s="33">
        <v>10650</v>
      </c>
      <c r="E11" s="209"/>
    </row>
    <row r="12" spans="1:12" ht="16.5" customHeight="1">
      <c r="A12" s="16" t="s">
        <v>31</v>
      </c>
      <c r="B12" s="16" t="s">
        <v>0</v>
      </c>
      <c r="C12" s="32"/>
      <c r="D12" s="33"/>
      <c r="E12" s="207"/>
    </row>
    <row r="13" spans="1:12">
      <c r="A13" s="14">
        <v>1.2</v>
      </c>
      <c r="B13" s="14" t="s">
        <v>60</v>
      </c>
      <c r="C13" s="492">
        <f>SUM(C14,C17,C29:C32,C35,C36,C42,C43,C44,C45,C46,C50,C51)</f>
        <v>44522.5</v>
      </c>
      <c r="D13" s="120">
        <f>SUM(D14,D17,D29:D32,D35,D36,D42,D43,D44,D45,D46,D50,D51)</f>
        <v>44922.5</v>
      </c>
      <c r="E13" s="207"/>
    </row>
    <row r="14" spans="1:12">
      <c r="A14" s="16" t="s">
        <v>32</v>
      </c>
      <c r="B14" s="16" t="s">
        <v>1</v>
      </c>
      <c r="C14" s="119">
        <f>SUM(C15:C16)</f>
        <v>2955</v>
      </c>
      <c r="D14" s="119">
        <f>SUM(D15:D16)</f>
        <v>2955</v>
      </c>
      <c r="E14" s="207"/>
    </row>
    <row r="15" spans="1:12" ht="17.25" customHeight="1">
      <c r="A15" s="17" t="s">
        <v>90</v>
      </c>
      <c r="B15" s="17" t="s">
        <v>61</v>
      </c>
      <c r="C15" s="35">
        <v>2955</v>
      </c>
      <c r="D15" s="35">
        <v>2955</v>
      </c>
      <c r="E15" s="207"/>
    </row>
    <row r="16" spans="1:12" ht="17.25" customHeight="1">
      <c r="A16" s="17" t="s">
        <v>91</v>
      </c>
      <c r="B16" s="17" t="s">
        <v>62</v>
      </c>
      <c r="C16" s="34"/>
      <c r="D16" s="35"/>
      <c r="E16" s="207"/>
    </row>
    <row r="17" spans="1:7">
      <c r="A17" s="16" t="s">
        <v>33</v>
      </c>
      <c r="B17" s="16" t="s">
        <v>2</v>
      </c>
      <c r="C17" s="119">
        <f>SUM(C18:C23,C28)</f>
        <v>2632.9</v>
      </c>
      <c r="D17" s="119">
        <f>SUM(D18:D23,D28)</f>
        <v>2632.9</v>
      </c>
      <c r="E17" s="207"/>
    </row>
    <row r="18" spans="1:7" ht="30">
      <c r="A18" s="17" t="s">
        <v>12</v>
      </c>
      <c r="B18" s="17" t="s">
        <v>244</v>
      </c>
      <c r="C18" s="37">
        <v>1066.6500000000001</v>
      </c>
      <c r="D18" s="37">
        <v>1066.6500000000001</v>
      </c>
      <c r="E18" s="207"/>
    </row>
    <row r="19" spans="1:7">
      <c r="A19" s="17" t="s">
        <v>13</v>
      </c>
      <c r="B19" s="17" t="s">
        <v>14</v>
      </c>
      <c r="C19" s="36"/>
      <c r="D19" s="38"/>
      <c r="E19" s="207"/>
    </row>
    <row r="20" spans="1:7" ht="30">
      <c r="A20" s="17" t="s">
        <v>278</v>
      </c>
      <c r="B20" s="17" t="s">
        <v>22</v>
      </c>
      <c r="C20" s="36">
        <v>0</v>
      </c>
      <c r="D20" s="39">
        <v>0</v>
      </c>
      <c r="E20" s="207"/>
    </row>
    <row r="21" spans="1:7">
      <c r="A21" s="17" t="s">
        <v>279</v>
      </c>
      <c r="B21" s="17" t="s">
        <v>15</v>
      </c>
      <c r="C21" s="39">
        <v>1510</v>
      </c>
      <c r="D21" s="39">
        <v>1510</v>
      </c>
      <c r="E21" s="207"/>
      <c r="G21" s="365"/>
    </row>
    <row r="22" spans="1:7">
      <c r="A22" s="17" t="s">
        <v>280</v>
      </c>
      <c r="B22" s="17" t="s">
        <v>16</v>
      </c>
      <c r="C22" s="36"/>
      <c r="D22" s="39">
        <v>0</v>
      </c>
      <c r="E22" s="207"/>
    </row>
    <row r="23" spans="1:7">
      <c r="A23" s="17" t="s">
        <v>281</v>
      </c>
      <c r="B23" s="17" t="s">
        <v>17</v>
      </c>
      <c r="C23" s="171">
        <f>SUM(C24:C27)</f>
        <v>56.25</v>
      </c>
      <c r="D23" s="171">
        <f>SUM(D24:D27)</f>
        <v>56.25</v>
      </c>
      <c r="E23" s="207"/>
    </row>
    <row r="24" spans="1:7" ht="16.5" customHeight="1">
      <c r="A24" s="18" t="s">
        <v>282</v>
      </c>
      <c r="B24" s="18" t="s">
        <v>18</v>
      </c>
      <c r="C24" s="36">
        <v>0</v>
      </c>
      <c r="D24" s="39">
        <v>0</v>
      </c>
      <c r="E24" s="207"/>
    </row>
    <row r="25" spans="1:7" ht="16.5" customHeight="1">
      <c r="A25" s="18" t="s">
        <v>283</v>
      </c>
      <c r="B25" s="18" t="s">
        <v>19</v>
      </c>
      <c r="C25" s="36">
        <v>0</v>
      </c>
      <c r="D25" s="39">
        <v>0</v>
      </c>
      <c r="E25" s="207"/>
    </row>
    <row r="26" spans="1:7" ht="16.5" customHeight="1">
      <c r="A26" s="18" t="s">
        <v>284</v>
      </c>
      <c r="B26" s="18" t="s">
        <v>20</v>
      </c>
      <c r="C26" s="39">
        <v>56.25</v>
      </c>
      <c r="D26" s="39">
        <v>56.25</v>
      </c>
      <c r="E26" s="207"/>
    </row>
    <row r="27" spans="1:7" ht="16.5" customHeight="1">
      <c r="A27" s="18" t="s">
        <v>285</v>
      </c>
      <c r="B27" s="18" t="s">
        <v>23</v>
      </c>
      <c r="C27" s="36">
        <v>0</v>
      </c>
      <c r="D27" s="39">
        <v>0</v>
      </c>
      <c r="E27" s="207"/>
    </row>
    <row r="28" spans="1:7">
      <c r="A28" s="17" t="s">
        <v>286</v>
      </c>
      <c r="B28" s="17" t="s">
        <v>21</v>
      </c>
      <c r="C28" s="36"/>
      <c r="D28" s="40"/>
      <c r="E28" s="207"/>
    </row>
    <row r="29" spans="1:7">
      <c r="A29" s="16" t="s">
        <v>34</v>
      </c>
      <c r="B29" s="16" t="s">
        <v>3</v>
      </c>
      <c r="C29" s="33">
        <v>130</v>
      </c>
      <c r="D29" s="33">
        <v>130</v>
      </c>
      <c r="E29" s="207"/>
    </row>
    <row r="30" spans="1:7">
      <c r="A30" s="16" t="s">
        <v>35</v>
      </c>
      <c r="B30" s="16" t="s">
        <v>4</v>
      </c>
      <c r="C30" s="33">
        <v>2090.3000000000002</v>
      </c>
      <c r="D30" s="33">
        <v>2090.3000000000002</v>
      </c>
      <c r="E30" s="207"/>
    </row>
    <row r="31" spans="1:7">
      <c r="A31" s="16" t="s">
        <v>36</v>
      </c>
      <c r="B31" s="16" t="s">
        <v>5</v>
      </c>
      <c r="C31" s="32"/>
      <c r="D31" s="33"/>
      <c r="E31" s="207"/>
    </row>
    <row r="32" spans="1:7" ht="30">
      <c r="A32" s="16" t="s">
        <v>37</v>
      </c>
      <c r="B32" s="16" t="s">
        <v>63</v>
      </c>
      <c r="C32" s="119">
        <f>SUM(C33:C34)</f>
        <v>15322</v>
      </c>
      <c r="D32" s="119">
        <f>SUM(D33:D34)</f>
        <v>15322</v>
      </c>
      <c r="E32" s="207"/>
    </row>
    <row r="33" spans="1:6">
      <c r="A33" s="17" t="s">
        <v>287</v>
      </c>
      <c r="B33" s="17" t="s">
        <v>56</v>
      </c>
      <c r="C33" s="33">
        <v>15262</v>
      </c>
      <c r="D33" s="33">
        <v>15262</v>
      </c>
      <c r="E33" s="207"/>
    </row>
    <row r="34" spans="1:6">
      <c r="A34" s="17" t="s">
        <v>288</v>
      </c>
      <c r="B34" s="17" t="s">
        <v>55</v>
      </c>
      <c r="C34" s="33">
        <v>60</v>
      </c>
      <c r="D34" s="33">
        <v>60</v>
      </c>
      <c r="E34" s="207"/>
    </row>
    <row r="35" spans="1:6">
      <c r="A35" s="16" t="s">
        <v>38</v>
      </c>
      <c r="B35" s="16" t="s">
        <v>49</v>
      </c>
      <c r="C35" s="509">
        <v>89.62</v>
      </c>
      <c r="D35" s="509">
        <v>89.62</v>
      </c>
      <c r="E35" s="207"/>
    </row>
    <row r="36" spans="1:6">
      <c r="A36" s="16" t="s">
        <v>39</v>
      </c>
      <c r="B36" s="16" t="s">
        <v>349</v>
      </c>
      <c r="C36" s="119">
        <f>SUM(C37:C41)</f>
        <v>11475.68</v>
      </c>
      <c r="D36" s="119">
        <f>SUM(D37:D41)</f>
        <v>11475.68</v>
      </c>
      <c r="E36" s="207"/>
    </row>
    <row r="37" spans="1:6">
      <c r="A37" s="17" t="s">
        <v>346</v>
      </c>
      <c r="B37" s="17" t="s">
        <v>350</v>
      </c>
      <c r="C37" s="32">
        <v>3850</v>
      </c>
      <c r="D37" s="32">
        <v>3850</v>
      </c>
      <c r="E37" s="207"/>
    </row>
    <row r="38" spans="1:6">
      <c r="A38" s="17" t="s">
        <v>347</v>
      </c>
      <c r="B38" s="17" t="s">
        <v>351</v>
      </c>
      <c r="C38" s="510">
        <v>3125.68</v>
      </c>
      <c r="D38" s="510">
        <v>3125.68</v>
      </c>
      <c r="E38" s="207"/>
    </row>
    <row r="39" spans="1:6">
      <c r="A39" s="17" t="s">
        <v>348</v>
      </c>
      <c r="B39" s="17" t="s">
        <v>354</v>
      </c>
      <c r="C39" s="33">
        <v>0</v>
      </c>
      <c r="D39" s="33">
        <v>0</v>
      </c>
      <c r="E39" s="207"/>
    </row>
    <row r="40" spans="1:6">
      <c r="A40" s="17" t="s">
        <v>353</v>
      </c>
      <c r="B40" s="17" t="s">
        <v>494</v>
      </c>
      <c r="C40" s="33">
        <v>4500</v>
      </c>
      <c r="D40" s="33">
        <v>4500</v>
      </c>
      <c r="E40" s="207"/>
    </row>
    <row r="41" spans="1:6">
      <c r="A41" s="17" t="s">
        <v>355</v>
      </c>
      <c r="B41" s="17" t="s">
        <v>352</v>
      </c>
      <c r="C41" s="33">
        <v>0</v>
      </c>
      <c r="D41" s="33">
        <v>0</v>
      </c>
      <c r="E41" s="207"/>
    </row>
    <row r="42" spans="1:6" ht="30">
      <c r="A42" s="16" t="s">
        <v>40</v>
      </c>
      <c r="B42" s="16" t="s">
        <v>28</v>
      </c>
      <c r="C42" s="33">
        <v>1000</v>
      </c>
      <c r="D42" s="33">
        <v>1000</v>
      </c>
      <c r="E42" s="207"/>
    </row>
    <row r="43" spans="1:6">
      <c r="A43" s="16" t="s">
        <v>41</v>
      </c>
      <c r="B43" s="16" t="s">
        <v>24</v>
      </c>
      <c r="C43" s="32">
        <v>0</v>
      </c>
      <c r="D43" s="33">
        <v>0</v>
      </c>
      <c r="E43" s="207"/>
    </row>
    <row r="44" spans="1:6">
      <c r="A44" s="16" t="s">
        <v>42</v>
      </c>
      <c r="B44" s="16" t="s">
        <v>25</v>
      </c>
      <c r="C44" s="32"/>
      <c r="D44" s="33"/>
      <c r="E44" s="207"/>
    </row>
    <row r="45" spans="1:6">
      <c r="A45" s="16" t="s">
        <v>43</v>
      </c>
      <c r="B45" s="16" t="s">
        <v>26</v>
      </c>
      <c r="C45" s="32"/>
      <c r="D45" s="33"/>
      <c r="E45" s="207"/>
    </row>
    <row r="46" spans="1:6">
      <c r="A46" s="16" t="s">
        <v>44</v>
      </c>
      <c r="B46" s="16" t="s">
        <v>293</v>
      </c>
      <c r="C46" s="119">
        <f>SUM(C47:C49)</f>
        <v>8652</v>
      </c>
      <c r="D46" s="119">
        <f>SUM(D47:D49)</f>
        <v>9052</v>
      </c>
      <c r="E46" s="207"/>
    </row>
    <row r="47" spans="1:6">
      <c r="A47" s="133" t="s">
        <v>360</v>
      </c>
      <c r="B47" s="133" t="s">
        <v>363</v>
      </c>
      <c r="C47" s="33">
        <v>8652</v>
      </c>
      <c r="D47" s="33">
        <v>9052</v>
      </c>
      <c r="E47" s="207"/>
      <c r="F47" s="364"/>
    </row>
    <row r="48" spans="1:6">
      <c r="A48" s="133" t="s">
        <v>361</v>
      </c>
      <c r="B48" s="133" t="s">
        <v>362</v>
      </c>
      <c r="C48" s="32"/>
      <c r="D48" s="33"/>
      <c r="E48" s="207"/>
    </row>
    <row r="49" spans="1:5">
      <c r="A49" s="133" t="s">
        <v>364</v>
      </c>
      <c r="B49" s="133" t="s">
        <v>365</v>
      </c>
      <c r="C49" s="32">
        <v>0</v>
      </c>
      <c r="D49" s="33">
        <v>0</v>
      </c>
      <c r="E49" s="207"/>
    </row>
    <row r="50" spans="1:5" ht="26.25" customHeight="1">
      <c r="A50" s="16" t="s">
        <v>45</v>
      </c>
      <c r="B50" s="16" t="s">
        <v>29</v>
      </c>
      <c r="C50" s="32"/>
      <c r="D50" s="33"/>
      <c r="E50" s="207"/>
    </row>
    <row r="51" spans="1:5">
      <c r="A51" s="16" t="s">
        <v>46</v>
      </c>
      <c r="B51" s="16" t="s">
        <v>6</v>
      </c>
      <c r="C51" s="33">
        <v>175</v>
      </c>
      <c r="D51" s="33">
        <v>175</v>
      </c>
      <c r="E51" s="207"/>
    </row>
    <row r="52" spans="1:5" ht="30">
      <c r="A52" s="14">
        <v>1.3</v>
      </c>
      <c r="B52" s="123" t="s">
        <v>392</v>
      </c>
      <c r="C52" s="120">
        <f>SUM(C53:C54)</f>
        <v>27049.88</v>
      </c>
      <c r="D52" s="120">
        <f>SUM(D53:D54)</f>
        <v>27049.88</v>
      </c>
      <c r="E52" s="207"/>
    </row>
    <row r="53" spans="1:5" ht="30">
      <c r="A53" s="16" t="s">
        <v>50</v>
      </c>
      <c r="B53" s="16" t="s">
        <v>48</v>
      </c>
      <c r="C53" s="509">
        <v>27049.88</v>
      </c>
      <c r="D53" s="509">
        <v>27049.88</v>
      </c>
      <c r="E53" s="207"/>
    </row>
    <row r="54" spans="1:5">
      <c r="A54" s="16" t="s">
        <v>51</v>
      </c>
      <c r="B54" s="16" t="s">
        <v>47</v>
      </c>
      <c r="C54" s="32"/>
      <c r="D54" s="33"/>
      <c r="E54" s="207"/>
    </row>
    <row r="55" spans="1:5">
      <c r="A55" s="14">
        <v>1.4</v>
      </c>
      <c r="B55" s="14" t="s">
        <v>394</v>
      </c>
      <c r="C55" s="32"/>
      <c r="D55" s="33"/>
      <c r="E55" s="207"/>
    </row>
    <row r="56" spans="1:5">
      <c r="A56" s="14">
        <v>1.5</v>
      </c>
      <c r="B56" s="14" t="s">
        <v>7</v>
      </c>
      <c r="C56" s="36"/>
      <c r="D56" s="39"/>
      <c r="E56" s="207"/>
    </row>
    <row r="57" spans="1:5">
      <c r="A57" s="14">
        <v>1.6</v>
      </c>
      <c r="B57" s="44" t="s">
        <v>8</v>
      </c>
      <c r="C57" s="120">
        <f>SUM(C58:C62)</f>
        <v>0</v>
      </c>
      <c r="D57" s="120">
        <f>SUM(D58:D62)</f>
        <v>0</v>
      </c>
      <c r="E57" s="207"/>
    </row>
    <row r="58" spans="1:5">
      <c r="A58" s="16" t="s">
        <v>294</v>
      </c>
      <c r="B58" s="45" t="s">
        <v>52</v>
      </c>
      <c r="C58" s="36"/>
      <c r="D58" s="39"/>
      <c r="E58" s="207"/>
    </row>
    <row r="59" spans="1:5" ht="30">
      <c r="A59" s="16" t="s">
        <v>295</v>
      </c>
      <c r="B59" s="45" t="s">
        <v>54</v>
      </c>
      <c r="C59" s="36"/>
      <c r="D59" s="39"/>
      <c r="E59" s="207"/>
    </row>
    <row r="60" spans="1:5">
      <c r="A60" s="16" t="s">
        <v>296</v>
      </c>
      <c r="B60" s="45" t="s">
        <v>53</v>
      </c>
      <c r="C60" s="39"/>
      <c r="D60" s="39"/>
      <c r="E60" s="207"/>
    </row>
    <row r="61" spans="1:5">
      <c r="A61" s="16" t="s">
        <v>297</v>
      </c>
      <c r="B61" s="45" t="s">
        <v>27</v>
      </c>
      <c r="C61" s="36"/>
      <c r="D61" s="39"/>
      <c r="E61" s="207"/>
    </row>
    <row r="62" spans="1:5">
      <c r="A62" s="16" t="s">
        <v>332</v>
      </c>
      <c r="B62" s="283" t="s">
        <v>333</v>
      </c>
      <c r="C62" s="36"/>
      <c r="D62" s="284"/>
      <c r="E62" s="207"/>
    </row>
    <row r="63" spans="1:5">
      <c r="A63" s="13">
        <v>2</v>
      </c>
      <c r="B63" s="46" t="s">
        <v>98</v>
      </c>
      <c r="C63" s="337"/>
      <c r="D63" s="172">
        <f>SUM(D64:D69)</f>
        <v>0</v>
      </c>
      <c r="E63" s="207"/>
    </row>
    <row r="64" spans="1:5">
      <c r="A64" s="15">
        <v>2.1</v>
      </c>
      <c r="B64" s="47" t="s">
        <v>92</v>
      </c>
      <c r="C64" s="337"/>
      <c r="D64" s="41"/>
      <c r="E64" s="207"/>
    </row>
    <row r="65" spans="1:5">
      <c r="A65" s="15">
        <v>2.2000000000000002</v>
      </c>
      <c r="B65" s="47" t="s">
        <v>96</v>
      </c>
      <c r="C65" s="339"/>
      <c r="D65" s="42"/>
      <c r="E65" s="207"/>
    </row>
    <row r="66" spans="1:5">
      <c r="A66" s="15">
        <v>2.2999999999999998</v>
      </c>
      <c r="B66" s="47" t="s">
        <v>95</v>
      </c>
      <c r="C66" s="339"/>
      <c r="D66" s="42"/>
      <c r="E66" s="207"/>
    </row>
    <row r="67" spans="1:5">
      <c r="A67" s="15">
        <v>2.4</v>
      </c>
      <c r="B67" s="47" t="s">
        <v>97</v>
      </c>
      <c r="C67" s="339"/>
      <c r="D67" s="42"/>
      <c r="E67" s="207"/>
    </row>
    <row r="68" spans="1:5">
      <c r="A68" s="15">
        <v>2.5</v>
      </c>
      <c r="B68" s="47" t="s">
        <v>93</v>
      </c>
      <c r="C68" s="339"/>
      <c r="D68" s="42"/>
      <c r="E68" s="207"/>
    </row>
    <row r="69" spans="1:5">
      <c r="A69" s="15">
        <v>2.6</v>
      </c>
      <c r="B69" s="47" t="s">
        <v>94</v>
      </c>
      <c r="C69" s="339"/>
      <c r="D69" s="42">
        <v>0</v>
      </c>
      <c r="E69" s="207"/>
    </row>
    <row r="70" spans="1:5" s="2" customFormat="1">
      <c r="A70" s="13">
        <v>3</v>
      </c>
      <c r="B70" s="335" t="s">
        <v>427</v>
      </c>
      <c r="C70" s="338"/>
      <c r="D70" s="336"/>
      <c r="E70" s="156"/>
    </row>
    <row r="71" spans="1:5" s="2" customFormat="1">
      <c r="A71" s="13">
        <v>4</v>
      </c>
      <c r="B71" s="13" t="s">
        <v>246</v>
      </c>
      <c r="C71" s="338">
        <f>SUM(C72:C73)</f>
        <v>0</v>
      </c>
      <c r="D71" s="121">
        <f>SUM(D72:D73)</f>
        <v>0</v>
      </c>
      <c r="E71" s="156"/>
    </row>
    <row r="72" spans="1:5" s="2" customFormat="1">
      <c r="A72" s="15">
        <v>4.0999999999999996</v>
      </c>
      <c r="B72" s="15" t="s">
        <v>247</v>
      </c>
      <c r="C72" s="8"/>
      <c r="D72" s="8"/>
      <c r="E72" s="156"/>
    </row>
    <row r="73" spans="1:5" s="2" customFormat="1">
      <c r="A73" s="15">
        <v>4.2</v>
      </c>
      <c r="B73" s="15" t="s">
        <v>248</v>
      </c>
      <c r="C73" s="8"/>
      <c r="D73" s="8"/>
      <c r="E73" s="156"/>
    </row>
    <row r="74" spans="1:5" s="2" customFormat="1">
      <c r="A74" s="13">
        <v>5</v>
      </c>
      <c r="B74" s="334" t="s">
        <v>276</v>
      </c>
      <c r="C74" s="8"/>
      <c r="D74" s="121"/>
      <c r="E74" s="156"/>
    </row>
    <row r="75" spans="1:5" s="2" customFormat="1" ht="30">
      <c r="A75" s="13">
        <v>6</v>
      </c>
      <c r="B75" s="334" t="s">
        <v>434</v>
      </c>
      <c r="C75" s="120">
        <f>SUM(C76:C81)</f>
        <v>0</v>
      </c>
      <c r="D75" s="120">
        <f>SUM(D76:D81)</f>
        <v>0</v>
      </c>
      <c r="E75" s="156"/>
    </row>
    <row r="76" spans="1:5" s="2" customFormat="1">
      <c r="A76" s="15">
        <v>6.1</v>
      </c>
      <c r="B76" s="15" t="s">
        <v>68</v>
      </c>
      <c r="C76" s="8"/>
      <c r="D76" s="8"/>
      <c r="E76" s="156"/>
    </row>
    <row r="77" spans="1:5" s="2" customFormat="1">
      <c r="A77" s="15">
        <v>6.2</v>
      </c>
      <c r="B77" s="15" t="s">
        <v>70</v>
      </c>
      <c r="C77" s="8"/>
      <c r="D77" s="8"/>
      <c r="E77" s="156"/>
    </row>
    <row r="78" spans="1:5" s="2" customFormat="1">
      <c r="A78" s="15">
        <v>6.3</v>
      </c>
      <c r="B78" s="15" t="s">
        <v>69</v>
      </c>
      <c r="C78" s="8"/>
      <c r="D78" s="8"/>
      <c r="E78" s="156"/>
    </row>
    <row r="79" spans="1:5" s="2" customFormat="1">
      <c r="A79" s="15">
        <v>6.4</v>
      </c>
      <c r="B79" s="15" t="s">
        <v>435</v>
      </c>
      <c r="C79" s="8"/>
      <c r="D79" s="8"/>
      <c r="E79" s="156"/>
    </row>
    <row r="80" spans="1:5" s="2" customFormat="1">
      <c r="A80" s="15">
        <v>6.5</v>
      </c>
      <c r="B80" s="15" t="s">
        <v>436</v>
      </c>
      <c r="C80" s="8"/>
      <c r="D80" s="8"/>
      <c r="E80" s="156"/>
    </row>
    <row r="81" spans="1:9" s="2" customFormat="1">
      <c r="A81" s="15">
        <v>6.6</v>
      </c>
      <c r="B81" s="15" t="s">
        <v>8</v>
      </c>
      <c r="C81" s="8"/>
      <c r="D81" s="8"/>
      <c r="E81" s="156"/>
    </row>
    <row r="82" spans="1:9" s="22" customFormat="1" ht="12.75"/>
    <row r="83" spans="1:9" s="22" customFormat="1" ht="12.75"/>
    <row r="84" spans="1:9" s="22" customFormat="1" ht="12.75"/>
    <row r="85" spans="1:9" s="2" customFormat="1">
      <c r="A85" s="102" t="s">
        <v>99</v>
      </c>
      <c r="E85" s="5"/>
    </row>
    <row r="86" spans="1:9" s="2" customFormat="1">
      <c r="E86"/>
      <c r="F86"/>
      <c r="G86"/>
      <c r="H86"/>
      <c r="I86"/>
    </row>
    <row r="87" spans="1:9" s="2" customFormat="1">
      <c r="D87" s="12"/>
      <c r="E87"/>
      <c r="F87"/>
      <c r="G87"/>
      <c r="H87"/>
      <c r="I87"/>
    </row>
    <row r="88" spans="1:9" s="2" customFormat="1">
      <c r="A88"/>
      <c r="B88" s="102" t="s">
        <v>265</v>
      </c>
      <c r="D88" s="12"/>
      <c r="E88"/>
      <c r="F88"/>
      <c r="G88"/>
      <c r="H88"/>
      <c r="I88"/>
    </row>
    <row r="89" spans="1:9" s="2" customFormat="1">
      <c r="A89"/>
      <c r="B89" s="2" t="s">
        <v>264</v>
      </c>
      <c r="D89" s="12"/>
      <c r="E89"/>
      <c r="F89"/>
      <c r="G89"/>
      <c r="H89"/>
      <c r="I89"/>
    </row>
    <row r="90" spans="1:9" customFormat="1" ht="12.75">
      <c r="B90" s="97" t="s">
        <v>131</v>
      </c>
    </row>
    <row r="91" spans="1:9" s="2" customFormat="1">
      <c r="A91" s="11"/>
    </row>
    <row r="92" spans="1:9" s="22" customFormat="1" ht="12.75"/>
    <row r="93" spans="1:9" s="22" customFormat="1" ht="12.75"/>
  </sheetData>
  <mergeCells count="2">
    <mergeCell ref="C1:D1"/>
    <mergeCell ref="C2:D2"/>
  </mergeCells>
  <printOptions gridLines="1"/>
  <pageMargins left="1" right="1" top="1" bottom="1" header="0.5" footer="0.5"/>
  <pageSetup paperSize="9" scale="55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showGridLines="0" view="pageBreakPreview" zoomScale="70" zoomScaleSheetLayoutView="70" workbookViewId="0">
      <selection activeCell="C17" sqref="C17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7" s="6" customFormat="1">
      <c r="A1" s="110" t="s">
        <v>330</v>
      </c>
      <c r="B1" s="113"/>
      <c r="C1" s="529" t="s">
        <v>101</v>
      </c>
      <c r="D1" s="529"/>
      <c r="E1" s="127"/>
    </row>
    <row r="2" spans="1:7" s="6" customFormat="1">
      <c r="A2" s="110" t="s">
        <v>324</v>
      </c>
      <c r="B2" s="113"/>
      <c r="C2" s="527" t="s">
        <v>459</v>
      </c>
      <c r="D2" s="527"/>
      <c r="E2" s="127"/>
    </row>
    <row r="3" spans="1:7" s="6" customFormat="1">
      <c r="A3" s="112" t="s">
        <v>132</v>
      </c>
      <c r="B3" s="110"/>
      <c r="C3" s="228"/>
      <c r="D3" s="228"/>
      <c r="E3" s="127"/>
    </row>
    <row r="4" spans="1:7" s="6" customFormat="1">
      <c r="A4" s="112"/>
      <c r="B4" s="112"/>
      <c r="C4" s="228"/>
      <c r="D4" s="228"/>
      <c r="E4" s="127"/>
    </row>
    <row r="5" spans="1:7">
      <c r="A5" s="113" t="str">
        <f>'ფორმა N2'!A4</f>
        <v>ანგარიშვალდებული პირის დასახელება:</v>
      </c>
      <c r="B5" s="113"/>
      <c r="C5" s="112"/>
      <c r="D5" s="112"/>
      <c r="E5" s="128"/>
    </row>
    <row r="6" spans="1:7">
      <c r="A6" s="116"/>
      <c r="B6" s="116" t="s">
        <v>662</v>
      </c>
      <c r="C6" s="117"/>
      <c r="D6" s="117"/>
      <c r="E6" s="128"/>
    </row>
    <row r="7" spans="1:7">
      <c r="A7" s="113"/>
      <c r="B7" s="113"/>
      <c r="C7" s="112"/>
      <c r="D7" s="112"/>
      <c r="E7" s="128"/>
    </row>
    <row r="8" spans="1:7" s="6" customFormat="1">
      <c r="A8" s="227"/>
      <c r="B8" s="227"/>
      <c r="C8" s="114"/>
      <c r="D8" s="114"/>
      <c r="E8" s="127"/>
    </row>
    <row r="9" spans="1:7" s="6" customFormat="1" ht="30">
      <c r="A9" s="125" t="s">
        <v>64</v>
      </c>
      <c r="B9" s="125" t="s">
        <v>329</v>
      </c>
      <c r="C9" s="115" t="s">
        <v>10</v>
      </c>
      <c r="D9" s="115" t="s">
        <v>9</v>
      </c>
      <c r="E9" s="127"/>
    </row>
    <row r="10" spans="1:7" s="9" customFormat="1" ht="30">
      <c r="A10" s="134" t="s">
        <v>327</v>
      </c>
      <c r="B10" s="134" t="s">
        <v>495</v>
      </c>
      <c r="C10" s="4">
        <v>175</v>
      </c>
      <c r="D10" s="4">
        <v>175</v>
      </c>
      <c r="E10" s="129"/>
    </row>
    <row r="11" spans="1:7" s="10" customFormat="1" ht="30">
      <c r="A11" s="134" t="s">
        <v>328</v>
      </c>
      <c r="B11" s="134"/>
      <c r="C11" s="4"/>
      <c r="D11" s="4"/>
      <c r="E11" s="130"/>
    </row>
    <row r="12" spans="1:7" s="10" customFormat="1" ht="30">
      <c r="A12" s="134" t="s">
        <v>449</v>
      </c>
      <c r="B12" s="134"/>
      <c r="C12" s="4"/>
      <c r="D12" s="4"/>
      <c r="E12" s="130"/>
      <c r="G12" s="101"/>
    </row>
    <row r="13" spans="1:7" s="10" customFormat="1" ht="30">
      <c r="A13" s="134" t="s">
        <v>450</v>
      </c>
      <c r="B13" s="134"/>
      <c r="C13" s="4"/>
      <c r="D13" s="4"/>
      <c r="E13" s="130"/>
    </row>
    <row r="14" spans="1:7" s="10" customFormat="1" ht="30">
      <c r="A14" s="134" t="s">
        <v>450</v>
      </c>
      <c r="B14" s="134"/>
      <c r="C14" s="4"/>
      <c r="D14" s="4"/>
      <c r="E14" s="130"/>
    </row>
    <row r="15" spans="1:7" s="10" customFormat="1" ht="30">
      <c r="A15" s="134" t="s">
        <v>451</v>
      </c>
      <c r="B15" s="134"/>
      <c r="C15" s="4"/>
      <c r="D15" s="4"/>
      <c r="E15" s="130"/>
    </row>
    <row r="16" spans="1:7" s="10" customFormat="1" ht="30">
      <c r="A16" s="134" t="s">
        <v>452</v>
      </c>
      <c r="B16" s="134"/>
      <c r="C16" s="4"/>
      <c r="D16" s="4"/>
      <c r="E16" s="130"/>
    </row>
    <row r="17" spans="1:5" s="10" customFormat="1" ht="30">
      <c r="A17" s="134" t="s">
        <v>453</v>
      </c>
      <c r="B17" s="134"/>
      <c r="C17" s="4"/>
      <c r="D17" s="4"/>
      <c r="E17" s="130"/>
    </row>
    <row r="18" spans="1:5" s="10" customFormat="1" ht="30">
      <c r="A18" s="134" t="s">
        <v>454</v>
      </c>
      <c r="B18" s="134"/>
      <c r="C18" s="4"/>
      <c r="D18" s="4"/>
      <c r="E18" s="130"/>
    </row>
    <row r="19" spans="1:5" s="10" customFormat="1" ht="30">
      <c r="A19" s="134" t="s">
        <v>455</v>
      </c>
      <c r="B19" s="134"/>
      <c r="C19" s="4"/>
      <c r="D19" s="4"/>
      <c r="E19" s="130"/>
    </row>
    <row r="20" spans="1:5" s="10" customFormat="1" ht="30">
      <c r="A20" s="134" t="s">
        <v>456</v>
      </c>
      <c r="B20" s="134"/>
      <c r="C20" s="4"/>
      <c r="D20" s="4"/>
      <c r="E20" s="130"/>
    </row>
    <row r="21" spans="1:5" s="10" customFormat="1" ht="30">
      <c r="A21" s="134" t="s">
        <v>457</v>
      </c>
      <c r="B21" s="134"/>
      <c r="C21" s="4"/>
      <c r="D21" s="4"/>
      <c r="E21" s="130"/>
    </row>
    <row r="22" spans="1:5" s="10" customFormat="1" ht="30">
      <c r="A22" s="134" t="s">
        <v>458</v>
      </c>
      <c r="B22" s="134"/>
      <c r="C22" s="4"/>
      <c r="D22" s="4"/>
      <c r="E22" s="130"/>
    </row>
    <row r="23" spans="1:5" s="10" customFormat="1">
      <c r="A23" s="123" t="s">
        <v>275</v>
      </c>
      <c r="B23" s="123"/>
      <c r="C23" s="4"/>
      <c r="D23" s="4"/>
      <c r="E23" s="130"/>
    </row>
    <row r="24" spans="1:5" s="10" customFormat="1">
      <c r="A24" s="134" t="s">
        <v>325</v>
      </c>
      <c r="B24" s="123"/>
      <c r="C24" s="4"/>
      <c r="D24" s="4"/>
      <c r="E24" s="130"/>
    </row>
    <row r="25" spans="1:5" s="10" customFormat="1">
      <c r="A25" s="134" t="s">
        <v>326</v>
      </c>
      <c r="B25" s="123"/>
      <c r="C25" s="4"/>
      <c r="D25" s="4"/>
      <c r="E25" s="130"/>
    </row>
    <row r="26" spans="1:5" s="3" customFormat="1">
      <c r="A26" s="124"/>
      <c r="B26" s="124"/>
      <c r="C26" s="4"/>
      <c r="D26" s="4"/>
      <c r="E26" s="131"/>
    </row>
    <row r="27" spans="1:5">
      <c r="A27" s="135"/>
      <c r="B27" s="135" t="s">
        <v>331</v>
      </c>
      <c r="C27" s="122">
        <f>SUM(C10:C26)</f>
        <v>175</v>
      </c>
      <c r="D27" s="122">
        <f>SUM(D10:D26)</f>
        <v>175</v>
      </c>
      <c r="E27" s="132"/>
    </row>
    <row r="28" spans="1:5">
      <c r="A28" s="43"/>
      <c r="B28" s="43"/>
    </row>
    <row r="29" spans="1:5">
      <c r="A29" s="2" t="s">
        <v>412</v>
      </c>
      <c r="E29" s="5"/>
    </row>
    <row r="30" spans="1:5">
      <c r="A30" s="2" t="s">
        <v>396</v>
      </c>
    </row>
    <row r="31" spans="1:5">
      <c r="A31" s="282" t="s">
        <v>397</v>
      </c>
    </row>
    <row r="32" spans="1:5">
      <c r="A32" s="282"/>
    </row>
    <row r="33" spans="1:9">
      <c r="A33" s="282" t="s">
        <v>344</v>
      </c>
    </row>
    <row r="34" spans="1:9" s="22" customFormat="1" ht="12.75"/>
    <row r="35" spans="1:9">
      <c r="A35" s="102" t="s">
        <v>99</v>
      </c>
      <c r="E35" s="5"/>
    </row>
    <row r="36" spans="1:9">
      <c r="E36"/>
      <c r="F36"/>
      <c r="G36"/>
      <c r="H36"/>
      <c r="I36"/>
    </row>
    <row r="37" spans="1:9">
      <c r="D37" s="12"/>
      <c r="E37"/>
      <c r="F37"/>
      <c r="G37"/>
      <c r="H37"/>
      <c r="I37"/>
    </row>
    <row r="38" spans="1:9">
      <c r="A38" s="102"/>
      <c r="B38" s="102" t="s">
        <v>265</v>
      </c>
      <c r="D38" s="12"/>
      <c r="E38"/>
      <c r="F38"/>
      <c r="G38"/>
      <c r="H38"/>
      <c r="I38"/>
    </row>
    <row r="39" spans="1:9">
      <c r="B39" s="2" t="s">
        <v>264</v>
      </c>
      <c r="D39" s="12"/>
      <c r="E39"/>
      <c r="F39"/>
      <c r="G39"/>
      <c r="H39"/>
      <c r="I39"/>
    </row>
    <row r="40" spans="1:9" customFormat="1" ht="12.75">
      <c r="A40" s="97"/>
      <c r="B40" s="97" t="s">
        <v>131</v>
      </c>
    </row>
    <row r="41" spans="1:9" s="22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SheetLayoutView="100" workbookViewId="0">
      <selection activeCell="C9" sqref="C9"/>
    </sheetView>
  </sheetViews>
  <sheetFormatPr defaultRowHeight="12.75"/>
  <cols>
    <col min="1" max="1" width="5.42578125" style="252" customWidth="1"/>
    <col min="2" max="2" width="20.85546875" style="252" customWidth="1"/>
    <col min="3" max="3" width="26" style="252" customWidth="1"/>
    <col min="4" max="4" width="17" style="252" customWidth="1"/>
    <col min="5" max="5" width="18.140625" style="252" customWidth="1"/>
    <col min="6" max="6" width="14.7109375" style="252" customWidth="1"/>
    <col min="7" max="7" width="15.5703125" style="252" customWidth="1"/>
    <col min="8" max="8" width="14.7109375" style="252" customWidth="1"/>
    <col min="9" max="9" width="29.7109375" style="252" customWidth="1"/>
    <col min="10" max="10" width="0" style="252" hidden="1" customWidth="1"/>
    <col min="11" max="16384" width="9.140625" style="252"/>
  </cols>
  <sheetData>
    <row r="1" spans="1:10" ht="15">
      <c r="A1" s="110" t="s">
        <v>446</v>
      </c>
      <c r="B1" s="110"/>
      <c r="C1" s="113"/>
      <c r="D1" s="113"/>
      <c r="E1" s="113"/>
      <c r="F1" s="113"/>
      <c r="G1" s="294"/>
      <c r="H1" s="294"/>
      <c r="I1" s="529" t="s">
        <v>101</v>
      </c>
      <c r="J1" s="529"/>
    </row>
    <row r="2" spans="1:10" ht="15">
      <c r="A2" s="112" t="s">
        <v>132</v>
      </c>
      <c r="B2" s="110"/>
      <c r="C2" s="113"/>
      <c r="D2" s="113"/>
      <c r="E2" s="113"/>
      <c r="F2" s="113"/>
      <c r="G2" s="294"/>
      <c r="H2" s="294"/>
      <c r="I2" s="527" t="s">
        <v>459</v>
      </c>
      <c r="J2" s="527"/>
    </row>
    <row r="3" spans="1:10" ht="15">
      <c r="A3" s="112"/>
      <c r="B3" s="112"/>
      <c r="C3" s="110"/>
      <c r="D3" s="110"/>
      <c r="E3" s="110"/>
      <c r="F3" s="110"/>
      <c r="G3" s="230"/>
      <c r="H3" s="230"/>
      <c r="I3" s="294"/>
    </row>
    <row r="4" spans="1:10" ht="15">
      <c r="A4" s="113" t="str">
        <f>'ფორმა N2'!A4</f>
        <v>ანგარიშვალდებული პირის დასახელება:</v>
      </c>
      <c r="B4" s="113"/>
      <c r="C4" s="113"/>
      <c r="D4" s="113"/>
      <c r="E4" s="113"/>
      <c r="F4" s="113"/>
      <c r="G4" s="112"/>
      <c r="H4" s="112"/>
      <c r="I4" s="112"/>
    </row>
    <row r="5" spans="1:10" ht="15">
      <c r="A5" s="116"/>
      <c r="B5" s="116"/>
      <c r="C5" s="116" t="s">
        <v>662</v>
      </c>
      <c r="D5" s="116"/>
      <c r="E5" s="116"/>
      <c r="F5" s="116"/>
      <c r="G5" s="117"/>
      <c r="H5" s="117"/>
      <c r="I5" s="117"/>
    </row>
    <row r="6" spans="1:10" ht="15">
      <c r="A6" s="113"/>
      <c r="B6" s="113"/>
      <c r="C6" s="113"/>
      <c r="D6" s="113"/>
      <c r="E6" s="113"/>
      <c r="F6" s="113"/>
      <c r="G6" s="112"/>
      <c r="H6" s="112"/>
      <c r="I6" s="112"/>
    </row>
    <row r="7" spans="1:10" ht="15">
      <c r="A7" s="229"/>
      <c r="B7" s="229"/>
      <c r="C7" s="229"/>
      <c r="D7" s="288"/>
      <c r="E7" s="229"/>
      <c r="F7" s="229"/>
      <c r="G7" s="114"/>
      <c r="H7" s="114"/>
      <c r="I7" s="114"/>
    </row>
    <row r="8" spans="1:10" ht="45">
      <c r="A8" s="126" t="s">
        <v>64</v>
      </c>
      <c r="B8" s="126" t="s">
        <v>335</v>
      </c>
      <c r="C8" s="126" t="s">
        <v>336</v>
      </c>
      <c r="D8" s="126" t="s">
        <v>221</v>
      </c>
      <c r="E8" s="126" t="s">
        <v>340</v>
      </c>
      <c r="F8" s="126" t="s">
        <v>343</v>
      </c>
      <c r="G8" s="115" t="s">
        <v>10</v>
      </c>
      <c r="H8" s="115" t="s">
        <v>9</v>
      </c>
      <c r="I8" s="115" t="s">
        <v>385</v>
      </c>
      <c r="J8" s="297" t="s">
        <v>342</v>
      </c>
    </row>
    <row r="9" spans="1:10" ht="15">
      <c r="A9" s="134">
        <v>1</v>
      </c>
      <c r="B9" s="511" t="s">
        <v>496</v>
      </c>
      <c r="C9" s="511" t="s">
        <v>497</v>
      </c>
      <c r="D9" s="353" t="s">
        <v>522</v>
      </c>
      <c r="E9" s="134" t="s">
        <v>536</v>
      </c>
      <c r="F9" s="134" t="s">
        <v>342</v>
      </c>
      <c r="G9" s="513">
        <v>750</v>
      </c>
      <c r="H9" s="513">
        <v>750</v>
      </c>
      <c r="I9" s="513">
        <v>150</v>
      </c>
      <c r="J9" s="297" t="s">
        <v>0</v>
      </c>
    </row>
    <row r="10" spans="1:10" ht="15">
      <c r="A10" s="134">
        <v>2</v>
      </c>
      <c r="B10" s="512" t="s">
        <v>498</v>
      </c>
      <c r="C10" s="512" t="s">
        <v>499</v>
      </c>
      <c r="D10" s="353" t="s">
        <v>521</v>
      </c>
      <c r="E10" s="354" t="s">
        <v>537</v>
      </c>
      <c r="F10" s="134" t="s">
        <v>342</v>
      </c>
      <c r="G10" s="513">
        <v>750</v>
      </c>
      <c r="H10" s="513">
        <v>750</v>
      </c>
      <c r="I10" s="513">
        <v>150</v>
      </c>
    </row>
    <row r="11" spans="1:10" ht="15">
      <c r="A11" s="134">
        <v>3</v>
      </c>
      <c r="B11" s="134" t="s">
        <v>492</v>
      </c>
      <c r="C11" s="134" t="s">
        <v>500</v>
      </c>
      <c r="D11" s="353" t="s">
        <v>530</v>
      </c>
      <c r="E11" s="134" t="s">
        <v>538</v>
      </c>
      <c r="F11" s="134" t="s">
        <v>342</v>
      </c>
      <c r="G11" s="513">
        <v>1250</v>
      </c>
      <c r="H11" s="513">
        <v>1250</v>
      </c>
      <c r="I11" s="513">
        <v>250</v>
      </c>
    </row>
    <row r="12" spans="1:10" ht="30">
      <c r="A12" s="134">
        <v>4</v>
      </c>
      <c r="B12" s="134" t="s">
        <v>492</v>
      </c>
      <c r="C12" s="134" t="s">
        <v>501</v>
      </c>
      <c r="D12" s="353" t="s">
        <v>523</v>
      </c>
      <c r="E12" s="134" t="s">
        <v>539</v>
      </c>
      <c r="F12" s="134" t="s">
        <v>342</v>
      </c>
      <c r="G12" s="513">
        <v>750</v>
      </c>
      <c r="H12" s="513">
        <v>750</v>
      </c>
      <c r="I12" s="513">
        <v>150</v>
      </c>
    </row>
    <row r="13" spans="1:10" ht="30">
      <c r="A13" s="134">
        <v>5</v>
      </c>
      <c r="B13" s="134" t="s">
        <v>502</v>
      </c>
      <c r="C13" s="134" t="s">
        <v>548</v>
      </c>
      <c r="D13" s="353" t="s">
        <v>524</v>
      </c>
      <c r="E13" s="134" t="s">
        <v>539</v>
      </c>
      <c r="F13" s="134" t="s">
        <v>342</v>
      </c>
      <c r="G13" s="513">
        <v>625</v>
      </c>
      <c r="H13" s="513">
        <v>625</v>
      </c>
      <c r="I13" s="513">
        <v>125</v>
      </c>
    </row>
    <row r="14" spans="1:10" ht="15">
      <c r="A14" s="134">
        <v>6</v>
      </c>
      <c r="B14" s="134" t="s">
        <v>503</v>
      </c>
      <c r="C14" s="134" t="s">
        <v>504</v>
      </c>
      <c r="D14" s="353" t="s">
        <v>525</v>
      </c>
      <c r="E14" s="134" t="s">
        <v>540</v>
      </c>
      <c r="F14" s="134" t="s">
        <v>342</v>
      </c>
      <c r="G14" s="513">
        <v>600</v>
      </c>
      <c r="H14" s="513">
        <v>600</v>
      </c>
      <c r="I14" s="513">
        <v>0</v>
      </c>
    </row>
    <row r="15" spans="1:10" ht="15">
      <c r="A15" s="134">
        <v>7</v>
      </c>
      <c r="B15" s="134" t="s">
        <v>505</v>
      </c>
      <c r="C15" s="134" t="s">
        <v>506</v>
      </c>
      <c r="D15" s="353" t="s">
        <v>528</v>
      </c>
      <c r="E15" s="134" t="s">
        <v>541</v>
      </c>
      <c r="F15" s="134" t="s">
        <v>342</v>
      </c>
      <c r="G15" s="513">
        <v>500</v>
      </c>
      <c r="H15" s="513">
        <v>500</v>
      </c>
      <c r="I15" s="513">
        <v>100</v>
      </c>
    </row>
    <row r="16" spans="1:10" ht="15">
      <c r="A16" s="134">
        <v>8</v>
      </c>
      <c r="B16" s="134" t="s">
        <v>507</v>
      </c>
      <c r="C16" s="134" t="s">
        <v>508</v>
      </c>
      <c r="D16" s="353" t="s">
        <v>531</v>
      </c>
      <c r="E16" s="134" t="s">
        <v>542</v>
      </c>
      <c r="F16" s="134" t="s">
        <v>342</v>
      </c>
      <c r="G16" s="513">
        <v>875</v>
      </c>
      <c r="H16" s="513">
        <v>875</v>
      </c>
      <c r="I16" s="513">
        <v>175</v>
      </c>
    </row>
    <row r="17" spans="1:9" ht="15">
      <c r="A17" s="134">
        <v>9</v>
      </c>
      <c r="B17" s="134" t="s">
        <v>484</v>
      </c>
      <c r="C17" s="134" t="s">
        <v>509</v>
      </c>
      <c r="D17" s="353" t="s">
        <v>532</v>
      </c>
      <c r="E17" s="134" t="s">
        <v>543</v>
      </c>
      <c r="F17" s="134" t="s">
        <v>342</v>
      </c>
      <c r="G17" s="513">
        <v>375</v>
      </c>
      <c r="H17" s="513">
        <v>375</v>
      </c>
      <c r="I17" s="513">
        <v>75</v>
      </c>
    </row>
    <row r="18" spans="1:9" ht="15">
      <c r="A18" s="134">
        <v>10</v>
      </c>
      <c r="B18" s="134" t="s">
        <v>473</v>
      </c>
      <c r="C18" s="134" t="s">
        <v>510</v>
      </c>
      <c r="D18" s="353" t="s">
        <v>526</v>
      </c>
      <c r="E18" s="134" t="s">
        <v>544</v>
      </c>
      <c r="F18" s="134" t="s">
        <v>342</v>
      </c>
      <c r="G18" s="513">
        <v>625</v>
      </c>
      <c r="H18" s="513">
        <v>625</v>
      </c>
      <c r="I18" s="513">
        <v>125</v>
      </c>
    </row>
    <row r="19" spans="1:9" ht="30">
      <c r="A19" s="134">
        <v>11</v>
      </c>
      <c r="B19" s="134" t="s">
        <v>511</v>
      </c>
      <c r="C19" s="134" t="s">
        <v>512</v>
      </c>
      <c r="D19" s="353" t="s">
        <v>527</v>
      </c>
      <c r="E19" s="134" t="s">
        <v>539</v>
      </c>
      <c r="F19" s="134" t="s">
        <v>342</v>
      </c>
      <c r="G19" s="513">
        <v>625</v>
      </c>
      <c r="H19" s="513">
        <v>625</v>
      </c>
      <c r="I19" s="513">
        <v>125</v>
      </c>
    </row>
    <row r="20" spans="1:9" ht="15">
      <c r="A20" s="134">
        <v>12</v>
      </c>
      <c r="B20" s="134" t="s">
        <v>513</v>
      </c>
      <c r="C20" s="134" t="s">
        <v>514</v>
      </c>
      <c r="D20" s="353" t="s">
        <v>533</v>
      </c>
      <c r="E20" s="134" t="s">
        <v>540</v>
      </c>
      <c r="F20" s="134" t="s">
        <v>342</v>
      </c>
      <c r="G20" s="513">
        <v>250</v>
      </c>
      <c r="H20" s="513">
        <v>250</v>
      </c>
      <c r="I20" s="513">
        <v>50</v>
      </c>
    </row>
    <row r="21" spans="1:9" ht="15">
      <c r="A21" s="134">
        <v>13</v>
      </c>
      <c r="B21" s="134" t="s">
        <v>515</v>
      </c>
      <c r="C21" s="134" t="s">
        <v>516</v>
      </c>
      <c r="D21" s="353" t="s">
        <v>529</v>
      </c>
      <c r="E21" s="134" t="s">
        <v>545</v>
      </c>
      <c r="F21" s="134" t="s">
        <v>342</v>
      </c>
      <c r="G21" s="513">
        <v>300</v>
      </c>
      <c r="H21" s="513">
        <v>300</v>
      </c>
      <c r="I21" s="513">
        <v>100</v>
      </c>
    </row>
    <row r="22" spans="1:9" ht="15">
      <c r="A22" s="134">
        <v>14</v>
      </c>
      <c r="B22" s="134" t="s">
        <v>517</v>
      </c>
      <c r="C22" s="134" t="s">
        <v>518</v>
      </c>
      <c r="D22" s="353" t="s">
        <v>534</v>
      </c>
      <c r="E22" s="134" t="s">
        <v>546</v>
      </c>
      <c r="F22" s="134" t="s">
        <v>342</v>
      </c>
      <c r="G22" s="513">
        <v>500</v>
      </c>
      <c r="H22" s="513">
        <v>500</v>
      </c>
      <c r="I22" s="513">
        <v>100</v>
      </c>
    </row>
    <row r="23" spans="1:9" ht="30">
      <c r="A23" s="134">
        <v>15</v>
      </c>
      <c r="B23" s="134" t="s">
        <v>519</v>
      </c>
      <c r="C23" s="134" t="s">
        <v>520</v>
      </c>
      <c r="D23" s="353" t="s">
        <v>535</v>
      </c>
      <c r="E23" s="134" t="s">
        <v>547</v>
      </c>
      <c r="F23" s="134" t="s">
        <v>342</v>
      </c>
      <c r="G23" s="513">
        <v>1875</v>
      </c>
      <c r="H23" s="513">
        <v>1875</v>
      </c>
      <c r="I23" s="513">
        <v>375</v>
      </c>
    </row>
    <row r="24" spans="1:9" ht="15">
      <c r="A24" s="134">
        <v>16</v>
      </c>
      <c r="B24" s="123"/>
      <c r="C24" s="123"/>
      <c r="D24" s="123"/>
      <c r="E24" s="123"/>
      <c r="F24" s="134"/>
      <c r="G24" s="4"/>
      <c r="H24" s="4"/>
      <c r="I24" s="4"/>
    </row>
    <row r="25" spans="1:9" ht="15">
      <c r="A25" s="134">
        <v>17</v>
      </c>
      <c r="B25" s="123"/>
      <c r="C25" s="123"/>
      <c r="D25" s="123"/>
      <c r="E25" s="123"/>
      <c r="F25" s="134"/>
      <c r="G25" s="4"/>
      <c r="H25" s="4"/>
      <c r="I25" s="4"/>
    </row>
    <row r="26" spans="1:9" ht="15">
      <c r="A26" s="134">
        <v>18</v>
      </c>
      <c r="B26" s="123"/>
      <c r="C26" s="123"/>
      <c r="D26" s="123"/>
      <c r="E26" s="123"/>
      <c r="F26" s="134"/>
      <c r="G26" s="4"/>
      <c r="H26" s="4"/>
      <c r="I26" s="4"/>
    </row>
    <row r="27" spans="1:9" ht="15">
      <c r="A27" s="134">
        <v>19</v>
      </c>
      <c r="B27" s="123"/>
      <c r="C27" s="123"/>
      <c r="D27" s="123"/>
      <c r="E27" s="123"/>
      <c r="F27" s="134"/>
      <c r="G27" s="4"/>
      <c r="H27" s="4"/>
      <c r="I27" s="4"/>
    </row>
    <row r="28" spans="1:9" ht="15">
      <c r="A28" s="134">
        <v>20</v>
      </c>
      <c r="B28" s="123"/>
      <c r="C28" s="123"/>
      <c r="D28" s="123"/>
      <c r="E28" s="123"/>
      <c r="F28" s="134"/>
      <c r="G28" s="4"/>
      <c r="H28" s="4"/>
      <c r="I28" s="4"/>
    </row>
    <row r="29" spans="1:9" ht="15">
      <c r="A29" s="134">
        <v>21</v>
      </c>
      <c r="B29" s="123"/>
      <c r="C29" s="123"/>
      <c r="D29" s="123"/>
      <c r="E29" s="123"/>
      <c r="F29" s="134"/>
      <c r="G29" s="4"/>
      <c r="H29" s="4"/>
      <c r="I29" s="4"/>
    </row>
    <row r="30" spans="1:9" ht="15">
      <c r="A30" s="134">
        <v>22</v>
      </c>
      <c r="B30" s="123"/>
      <c r="C30" s="123"/>
      <c r="D30" s="123"/>
      <c r="E30" s="123"/>
      <c r="F30" s="134"/>
      <c r="G30" s="4"/>
      <c r="H30" s="4"/>
      <c r="I30" s="4"/>
    </row>
    <row r="31" spans="1:9" ht="15">
      <c r="A31" s="134">
        <v>23</v>
      </c>
      <c r="B31" s="123"/>
      <c r="C31" s="123"/>
      <c r="D31" s="123"/>
      <c r="E31" s="123"/>
      <c r="F31" s="134"/>
      <c r="G31" s="4"/>
      <c r="H31" s="4"/>
      <c r="I31" s="4"/>
    </row>
    <row r="32" spans="1:9" ht="15">
      <c r="A32" s="134">
        <v>24</v>
      </c>
      <c r="B32" s="123"/>
      <c r="C32" s="123"/>
      <c r="D32" s="123"/>
      <c r="E32" s="123"/>
      <c r="F32" s="134"/>
      <c r="G32" s="4"/>
      <c r="H32" s="4"/>
      <c r="I32" s="4"/>
    </row>
    <row r="33" spans="1:9" ht="15">
      <c r="A33" s="123" t="s">
        <v>272</v>
      </c>
      <c r="B33" s="123"/>
      <c r="C33" s="123"/>
      <c r="D33" s="123"/>
      <c r="E33" s="123"/>
      <c r="F33" s="134"/>
      <c r="G33" s="4"/>
      <c r="H33" s="4"/>
      <c r="I33" s="4"/>
    </row>
    <row r="34" spans="1:9" ht="15">
      <c r="A34" s="123"/>
      <c r="B34" s="135"/>
      <c r="C34" s="135"/>
      <c r="D34" s="135"/>
      <c r="E34" s="135"/>
      <c r="F34" s="123" t="s">
        <v>433</v>
      </c>
      <c r="G34" s="122">
        <f>SUM(G9:G33)</f>
        <v>10650</v>
      </c>
      <c r="H34" s="122">
        <f>SUM(H9:H33)</f>
        <v>10650</v>
      </c>
      <c r="I34" s="122">
        <f>SUM(I9:I33)</f>
        <v>2050</v>
      </c>
    </row>
    <row r="35" spans="1:9" ht="15">
      <c r="A35" s="295"/>
      <c r="B35" s="295"/>
      <c r="C35" s="295"/>
      <c r="D35" s="295"/>
      <c r="E35" s="295"/>
      <c r="F35" s="295"/>
      <c r="G35" s="295"/>
      <c r="H35" s="251"/>
      <c r="I35" s="251"/>
    </row>
    <row r="36" spans="1:9" ht="15">
      <c r="A36" s="296" t="s">
        <v>442</v>
      </c>
      <c r="B36" s="296"/>
      <c r="C36" s="295"/>
      <c r="D36" s="295"/>
      <c r="E36" s="295"/>
      <c r="F36" s="295"/>
      <c r="G36" s="295"/>
      <c r="H36" s="251"/>
      <c r="I36" s="251"/>
    </row>
    <row r="37" spans="1:9" ht="15">
      <c r="A37" s="296"/>
      <c r="B37" s="296"/>
      <c r="C37" s="295"/>
      <c r="D37" s="295"/>
      <c r="E37" s="295"/>
      <c r="F37" s="295"/>
      <c r="G37" s="295"/>
      <c r="H37" s="251"/>
      <c r="I37" s="251"/>
    </row>
    <row r="38" spans="1:9" ht="15">
      <c r="A38" s="296"/>
      <c r="B38" s="296"/>
      <c r="C38" s="251"/>
      <c r="D38" s="251"/>
      <c r="E38" s="251"/>
      <c r="F38" s="251"/>
      <c r="G38" s="251"/>
      <c r="H38" s="251"/>
      <c r="I38" s="251"/>
    </row>
    <row r="39" spans="1:9" ht="15">
      <c r="A39" s="296"/>
      <c r="B39" s="296"/>
      <c r="C39" s="251"/>
      <c r="D39" s="251"/>
      <c r="E39" s="251"/>
      <c r="F39" s="251"/>
      <c r="G39" s="251"/>
      <c r="H39" s="251"/>
      <c r="I39" s="251"/>
    </row>
    <row r="40" spans="1:9">
      <c r="A40" s="292"/>
      <c r="B40" s="292"/>
      <c r="C40" s="292"/>
      <c r="D40" s="292"/>
      <c r="E40" s="292"/>
      <c r="F40" s="292"/>
      <c r="G40" s="292"/>
      <c r="H40" s="292"/>
      <c r="I40" s="292"/>
    </row>
    <row r="41" spans="1:9" ht="15">
      <c r="A41" s="257" t="s">
        <v>99</v>
      </c>
      <c r="B41" s="257"/>
      <c r="C41" s="251"/>
      <c r="D41" s="251"/>
      <c r="E41" s="251"/>
      <c r="F41" s="251"/>
      <c r="G41" s="251"/>
      <c r="H41" s="251"/>
      <c r="I41" s="251"/>
    </row>
    <row r="42" spans="1:9" ht="15">
      <c r="A42" s="251"/>
      <c r="B42" s="251"/>
      <c r="C42" s="251"/>
      <c r="D42" s="251"/>
      <c r="E42" s="251"/>
      <c r="F42" s="251"/>
      <c r="G42" s="251"/>
      <c r="H42" s="251"/>
      <c r="I42" s="251"/>
    </row>
    <row r="43" spans="1:9" ht="15">
      <c r="A43" s="251"/>
      <c r="B43" s="251"/>
      <c r="C43" s="251"/>
      <c r="D43" s="251"/>
      <c r="E43" s="255"/>
      <c r="F43" s="255"/>
      <c r="G43" s="255"/>
      <c r="H43" s="251"/>
      <c r="I43" s="251"/>
    </row>
    <row r="44" spans="1:9" ht="15">
      <c r="A44" s="257"/>
      <c r="B44" s="257"/>
      <c r="C44" s="257" t="s">
        <v>384</v>
      </c>
      <c r="D44" s="257"/>
      <c r="E44" s="257"/>
      <c r="F44" s="257"/>
      <c r="G44" s="257"/>
      <c r="H44" s="251"/>
      <c r="I44" s="251"/>
    </row>
    <row r="45" spans="1:9" ht="15">
      <c r="A45" s="251"/>
      <c r="B45" s="251"/>
      <c r="C45" s="251" t="s">
        <v>383</v>
      </c>
      <c r="D45" s="251"/>
      <c r="E45" s="251"/>
      <c r="F45" s="251"/>
      <c r="G45" s="251"/>
      <c r="H45" s="251"/>
      <c r="I45" s="251"/>
    </row>
    <row r="46" spans="1:9">
      <c r="A46" s="259"/>
      <c r="B46" s="259"/>
      <c r="C46" s="259" t="s">
        <v>131</v>
      </c>
      <c r="D46" s="259"/>
      <c r="E46" s="259"/>
      <c r="F46" s="259"/>
      <c r="G46" s="259"/>
    </row>
  </sheetData>
  <mergeCells count="2">
    <mergeCell ref="I1:J1"/>
    <mergeCell ref="I2:J2"/>
  </mergeCells>
  <printOptions gridLines="1"/>
  <pageMargins left="0.25" right="0.25" top="0.75" bottom="0.75" header="0.3" footer="0.3"/>
  <pageSetup scale="67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view="pageBreakPreview" zoomScale="70" zoomScaleSheetLayoutView="70" workbookViewId="0">
      <selection activeCell="B13" sqref="B13"/>
    </sheetView>
  </sheetViews>
  <sheetFormatPr defaultRowHeight="12.75"/>
  <cols>
    <col min="1" max="1" width="22.5703125" customWidth="1"/>
    <col min="2" max="2" width="28.140625" customWidth="1"/>
    <col min="3" max="3" width="20.28515625" customWidth="1"/>
    <col min="4" max="4" width="19.42578125" customWidth="1"/>
    <col min="5" max="5" width="15.7109375" customWidth="1"/>
    <col min="6" max="6" width="15.140625" customWidth="1"/>
    <col min="7" max="7" width="15" customWidth="1"/>
    <col min="8" max="8" width="12" customWidth="1"/>
  </cols>
  <sheetData>
    <row r="1" spans="1:8" ht="15">
      <c r="A1" s="110" t="s">
        <v>447</v>
      </c>
      <c r="B1" s="113"/>
      <c r="C1" s="113"/>
      <c r="D1" s="113"/>
      <c r="E1" s="113"/>
      <c r="F1" s="113"/>
      <c r="G1" s="529" t="s">
        <v>101</v>
      </c>
      <c r="H1" s="529"/>
    </row>
    <row r="2" spans="1:8" ht="15">
      <c r="A2" s="112" t="s">
        <v>132</v>
      </c>
      <c r="B2" s="113"/>
      <c r="C2" s="113"/>
      <c r="D2" s="113"/>
      <c r="E2" s="113"/>
      <c r="F2" s="113"/>
      <c r="G2" s="527" t="s">
        <v>459</v>
      </c>
      <c r="H2" s="527"/>
    </row>
    <row r="3" spans="1:8" ht="15">
      <c r="A3" s="112"/>
      <c r="B3" s="112"/>
      <c r="C3" s="112"/>
      <c r="D3" s="112"/>
      <c r="E3" s="112"/>
      <c r="F3" s="112"/>
      <c r="G3" s="230"/>
      <c r="H3" s="230"/>
    </row>
    <row r="4" spans="1:8" ht="15">
      <c r="A4" s="113" t="str">
        <f>'ფორმა N2'!A4</f>
        <v>ანგარიშვალდებული პირის დასახელება:</v>
      </c>
      <c r="B4" s="113"/>
      <c r="C4" s="113"/>
      <c r="D4" s="113"/>
      <c r="E4" s="113"/>
      <c r="F4" s="113"/>
      <c r="G4" s="112"/>
      <c r="H4" s="112"/>
    </row>
    <row r="5" spans="1:8" ht="15">
      <c r="A5" s="116"/>
      <c r="B5" s="116" t="s">
        <v>662</v>
      </c>
      <c r="C5" s="116"/>
      <c r="D5" s="116"/>
      <c r="E5" s="116"/>
      <c r="F5" s="116"/>
      <c r="G5" s="117"/>
      <c r="H5" s="117"/>
    </row>
    <row r="6" spans="1:8" ht="15">
      <c r="A6" s="113"/>
      <c r="B6" s="113"/>
      <c r="C6" s="113"/>
      <c r="D6" s="113"/>
      <c r="E6" s="113"/>
      <c r="F6" s="113"/>
      <c r="G6" s="112"/>
      <c r="H6" s="112"/>
    </row>
    <row r="7" spans="1:8" ht="15">
      <c r="A7" s="229"/>
      <c r="B7" s="229"/>
      <c r="C7" s="328"/>
      <c r="D7" s="229"/>
      <c r="E7" s="229"/>
      <c r="F7" s="229"/>
      <c r="G7" s="114"/>
      <c r="H7" s="114"/>
    </row>
    <row r="8" spans="1:8" ht="45">
      <c r="A8" s="126" t="s">
        <v>335</v>
      </c>
      <c r="B8" s="126" t="s">
        <v>336</v>
      </c>
      <c r="C8" s="126" t="s">
        <v>221</v>
      </c>
      <c r="D8" s="126" t="s">
        <v>339</v>
      </c>
      <c r="E8" s="126" t="s">
        <v>338</v>
      </c>
      <c r="F8" s="126" t="s">
        <v>379</v>
      </c>
      <c r="G8" s="115" t="s">
        <v>10</v>
      </c>
      <c r="H8" s="115" t="s">
        <v>9</v>
      </c>
    </row>
    <row r="9" spans="1:8" ht="45">
      <c r="A9" s="134" t="s">
        <v>550</v>
      </c>
      <c r="B9" s="134" t="s">
        <v>549</v>
      </c>
      <c r="C9" s="134">
        <v>1024057692</v>
      </c>
      <c r="D9" s="134" t="s">
        <v>557</v>
      </c>
      <c r="E9" s="134" t="s">
        <v>558</v>
      </c>
      <c r="F9" s="134">
        <v>27</v>
      </c>
      <c r="G9" s="513">
        <v>405</v>
      </c>
      <c r="H9" s="513">
        <v>405</v>
      </c>
    </row>
    <row r="10" spans="1:8" ht="45">
      <c r="A10" s="134" t="s">
        <v>503</v>
      </c>
      <c r="B10" s="134" t="s">
        <v>504</v>
      </c>
      <c r="C10" s="134">
        <v>10190110455</v>
      </c>
      <c r="D10" s="134" t="s">
        <v>557</v>
      </c>
      <c r="E10" s="134" t="s">
        <v>559</v>
      </c>
      <c r="F10" s="134">
        <v>4</v>
      </c>
      <c r="G10" s="513">
        <v>60</v>
      </c>
      <c r="H10" s="513">
        <v>60</v>
      </c>
    </row>
    <row r="11" spans="1:8" ht="45">
      <c r="A11" s="134" t="s">
        <v>551</v>
      </c>
      <c r="B11" s="134" t="s">
        <v>552</v>
      </c>
      <c r="C11" s="134">
        <v>101109516</v>
      </c>
      <c r="D11" s="134" t="s">
        <v>557</v>
      </c>
      <c r="E11" s="134" t="s">
        <v>560</v>
      </c>
      <c r="F11" s="134">
        <v>9</v>
      </c>
      <c r="G11" s="513">
        <v>125</v>
      </c>
      <c r="H11" s="513">
        <v>125</v>
      </c>
    </row>
    <row r="12" spans="1:8" ht="45">
      <c r="A12" s="134" t="s">
        <v>492</v>
      </c>
      <c r="B12" s="134" t="s">
        <v>501</v>
      </c>
      <c r="C12" s="353" t="s">
        <v>523</v>
      </c>
      <c r="D12" s="134" t="s">
        <v>557</v>
      </c>
      <c r="E12" s="134" t="s">
        <v>561</v>
      </c>
      <c r="F12" s="134">
        <v>9</v>
      </c>
      <c r="G12" s="513">
        <v>135</v>
      </c>
      <c r="H12" s="513">
        <v>135</v>
      </c>
    </row>
    <row r="13" spans="1:8" ht="45">
      <c r="A13" s="134" t="s">
        <v>496</v>
      </c>
      <c r="B13" s="134" t="s">
        <v>497</v>
      </c>
      <c r="C13" s="353" t="s">
        <v>522</v>
      </c>
      <c r="D13" s="134" t="s">
        <v>557</v>
      </c>
      <c r="E13" s="134" t="s">
        <v>559</v>
      </c>
      <c r="F13" s="134">
        <v>10</v>
      </c>
      <c r="G13" s="513">
        <v>390</v>
      </c>
      <c r="H13" s="513">
        <v>390</v>
      </c>
    </row>
    <row r="14" spans="1:8" ht="45">
      <c r="A14" s="134" t="s">
        <v>473</v>
      </c>
      <c r="B14" s="134" t="s">
        <v>510</v>
      </c>
      <c r="C14" s="353" t="s">
        <v>526</v>
      </c>
      <c r="D14" s="134" t="s">
        <v>557</v>
      </c>
      <c r="E14" s="134" t="s">
        <v>562</v>
      </c>
      <c r="F14" s="134">
        <v>5</v>
      </c>
      <c r="G14" s="513">
        <v>225</v>
      </c>
      <c r="H14" s="513">
        <v>225</v>
      </c>
    </row>
    <row r="15" spans="1:8" ht="45">
      <c r="A15" s="134" t="s">
        <v>507</v>
      </c>
      <c r="B15" s="134" t="s">
        <v>508</v>
      </c>
      <c r="C15" s="353" t="s">
        <v>531</v>
      </c>
      <c r="D15" s="134" t="s">
        <v>557</v>
      </c>
      <c r="E15" s="134" t="s">
        <v>563</v>
      </c>
      <c r="F15" s="134">
        <v>12</v>
      </c>
      <c r="G15" s="513">
        <v>300</v>
      </c>
      <c r="H15" s="513">
        <v>300</v>
      </c>
    </row>
    <row r="16" spans="1:8" ht="45">
      <c r="A16" s="134" t="s">
        <v>473</v>
      </c>
      <c r="B16" s="134" t="s">
        <v>553</v>
      </c>
      <c r="C16" s="353" t="s">
        <v>554</v>
      </c>
      <c r="D16" s="134" t="s">
        <v>557</v>
      </c>
      <c r="E16" s="134" t="s">
        <v>562</v>
      </c>
      <c r="F16" s="134">
        <v>7</v>
      </c>
      <c r="G16" s="513">
        <v>200</v>
      </c>
      <c r="H16" s="513">
        <v>200</v>
      </c>
    </row>
    <row r="17" spans="1:8" ht="45">
      <c r="A17" s="134" t="s">
        <v>511</v>
      </c>
      <c r="B17" s="134" t="s">
        <v>512</v>
      </c>
      <c r="C17" s="353" t="s">
        <v>527</v>
      </c>
      <c r="D17" s="134" t="s">
        <v>557</v>
      </c>
      <c r="E17" s="134" t="s">
        <v>564</v>
      </c>
      <c r="F17" s="134">
        <v>3</v>
      </c>
      <c r="G17" s="513">
        <v>135</v>
      </c>
      <c r="H17" s="513">
        <v>135</v>
      </c>
    </row>
    <row r="18" spans="1:8" ht="45">
      <c r="A18" s="134" t="s">
        <v>492</v>
      </c>
      <c r="B18" s="134" t="s">
        <v>500</v>
      </c>
      <c r="C18" s="353" t="s">
        <v>530</v>
      </c>
      <c r="D18" s="134" t="s">
        <v>557</v>
      </c>
      <c r="E18" s="134" t="s">
        <v>565</v>
      </c>
      <c r="F18" s="134">
        <v>4</v>
      </c>
      <c r="G18" s="513">
        <v>580</v>
      </c>
      <c r="H18" s="513">
        <v>580</v>
      </c>
    </row>
    <row r="19" spans="1:8" ht="45">
      <c r="A19" s="134" t="s">
        <v>505</v>
      </c>
      <c r="B19" s="134" t="s">
        <v>506</v>
      </c>
      <c r="C19" s="353" t="s">
        <v>528</v>
      </c>
      <c r="D19" s="134" t="s">
        <v>557</v>
      </c>
      <c r="E19" s="134" t="s">
        <v>566</v>
      </c>
      <c r="F19" s="134">
        <v>20</v>
      </c>
      <c r="G19" s="513">
        <v>300</v>
      </c>
      <c r="H19" s="513">
        <v>300</v>
      </c>
    </row>
    <row r="20" spans="1:8" ht="45">
      <c r="A20" s="134" t="s">
        <v>551</v>
      </c>
      <c r="B20" s="134" t="s">
        <v>555</v>
      </c>
      <c r="C20" s="353" t="s">
        <v>556</v>
      </c>
      <c r="D20" s="134" t="s">
        <v>557</v>
      </c>
      <c r="E20" s="134" t="s">
        <v>567</v>
      </c>
      <c r="F20" s="134">
        <v>7</v>
      </c>
      <c r="G20" s="513">
        <v>100</v>
      </c>
      <c r="H20" s="513">
        <v>100</v>
      </c>
    </row>
    <row r="21" spans="1:8" ht="15">
      <c r="A21" s="123"/>
      <c r="B21" s="123"/>
      <c r="C21" s="123"/>
      <c r="D21" s="123"/>
      <c r="E21" s="123"/>
      <c r="F21" s="123"/>
      <c r="G21" s="4"/>
      <c r="H21" s="4"/>
    </row>
    <row r="22" spans="1:8" ht="15">
      <c r="A22" s="123"/>
      <c r="B22" s="123"/>
      <c r="C22" s="123"/>
      <c r="D22" s="123"/>
      <c r="E22" s="123"/>
      <c r="F22" s="123"/>
      <c r="G22" s="4"/>
      <c r="H22" s="4"/>
    </row>
    <row r="23" spans="1:8" ht="15">
      <c r="A23" s="123"/>
      <c r="B23" s="123"/>
      <c r="C23" s="123"/>
      <c r="D23" s="123"/>
      <c r="E23" s="123"/>
      <c r="F23" s="123"/>
      <c r="G23" s="4"/>
      <c r="H23" s="4"/>
    </row>
    <row r="24" spans="1:8" ht="15">
      <c r="A24" s="123"/>
      <c r="B24" s="123"/>
      <c r="C24" s="123"/>
      <c r="D24" s="123"/>
      <c r="E24" s="123"/>
      <c r="F24" s="123"/>
      <c r="G24" s="4"/>
      <c r="H24" s="4"/>
    </row>
    <row r="25" spans="1:8" ht="15">
      <c r="A25" s="123"/>
      <c r="B25" s="123"/>
      <c r="C25" s="123"/>
      <c r="D25" s="123"/>
      <c r="E25" s="123"/>
      <c r="F25" s="123"/>
      <c r="G25" s="4"/>
      <c r="H25" s="4"/>
    </row>
    <row r="26" spans="1:8" ht="15">
      <c r="A26" s="123"/>
      <c r="B26" s="123"/>
      <c r="C26" s="123"/>
      <c r="D26" s="123"/>
      <c r="E26" s="123"/>
      <c r="F26" s="123"/>
      <c r="G26" s="4"/>
      <c r="H26" s="4"/>
    </row>
    <row r="27" spans="1:8" ht="15">
      <c r="A27" s="123"/>
      <c r="B27" s="123"/>
      <c r="C27" s="123"/>
      <c r="D27" s="123"/>
      <c r="E27" s="123"/>
      <c r="F27" s="123"/>
      <c r="G27" s="4"/>
      <c r="H27" s="4"/>
    </row>
    <row r="28" spans="1:8" ht="15">
      <c r="A28" s="123"/>
      <c r="B28" s="123"/>
      <c r="C28" s="123"/>
      <c r="D28" s="123"/>
      <c r="E28" s="123"/>
      <c r="F28" s="123"/>
      <c r="G28" s="4"/>
      <c r="H28" s="4"/>
    </row>
    <row r="29" spans="1:8" ht="15">
      <c r="A29" s="123"/>
      <c r="B29" s="123"/>
      <c r="C29" s="123"/>
      <c r="D29" s="123"/>
      <c r="E29" s="123"/>
      <c r="F29" s="123"/>
      <c r="G29" s="4"/>
      <c r="H29" s="4"/>
    </row>
    <row r="30" spans="1:8" ht="15">
      <c r="A30" s="123"/>
      <c r="B30" s="123"/>
      <c r="C30" s="123"/>
      <c r="D30" s="123"/>
      <c r="E30" s="123"/>
      <c r="F30" s="123"/>
      <c r="G30" s="4"/>
      <c r="H30" s="4"/>
    </row>
    <row r="31" spans="1:8" ht="15">
      <c r="A31" s="123"/>
      <c r="B31" s="123"/>
      <c r="C31" s="123"/>
      <c r="D31" s="123"/>
      <c r="E31" s="123"/>
      <c r="F31" s="123"/>
      <c r="G31" s="4"/>
      <c r="H31" s="4"/>
    </row>
    <row r="32" spans="1:8" ht="15">
      <c r="A32" s="123"/>
      <c r="B32" s="123"/>
      <c r="C32" s="123"/>
      <c r="D32" s="123"/>
      <c r="E32" s="123"/>
      <c r="F32" s="123"/>
      <c r="G32" s="4"/>
      <c r="H32" s="4"/>
    </row>
    <row r="33" spans="1:8" ht="15">
      <c r="A33" s="123"/>
      <c r="B33" s="123"/>
      <c r="C33" s="123"/>
      <c r="D33" s="123"/>
      <c r="E33" s="123"/>
      <c r="F33" s="123"/>
      <c r="G33" s="4"/>
      <c r="H33" s="4"/>
    </row>
    <row r="34" spans="1:8" ht="15">
      <c r="A34" s="135"/>
      <c r="B34" s="135"/>
      <c r="C34" s="135"/>
      <c r="D34" s="135"/>
      <c r="E34" s="135"/>
      <c r="F34" s="135" t="s">
        <v>334</v>
      </c>
      <c r="G34" s="122">
        <f>SUM(G9:G33)</f>
        <v>2955</v>
      </c>
      <c r="H34" s="122">
        <f>SUM(H9:H33)</f>
        <v>2955</v>
      </c>
    </row>
    <row r="35" spans="1:8" ht="15">
      <c r="A35" s="295"/>
      <c r="B35" s="295"/>
      <c r="C35" s="295"/>
      <c r="D35" s="295"/>
      <c r="E35" s="295"/>
      <c r="F35" s="295"/>
      <c r="G35" s="251"/>
      <c r="H35" s="251"/>
    </row>
    <row r="36" spans="1:8" ht="15">
      <c r="A36" s="296" t="s">
        <v>443</v>
      </c>
      <c r="B36" s="295"/>
      <c r="C36" s="295"/>
      <c r="D36" s="295"/>
      <c r="E36" s="295"/>
      <c r="F36" s="295"/>
      <c r="G36" s="251"/>
      <c r="H36" s="251"/>
    </row>
    <row r="37" spans="1:8" ht="15">
      <c r="A37" s="296"/>
      <c r="B37" s="295"/>
      <c r="C37" s="295"/>
      <c r="D37" s="295"/>
      <c r="E37" s="295"/>
      <c r="F37" s="295"/>
      <c r="G37" s="251"/>
      <c r="H37" s="251"/>
    </row>
    <row r="38" spans="1:8" ht="15">
      <c r="A38" s="296"/>
      <c r="B38" s="251"/>
      <c r="C38" s="251"/>
      <c r="D38" s="251"/>
      <c r="E38" s="251"/>
      <c r="F38" s="251"/>
      <c r="G38" s="251"/>
      <c r="H38" s="251"/>
    </row>
    <row r="39" spans="1:8" ht="15">
      <c r="A39" s="296"/>
      <c r="B39" s="251"/>
      <c r="C39" s="251"/>
      <c r="D39" s="251"/>
      <c r="E39" s="251"/>
      <c r="F39" s="251"/>
      <c r="G39" s="251"/>
      <c r="H39" s="251"/>
    </row>
    <row r="40" spans="1:8">
      <c r="A40" s="292"/>
      <c r="B40" s="292"/>
      <c r="C40" s="292"/>
      <c r="D40" s="292"/>
      <c r="E40" s="292"/>
      <c r="F40" s="292"/>
      <c r="G40" s="292"/>
      <c r="H40" s="292"/>
    </row>
    <row r="41" spans="1:8" ht="15">
      <c r="A41" s="257" t="s">
        <v>99</v>
      </c>
      <c r="B41" s="251"/>
      <c r="C41" s="251"/>
      <c r="D41" s="251"/>
      <c r="E41" s="251"/>
      <c r="F41" s="251"/>
      <c r="G41" s="251"/>
      <c r="H41" s="251"/>
    </row>
    <row r="42" spans="1:8" ht="15">
      <c r="A42" s="251"/>
      <c r="B42" s="251"/>
      <c r="C42" s="251"/>
      <c r="D42" s="251"/>
      <c r="E42" s="251"/>
      <c r="F42" s="251"/>
      <c r="G42" s="251"/>
      <c r="H42" s="251"/>
    </row>
    <row r="43" spans="1:8" ht="15">
      <c r="A43" s="251"/>
      <c r="B43" s="251"/>
      <c r="C43" s="251"/>
      <c r="D43" s="251"/>
      <c r="E43" s="251"/>
      <c r="F43" s="251"/>
      <c r="G43" s="251"/>
      <c r="H43" s="258"/>
    </row>
    <row r="44" spans="1:8" ht="15">
      <c r="A44" s="257"/>
      <c r="B44" s="257" t="s">
        <v>265</v>
      </c>
      <c r="C44" s="257"/>
      <c r="D44" s="257"/>
      <c r="E44" s="257"/>
      <c r="F44" s="257"/>
      <c r="G44" s="251"/>
      <c r="H44" s="258"/>
    </row>
    <row r="45" spans="1:8" ht="15">
      <c r="A45" s="251"/>
      <c r="B45" s="251" t="s">
        <v>264</v>
      </c>
      <c r="C45" s="251"/>
      <c r="D45" s="251"/>
      <c r="E45" s="251"/>
      <c r="F45" s="251"/>
      <c r="G45" s="251"/>
      <c r="H45" s="258"/>
    </row>
    <row r="46" spans="1:8">
      <c r="A46" s="259"/>
      <c r="B46" s="259" t="s">
        <v>131</v>
      </c>
      <c r="C46" s="259"/>
      <c r="D46" s="259"/>
      <c r="E46" s="259"/>
      <c r="F46" s="259"/>
      <c r="G46" s="252"/>
      <c r="H46" s="252"/>
    </row>
  </sheetData>
  <mergeCells count="2">
    <mergeCell ref="G1:H1"/>
    <mergeCell ref="G2:H2"/>
  </mergeCells>
  <printOptions gridLines="1"/>
  <pageMargins left="0.25" right="0.25" top="0.75" bottom="0.75" header="0.3" footer="0.3"/>
  <pageSetup scale="65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SheetLayoutView="70" workbookViewId="0">
      <selection activeCell="D9" sqref="D9"/>
    </sheetView>
  </sheetViews>
  <sheetFormatPr defaultRowHeight="12.75"/>
  <cols>
    <col min="1" max="1" width="5.42578125" style="252" customWidth="1"/>
    <col min="2" max="2" width="13.140625" style="252" customWidth="1"/>
    <col min="3" max="3" width="15.140625" style="252" customWidth="1"/>
    <col min="4" max="4" width="18" style="252" customWidth="1"/>
    <col min="5" max="5" width="20.5703125" style="252" customWidth="1"/>
    <col min="6" max="6" width="21.28515625" style="252" customWidth="1"/>
    <col min="7" max="7" width="15.140625" style="252" customWidth="1"/>
    <col min="8" max="8" width="15.5703125" style="252" customWidth="1"/>
    <col min="9" max="9" width="13.42578125" style="252" customWidth="1"/>
    <col min="10" max="10" width="0" style="252" hidden="1" customWidth="1"/>
    <col min="11" max="16384" width="9.140625" style="252"/>
  </cols>
  <sheetData>
    <row r="1" spans="1:10" ht="15">
      <c r="A1" s="110" t="s">
        <v>448</v>
      </c>
      <c r="B1" s="110"/>
      <c r="C1" s="113"/>
      <c r="D1" s="113"/>
      <c r="E1" s="113"/>
      <c r="F1" s="113"/>
      <c r="G1" s="529" t="s">
        <v>101</v>
      </c>
      <c r="H1" s="529"/>
    </row>
    <row r="2" spans="1:10" ht="15">
      <c r="A2" s="112" t="s">
        <v>132</v>
      </c>
      <c r="B2" s="110"/>
      <c r="C2" s="113"/>
      <c r="D2" s="113"/>
      <c r="E2" s="113"/>
      <c r="F2" s="113"/>
      <c r="G2" s="527" t="s">
        <v>459</v>
      </c>
      <c r="H2" s="527"/>
    </row>
    <row r="3" spans="1:10" ht="15">
      <c r="A3" s="112"/>
      <c r="B3" s="112"/>
      <c r="C3" s="112"/>
      <c r="D3" s="112"/>
      <c r="E3" s="112"/>
      <c r="F3" s="112"/>
      <c r="G3" s="286"/>
      <c r="H3" s="286"/>
    </row>
    <row r="4" spans="1:10" ht="15">
      <c r="A4" s="113" t="str">
        <f>'ფორმა N2'!A4</f>
        <v>ანგარიშვალდებული პირის დასახელება:</v>
      </c>
      <c r="B4" s="113"/>
      <c r="C4" s="113"/>
      <c r="D4" s="113"/>
      <c r="E4" s="113"/>
      <c r="F4" s="113"/>
      <c r="G4" s="112"/>
      <c r="H4" s="112"/>
    </row>
    <row r="5" spans="1:10" ht="15">
      <c r="A5" s="116"/>
      <c r="B5" s="116"/>
      <c r="C5" s="116"/>
      <c r="D5" s="116" t="s">
        <v>662</v>
      </c>
      <c r="E5" s="116"/>
      <c r="F5" s="116"/>
      <c r="G5" s="117"/>
      <c r="H5" s="117"/>
    </row>
    <row r="6" spans="1:10" ht="15">
      <c r="A6" s="113"/>
      <c r="B6" s="113"/>
      <c r="C6" s="113"/>
      <c r="D6" s="113"/>
      <c r="E6" s="113"/>
      <c r="F6" s="113"/>
      <c r="G6" s="112"/>
      <c r="H6" s="112"/>
    </row>
    <row r="7" spans="1:10" ht="15">
      <c r="A7" s="285"/>
      <c r="B7" s="285"/>
      <c r="C7" s="285"/>
      <c r="D7" s="288"/>
      <c r="E7" s="285"/>
      <c r="F7" s="285"/>
      <c r="G7" s="114"/>
      <c r="H7" s="114"/>
    </row>
    <row r="8" spans="1:10" ht="30">
      <c r="A8" s="126" t="s">
        <v>64</v>
      </c>
      <c r="B8" s="126" t="s">
        <v>335</v>
      </c>
      <c r="C8" s="126" t="s">
        <v>336</v>
      </c>
      <c r="D8" s="126" t="s">
        <v>221</v>
      </c>
      <c r="E8" s="126" t="s">
        <v>343</v>
      </c>
      <c r="F8" s="126" t="s">
        <v>337</v>
      </c>
      <c r="G8" s="115" t="s">
        <v>10</v>
      </c>
      <c r="H8" s="115" t="s">
        <v>9</v>
      </c>
      <c r="J8" s="297" t="s">
        <v>342</v>
      </c>
    </row>
    <row r="9" spans="1:10" ht="15">
      <c r="A9" s="134"/>
      <c r="B9" s="134"/>
      <c r="C9" s="134"/>
      <c r="D9" s="134"/>
      <c r="E9" s="134"/>
      <c r="F9" s="134"/>
      <c r="G9" s="4"/>
      <c r="H9" s="4"/>
      <c r="J9" s="297" t="s">
        <v>0</v>
      </c>
    </row>
    <row r="10" spans="1:10" ht="15">
      <c r="A10" s="134"/>
      <c r="B10" s="134"/>
      <c r="C10" s="134"/>
      <c r="D10" s="134"/>
      <c r="E10" s="134"/>
      <c r="F10" s="134"/>
      <c r="G10" s="4"/>
      <c r="H10" s="4"/>
    </row>
    <row r="11" spans="1:10" ht="15">
      <c r="A11" s="123"/>
      <c r="B11" s="123"/>
      <c r="C11" s="123"/>
      <c r="D11" s="123"/>
      <c r="E11" s="123"/>
      <c r="F11" s="123"/>
      <c r="G11" s="4"/>
      <c r="H11" s="4"/>
    </row>
    <row r="12" spans="1:10" ht="15">
      <c r="A12" s="123"/>
      <c r="B12" s="123"/>
      <c r="C12" s="123"/>
      <c r="D12" s="123"/>
      <c r="E12" s="123"/>
      <c r="F12" s="123"/>
      <c r="G12" s="4"/>
      <c r="H12" s="4"/>
    </row>
    <row r="13" spans="1:10" ht="15">
      <c r="A13" s="123"/>
      <c r="B13" s="123"/>
      <c r="C13" s="123"/>
      <c r="D13" s="123"/>
      <c r="E13" s="123"/>
      <c r="F13" s="123"/>
      <c r="G13" s="4"/>
      <c r="H13" s="4"/>
    </row>
    <row r="14" spans="1:10" ht="15">
      <c r="A14" s="123"/>
      <c r="B14" s="123"/>
      <c r="C14" s="123"/>
      <c r="D14" s="123"/>
      <c r="E14" s="123"/>
      <c r="F14" s="123"/>
      <c r="G14" s="4"/>
      <c r="H14" s="4"/>
    </row>
    <row r="15" spans="1:10" ht="15">
      <c r="A15" s="123"/>
      <c r="B15" s="123"/>
      <c r="C15" s="123"/>
      <c r="D15" s="123"/>
      <c r="E15" s="123"/>
      <c r="F15" s="123"/>
      <c r="G15" s="4"/>
      <c r="H15" s="4"/>
    </row>
    <row r="16" spans="1:10" ht="15">
      <c r="A16" s="123"/>
      <c r="B16" s="123"/>
      <c r="C16" s="123"/>
      <c r="D16" s="123"/>
      <c r="E16" s="123"/>
      <c r="F16" s="123"/>
      <c r="G16" s="4"/>
      <c r="H16" s="4"/>
    </row>
    <row r="17" spans="1:8" ht="15">
      <c r="A17" s="123"/>
      <c r="B17" s="123"/>
      <c r="C17" s="123"/>
      <c r="D17" s="123"/>
      <c r="E17" s="123"/>
      <c r="F17" s="123"/>
      <c r="G17" s="4"/>
      <c r="H17" s="4"/>
    </row>
    <row r="18" spans="1:8" ht="15">
      <c r="A18" s="123"/>
      <c r="B18" s="123"/>
      <c r="C18" s="123"/>
      <c r="D18" s="123"/>
      <c r="E18" s="123"/>
      <c r="F18" s="123"/>
      <c r="G18" s="4"/>
      <c r="H18" s="4"/>
    </row>
    <row r="19" spans="1:8" ht="15">
      <c r="A19" s="123"/>
      <c r="B19" s="123"/>
      <c r="C19" s="123"/>
      <c r="D19" s="123"/>
      <c r="E19" s="123"/>
      <c r="F19" s="123"/>
      <c r="G19" s="4"/>
      <c r="H19" s="4"/>
    </row>
    <row r="20" spans="1:8" ht="15">
      <c r="A20" s="123"/>
      <c r="B20" s="123"/>
      <c r="C20" s="123"/>
      <c r="D20" s="123"/>
      <c r="E20" s="123"/>
      <c r="F20" s="123"/>
      <c r="G20" s="4"/>
      <c r="H20" s="4"/>
    </row>
    <row r="21" spans="1:8" ht="15">
      <c r="A21" s="123"/>
      <c r="B21" s="123"/>
      <c r="C21" s="123"/>
      <c r="D21" s="123"/>
      <c r="E21" s="123"/>
      <c r="F21" s="123"/>
      <c r="G21" s="4"/>
      <c r="H21" s="4"/>
    </row>
    <row r="22" spans="1:8" ht="15">
      <c r="A22" s="123"/>
      <c r="B22" s="123"/>
      <c r="C22" s="123"/>
      <c r="D22" s="123"/>
      <c r="E22" s="123"/>
      <c r="F22" s="123"/>
      <c r="G22" s="4"/>
      <c r="H22" s="4"/>
    </row>
    <row r="23" spans="1:8" ht="15">
      <c r="A23" s="123"/>
      <c r="B23" s="123"/>
      <c r="C23" s="123"/>
      <c r="D23" s="123"/>
      <c r="E23" s="123"/>
      <c r="F23" s="123"/>
      <c r="G23" s="4"/>
      <c r="H23" s="4"/>
    </row>
    <row r="24" spans="1:8" ht="15">
      <c r="A24" s="123"/>
      <c r="B24" s="123"/>
      <c r="C24" s="123"/>
      <c r="D24" s="123"/>
      <c r="E24" s="123"/>
      <c r="F24" s="123"/>
      <c r="G24" s="4"/>
      <c r="H24" s="4"/>
    </row>
    <row r="25" spans="1:8" ht="15">
      <c r="A25" s="123"/>
      <c r="B25" s="123"/>
      <c r="C25" s="123"/>
      <c r="D25" s="123"/>
      <c r="E25" s="123"/>
      <c r="F25" s="123"/>
      <c r="G25" s="4"/>
      <c r="H25" s="4"/>
    </row>
    <row r="26" spans="1:8" ht="15">
      <c r="A26" s="123"/>
      <c r="B26" s="123"/>
      <c r="C26" s="123"/>
      <c r="D26" s="123"/>
      <c r="E26" s="123"/>
      <c r="F26" s="123"/>
      <c r="G26" s="4"/>
      <c r="H26" s="4"/>
    </row>
    <row r="27" spans="1:8" ht="15">
      <c r="A27" s="123"/>
      <c r="B27" s="123"/>
      <c r="C27" s="123"/>
      <c r="D27" s="123"/>
      <c r="E27" s="123"/>
      <c r="F27" s="123"/>
      <c r="G27" s="4"/>
      <c r="H27" s="4"/>
    </row>
    <row r="28" spans="1:8" ht="15">
      <c r="A28" s="123"/>
      <c r="B28" s="123"/>
      <c r="C28" s="123"/>
      <c r="D28" s="123"/>
      <c r="E28" s="123"/>
      <c r="F28" s="123"/>
      <c r="G28" s="4"/>
      <c r="H28" s="4"/>
    </row>
    <row r="29" spans="1:8" ht="15">
      <c r="A29" s="123"/>
      <c r="B29" s="123"/>
      <c r="C29" s="123"/>
      <c r="D29" s="123"/>
      <c r="E29" s="123"/>
      <c r="F29" s="123"/>
      <c r="G29" s="4"/>
      <c r="H29" s="4"/>
    </row>
    <row r="30" spans="1:8" ht="15">
      <c r="A30" s="123"/>
      <c r="B30" s="123"/>
      <c r="C30" s="123"/>
      <c r="D30" s="123"/>
      <c r="E30" s="123"/>
      <c r="F30" s="123"/>
      <c r="G30" s="4"/>
      <c r="H30" s="4"/>
    </row>
    <row r="31" spans="1:8" ht="15">
      <c r="A31" s="123"/>
      <c r="B31" s="123"/>
      <c r="C31" s="123"/>
      <c r="D31" s="123"/>
      <c r="E31" s="123"/>
      <c r="F31" s="123"/>
      <c r="G31" s="4"/>
      <c r="H31" s="4"/>
    </row>
    <row r="32" spans="1:8" ht="15">
      <c r="A32" s="123"/>
      <c r="B32" s="123"/>
      <c r="C32" s="123"/>
      <c r="D32" s="123"/>
      <c r="E32" s="123"/>
      <c r="F32" s="123"/>
      <c r="G32" s="4"/>
      <c r="H32" s="4"/>
    </row>
    <row r="33" spans="1:9" ht="15">
      <c r="A33" s="123"/>
      <c r="B33" s="123"/>
      <c r="C33" s="123"/>
      <c r="D33" s="123"/>
      <c r="E33" s="123"/>
      <c r="F33" s="123"/>
      <c r="G33" s="4"/>
      <c r="H33" s="4"/>
    </row>
    <row r="34" spans="1:9" ht="15">
      <c r="A34" s="123"/>
      <c r="B34" s="135"/>
      <c r="C34" s="135"/>
      <c r="D34" s="135"/>
      <c r="E34" s="135"/>
      <c r="F34" s="135" t="s">
        <v>341</v>
      </c>
      <c r="G34" s="122">
        <f>SUM(G9:G33)</f>
        <v>0</v>
      </c>
      <c r="H34" s="122">
        <f>SUM(H9:H33)</f>
        <v>0</v>
      </c>
    </row>
    <row r="35" spans="1:9" ht="15">
      <c r="A35" s="295"/>
      <c r="B35" s="295"/>
      <c r="C35" s="295"/>
      <c r="D35" s="295"/>
      <c r="E35" s="295"/>
      <c r="F35" s="295"/>
      <c r="G35" s="295"/>
      <c r="H35" s="251"/>
      <c r="I35" s="251"/>
    </row>
    <row r="36" spans="1:9" ht="15">
      <c r="A36" s="296" t="s">
        <v>444</v>
      </c>
      <c r="B36" s="296"/>
      <c r="C36" s="295"/>
      <c r="D36" s="295"/>
      <c r="E36" s="295"/>
      <c r="F36" s="295"/>
      <c r="G36" s="295"/>
      <c r="H36" s="251"/>
      <c r="I36" s="251"/>
    </row>
    <row r="37" spans="1:9" ht="15">
      <c r="A37" s="296" t="s">
        <v>445</v>
      </c>
      <c r="B37" s="296"/>
      <c r="C37" s="295"/>
      <c r="D37" s="295"/>
      <c r="E37" s="295"/>
      <c r="F37" s="295"/>
      <c r="G37" s="295"/>
      <c r="H37" s="251"/>
      <c r="I37" s="251"/>
    </row>
    <row r="38" spans="1:9" ht="15">
      <c r="A38" s="296"/>
      <c r="B38" s="296"/>
      <c r="C38" s="251"/>
      <c r="D38" s="251"/>
      <c r="E38" s="251"/>
      <c r="F38" s="251"/>
      <c r="G38" s="251"/>
      <c r="H38" s="251"/>
      <c r="I38" s="251"/>
    </row>
    <row r="39" spans="1:9" ht="15">
      <c r="A39" s="296"/>
      <c r="B39" s="296"/>
      <c r="C39" s="251"/>
      <c r="D39" s="251"/>
      <c r="E39" s="251"/>
      <c r="F39" s="251"/>
      <c r="G39" s="251"/>
      <c r="H39" s="251"/>
      <c r="I39" s="251"/>
    </row>
    <row r="40" spans="1:9">
      <c r="A40" s="292"/>
      <c r="B40" s="292"/>
      <c r="C40" s="292"/>
      <c r="D40" s="292"/>
      <c r="E40" s="292"/>
      <c r="F40" s="292"/>
      <c r="G40" s="292"/>
      <c r="H40" s="292"/>
      <c r="I40" s="292"/>
    </row>
    <row r="41" spans="1:9" ht="15">
      <c r="A41" s="257" t="s">
        <v>99</v>
      </c>
      <c r="B41" s="257"/>
      <c r="C41" s="251"/>
      <c r="D41" s="251"/>
      <c r="E41" s="251"/>
      <c r="F41" s="251"/>
      <c r="G41" s="251"/>
      <c r="H41" s="251"/>
      <c r="I41" s="251"/>
    </row>
    <row r="42" spans="1:9" ht="15">
      <c r="A42" s="251"/>
      <c r="B42" s="251"/>
      <c r="C42" s="251"/>
      <c r="D42" s="251"/>
      <c r="E42" s="251"/>
      <c r="F42" s="251"/>
      <c r="G42" s="251"/>
      <c r="H42" s="251"/>
      <c r="I42" s="251"/>
    </row>
    <row r="43" spans="1:9" ht="15">
      <c r="A43" s="251"/>
      <c r="B43" s="251"/>
      <c r="C43" s="251"/>
      <c r="D43" s="251"/>
      <c r="E43" s="251"/>
      <c r="F43" s="251"/>
      <c r="G43" s="251"/>
      <c r="H43" s="251"/>
      <c r="I43" s="258"/>
    </row>
    <row r="44" spans="1:9" ht="15">
      <c r="A44" s="257"/>
      <c r="B44" s="257"/>
      <c r="C44" s="257" t="s">
        <v>411</v>
      </c>
      <c r="D44" s="257"/>
      <c r="E44" s="295"/>
      <c r="F44" s="257"/>
      <c r="G44" s="257"/>
      <c r="H44" s="251"/>
      <c r="I44" s="258"/>
    </row>
    <row r="45" spans="1:9" ht="15">
      <c r="A45" s="251"/>
      <c r="B45" s="251"/>
      <c r="C45" s="251" t="s">
        <v>264</v>
      </c>
      <c r="D45" s="251"/>
      <c r="E45" s="251"/>
      <c r="F45" s="251"/>
      <c r="G45" s="251"/>
      <c r="H45" s="251"/>
      <c r="I45" s="258"/>
    </row>
    <row r="46" spans="1:9">
      <c r="A46" s="259"/>
      <c r="B46" s="259"/>
      <c r="C46" s="259" t="s">
        <v>131</v>
      </c>
      <c r="D46" s="259"/>
      <c r="E46" s="259"/>
      <c r="F46" s="259"/>
      <c r="G46" s="259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93"/>
  <sheetViews>
    <sheetView showGridLines="0" view="pageBreakPreview" zoomScale="70" zoomScaleSheetLayoutView="70" workbookViewId="0">
      <selection activeCell="B9" sqref="B9"/>
    </sheetView>
  </sheetViews>
  <sheetFormatPr defaultRowHeight="15"/>
  <cols>
    <col min="1" max="1" width="12.85546875" style="28" customWidth="1"/>
    <col min="2" max="2" width="65.5703125" style="27" customWidth="1"/>
    <col min="3" max="4" width="14.85546875" style="2" customWidth="1"/>
    <col min="5" max="5" width="0.85546875" style="2" customWidth="1"/>
    <col min="6" max="16384" width="9.140625" style="2"/>
  </cols>
  <sheetData>
    <row r="1" spans="1:11">
      <c r="A1" s="110" t="s">
        <v>216</v>
      </c>
      <c r="B1" s="176"/>
      <c r="C1" s="532" t="s">
        <v>190</v>
      </c>
      <c r="D1" s="532"/>
      <c r="E1" s="156"/>
    </row>
    <row r="2" spans="1:11">
      <c r="A2" s="112" t="s">
        <v>132</v>
      </c>
      <c r="B2" s="176"/>
      <c r="C2" s="113"/>
      <c r="D2" s="340" t="s">
        <v>459</v>
      </c>
      <c r="E2" s="156"/>
    </row>
    <row r="3" spans="1:11">
      <c r="A3" s="170"/>
      <c r="B3" s="176"/>
      <c r="C3" s="113"/>
      <c r="D3" s="113"/>
      <c r="E3" s="156"/>
    </row>
    <row r="4" spans="1:11">
      <c r="A4" s="112" t="str">
        <f>'ფორმა N2'!A4</f>
        <v>ანგარიშვალდებული პირის დასახელება:</v>
      </c>
      <c r="B4" s="112"/>
      <c r="C4" s="112"/>
      <c r="D4" s="112"/>
      <c r="E4" s="161"/>
    </row>
    <row r="5" spans="1:11">
      <c r="A5" s="174"/>
      <c r="B5" s="175" t="s">
        <v>662</v>
      </c>
      <c r="C5" s="175"/>
      <c r="D5" s="58"/>
      <c r="E5" s="161"/>
    </row>
    <row r="6" spans="1:11">
      <c r="A6" s="113"/>
      <c r="B6" s="112"/>
      <c r="C6" s="112"/>
      <c r="D6" s="112"/>
      <c r="E6" s="161"/>
    </row>
    <row r="7" spans="1:11">
      <c r="A7" s="169"/>
      <c r="B7" s="177"/>
      <c r="C7" s="178"/>
      <c r="D7" s="178"/>
      <c r="E7" s="156"/>
    </row>
    <row r="8" spans="1:11" ht="45">
      <c r="A8" s="179" t="s">
        <v>105</v>
      </c>
      <c r="B8" s="179" t="s">
        <v>182</v>
      </c>
      <c r="C8" s="179" t="s">
        <v>300</v>
      </c>
      <c r="D8" s="179" t="s">
        <v>251</v>
      </c>
      <c r="E8" s="156"/>
    </row>
    <row r="9" spans="1:11">
      <c r="A9" s="48"/>
      <c r="B9" s="49"/>
      <c r="C9" s="223"/>
      <c r="D9" s="223"/>
      <c r="E9" s="156"/>
    </row>
    <row r="10" spans="1:11">
      <c r="A10" s="50" t="s">
        <v>183</v>
      </c>
      <c r="B10" s="51"/>
      <c r="C10" s="369">
        <f>SUM(C11,C34)</f>
        <v>57036.53</v>
      </c>
      <c r="D10" s="369">
        <f>SUM(D11,D34)</f>
        <v>22796.15</v>
      </c>
      <c r="E10" s="156"/>
      <c r="G10" s="370">
        <f>C10+'ფორმა N2'!C9+'ფორმა N3'!C9-'ფორმა N5'!C9</f>
        <v>23196.149999999994</v>
      </c>
      <c r="I10" s="370">
        <f>G10+G45</f>
        <v>22796.149999999994</v>
      </c>
      <c r="K10" s="494">
        <f>I10-D10</f>
        <v>0</v>
      </c>
    </row>
    <row r="11" spans="1:11">
      <c r="A11" s="52" t="s">
        <v>184</v>
      </c>
      <c r="B11" s="53"/>
      <c r="C11" s="368">
        <f>SUM(C12:C32)</f>
        <v>44636.53</v>
      </c>
      <c r="D11" s="368">
        <f>SUM(D12:D32)</f>
        <v>10396.15</v>
      </c>
      <c r="E11" s="156"/>
    </row>
    <row r="12" spans="1:11">
      <c r="A12" s="56">
        <v>1110</v>
      </c>
      <c r="B12" s="55" t="s">
        <v>134</v>
      </c>
      <c r="C12" s="8"/>
      <c r="D12" s="8"/>
      <c r="E12" s="156"/>
    </row>
    <row r="13" spans="1:11">
      <c r="A13" s="56">
        <v>1120</v>
      </c>
      <c r="B13" s="55" t="s">
        <v>135</v>
      </c>
      <c r="C13" s="8"/>
      <c r="D13" s="8"/>
      <c r="E13" s="156"/>
    </row>
    <row r="14" spans="1:11">
      <c r="A14" s="56">
        <v>1211</v>
      </c>
      <c r="B14" s="55" t="s">
        <v>136</v>
      </c>
      <c r="C14" s="8">
        <v>44636.53</v>
      </c>
      <c r="D14" s="8">
        <v>10396.15</v>
      </c>
      <c r="E14" s="156"/>
      <c r="G14" s="370">
        <f>C14+C23+'ფორმა N2'!D9+'ფორმა N3'!D9-'ფორმა N5'!D9</f>
        <v>10396.149999999994</v>
      </c>
      <c r="I14" s="494">
        <f>D14+D23-G14</f>
        <v>0</v>
      </c>
    </row>
    <row r="15" spans="1:11">
      <c r="A15" s="56">
        <v>1212</v>
      </c>
      <c r="B15" s="55" t="s">
        <v>137</v>
      </c>
      <c r="C15" s="8"/>
      <c r="D15" s="8"/>
      <c r="E15" s="156"/>
    </row>
    <row r="16" spans="1:11">
      <c r="A16" s="56">
        <v>1213</v>
      </c>
      <c r="B16" s="55" t="s">
        <v>138</v>
      </c>
      <c r="C16" s="8"/>
      <c r="D16" s="8"/>
      <c r="E16" s="156"/>
    </row>
    <row r="17" spans="1:5">
      <c r="A17" s="56">
        <v>1214</v>
      </c>
      <c r="B17" s="55" t="s">
        <v>139</v>
      </c>
      <c r="C17" s="8"/>
      <c r="D17" s="8"/>
      <c r="E17" s="156"/>
    </row>
    <row r="18" spans="1:5">
      <c r="A18" s="56">
        <v>1215</v>
      </c>
      <c r="B18" s="55" t="s">
        <v>140</v>
      </c>
      <c r="C18" s="8"/>
      <c r="D18" s="8"/>
      <c r="E18" s="156"/>
    </row>
    <row r="19" spans="1:5">
      <c r="A19" s="56">
        <v>1300</v>
      </c>
      <c r="B19" s="55" t="s">
        <v>141</v>
      </c>
      <c r="C19" s="8"/>
      <c r="D19" s="8"/>
      <c r="E19" s="156"/>
    </row>
    <row r="20" spans="1:5">
      <c r="A20" s="56">
        <v>1410</v>
      </c>
      <c r="B20" s="55" t="s">
        <v>142</v>
      </c>
      <c r="C20" s="367"/>
      <c r="D20" s="8"/>
      <c r="E20" s="156"/>
    </row>
    <row r="21" spans="1:5">
      <c r="A21" s="56">
        <v>1421</v>
      </c>
      <c r="B21" s="55" t="s">
        <v>143</v>
      </c>
      <c r="C21" s="8"/>
      <c r="D21" s="8"/>
      <c r="E21" s="156"/>
    </row>
    <row r="22" spans="1:5">
      <c r="A22" s="56">
        <v>1422</v>
      </c>
      <c r="B22" s="55" t="s">
        <v>144</v>
      </c>
      <c r="C22" s="8"/>
      <c r="D22" s="8"/>
      <c r="E22" s="156"/>
    </row>
    <row r="23" spans="1:5">
      <c r="A23" s="56">
        <v>1423</v>
      </c>
      <c r="B23" s="55" t="s">
        <v>145</v>
      </c>
      <c r="C23" s="367"/>
      <c r="D23" s="367"/>
      <c r="E23" s="156"/>
    </row>
    <row r="24" spans="1:5">
      <c r="A24" s="56">
        <v>1431</v>
      </c>
      <c r="B24" s="55" t="s">
        <v>146</v>
      </c>
      <c r="C24" s="8"/>
      <c r="D24" s="8"/>
      <c r="E24" s="156"/>
    </row>
    <row r="25" spans="1:5">
      <c r="A25" s="56">
        <v>1432</v>
      </c>
      <c r="B25" s="55" t="s">
        <v>147</v>
      </c>
      <c r="C25" s="8"/>
      <c r="D25" s="8"/>
      <c r="E25" s="156"/>
    </row>
    <row r="26" spans="1:5">
      <c r="A26" s="56">
        <v>1433</v>
      </c>
      <c r="B26" s="55" t="s">
        <v>148</v>
      </c>
      <c r="C26" s="367"/>
      <c r="D26" s="366"/>
      <c r="E26" s="156"/>
    </row>
    <row r="27" spans="1:5">
      <c r="A27" s="56">
        <v>1441</v>
      </c>
      <c r="B27" s="55" t="s">
        <v>149</v>
      </c>
      <c r="C27" s="367"/>
      <c r="D27" s="366"/>
      <c r="E27" s="156"/>
    </row>
    <row r="28" spans="1:5">
      <c r="A28" s="56">
        <v>1442</v>
      </c>
      <c r="B28" s="55" t="s">
        <v>150</v>
      </c>
      <c r="C28" s="8"/>
      <c r="D28" s="8"/>
      <c r="E28" s="156"/>
    </row>
    <row r="29" spans="1:5">
      <c r="A29" s="56">
        <v>1443</v>
      </c>
      <c r="B29" s="55" t="s">
        <v>151</v>
      </c>
      <c r="C29" s="8"/>
      <c r="D29" s="8"/>
      <c r="E29" s="156"/>
    </row>
    <row r="30" spans="1:5">
      <c r="A30" s="56">
        <v>1444</v>
      </c>
      <c r="B30" s="55" t="s">
        <v>152</v>
      </c>
      <c r="C30" s="8"/>
      <c r="D30" s="8"/>
      <c r="E30" s="156"/>
    </row>
    <row r="31" spans="1:5">
      <c r="A31" s="56">
        <v>1445</v>
      </c>
      <c r="B31" s="55" t="s">
        <v>153</v>
      </c>
      <c r="C31" s="8"/>
      <c r="D31" s="8"/>
      <c r="E31" s="156"/>
    </row>
    <row r="32" spans="1:5">
      <c r="A32" s="56">
        <v>1446</v>
      </c>
      <c r="B32" s="55" t="s">
        <v>154</v>
      </c>
      <c r="C32" s="8"/>
      <c r="D32" s="8"/>
      <c r="E32" s="156"/>
    </row>
    <row r="33" spans="1:7">
      <c r="A33" s="29"/>
      <c r="E33" s="156"/>
    </row>
    <row r="34" spans="1:7">
      <c r="A34" s="57" t="s">
        <v>185</v>
      </c>
      <c r="B34" s="55"/>
      <c r="C34" s="497">
        <f>SUM(C35:C42)</f>
        <v>12400</v>
      </c>
      <c r="D34" s="497">
        <f>SUM(D35:D42)</f>
        <v>12400</v>
      </c>
      <c r="E34" s="156"/>
    </row>
    <row r="35" spans="1:7">
      <c r="A35" s="56">
        <v>2110</v>
      </c>
      <c r="B35" s="55" t="s">
        <v>92</v>
      </c>
      <c r="C35" s="8"/>
      <c r="D35" s="8"/>
      <c r="E35" s="156"/>
    </row>
    <row r="36" spans="1:7">
      <c r="A36" s="56">
        <v>2120</v>
      </c>
      <c r="B36" s="55" t="s">
        <v>155</v>
      </c>
      <c r="C36" s="496">
        <v>12400</v>
      </c>
      <c r="D36" s="496">
        <v>12400</v>
      </c>
      <c r="E36" s="156"/>
    </row>
    <row r="37" spans="1:7">
      <c r="A37" s="56">
        <v>2130</v>
      </c>
      <c r="B37" s="55" t="s">
        <v>93</v>
      </c>
      <c r="C37" s="8"/>
      <c r="D37" s="8"/>
      <c r="E37" s="156"/>
    </row>
    <row r="38" spans="1:7">
      <c r="A38" s="56">
        <v>2140</v>
      </c>
      <c r="B38" s="55" t="s">
        <v>391</v>
      </c>
      <c r="C38" s="8"/>
      <c r="D38" s="8"/>
      <c r="E38" s="156"/>
    </row>
    <row r="39" spans="1:7">
      <c r="A39" s="56">
        <v>2150</v>
      </c>
      <c r="B39" s="55" t="s">
        <v>393</v>
      </c>
      <c r="C39" s="8"/>
      <c r="D39" s="8"/>
      <c r="E39" s="156"/>
    </row>
    <row r="40" spans="1:7">
      <c r="A40" s="56">
        <v>2220</v>
      </c>
      <c r="B40" s="55" t="s">
        <v>94</v>
      </c>
      <c r="C40" s="367"/>
      <c r="D40" s="367"/>
      <c r="E40" s="156"/>
    </row>
    <row r="41" spans="1:7">
      <c r="A41" s="56">
        <v>2300</v>
      </c>
      <c r="B41" s="55" t="s">
        <v>156</v>
      </c>
      <c r="C41" s="8"/>
      <c r="D41" s="8"/>
      <c r="E41" s="156"/>
    </row>
    <row r="42" spans="1:7">
      <c r="A42" s="56">
        <v>2400</v>
      </c>
      <c r="B42" s="55" t="s">
        <v>157</v>
      </c>
      <c r="C42" s="367"/>
      <c r="D42" s="367"/>
      <c r="E42" s="156"/>
    </row>
    <row r="43" spans="1:7">
      <c r="A43" s="30"/>
      <c r="E43" s="156"/>
    </row>
    <row r="44" spans="1:7">
      <c r="A44" s="54" t="s">
        <v>189</v>
      </c>
      <c r="B44" s="55"/>
      <c r="C44" s="368">
        <f>SUM(C45,C64)</f>
        <v>57036.53</v>
      </c>
      <c r="D44" s="368">
        <f>SUM(D45,D64)</f>
        <v>22796.15</v>
      </c>
      <c r="E44" s="156"/>
    </row>
    <row r="45" spans="1:7">
      <c r="A45" s="57" t="s">
        <v>186</v>
      </c>
      <c r="B45" s="55"/>
      <c r="C45" s="368">
        <f>SUM(C46:C61)</f>
        <v>400</v>
      </c>
      <c r="D45" s="368">
        <f>SUM(D46:D61)</f>
        <v>0</v>
      </c>
      <c r="E45" s="156"/>
      <c r="G45" s="494">
        <f>D45-C45</f>
        <v>-400</v>
      </c>
    </row>
    <row r="46" spans="1:7">
      <c r="A46" s="56">
        <v>3100</v>
      </c>
      <c r="B46" s="55" t="s">
        <v>158</v>
      </c>
      <c r="C46" s="8">
        <v>400</v>
      </c>
      <c r="D46" s="8">
        <v>0</v>
      </c>
      <c r="E46" s="156"/>
    </row>
    <row r="47" spans="1:7">
      <c r="A47" s="56">
        <v>3210</v>
      </c>
      <c r="B47" s="55" t="s">
        <v>159</v>
      </c>
      <c r="C47" s="367"/>
      <c r="D47" s="367"/>
      <c r="E47" s="156"/>
    </row>
    <row r="48" spans="1:7">
      <c r="A48" s="56">
        <v>3221</v>
      </c>
      <c r="B48" s="55" t="s">
        <v>160</v>
      </c>
      <c r="C48" s="8"/>
      <c r="D48" s="8"/>
      <c r="E48" s="156"/>
    </row>
    <row r="49" spans="1:5">
      <c r="A49" s="56">
        <v>3222</v>
      </c>
      <c r="B49" s="55" t="s">
        <v>161</v>
      </c>
      <c r="C49" s="8"/>
      <c r="D49" s="8"/>
      <c r="E49" s="156"/>
    </row>
    <row r="50" spans="1:5">
      <c r="A50" s="56">
        <v>3223</v>
      </c>
      <c r="B50" s="55" t="s">
        <v>162</v>
      </c>
      <c r="C50" s="8"/>
      <c r="D50" s="8"/>
      <c r="E50" s="156"/>
    </row>
    <row r="51" spans="1:5">
      <c r="A51" s="56">
        <v>3224</v>
      </c>
      <c r="B51" s="55" t="s">
        <v>163</v>
      </c>
      <c r="C51" s="8"/>
      <c r="D51" s="8"/>
      <c r="E51" s="156"/>
    </row>
    <row r="52" spans="1:5">
      <c r="A52" s="56">
        <v>3231</v>
      </c>
      <c r="B52" s="55" t="s">
        <v>164</v>
      </c>
      <c r="C52" s="8"/>
      <c r="D52" s="8"/>
      <c r="E52" s="156"/>
    </row>
    <row r="53" spans="1:5">
      <c r="A53" s="56">
        <v>3232</v>
      </c>
      <c r="B53" s="55" t="s">
        <v>165</v>
      </c>
      <c r="C53" s="8"/>
      <c r="D53" s="8"/>
      <c r="E53" s="156"/>
    </row>
    <row r="54" spans="1:5">
      <c r="A54" s="56">
        <v>3234</v>
      </c>
      <c r="B54" s="55" t="s">
        <v>166</v>
      </c>
      <c r="C54" s="367"/>
      <c r="D54" s="367"/>
      <c r="E54" s="156"/>
    </row>
    <row r="55" spans="1:5" ht="30">
      <c r="A55" s="56">
        <v>3236</v>
      </c>
      <c r="B55" s="55" t="s">
        <v>181</v>
      </c>
      <c r="C55" s="8"/>
      <c r="D55" s="8"/>
      <c r="E55" s="156"/>
    </row>
    <row r="56" spans="1:5" ht="45">
      <c r="A56" s="56">
        <v>3237</v>
      </c>
      <c r="B56" s="55" t="s">
        <v>167</v>
      </c>
      <c r="C56" s="8"/>
      <c r="D56" s="8"/>
      <c r="E56" s="156"/>
    </row>
    <row r="57" spans="1:5">
      <c r="A57" s="56">
        <v>3241</v>
      </c>
      <c r="B57" s="55" t="s">
        <v>168</v>
      </c>
      <c r="C57" s="8"/>
      <c r="D57" s="8"/>
      <c r="E57" s="156"/>
    </row>
    <row r="58" spans="1:5">
      <c r="A58" s="56">
        <v>3242</v>
      </c>
      <c r="B58" s="55" t="s">
        <v>169</v>
      </c>
      <c r="C58" s="8"/>
      <c r="D58" s="8"/>
      <c r="E58" s="156"/>
    </row>
    <row r="59" spans="1:5">
      <c r="A59" s="56">
        <v>3243</v>
      </c>
      <c r="B59" s="55" t="s">
        <v>170</v>
      </c>
      <c r="C59" s="8"/>
      <c r="D59" s="8"/>
      <c r="E59" s="156"/>
    </row>
    <row r="60" spans="1:5">
      <c r="A60" s="56">
        <v>3245</v>
      </c>
      <c r="B60" s="55" t="s">
        <v>171</v>
      </c>
      <c r="C60" s="8"/>
      <c r="D60" s="8"/>
      <c r="E60" s="156"/>
    </row>
    <row r="61" spans="1:5">
      <c r="A61" s="56">
        <v>3246</v>
      </c>
      <c r="B61" s="55" t="s">
        <v>172</v>
      </c>
      <c r="C61" s="8"/>
      <c r="D61" s="8"/>
      <c r="E61" s="156"/>
    </row>
    <row r="62" spans="1:5">
      <c r="A62" s="30"/>
      <c r="E62" s="156"/>
    </row>
    <row r="63" spans="1:5">
      <c r="A63" s="31"/>
      <c r="E63" s="156"/>
    </row>
    <row r="64" spans="1:5">
      <c r="A64" s="57" t="s">
        <v>187</v>
      </c>
      <c r="B64" s="55"/>
      <c r="C64" s="121">
        <f>SUM(C65:C67)</f>
        <v>56636.53</v>
      </c>
      <c r="D64" s="497">
        <f>SUM(D65:D67)</f>
        <v>22796.15</v>
      </c>
      <c r="E64" s="156"/>
    </row>
    <row r="65" spans="1:5">
      <c r="A65" s="56">
        <v>5100</v>
      </c>
      <c r="B65" s="55" t="s">
        <v>249</v>
      </c>
      <c r="C65" s="8"/>
      <c r="D65" s="8"/>
      <c r="E65" s="156"/>
    </row>
    <row r="66" spans="1:5">
      <c r="A66" s="56">
        <v>5220</v>
      </c>
      <c r="B66" s="55" t="s">
        <v>413</v>
      </c>
      <c r="C66" s="8"/>
      <c r="D66" s="8"/>
      <c r="E66" s="156"/>
    </row>
    <row r="67" spans="1:5">
      <c r="A67" s="56">
        <v>5230</v>
      </c>
      <c r="B67" s="55" t="s">
        <v>414</v>
      </c>
      <c r="C67" s="496">
        <f>C10-C45</f>
        <v>56636.53</v>
      </c>
      <c r="D67" s="496">
        <f>D10-D45</f>
        <v>22796.15</v>
      </c>
      <c r="E67" s="156"/>
    </row>
    <row r="68" spans="1:5">
      <c r="A68" s="30"/>
      <c r="E68" s="156"/>
    </row>
    <row r="69" spans="1:5">
      <c r="A69" s="2"/>
      <c r="E69" s="156"/>
    </row>
    <row r="70" spans="1:5">
      <c r="A70" s="54" t="s">
        <v>188</v>
      </c>
      <c r="B70" s="55"/>
      <c r="C70" s="8"/>
      <c r="D70" s="8"/>
      <c r="E70" s="156"/>
    </row>
    <row r="71" spans="1:5" ht="30">
      <c r="A71" s="56">
        <v>1</v>
      </c>
      <c r="B71" s="55" t="s">
        <v>173</v>
      </c>
      <c r="C71" s="8"/>
      <c r="D71" s="8"/>
      <c r="E71" s="156"/>
    </row>
    <row r="72" spans="1:5">
      <c r="A72" s="56">
        <v>2</v>
      </c>
      <c r="B72" s="55" t="s">
        <v>174</v>
      </c>
      <c r="C72" s="8"/>
      <c r="D72" s="8"/>
      <c r="E72" s="156"/>
    </row>
    <row r="73" spans="1:5">
      <c r="A73" s="56">
        <v>3</v>
      </c>
      <c r="B73" s="55" t="s">
        <v>175</v>
      </c>
      <c r="C73" s="8"/>
      <c r="D73" s="8"/>
      <c r="E73" s="156"/>
    </row>
    <row r="74" spans="1:5">
      <c r="A74" s="56">
        <v>4</v>
      </c>
      <c r="B74" s="55" t="s">
        <v>356</v>
      </c>
      <c r="C74" s="8"/>
      <c r="D74" s="8"/>
      <c r="E74" s="156"/>
    </row>
    <row r="75" spans="1:5">
      <c r="A75" s="56">
        <v>5</v>
      </c>
      <c r="B75" s="55" t="s">
        <v>176</v>
      </c>
      <c r="C75" s="8"/>
      <c r="D75" s="8"/>
      <c r="E75" s="156"/>
    </row>
    <row r="76" spans="1:5">
      <c r="A76" s="56">
        <v>6</v>
      </c>
      <c r="B76" s="55" t="s">
        <v>177</v>
      </c>
      <c r="C76" s="8"/>
      <c r="D76" s="8"/>
      <c r="E76" s="156"/>
    </row>
    <row r="77" spans="1:5">
      <c r="A77" s="56">
        <v>7</v>
      </c>
      <c r="B77" s="55" t="s">
        <v>178</v>
      </c>
      <c r="C77" s="8"/>
      <c r="D77" s="8"/>
      <c r="E77" s="156"/>
    </row>
    <row r="78" spans="1:5">
      <c r="A78" s="56">
        <v>8</v>
      </c>
      <c r="B78" s="55" t="s">
        <v>179</v>
      </c>
      <c r="C78" s="8"/>
      <c r="D78" s="8"/>
      <c r="E78" s="156"/>
    </row>
    <row r="79" spans="1:5">
      <c r="A79" s="56">
        <v>9</v>
      </c>
      <c r="B79" s="55" t="s">
        <v>180</v>
      </c>
      <c r="C79" s="8"/>
      <c r="D79" s="8"/>
      <c r="E79" s="156"/>
    </row>
    <row r="83" spans="1:9">
      <c r="A83" s="2"/>
      <c r="B83" s="2"/>
    </row>
    <row r="84" spans="1:9">
      <c r="A84" s="102" t="s">
        <v>99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102" t="s">
        <v>424</v>
      </c>
      <c r="D87" s="12"/>
      <c r="E87"/>
      <c r="F87"/>
      <c r="G87"/>
      <c r="H87"/>
      <c r="I87"/>
    </row>
    <row r="88" spans="1:9">
      <c r="A88"/>
      <c r="B88" s="2" t="s">
        <v>425</v>
      </c>
      <c r="D88" s="12"/>
      <c r="E88"/>
      <c r="F88"/>
      <c r="G88"/>
      <c r="H88"/>
      <c r="I88"/>
    </row>
    <row r="89" spans="1:9" customFormat="1" ht="12.75">
      <c r="B89" s="97" t="s">
        <v>131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14</vt:i4>
      </vt:variant>
    </vt:vector>
  </HeadingPairs>
  <TitlesOfParts>
    <vt:vector size="35" baseType="lpstr">
      <vt:lpstr>ფორმა N1</vt:lpstr>
      <vt:lpstr>ფორმა N2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Sheet1</vt:lpstr>
      <vt:lpstr>'ფორმა 5.4'!Print_Area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N5'!Print_Area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2014-05-26T16:49:38Z</cp:lastPrinted>
  <dcterms:created xsi:type="dcterms:W3CDTF">2011-12-27T13:20:18Z</dcterms:created>
  <dcterms:modified xsi:type="dcterms:W3CDTF">2016-04-19T15:18:26Z</dcterms:modified>
</cp:coreProperties>
</file>