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16" activeTab="28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9.4'!$A$1:$K$37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8.1'!$A$1:$H$48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N4.3'!$A$1:$H$39</definedName>
    <definedName name="_xlnm.Print_Area" localSheetId="9">'ფორმა N5'!$A$1:$D$90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D31" i="26"/>
  <c r="G29" i="30" l="1"/>
  <c r="H29"/>
  <c r="H32" i="29"/>
  <c r="I14"/>
  <c r="K35" i="46"/>
  <c r="A6"/>
  <c r="E48" i="40" l="1"/>
  <c r="C48"/>
  <c r="E59"/>
  <c r="E54"/>
  <c r="I16" i="29"/>
  <c r="K35" i="45" l="1"/>
  <c r="A6"/>
  <c r="I10" i="29" l="1"/>
  <c r="I11"/>
  <c r="I12"/>
  <c r="I13"/>
  <c r="I15"/>
  <c r="I9"/>
  <c r="H34" i="44"/>
  <c r="G34"/>
  <c r="A4"/>
  <c r="H34" i="43"/>
  <c r="G34"/>
  <c r="I34"/>
  <c r="A4"/>
  <c r="H34" i="42"/>
  <c r="G34"/>
  <c r="A4"/>
  <c r="I32" i="29" l="1"/>
  <c r="D74" i="40"/>
  <c r="D65"/>
  <c r="D59"/>
  <c r="C59"/>
  <c r="D54"/>
  <c r="C54"/>
  <c r="C38"/>
  <c r="E34"/>
  <c r="C34"/>
  <c r="E25"/>
  <c r="E19" s="1"/>
  <c r="C25"/>
  <c r="C19" s="1"/>
  <c r="E16"/>
  <c r="C16"/>
  <c r="E12"/>
  <c r="C12"/>
  <c r="J39" i="10"/>
  <c r="J36" s="1"/>
  <c r="I39"/>
  <c r="I36" s="1"/>
  <c r="H39"/>
  <c r="G39"/>
  <c r="F39"/>
  <c r="F36" s="1"/>
  <c r="E39"/>
  <c r="E36" s="1"/>
  <c r="D39"/>
  <c r="C39"/>
  <c r="B39"/>
  <c r="B36" s="1"/>
  <c r="H36"/>
  <c r="G36"/>
  <c r="D36"/>
  <c r="C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G19"/>
  <c r="F19"/>
  <c r="F17" s="1"/>
  <c r="E19"/>
  <c r="E17" s="1"/>
  <c r="D19"/>
  <c r="D17" s="1"/>
  <c r="C19"/>
  <c r="B19"/>
  <c r="B17" s="1"/>
  <c r="H17"/>
  <c r="G17"/>
  <c r="C17"/>
  <c r="J16"/>
  <c r="I16"/>
  <c r="J15"/>
  <c r="I15"/>
  <c r="H14"/>
  <c r="G14"/>
  <c r="F14"/>
  <c r="E14"/>
  <c r="D14"/>
  <c r="B14"/>
  <c r="J10"/>
  <c r="I10"/>
  <c r="H10"/>
  <c r="G10"/>
  <c r="F10"/>
  <c r="E10"/>
  <c r="D10"/>
  <c r="C10"/>
  <c r="B10"/>
  <c r="G9"/>
  <c r="I31" i="35"/>
  <c r="F31"/>
  <c r="G10" i="18"/>
  <c r="G11" s="1"/>
  <c r="G12" s="1"/>
  <c r="G13" s="1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D10" s="1"/>
  <c r="C11"/>
  <c r="I11" i="9"/>
  <c r="C10" i="5" l="1"/>
  <c r="C52" i="8"/>
  <c r="C31" i="26" l="1"/>
  <c r="A4" i="30" l="1"/>
  <c r="D36" i="8" l="1"/>
  <c r="C36"/>
  <c r="C26" i="7"/>
  <c r="I12" i="9" l="1"/>
  <c r="H53" i="18" l="1"/>
  <c r="D75" i="8" l="1"/>
  <c r="C75"/>
  <c r="D26" i="7" l="1"/>
  <c r="C26" i="3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25" i="7" l="1"/>
  <c r="C25"/>
  <c r="D18"/>
  <c r="D15"/>
  <c r="C15"/>
  <c r="D12"/>
  <c r="C12"/>
  <c r="C10" s="1"/>
  <c r="D10" l="1"/>
  <c r="D9" s="1"/>
  <c r="C9"/>
  <c r="C46" i="8" l="1"/>
  <c r="A4" i="39" l="1"/>
  <c r="D14" i="8"/>
  <c r="D46"/>
  <c r="A4" i="35" l="1"/>
  <c r="H34" i="34" l="1"/>
  <c r="G34"/>
  <c r="A4"/>
  <c r="A4" i="33" l="1"/>
  <c r="A4" i="32"/>
  <c r="A4" i="29" l="1"/>
  <c r="A5" i="28" l="1"/>
  <c r="D57" i="8"/>
  <c r="C57"/>
  <c r="D25" i="27"/>
  <c r="C25"/>
  <c r="A5"/>
  <c r="A5" i="26"/>
  <c r="A4" i="18" l="1"/>
  <c r="D52" i="8" l="1"/>
  <c r="A5" i="9" l="1"/>
  <c r="G70" i="18" l="1"/>
  <c r="C64" i="12"/>
  <c r="D64"/>
  <c r="D10" i="8"/>
  <c r="C10"/>
  <c r="A4" i="17" l="1"/>
  <c r="A4" i="16"/>
  <c r="A4" i="10"/>
  <c r="A4" i="9"/>
  <c r="A4" i="12"/>
  <c r="A5" i="5"/>
  <c r="A4" i="8"/>
  <c r="A4" i="7"/>
  <c r="D71" i="8" l="1"/>
  <c r="C71"/>
  <c r="D45" i="12" l="1"/>
  <c r="C45"/>
  <c r="D34"/>
  <c r="C34"/>
  <c r="D11"/>
  <c r="C11"/>
  <c r="D63" i="8"/>
  <c r="D32"/>
  <c r="C32"/>
  <c r="D23"/>
  <c r="D17" s="1"/>
  <c r="C23"/>
  <c r="C17" s="1"/>
  <c r="C14"/>
  <c r="D15" i="3"/>
  <c r="C15"/>
  <c r="D12"/>
  <c r="C13" i="8" l="1"/>
  <c r="C9" s="1"/>
  <c r="D13"/>
  <c r="D9" s="1"/>
  <c r="C25" i="3"/>
  <c r="D10"/>
  <c r="D10" i="12"/>
  <c r="D44"/>
  <c r="D25" i="3"/>
  <c r="C10" i="12"/>
  <c r="C44"/>
  <c r="D9" i="3" l="1"/>
  <c r="C10"/>
  <c r="C9" s="1"/>
</calcChain>
</file>

<file path=xl/sharedStrings.xml><?xml version="1.0" encoding="utf-8"?>
<sst xmlns="http://schemas.openxmlformats.org/spreadsheetml/2006/main" count="1295" uniqueCount="615">
  <si>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</si>
  <si>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</si>
  <si>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</si>
  <si>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</si>
  <si>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</si>
  <si>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</si>
  <si>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</si>
  <si>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</si>
  <si>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</si>
  <si>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</si>
  <si>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</si>
  <si>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</si>
  <si>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</si>
  <si>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</si>
  <si>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</si>
  <si>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</si>
  <si>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</si>
  <si>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</si>
  <si>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</si>
  <si>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</si>
  <si>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</si>
  <si>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</si>
  <si>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</si>
  <si>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</si>
  <si>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</si>
  <si>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</si>
  <si>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</si>
  <si>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</si>
  <si>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</si>
  <si>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</si>
  <si>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</si>
  <si>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</si>
  <si>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</si>
  <si>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</si>
  <si>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</si>
  <si>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</si>
  <si>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</si>
  <si>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</si>
  <si>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</si>
  <si>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</si>
  <si>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</si>
  <si>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</si>
  <si>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</si>
  <si>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</si>
  <si>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</si>
  <si>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</si>
  <si>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</si>
  <si>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</si>
  <si>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</si>
  <si>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</si>
  <si>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</si>
  <si>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</si>
  <si>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</si>
  <si>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</si>
  <si>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</si>
  <si>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</si>
  <si>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</si>
  <si>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</si>
  <si>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</si>
  <si>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</si>
  <si>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</si>
  <si>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</si>
  <si>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</si>
  <si>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</si>
  <si>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</si>
  <si>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</si>
  <si>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</si>
  <si>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</si>
  <si>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</si>
  <si>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</si>
  <si>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</si>
  <si>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</si>
  <si>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</si>
  <si>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</si>
  <si>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</si>
  <si>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</si>
  <si>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</si>
  <si>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</si>
  <si>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</si>
  <si>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</si>
  <si>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</si>
  <si>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</si>
  <si>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</si>
  <si>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</si>
  <si>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</si>
  <si>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</si>
  <si>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</si>
  <si>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</si>
  <si>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</si>
  <si>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</si>
  <si>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</si>
  <si>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</si>
  <si>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</si>
  <si>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</si>
  <si>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</si>
  <si>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</si>
  <si>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</si>
  <si>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</si>
  <si>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</si>
  <si>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</si>
  <si>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</si>
  <si>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</si>
  <si>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</si>
  <si>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</si>
  <si>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</si>
  <si>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</si>
  <si>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</si>
  <si>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</si>
  <si>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</si>
  <si>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</si>
  <si>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</si>
  <si>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</si>
  <si>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</si>
  <si>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</si>
  <si>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</si>
  <si>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</si>
  <si>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</si>
  <si>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</si>
  <si>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</si>
  <si>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</si>
  <si>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</si>
  <si>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</si>
  <si>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</si>
  <si>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</si>
  <si>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</si>
  <si>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</si>
  <si>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</si>
  <si>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</si>
  <si>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</si>
  <si>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</si>
  <si>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</si>
  <si>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</si>
  <si>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</si>
  <si>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</si>
  <si>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</si>
  <si>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</si>
  <si>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</si>
  <si>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</si>
  <si>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</si>
  <si>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</si>
  <si>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</si>
  <si>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</si>
  <si>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</si>
  <si>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</si>
  <si>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</si>
  <si>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</si>
  <si>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</si>
  <si>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</si>
  <si>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</si>
  <si>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</si>
  <si>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</si>
  <si>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</si>
  <si>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</si>
  <si>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</si>
  <si>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</si>
  <si>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</si>
  <si>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</si>
  <si>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</si>
  <si>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</si>
  <si>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</si>
  <si>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</si>
  <si>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</si>
  <si>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</si>
  <si>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</si>
  <si>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</si>
  <si>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</si>
  <si>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</si>
  <si>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</si>
  <si>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</si>
  <si>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</si>
  <si>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</si>
  <si>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</si>
  <si>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</si>
  <si>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</si>
  <si>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</si>
  <si>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</si>
  <si>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</si>
  <si>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</si>
  <si>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</si>
  <si>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</si>
  <si>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</si>
  <si>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</si>
  <si>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</si>
  <si>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</si>
  <si>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</si>
  <si>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</si>
  <si>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</si>
  <si>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</si>
  <si>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</si>
  <si>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</si>
  <si>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</si>
  <si>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</si>
  <si>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</si>
  <si>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</si>
  <si>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</si>
  <si>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</si>
  <si>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</si>
  <si>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</si>
  <si>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</si>
  <si>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</si>
  <si>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</si>
  <si>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</si>
  <si>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</si>
  <si>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</si>
  <si>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</si>
  <si>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</si>
  <si>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</si>
  <si>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</si>
  <si>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</si>
  <si>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</si>
  <si>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</si>
  <si>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</si>
  <si>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</si>
  <si>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</si>
  <si>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</si>
  <si>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</si>
  <si>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</si>
  <si>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</si>
  <si>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</si>
  <si>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</si>
  <si>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</si>
  <si>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</si>
  <si>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</si>
  <si>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</si>
  <si>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</si>
  <si>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</si>
  <si>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</si>
  <si>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</si>
  <si>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</si>
  <si>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</si>
  <si>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</si>
  <si>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</si>
  <si>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</si>
  <si>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</si>
  <si>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</si>
  <si>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</si>
  <si>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</si>
  <si>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</si>
  <si>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</si>
  <si>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</si>
  <si>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</si>
  <si>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</si>
  <si>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</si>
  <si>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</si>
  <si>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</si>
  <si>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</si>
  <si>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</si>
  <si>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</si>
  <si>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</si>
  <si>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</si>
  <si>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</si>
  <si>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</si>
  <si>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</si>
  <si>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</si>
  <si>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</si>
  <si>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</si>
  <si>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</si>
  <si>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</si>
  <si>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</si>
  <si>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</si>
  <si>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</si>
  <si>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</si>
  <si>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</si>
  <si>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</si>
  <si>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</si>
  <si>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</si>
  <si>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</si>
  <si>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</si>
  <si>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</si>
  <si>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</si>
  <si>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</si>
  <si>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</si>
  <si>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</si>
  <si>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</si>
  <si>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</si>
  <si>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</si>
  <si>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</si>
  <si>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</si>
  <si>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</si>
  <si>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</si>
  <si>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</si>
  <si>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</si>
  <si>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</si>
  <si>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</si>
  <si>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</si>
  <si>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</si>
  <si>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</si>
  <si>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</si>
  <si>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</si>
  <si>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</si>
  <si>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</si>
  <si>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</si>
  <si>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</si>
  <si>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</si>
  <si>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</si>
  <si>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</si>
  <si>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</si>
  <si>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</si>
  <si>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</si>
  <si>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</si>
  <si>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</si>
  <si>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</si>
  <si>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</si>
  <si>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</si>
  <si>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</si>
  <si>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</si>
  <si>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</si>
  <si>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</si>
  <si>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</si>
  <si>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</si>
  <si>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</si>
  <si>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</si>
  <si>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</si>
  <si>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</si>
  <si>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</si>
  <si>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</si>
  <si>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</si>
  <si>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</si>
  <si>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</si>
  <si>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</si>
  <si>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</si>
  <si>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</si>
  <si>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</si>
  <si>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</si>
  <si>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</si>
  <si>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</si>
  <si>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</si>
  <si>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</si>
  <si>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</si>
  <si>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</si>
  <si>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</si>
  <si>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</si>
  <si>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</si>
  <si>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</si>
  <si>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</si>
  <si>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</si>
  <si>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</si>
  <si>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</si>
  <si>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</si>
  <si>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</si>
  <si>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</si>
  <si>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</si>
  <si>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</si>
  <si>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</si>
  <si>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</si>
  <si>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</si>
  <si>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</si>
  <si>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</si>
  <si>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</si>
  <si>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</si>
  <si>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</si>
  <si>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</si>
  <si>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</si>
  <si>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</si>
  <si>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</si>
  <si>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</si>
  <si>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</si>
  <si>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</si>
  <si>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</si>
  <si>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</si>
  <si>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</si>
  <si>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</si>
  <si>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</si>
  <si>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</si>
  <si>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</si>
  <si>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</si>
  <si>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</si>
  <si>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</si>
  <si>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</si>
  <si>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</si>
  <si>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</si>
  <si>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</si>
  <si>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</si>
  <si>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</si>
  <si>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</si>
  <si>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</si>
  <si>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</si>
  <si>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</si>
  <si>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</si>
  <si>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</si>
  <si>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</si>
  <si>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</si>
  <si>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</si>
  <si>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</si>
  <si>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</si>
  <si>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</si>
  <si>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</si>
  <si>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</si>
  <si>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</si>
  <si>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</si>
  <si>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</si>
  <si>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</si>
  <si>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</si>
  <si>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</si>
  <si>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</si>
  <si>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</si>
  <si>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</si>
  <si>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</si>
  <si>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</si>
  <si>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</si>
  <si>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</si>
  <si>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</si>
  <si>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</si>
  <si>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</si>
  <si>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</si>
  <si>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</si>
  <si>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</si>
  <si>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</si>
  <si>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</si>
  <si>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</si>
  <si>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</si>
  <si>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</si>
  <si>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</si>
  <si>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</si>
  <si>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</si>
  <si>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</si>
  <si>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</si>
  <si>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</si>
  <si>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</si>
  <si>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</si>
  <si>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</si>
  <si>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</si>
  <si>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</si>
  <si>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</si>
  <si>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</si>
  <si>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</si>
  <si>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</si>
  <si>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</si>
  <si>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</si>
  <si>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</si>
  <si>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</si>
  <si>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</si>
  <si>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</si>
  <si>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</si>
  <si>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</si>
  <si>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</si>
  <si>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</si>
  <si>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</si>
  <si>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</si>
  <si>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</si>
  <si>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</si>
  <si>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</si>
  <si>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</si>
  <si>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</si>
  <si>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</si>
  <si>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</si>
  <si>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</si>
  <si>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</si>
  <si>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</si>
  <si>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</si>
  <si>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</si>
  <si>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</si>
  <si>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</si>
  <si>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</si>
  <si>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</si>
  <si>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</si>
  <si>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</si>
  <si>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</si>
  <si>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</si>
  <si>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</si>
  <si>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</si>
  <si>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</si>
  <si>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</si>
  <si>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</si>
  <si>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</si>
  <si>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</si>
  <si>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</si>
  <si>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</si>
  <si>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</si>
  <si>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</si>
  <si>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</si>
  <si>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</si>
  <si>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</si>
  <si>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</si>
  <si>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კობერიძე</t>
  </si>
  <si>
    <t>01013005955</t>
  </si>
  <si>
    <t>01008005618</t>
  </si>
  <si>
    <t>08/13/2012</t>
  </si>
  <si>
    <t>GE70Tb0600000360800013</t>
  </si>
  <si>
    <t>სამეურნეო ხარჯები</t>
  </si>
  <si>
    <t>სალაროს ნაშთი პერიოდის ბოლოს</t>
  </si>
  <si>
    <t>ზურაბ</t>
  </si>
  <si>
    <t>ტყემალაძე</t>
  </si>
  <si>
    <t>01018002651</t>
  </si>
  <si>
    <t xml:space="preserve">ელენე </t>
  </si>
  <si>
    <t>კორჩაგინა</t>
  </si>
  <si>
    <t xml:space="preserve">მამუკა </t>
  </si>
  <si>
    <t>01017018271</t>
  </si>
  <si>
    <t>როენა</t>
  </si>
  <si>
    <t>ჭელიშვილი</t>
  </si>
  <si>
    <t>01026013316</t>
  </si>
  <si>
    <t>თაჯდომარე</t>
  </si>
  <si>
    <t>მთ.ბუღალტ.</t>
  </si>
  <si>
    <t>მძღოლი</t>
  </si>
  <si>
    <t>სპეციალისტი</t>
  </si>
  <si>
    <t>სამომავლო პერსპექტი. განსაზღვრის  მიზნით</t>
  </si>
  <si>
    <t>ყაზბეგი,დუშეთი,თიანეთი</t>
  </si>
  <si>
    <t>მარინა</t>
  </si>
  <si>
    <t>გორი,კასპი,ხაშური,ქარელი</t>
  </si>
  <si>
    <t>რუსთავი,გარდაბანი,ბოლნისი,წალკა,დმანისი,მარნეული</t>
  </si>
  <si>
    <t>ხარაგაული,ზესტაფონი,ბაღდადი,ქუთაისი,წყალტუბო,სამტრედია,ვანი</t>
  </si>
  <si>
    <t>ბათუმი,შუახევი,ქედა,კობულეთი,ხულო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</si>
  <si>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</si>
  <si>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</si>
  <si>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</si>
  <si>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</si>
  <si>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</si>
  <si>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</si>
  <si>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</si>
  <si>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</si>
  <si>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</si>
  <si>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</si>
  <si>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</si>
  <si>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</si>
  <si>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</si>
  <si>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</si>
  <si>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</si>
  <si>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</si>
  <si>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</si>
  <si>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</si>
  <si>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</si>
  <si>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</si>
  <si>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</si>
  <si>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</si>
  <si>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</si>
  <si>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</si>
  <si>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</si>
  <si>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</si>
  <si>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</si>
  <si>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</si>
  <si>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</si>
  <si>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</si>
  <si>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ქ.წყალტუბო ,ავალიანის ქ.შ.5</t>
  </si>
  <si>
    <t>01008005299</t>
  </si>
  <si>
    <t>ეფრემიძე</t>
  </si>
  <si>
    <t>ნანი</t>
  </si>
  <si>
    <t>კალანდაძე</t>
  </si>
  <si>
    <t>01002020128</t>
  </si>
  <si>
    <r>
      <rPr>
        <b/>
        <sz val="10"/>
        <rFont val="Arial"/>
        <charset val="1"/>
      </rPr>
      <t>ბუღალტერი</t>
    </r>
    <r>
      <rPr>
        <sz val="10"/>
        <rFont val="Arial"/>
        <charset val="1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</si>
  <si>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</si>
  <si>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</si>
  <si>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>შეხვედრები</t>
  </si>
  <si>
    <t>01013005956</t>
  </si>
  <si>
    <t>სამივლინებო ხარჯები</t>
  </si>
  <si>
    <t xml:space="preserve">თამარ </t>
  </si>
  <si>
    <t>01009014752</t>
  </si>
  <si>
    <t>დამლაგებელი</t>
  </si>
  <si>
    <t>01018002652</t>
  </si>
  <si>
    <t>სულ*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</si>
  <si>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</si>
  <si>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</si>
  <si>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</si>
  <si>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</si>
  <si>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</si>
  <si>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</si>
  <si>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</si>
  <si>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</si>
  <si>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</si>
  <si>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</si>
  <si>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>თოლორაია</t>
  </si>
  <si>
    <t>01009014753</t>
  </si>
  <si>
    <t>01018002564</t>
  </si>
  <si>
    <t>ირაკლი</t>
  </si>
  <si>
    <t>01008005619</t>
  </si>
  <si>
    <t xml:space="preserve">ფორმა N5.4 - სხვა განაცემები ფიზიკურ პირებზე (ხელფასის და პრემიის გარდა) </t>
  </si>
  <si>
    <t>მოქალაქეთა პოლიტიკური გაერთიანება-მოძრაობა მრეწველობა გადაარჩენს საქართველოს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</si>
  <si>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</si>
  <si>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</si>
  <si>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</si>
  <si>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</si>
  <si>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</si>
  <si>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</si>
  <si>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საშემოსავლოს დავალიანების დაფარვა</t>
  </si>
  <si>
    <r>
      <t xml:space="preserve">ხელმძღვანელი                                                  ბუღალტერი </t>
    </r>
    <r>
      <rPr>
        <sz val="9"/>
        <rFont val="Sylfaen"/>
        <family val="1"/>
      </rPr>
      <t>(ან საამისოდ უფლებამოსილი</t>
    </r>
    <r>
      <rPr>
        <b/>
        <sz val="9"/>
        <rFont val="Sylfaen"/>
        <family val="1"/>
      </rPr>
      <t xml:space="preserve"> </t>
    </r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</si>
  <si>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</si>
  <si>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</si>
  <si>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</si>
  <si>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</si>
  <si>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</si>
  <si>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</si>
  <si>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</si>
  <si>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</si>
  <si>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</si>
  <si>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</si>
  <si>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</si>
  <si>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</si>
  <si>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</si>
  <si>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</si>
  <si>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</si>
  <si>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</si>
  <si>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</si>
  <si>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</si>
  <si>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 xml:space="preserve">თახირ </t>
  </si>
  <si>
    <t>ასადოვი</t>
  </si>
  <si>
    <t>01024012539</t>
  </si>
  <si>
    <t>იჯარა</t>
  </si>
  <si>
    <t>ფორმა N4.5 - რეკლამის ხარჯი</t>
  </si>
  <si>
    <t>08/06/2016-28/06/2016</t>
  </si>
  <si>
    <t>08/06-28/06/2016</t>
  </si>
  <si>
    <t>06,15,2016</t>
  </si>
  <si>
    <t>06.16.2016</t>
  </si>
  <si>
    <t>01008001157</t>
  </si>
  <si>
    <t>საფრანგეტი</t>
  </si>
  <si>
    <t>06/09,10-11-2016</t>
  </si>
  <si>
    <t>06/14-15 ,2016</t>
  </si>
  <si>
    <t>01013005957</t>
  </si>
  <si>
    <t>კარელი</t>
  </si>
  <si>
    <t>06/19/2016</t>
  </si>
  <si>
    <t>06/,20,21.22,23-2016</t>
  </si>
  <si>
    <t>06/24,25,26-2016</t>
  </si>
  <si>
    <t>06/25,26/2016</t>
  </si>
  <si>
    <t>ბორჯომი</t>
  </si>
  <si>
    <t>06/25,26/201</t>
  </si>
  <si>
    <t>06/13,14,15,16-17/2016</t>
  </si>
  <si>
    <t>06/11-12/2016</t>
  </si>
</sst>
</file>

<file path=xl/styles.xml><?xml version="1.0" encoding="utf-8"?>
<styleSheet xmlns="http://schemas.openxmlformats.org/spreadsheetml/2006/main">
  <numFmts count="6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6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10"/>
      <name val="Arial"/>
      <charset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charset val="1"/>
    </font>
    <font>
      <sz val="9"/>
      <name val="Arial"/>
      <family val="2"/>
      <charset val="204"/>
    </font>
    <font>
      <sz val="9"/>
      <name val="Arial"/>
      <family val="2"/>
    </font>
    <font>
      <b/>
      <sz val="9"/>
      <name val="Sylfaen"/>
      <family val="1"/>
      <charset val="204"/>
    </font>
    <font>
      <b/>
      <sz val="9"/>
      <name val="Arial"/>
      <family val="2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5" fillId="0" borderId="0" applyFont="0" applyFill="0" applyBorder="0" applyAlignment="0" applyProtection="0"/>
    <xf numFmtId="0" fontId="1" fillId="0" borderId="0"/>
  </cellStyleXfs>
  <cellXfs count="68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14" fontId="22" fillId="0" borderId="22" xfId="5" applyNumberFormat="1" applyFont="1" applyBorder="1" applyAlignment="1" applyProtection="1">
      <alignment wrapText="1"/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/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Protection="1">
      <protection locked="0"/>
    </xf>
    <xf numFmtId="0" fontId="38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alignment horizontal="center"/>
      <protection locked="0"/>
    </xf>
    <xf numFmtId="0" fontId="37" fillId="0" borderId="1" xfId="0" applyFont="1" applyBorder="1" applyAlignment="1" applyProtection="1">
      <alignment horizontal="left" vertical="center"/>
      <protection locked="0"/>
    </xf>
    <xf numFmtId="3" fontId="17" fillId="5" borderId="1" xfId="0" applyNumberFormat="1" applyFont="1" applyFill="1" applyBorder="1" applyAlignment="1" applyProtection="1">
      <alignment horizontal="center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2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Fill="1" applyBorder="1" applyAlignment="1" applyProtection="1">
      <alignment vertical="center" wrapText="1"/>
      <protection locked="0"/>
    </xf>
    <xf numFmtId="0" fontId="14" fillId="0" borderId="1" xfId="4" applyFont="1" applyFill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49" fontId="32" fillId="0" borderId="42" xfId="0" applyNumberFormat="1" applyFont="1" applyBorder="1" applyAlignment="1">
      <alignment horizontal="left" wrapText="1"/>
    </xf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0" fontId="22" fillId="0" borderId="43" xfId="5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0" fontId="14" fillId="0" borderId="0" xfId="4" applyFont="1" applyBorder="1" applyAlignment="1" applyProtection="1">
      <alignment horizontal="center" vertical="center" wrapText="1"/>
      <protection locked="0"/>
    </xf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5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7" fillId="5" borderId="1" xfId="1" applyNumberFormat="1" applyFont="1" applyFill="1" applyBorder="1" applyAlignment="1" applyProtection="1">
      <alignment horizontal="right" vertical="center"/>
    </xf>
    <xf numFmtId="3" fontId="4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7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4" fillId="0" borderId="0" xfId="1" applyFont="1" applyFill="1" applyBorder="1" applyAlignment="1" applyProtection="1">
      <alignment horizontal="left" vertical="center" wrapText="1" indent="1"/>
    </xf>
    <xf numFmtId="0" fontId="45" fillId="0" borderId="0" xfId="1" applyFont="1" applyFill="1" applyBorder="1" applyAlignment="1" applyProtection="1">
      <alignment horizontal="left" vertical="center" wrapText="1" indent="1"/>
    </xf>
    <xf numFmtId="49" fontId="45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4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5" fillId="0" borderId="0" xfId="1" applyNumberFormat="1" applyFont="1" applyFill="1" applyBorder="1" applyAlignment="1" applyProtection="1">
      <alignment horizontal="left" vertical="center" wrapText="1" indent="1"/>
    </xf>
    <xf numFmtId="3" fontId="45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6" fillId="2" borderId="0" xfId="0" applyNumberFormat="1" applyFont="1" applyFill="1" applyBorder="1" applyAlignment="1" applyProtection="1">
      <alignment horizontal="center"/>
    </xf>
    <xf numFmtId="0" fontId="48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8" fillId="0" borderId="1" xfId="2" applyNumberFormat="1" applyFont="1" applyFill="1" applyBorder="1" applyAlignment="1" applyProtection="1">
      <alignment horizontal="left" vertical="top" wrapText="1"/>
      <protection locked="0"/>
    </xf>
    <xf numFmtId="49" fontId="48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9" fillId="0" borderId="1" xfId="11" applyNumberFormat="1" applyFont="1" applyFill="1" applyBorder="1" applyAlignment="1" applyProtection="1">
      <alignment horizontal="center" vertical="center"/>
      <protection locked="0"/>
    </xf>
    <xf numFmtId="0" fontId="48" fillId="0" borderId="1" xfId="2" applyFont="1" applyFill="1" applyBorder="1" applyAlignment="1" applyProtection="1">
      <alignment horizontal="left" vertical="top" wrapText="1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50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horizontal="center" vertical="center" wrapText="1"/>
      <protection locked="0"/>
    </xf>
    <xf numFmtId="0" fontId="49" fillId="0" borderId="1" xfId="10" applyFont="1" applyFill="1" applyBorder="1" applyAlignment="1" applyProtection="1">
      <alignment horizontal="left" vertical="center" wrapText="1"/>
      <protection locked="0"/>
    </xf>
    <xf numFmtId="4" fontId="52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3" fillId="5" borderId="1" xfId="1" applyNumberFormat="1" applyFont="1" applyFill="1" applyBorder="1" applyAlignment="1" applyProtection="1">
      <alignment horizontal="right" vertical="center"/>
    </xf>
    <xf numFmtId="3" fontId="54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/>
      <protection locked="0"/>
    </xf>
    <xf numFmtId="0" fontId="54" fillId="0" borderId="1" xfId="2" applyFont="1" applyFill="1" applyBorder="1" applyAlignment="1" applyProtection="1">
      <alignment horizontal="left" vertical="top"/>
      <protection locked="0"/>
    </xf>
    <xf numFmtId="166" fontId="54" fillId="0" borderId="1" xfId="2" applyNumberFormat="1" applyFont="1" applyFill="1" applyBorder="1" applyAlignment="1" applyProtection="1">
      <alignment horizontal="right" vertical="center"/>
      <protection locked="0"/>
    </xf>
    <xf numFmtId="4" fontId="54" fillId="0" borderId="1" xfId="2" applyNumberFormat="1" applyFont="1" applyFill="1" applyBorder="1" applyAlignment="1" applyProtection="1">
      <alignment horizontal="right" vertical="center"/>
      <protection locked="0"/>
    </xf>
    <xf numFmtId="164" fontId="54" fillId="0" borderId="1" xfId="2" applyNumberFormat="1" applyFont="1" applyFill="1" applyBorder="1" applyAlignment="1" applyProtection="1">
      <alignment horizontal="right" vertical="center"/>
      <protection locked="0"/>
    </xf>
    <xf numFmtId="0" fontId="53" fillId="5" borderId="1" xfId="0" applyFont="1" applyFill="1" applyBorder="1" applyProtection="1"/>
    <xf numFmtId="3" fontId="53" fillId="5" borderId="1" xfId="0" applyNumberFormat="1" applyFont="1" applyFill="1" applyBorder="1" applyProtection="1"/>
    <xf numFmtId="0" fontId="54" fillId="5" borderId="1" xfId="0" applyFont="1" applyFill="1" applyBorder="1" applyAlignment="1" applyProtection="1">
      <alignment horizontal="center"/>
    </xf>
    <xf numFmtId="0" fontId="54" fillId="5" borderId="22" xfId="0" applyFont="1" applyFill="1" applyBorder="1" applyAlignment="1" applyProtection="1">
      <alignment horizontal="center"/>
    </xf>
    <xf numFmtId="0" fontId="54" fillId="0" borderId="4" xfId="0" applyFont="1" applyBorder="1" applyProtection="1">
      <protection locked="0"/>
    </xf>
    <xf numFmtId="0" fontId="54" fillId="5" borderId="2" xfId="0" applyFont="1" applyFill="1" applyBorder="1" applyAlignment="1" applyProtection="1">
      <alignment horizontal="center"/>
    </xf>
    <xf numFmtId="0" fontId="54" fillId="0" borderId="1" xfId="0" applyFont="1" applyBorder="1" applyProtection="1">
      <protection locked="0"/>
    </xf>
    <xf numFmtId="44" fontId="40" fillId="0" borderId="4" xfId="12" applyFont="1" applyBorder="1" applyAlignment="1"/>
    <xf numFmtId="0" fontId="48" fillId="0" borderId="5" xfId="2" applyFont="1" applyFill="1" applyBorder="1" applyAlignment="1" applyProtection="1">
      <alignment horizontal="center" vertical="top" wrapText="1"/>
      <protection locked="0"/>
    </xf>
    <xf numFmtId="49" fontId="48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8" fillId="0" borderId="2" xfId="2" applyNumberFormat="1" applyFont="1" applyFill="1" applyBorder="1" applyAlignment="1" applyProtection="1">
      <alignment horizontal="left" vertical="top" wrapText="1"/>
      <protection locked="0"/>
    </xf>
    <xf numFmtId="44" fontId="40" fillId="0" borderId="24" xfId="12" applyFont="1" applyBorder="1" applyAlignment="1"/>
    <xf numFmtId="0" fontId="29" fillId="2" borderId="24" xfId="0" applyFont="1" applyFill="1" applyBorder="1" applyProtection="1"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Protection="1">
      <protection locked="0"/>
    </xf>
    <xf numFmtId="0" fontId="12" fillId="0" borderId="1" xfId="1" applyFont="1" applyFill="1" applyBorder="1" applyAlignment="1" applyProtection="1">
      <alignment vertical="top" wrapText="1"/>
    </xf>
    <xf numFmtId="0" fontId="12" fillId="0" borderId="1" xfId="1" applyFont="1" applyFill="1" applyBorder="1" applyAlignment="1" applyProtection="1">
      <alignment horizontal="left" vertical="top" wrapText="1"/>
    </xf>
    <xf numFmtId="0" fontId="30" fillId="0" borderId="1" xfId="1" applyFont="1" applyFill="1" applyBorder="1" applyAlignment="1" applyProtection="1">
      <alignment horizontal="center" vertical="center" wrapText="1"/>
    </xf>
    <xf numFmtId="4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0" borderId="1" xfId="1" applyNumberFormat="1" applyFont="1" applyFill="1" applyBorder="1" applyAlignment="1" applyProtection="1">
      <alignment horizontal="left" vertical="top" wrapText="1"/>
    </xf>
    <xf numFmtId="0" fontId="0" fillId="2" borderId="1" xfId="0" applyFill="1" applyBorder="1"/>
    <xf numFmtId="0" fontId="12" fillId="2" borderId="0" xfId="0" applyFont="1" applyFill="1" applyAlignment="1" applyProtection="1">
      <alignment horizontal="center"/>
      <protection locked="0"/>
    </xf>
    <xf numFmtId="0" fontId="54" fillId="0" borderId="1" xfId="2" applyFont="1" applyFill="1" applyBorder="1" applyAlignment="1" applyProtection="1">
      <alignment horizontal="center" vertical="top"/>
      <protection locked="0"/>
    </xf>
    <xf numFmtId="165" fontId="54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56" fillId="2" borderId="0" xfId="0" applyFont="1" applyFill="1"/>
    <xf numFmtId="0" fontId="29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vertical="center"/>
    </xf>
    <xf numFmtId="3" fontId="47" fillId="6" borderId="1" xfId="1" applyNumberFormat="1" applyFont="1" applyFill="1" applyBorder="1" applyAlignment="1" applyProtection="1">
      <alignment horizontal="center" vertical="center" wrapText="1"/>
    </xf>
    <xf numFmtId="3" fontId="47" fillId="5" borderId="1" xfId="1" applyNumberFormat="1" applyFont="1" applyFill="1" applyBorder="1" applyAlignment="1" applyProtection="1">
      <alignment horizontal="center" vertical="center" wrapText="1"/>
    </xf>
    <xf numFmtId="0" fontId="57" fillId="2" borderId="0" xfId="0" applyFont="1" applyFill="1"/>
    <xf numFmtId="0" fontId="29" fillId="0" borderId="1" xfId="1" applyFont="1" applyFill="1" applyBorder="1" applyAlignment="1" applyProtection="1">
      <alignment horizontal="left" vertical="center" wrapText="1" indent="1"/>
    </xf>
    <xf numFmtId="0" fontId="58" fillId="0" borderId="1" xfId="1" applyFont="1" applyFill="1" applyBorder="1" applyAlignment="1" applyProtection="1">
      <alignment horizontal="left" vertical="center" wrapText="1" indent="1"/>
    </xf>
    <xf numFmtId="49" fontId="29" fillId="0" borderId="1" xfId="1" applyNumberFormat="1" applyFont="1" applyFill="1" applyBorder="1" applyAlignment="1" applyProtection="1">
      <alignment horizontal="left" vertical="center" wrapText="1" indent="1"/>
    </xf>
    <xf numFmtId="3" fontId="4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7" fillId="0" borderId="1" xfId="1" applyFont="1" applyFill="1" applyBorder="1" applyAlignment="1" applyProtection="1">
      <alignment horizontal="left" vertical="center" wrapText="1" indent="1"/>
    </xf>
    <xf numFmtId="0" fontId="47" fillId="0" borderId="1" xfId="0" applyFont="1" applyFill="1" applyBorder="1" applyProtection="1">
      <protection locked="0"/>
    </xf>
    <xf numFmtId="3" fontId="47" fillId="5" borderId="1" xfId="0" applyNumberFormat="1" applyFont="1" applyFill="1" applyBorder="1" applyProtection="1"/>
    <xf numFmtId="0" fontId="47" fillId="2" borderId="0" xfId="0" applyFont="1" applyFill="1" applyAlignment="1" applyProtection="1">
      <alignment horizontal="left"/>
      <protection locked="0"/>
    </xf>
    <xf numFmtId="0" fontId="29" fillId="2" borderId="0" xfId="0" applyFont="1" applyFill="1" applyProtection="1">
      <protection locked="0"/>
    </xf>
    <xf numFmtId="0" fontId="29" fillId="2" borderId="0" xfId="0" applyFont="1" applyFill="1" applyAlignment="1" applyProtection="1">
      <alignment horizontal="left"/>
      <protection locked="0"/>
    </xf>
    <xf numFmtId="0" fontId="56" fillId="2" borderId="0" xfId="0" applyFont="1" applyFill="1" applyProtection="1">
      <protection locked="0"/>
    </xf>
    <xf numFmtId="0" fontId="47" fillId="2" borderId="0" xfId="0" applyFont="1" applyFill="1" applyProtection="1">
      <protection locked="0"/>
    </xf>
    <xf numFmtId="0" fontId="59" fillId="2" borderId="0" xfId="0" applyFont="1" applyFill="1"/>
    <xf numFmtId="0" fontId="56" fillId="0" borderId="0" xfId="0" applyFont="1"/>
    <xf numFmtId="0" fontId="17" fillId="0" borderId="0" xfId="0" applyFont="1" applyFill="1" applyBorder="1" applyProtection="1"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61" fillId="2" borderId="0" xfId="0" applyFont="1" applyFill="1"/>
    <xf numFmtId="0" fontId="53" fillId="5" borderId="0" xfId="0" applyFont="1" applyFill="1" applyAlignment="1" applyProtection="1">
      <alignment horizontal="left" vertical="center"/>
    </xf>
    <xf numFmtId="0" fontId="54" fillId="5" borderId="0" xfId="0" applyFont="1" applyFill="1" applyBorder="1" applyProtection="1"/>
    <xf numFmtId="0" fontId="54" fillId="5" borderId="0" xfId="1" applyFont="1" applyFill="1" applyBorder="1" applyAlignment="1" applyProtection="1">
      <alignment horizontal="center" vertical="center"/>
    </xf>
    <xf numFmtId="0" fontId="54" fillId="5" borderId="0" xfId="1" applyFont="1" applyFill="1" applyAlignment="1" applyProtection="1">
      <alignment horizontal="right" vertical="center"/>
    </xf>
    <xf numFmtId="0" fontId="54" fillId="5" borderId="0" xfId="0" applyFont="1" applyFill="1" applyProtection="1"/>
    <xf numFmtId="0" fontId="53" fillId="5" borderId="0" xfId="0" applyFont="1" applyFill="1" applyProtection="1"/>
    <xf numFmtId="0" fontId="54" fillId="2" borderId="0" xfId="0" applyFont="1" applyFill="1" applyBorder="1" applyProtection="1"/>
    <xf numFmtId="0" fontId="54" fillId="2" borderId="0" xfId="0" applyFont="1" applyFill="1" applyProtection="1"/>
    <xf numFmtId="0" fontId="54" fillId="5" borderId="0" xfId="1" applyFont="1" applyFill="1" applyAlignment="1" applyProtection="1">
      <alignment horizontal="center" vertical="center"/>
    </xf>
    <xf numFmtId="0" fontId="54" fillId="5" borderId="0" xfId="1" applyFont="1" applyFill="1" applyAlignment="1" applyProtection="1">
      <alignment vertical="center"/>
    </xf>
    <xf numFmtId="3" fontId="53" fillId="6" borderId="1" xfId="1" applyNumberFormat="1" applyFont="1" applyFill="1" applyBorder="1" applyAlignment="1" applyProtection="1">
      <alignment horizontal="center" vertical="center" wrapText="1"/>
    </xf>
    <xf numFmtId="0" fontId="54" fillId="0" borderId="1" xfId="1" applyFont="1" applyFill="1" applyBorder="1" applyAlignment="1" applyProtection="1">
      <alignment horizontal="left" vertical="center" wrapText="1" indent="1"/>
    </xf>
    <xf numFmtId="168" fontId="62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3" fillId="0" borderId="1" xfId="1" applyFont="1" applyFill="1" applyBorder="1" applyAlignment="1" applyProtection="1">
      <alignment horizontal="left" vertical="center" wrapText="1" indent="1"/>
    </xf>
    <xf numFmtId="0" fontId="53" fillId="0" borderId="1" xfId="0" applyFont="1" applyFill="1" applyBorder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4" fillId="2" borderId="0" xfId="0" applyFont="1" applyFill="1" applyProtection="1">
      <protection locked="0"/>
    </xf>
    <xf numFmtId="0" fontId="54" fillId="2" borderId="0" xfId="0" applyFont="1" applyFill="1" applyAlignment="1" applyProtection="1">
      <alignment horizontal="left"/>
      <protection locked="0"/>
    </xf>
    <xf numFmtId="0" fontId="54" fillId="0" borderId="0" xfId="0" applyFont="1" applyAlignment="1" applyProtection="1">
      <alignment horizontal="left"/>
      <protection locked="0"/>
    </xf>
    <xf numFmtId="0" fontId="54" fillId="0" borderId="0" xfId="0" applyFont="1" applyAlignment="1" applyProtection="1">
      <alignment vertical="top" wrapText="1"/>
      <protection locked="0"/>
    </xf>
    <xf numFmtId="14" fontId="62" fillId="2" borderId="0" xfId="13" applyNumberFormat="1" applyFont="1" applyFill="1" applyBorder="1" applyAlignment="1" applyProtection="1">
      <alignment vertical="center"/>
    </xf>
    <xf numFmtId="0" fontId="62" fillId="2" borderId="0" xfId="13" applyFont="1" applyFill="1" applyBorder="1" applyAlignment="1" applyProtection="1">
      <alignment vertical="center"/>
      <protection locked="0"/>
    </xf>
    <xf numFmtId="14" fontId="62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vertical="center"/>
    </xf>
    <xf numFmtId="14" fontId="63" fillId="2" borderId="0" xfId="13" applyNumberFormat="1" applyFont="1" applyFill="1" applyBorder="1" applyAlignment="1" applyProtection="1">
      <alignment vertical="center" wrapText="1"/>
    </xf>
    <xf numFmtId="0" fontId="61" fillId="0" borderId="0" xfId="0" applyFont="1"/>
    <xf numFmtId="0" fontId="12" fillId="2" borderId="39" xfId="0" applyFont="1" applyFill="1" applyBorder="1" applyAlignment="1" applyProtection="1">
      <alignment horizontal="center"/>
      <protection locked="0"/>
    </xf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3" fontId="0" fillId="0" borderId="1" xfId="0" applyNumberFormat="1" applyBorder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39" fillId="0" borderId="1" xfId="0" applyFont="1" applyBorder="1"/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49" fontId="39" fillId="0" borderId="1" xfId="0" applyNumberFormat="1" applyFont="1" applyBorder="1"/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50" fillId="0" borderId="1" xfId="10" applyFont="1" applyFill="1" applyBorder="1" applyAlignment="1" applyProtection="1">
      <alignment horizontal="center" vertical="center" wrapText="1"/>
      <protection locked="0"/>
    </xf>
    <xf numFmtId="14" fontId="50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4" fillId="0" borderId="2" xfId="11" applyNumberFormat="1" applyFont="1" applyBorder="1" applyAlignment="1" applyProtection="1">
      <alignment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0" fontId="54" fillId="0" borderId="0" xfId="0" applyFont="1" applyAlignment="1" applyProtection="1">
      <alignment horizontal="left" vertical="top" wrapText="1"/>
      <protection locked="0"/>
    </xf>
    <xf numFmtId="14" fontId="63" fillId="2" borderId="0" xfId="13" applyNumberFormat="1" applyFont="1" applyFill="1" applyBorder="1" applyAlignment="1" applyProtection="1">
      <alignment horizontal="left" vertical="center" wrapText="1"/>
    </xf>
    <xf numFmtId="14" fontId="63" fillId="2" borderId="44" xfId="13" applyNumberFormat="1" applyFont="1" applyFill="1" applyBorder="1" applyAlignment="1" applyProtection="1">
      <alignment horizontal="center" vertical="center"/>
    </xf>
    <xf numFmtId="14" fontId="63" fillId="2" borderId="44" xfId="13" applyNumberFormat="1" applyFont="1" applyFill="1" applyBorder="1" applyAlignment="1" applyProtection="1">
      <alignment horizontal="center" vertical="center" wrapText="1"/>
    </xf>
    <xf numFmtId="14" fontId="63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  <xf numFmtId="0" fontId="60" fillId="0" borderId="0" xfId="0" applyFont="1" applyBorder="1"/>
    <xf numFmtId="3" fontId="39" fillId="0" borderId="0" xfId="0" applyNumberFormat="1" applyFont="1" applyBorder="1" applyAlignment="1">
      <alignment horizontal="center"/>
    </xf>
    <xf numFmtId="3" fontId="39" fillId="2" borderId="0" xfId="0" applyNumberFormat="1" applyFont="1" applyFill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1260022</xdr:colOff>
      <xdr:row>178</xdr:row>
      <xdr:rowOff>72117</xdr:rowOff>
    </xdr:from>
    <xdr:to>
      <xdr:col>5</xdr:col>
      <xdr:colOff>300719</xdr:colOff>
      <xdr:row>178</xdr:row>
      <xdr:rowOff>72117</xdr:rowOff>
    </xdr:to>
    <xdr:cxnSp macro="">
      <xdr:nvCxnSpPr>
        <xdr:cNvPr id="5" name="Straight Connector 4"/>
        <xdr:cNvCxnSpPr/>
      </xdr:nvCxnSpPr>
      <xdr:spPr>
        <a:xfrm>
          <a:off x="3709308" y="60705546"/>
          <a:ext cx="4742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36</xdr:row>
      <xdr:rowOff>171450</xdr:rowOff>
    </xdr:from>
    <xdr:to>
      <xdr:col>0</xdr:col>
      <xdr:colOff>1495425</xdr:colOff>
      <xdr:row>36</xdr:row>
      <xdr:rowOff>171450</xdr:rowOff>
    </xdr:to>
    <xdr:cxnSp macro="">
      <xdr:nvCxnSpPr>
        <xdr:cNvPr id="9" name="Straight Connector 8"/>
        <xdr:cNvCxnSpPr/>
      </xdr:nvCxnSpPr>
      <xdr:spPr>
        <a:xfrm>
          <a:off x="0" y="21616307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37</xdr:row>
      <xdr:rowOff>4082</xdr:rowOff>
    </xdr:from>
    <xdr:to>
      <xdr:col>4</xdr:col>
      <xdr:colOff>110219</xdr:colOff>
      <xdr:row>37</xdr:row>
      <xdr:rowOff>4082</xdr:rowOff>
    </xdr:to>
    <xdr:cxnSp macro="">
      <xdr:nvCxnSpPr>
        <xdr:cNvPr id="13" name="Straight Connector 12"/>
        <xdr:cNvCxnSpPr/>
      </xdr:nvCxnSpPr>
      <xdr:spPr>
        <a:xfrm>
          <a:off x="2226129" y="21639439"/>
          <a:ext cx="3599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38</xdr:row>
      <xdr:rowOff>35379</xdr:rowOff>
    </xdr:from>
    <xdr:to>
      <xdr:col>2</xdr:col>
      <xdr:colOff>1012372</xdr:colOff>
      <xdr:row>38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s%2001.04-07.06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>
        <row r="4">
          <cell r="D4" t="str">
            <v>მოქალაქეთა პოლიტიკური გაერთიანება-მოძრაობა მრეწველობა გადაარჩენს საქართველოს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M51"/>
  <sheetViews>
    <sheetView showGridLines="0" view="pageBreakPreview" zoomScale="70" zoomScaleSheetLayoutView="70" workbookViewId="0">
      <selection activeCell="M2" sqref="M2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8" customWidth="1"/>
    <col min="8" max="8" width="19.140625" style="78" customWidth="1"/>
    <col min="9" max="9" width="21.140625" style="78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2" customFormat="1">
      <c r="A1" s="95" t="s">
        <v>313</v>
      </c>
      <c r="B1" s="122"/>
      <c r="C1" s="122"/>
      <c r="D1" s="122"/>
      <c r="E1" s="123"/>
      <c r="F1" s="124"/>
      <c r="G1" s="126"/>
      <c r="H1" s="136"/>
      <c r="I1" s="95"/>
      <c r="J1" s="122"/>
      <c r="K1" s="123"/>
      <c r="L1" s="123"/>
      <c r="M1" s="314" t="s">
        <v>110</v>
      </c>
    </row>
    <row r="2" spans="1:13" s="92" customFormat="1">
      <c r="A2" s="97" t="s">
        <v>141</v>
      </c>
      <c r="B2" s="122"/>
      <c r="C2" s="122"/>
      <c r="D2" s="122"/>
      <c r="E2" s="123"/>
      <c r="F2" s="124"/>
      <c r="G2" s="126"/>
      <c r="H2" s="136"/>
      <c r="I2" s="97"/>
      <c r="J2" s="122"/>
      <c r="K2" s="123"/>
      <c r="L2" s="123"/>
      <c r="M2" s="313" t="s">
        <v>597</v>
      </c>
    </row>
    <row r="3" spans="1:13" s="92" customFormat="1">
      <c r="A3" s="122"/>
      <c r="B3" s="122"/>
      <c r="C3" s="125"/>
      <c r="D3" s="127"/>
      <c r="E3" s="123"/>
      <c r="F3" s="123"/>
      <c r="G3" s="128"/>
      <c r="H3" s="123"/>
      <c r="I3" s="123"/>
      <c r="J3" s="124"/>
      <c r="K3" s="122"/>
      <c r="L3" s="122"/>
      <c r="M3" s="123"/>
    </row>
    <row r="4" spans="1:13" s="92" customFormat="1">
      <c r="A4" s="124" t="s">
        <v>277</v>
      </c>
      <c r="B4" s="137"/>
      <c r="C4" s="137"/>
      <c r="D4" s="137" t="s">
        <v>280</v>
      </c>
      <c r="E4" s="145"/>
      <c r="F4" s="123"/>
      <c r="G4" s="130"/>
      <c r="H4" s="123"/>
      <c r="I4" s="144"/>
      <c r="J4" s="145"/>
      <c r="K4" s="122"/>
      <c r="L4" s="123"/>
      <c r="M4" s="123"/>
    </row>
    <row r="5" spans="1:13" s="92" customFormat="1">
      <c r="A5" s="124"/>
      <c r="B5" s="124"/>
      <c r="C5" s="257" t="s">
        <v>472</v>
      </c>
      <c r="D5" s="101"/>
      <c r="E5" s="101"/>
      <c r="F5" s="101"/>
      <c r="G5" s="101"/>
      <c r="H5" s="101"/>
      <c r="I5" s="130"/>
      <c r="J5" s="129"/>
      <c r="K5" s="136"/>
      <c r="L5" s="122"/>
      <c r="M5" s="123"/>
    </row>
    <row r="6" spans="1:13" s="92" customFormat="1" ht="15.75" thickBot="1">
      <c r="A6" s="131"/>
      <c r="B6" s="123"/>
      <c r="C6" s="129"/>
      <c r="D6" s="132"/>
      <c r="E6" s="123"/>
      <c r="F6" s="123"/>
      <c r="G6" s="130"/>
      <c r="H6" s="130"/>
      <c r="I6" s="130"/>
      <c r="J6" s="123"/>
      <c r="K6" s="122"/>
      <c r="L6" s="122"/>
      <c r="M6" s="123"/>
    </row>
    <row r="7" spans="1:13" ht="15.75" thickBot="1">
      <c r="A7" s="133"/>
      <c r="B7" s="134"/>
      <c r="C7" s="133"/>
      <c r="D7" s="133"/>
      <c r="E7" s="135"/>
      <c r="F7" s="135"/>
      <c r="G7" s="124"/>
      <c r="H7" s="124"/>
      <c r="I7" s="124"/>
      <c r="J7" s="666" t="s">
        <v>443</v>
      </c>
      <c r="K7" s="667"/>
      <c r="L7" s="668"/>
      <c r="M7" s="133"/>
    </row>
    <row r="8" spans="1:13" s="65" customFormat="1" ht="39" thickBot="1">
      <c r="A8" s="198" t="s">
        <v>64</v>
      </c>
      <c r="B8" s="440" t="s">
        <v>142</v>
      </c>
      <c r="C8" s="440" t="s">
        <v>279</v>
      </c>
      <c r="D8" s="441" t="s">
        <v>286</v>
      </c>
      <c r="E8" s="442" t="s">
        <v>227</v>
      </c>
      <c r="F8" s="443" t="s">
        <v>226</v>
      </c>
      <c r="G8" s="335" t="s">
        <v>230</v>
      </c>
      <c r="H8" s="444" t="s">
        <v>231</v>
      </c>
      <c r="I8" s="338" t="s">
        <v>228</v>
      </c>
      <c r="J8" s="63" t="s">
        <v>282</v>
      </c>
      <c r="K8" s="64" t="s">
        <v>283</v>
      </c>
      <c r="L8" s="64" t="s">
        <v>232</v>
      </c>
      <c r="M8" s="199" t="s">
        <v>233</v>
      </c>
    </row>
    <row r="9" spans="1:13" s="83" customFormat="1" ht="15.75" thickBot="1">
      <c r="A9" s="194">
        <v>1</v>
      </c>
      <c r="B9" s="340">
        <v>2</v>
      </c>
      <c r="C9" s="340">
        <v>3</v>
      </c>
      <c r="D9" s="340">
        <v>4</v>
      </c>
      <c r="E9" s="340">
        <v>7</v>
      </c>
      <c r="F9" s="340">
        <v>8</v>
      </c>
      <c r="G9" s="336">
        <v>9</v>
      </c>
      <c r="H9" s="340">
        <v>12</v>
      </c>
      <c r="I9" s="339">
        <v>13</v>
      </c>
      <c r="J9" s="196">
        <v>14</v>
      </c>
      <c r="K9" s="195">
        <v>15</v>
      </c>
      <c r="L9" s="195">
        <v>16</v>
      </c>
      <c r="M9" s="197">
        <v>17</v>
      </c>
    </row>
    <row r="10" spans="1:13">
      <c r="A10" s="66">
        <v>1</v>
      </c>
      <c r="B10" s="325"/>
      <c r="C10" s="67"/>
      <c r="D10" s="325"/>
      <c r="E10" s="325"/>
      <c r="F10" s="331"/>
      <c r="G10" s="433"/>
      <c r="H10" s="433"/>
      <c r="I10" s="74"/>
      <c r="J10" s="323"/>
      <c r="K10" s="69"/>
      <c r="L10" s="70"/>
      <c r="M10" s="68"/>
    </row>
    <row r="11" spans="1:13">
      <c r="A11" s="71">
        <v>2</v>
      </c>
      <c r="B11" s="429"/>
      <c r="C11" s="430"/>
      <c r="D11" s="328"/>
      <c r="E11" s="328"/>
      <c r="F11" s="333"/>
      <c r="G11" s="431"/>
      <c r="H11" s="431"/>
      <c r="I11" s="432"/>
      <c r="J11" s="323"/>
      <c r="K11" s="76"/>
      <c r="L11" s="77"/>
      <c r="M11" s="74"/>
    </row>
    <row r="12" spans="1:13">
      <c r="A12" s="71"/>
      <c r="B12" s="326"/>
      <c r="C12" s="326"/>
      <c r="D12" s="326"/>
      <c r="E12" s="326"/>
      <c r="F12" s="326"/>
      <c r="G12" s="73"/>
      <c r="H12" s="73"/>
      <c r="I12" s="73"/>
      <c r="J12" s="324"/>
      <c r="K12" s="76"/>
      <c r="L12" s="77"/>
      <c r="M12" s="74"/>
    </row>
    <row r="13" spans="1:13">
      <c r="A13" s="71"/>
      <c r="B13" s="193"/>
      <c r="C13" s="67"/>
      <c r="D13" s="325"/>
      <c r="E13" s="325"/>
      <c r="F13" s="331"/>
      <c r="G13" s="433"/>
      <c r="H13" s="433"/>
      <c r="I13" s="334"/>
      <c r="J13" s="75"/>
      <c r="K13" s="76"/>
      <c r="L13" s="77"/>
      <c r="M13" s="74"/>
    </row>
    <row r="14" spans="1:13">
      <c r="A14" s="71"/>
      <c r="B14" s="327"/>
      <c r="C14" s="72"/>
      <c r="D14" s="329"/>
      <c r="E14" s="328"/>
      <c r="F14" s="333"/>
      <c r="G14" s="337"/>
      <c r="H14" s="337"/>
      <c r="I14" s="329"/>
      <c r="J14" s="75"/>
      <c r="K14" s="76"/>
      <c r="L14" s="77"/>
      <c r="M14" s="74"/>
    </row>
    <row r="15" spans="1:13">
      <c r="A15" s="71"/>
      <c r="B15" s="326"/>
      <c r="C15" s="72"/>
      <c r="D15" s="330"/>
      <c r="E15" s="322"/>
      <c r="F15" s="332"/>
      <c r="G15" s="337"/>
      <c r="H15" s="337"/>
      <c r="I15" s="330"/>
      <c r="J15" s="324"/>
      <c r="K15" s="76"/>
      <c r="L15" s="77"/>
      <c r="M15" s="74"/>
    </row>
    <row r="16" spans="1:13">
      <c r="A16" s="71"/>
      <c r="B16" s="326"/>
      <c r="C16" s="72"/>
      <c r="D16" s="330"/>
      <c r="E16" s="322"/>
      <c r="F16" s="332"/>
      <c r="G16" s="337"/>
      <c r="H16" s="337"/>
      <c r="I16" s="330"/>
      <c r="J16" s="324"/>
      <c r="K16" s="76"/>
      <c r="L16" s="77"/>
      <c r="M16" s="74"/>
    </row>
    <row r="17" spans="1:13">
      <c r="A17" s="71"/>
      <c r="B17" s="326"/>
      <c r="C17" s="72"/>
      <c r="D17" s="330"/>
      <c r="E17" s="322"/>
      <c r="F17" s="332"/>
      <c r="G17" s="337"/>
      <c r="H17" s="337"/>
      <c r="I17" s="330"/>
      <c r="J17" s="324"/>
      <c r="K17" s="76"/>
      <c r="L17" s="77"/>
      <c r="M17" s="74"/>
    </row>
    <row r="18" spans="1:13">
      <c r="A18" s="71"/>
      <c r="B18" s="193"/>
      <c r="C18" s="67"/>
      <c r="D18" s="325"/>
      <c r="E18" s="325"/>
      <c r="F18" s="331"/>
      <c r="G18" s="337"/>
      <c r="H18" s="337"/>
      <c r="I18" s="334"/>
      <c r="J18" s="75"/>
      <c r="K18" s="76"/>
      <c r="L18" s="77"/>
      <c r="M18" s="74"/>
    </row>
    <row r="19" spans="1:13">
      <c r="A19" s="71"/>
      <c r="B19" s="193"/>
      <c r="C19" s="67"/>
      <c r="D19" s="322"/>
      <c r="E19" s="322"/>
      <c r="F19" s="332"/>
      <c r="G19" s="337"/>
      <c r="H19" s="337"/>
      <c r="I19" s="330"/>
      <c r="J19" s="75"/>
      <c r="K19" s="76"/>
      <c r="L19" s="77"/>
      <c r="M19" s="74"/>
    </row>
    <row r="20" spans="1:13">
      <c r="A20" s="71"/>
      <c r="B20" s="193"/>
      <c r="C20" s="67"/>
      <c r="D20" s="322"/>
      <c r="E20" s="322"/>
      <c r="F20" s="332"/>
      <c r="G20" s="337"/>
      <c r="H20" s="337"/>
      <c r="I20" s="330"/>
      <c r="J20" s="75"/>
      <c r="K20" s="76"/>
      <c r="L20" s="77"/>
      <c r="M20" s="74"/>
    </row>
    <row r="21" spans="1:13">
      <c r="A21" s="71"/>
      <c r="B21" s="193"/>
      <c r="C21" s="67"/>
      <c r="D21" s="322"/>
      <c r="E21" s="322"/>
      <c r="F21" s="332"/>
      <c r="G21" s="337"/>
      <c r="H21" s="337"/>
      <c r="I21" s="330"/>
      <c r="J21" s="75"/>
      <c r="K21" s="76"/>
      <c r="L21" s="77"/>
      <c r="M21" s="74"/>
    </row>
    <row r="22" spans="1:13">
      <c r="A22" s="71"/>
      <c r="B22" s="193"/>
      <c r="C22" s="67"/>
      <c r="D22" s="322"/>
      <c r="E22" s="322"/>
      <c r="F22" s="332"/>
      <c r="G22" s="337"/>
      <c r="H22" s="337"/>
      <c r="I22" s="330"/>
      <c r="J22" s="75"/>
      <c r="K22" s="76"/>
      <c r="L22" s="77"/>
      <c r="M22" s="74"/>
    </row>
    <row r="23" spans="1:13">
      <c r="A23" s="71"/>
      <c r="B23" s="193"/>
      <c r="C23" s="67"/>
      <c r="D23" s="322"/>
      <c r="E23" s="322"/>
      <c r="F23" s="332"/>
      <c r="G23" s="337"/>
      <c r="H23" s="337"/>
      <c r="I23" s="330"/>
      <c r="J23" s="75"/>
      <c r="K23" s="76"/>
      <c r="L23" s="77"/>
      <c r="M23" s="74"/>
    </row>
    <row r="24" spans="1:13">
      <c r="A24" s="71"/>
      <c r="B24" s="193"/>
      <c r="C24" s="67"/>
      <c r="D24" s="322"/>
      <c r="E24" s="322"/>
      <c r="F24" s="332"/>
      <c r="G24" s="337"/>
      <c r="H24" s="337"/>
      <c r="I24" s="330"/>
      <c r="J24" s="75"/>
      <c r="K24" s="76"/>
      <c r="L24" s="77"/>
      <c r="M24" s="74"/>
    </row>
    <row r="25" spans="1:13">
      <c r="A25" s="71"/>
      <c r="B25" s="193"/>
      <c r="C25" s="67"/>
      <c r="D25" s="322"/>
      <c r="E25" s="322"/>
      <c r="F25" s="332"/>
      <c r="G25" s="337"/>
      <c r="H25" s="337"/>
      <c r="I25" s="330"/>
      <c r="J25" s="75"/>
      <c r="K25" s="76"/>
      <c r="L25" s="77"/>
      <c r="M25" s="74"/>
    </row>
    <row r="26" spans="1:13" ht="96" customHeight="1">
      <c r="A26"/>
      <c r="B26"/>
      <c r="C26" t="s">
        <v>107</v>
      </c>
      <c r="D26"/>
      <c r="E26"/>
      <c r="F26"/>
      <c r="G26"/>
      <c r="H26"/>
      <c r="I26"/>
      <c r="J26"/>
      <c r="K26"/>
      <c r="L26"/>
      <c r="M26"/>
    </row>
    <row r="27" spans="1:13" ht="71.25" customHeight="1">
      <c r="A27"/>
      <c r="B27"/>
      <c r="C27" t="s">
        <v>271</v>
      </c>
      <c r="D27"/>
      <c r="E27"/>
      <c r="F27"/>
      <c r="G27" t="s">
        <v>538</v>
      </c>
      <c r="H27"/>
      <c r="I27"/>
      <c r="J27"/>
      <c r="K27"/>
      <c r="L27"/>
      <c r="M27"/>
    </row>
    <row r="28" spans="1:13" ht="95.25" customHeight="1">
      <c r="A28"/>
      <c r="B28"/>
      <c r="C28" t="s">
        <v>140</v>
      </c>
      <c r="D28"/>
      <c r="E28"/>
      <c r="F28"/>
      <c r="G28" t="s">
        <v>272</v>
      </c>
      <c r="H28"/>
      <c r="I28"/>
      <c r="J28"/>
      <c r="K28"/>
      <c r="L28"/>
      <c r="M28"/>
    </row>
    <row r="29" spans="1:13" ht="102" customHeight="1">
      <c r="A29" s="434"/>
      <c r="B29" s="2"/>
      <c r="J29" s="436"/>
      <c r="K29" s="438"/>
      <c r="L29" s="439"/>
      <c r="M29" s="435"/>
    </row>
    <row r="30" spans="1:13" ht="15.75">
      <c r="A30" s="434"/>
      <c r="B30" s="2"/>
      <c r="D30"/>
      <c r="G30"/>
      <c r="H30"/>
      <c r="I30"/>
      <c r="J30" s="436"/>
      <c r="K30" s="436"/>
      <c r="L30" s="439"/>
      <c r="M30" s="435"/>
    </row>
    <row r="31" spans="1:13" ht="15.75">
      <c r="A31" s="434"/>
      <c r="B31" s="2"/>
      <c r="C31"/>
      <c r="D31"/>
      <c r="G31"/>
      <c r="H31"/>
      <c r="I31"/>
      <c r="J31" s="436"/>
      <c r="K31" s="438"/>
      <c r="L31" s="439"/>
      <c r="M31" s="435"/>
    </row>
    <row r="32" spans="1:13" ht="15.75">
      <c r="A32" s="434"/>
      <c r="B32" s="2"/>
      <c r="J32" s="436"/>
      <c r="K32" s="438"/>
      <c r="L32" s="439"/>
      <c r="M32" s="435"/>
    </row>
    <row r="33" spans="1:13" s="92" customFormat="1" ht="15.75">
      <c r="A33" s="434"/>
      <c r="B33"/>
      <c r="J33" s="436"/>
      <c r="K33" s="438"/>
      <c r="L33" s="439"/>
      <c r="M33" s="435"/>
    </row>
    <row r="34" spans="1:13" s="92" customFormat="1" ht="15.75">
      <c r="A34" s="434"/>
      <c r="B34"/>
      <c r="C34"/>
      <c r="D34"/>
      <c r="E34" s="62"/>
      <c r="F34" s="62"/>
      <c r="G34"/>
      <c r="H34"/>
      <c r="I34"/>
      <c r="J34" s="436"/>
      <c r="K34" s="438"/>
      <c r="L34" s="439"/>
      <c r="M34" s="435"/>
    </row>
    <row r="35" spans="1:13" s="92" customFormat="1" ht="15.75">
      <c r="A35" s="434"/>
      <c r="B35" s="355"/>
      <c r="C35" s="435"/>
      <c r="D35" s="436"/>
      <c r="E35" s="436"/>
      <c r="F35" s="436"/>
      <c r="G35" s="436"/>
      <c r="H35" s="437"/>
      <c r="I35" s="437"/>
      <c r="J35" s="436"/>
      <c r="K35" s="438"/>
      <c r="L35" s="439"/>
      <c r="M35" s="435"/>
    </row>
    <row r="36" spans="1:13" s="92" customFormat="1" ht="15.75">
      <c r="A36" s="434"/>
      <c r="B36" s="355"/>
      <c r="C36" s="435"/>
      <c r="D36" s="436"/>
      <c r="E36" s="436"/>
      <c r="F36" s="436"/>
      <c r="G36" s="436"/>
      <c r="H36" s="437"/>
      <c r="I36" s="437"/>
      <c r="J36" s="436"/>
      <c r="K36" s="436"/>
      <c r="L36" s="439"/>
      <c r="M36" s="435"/>
    </row>
    <row r="37" spans="1:13" s="92" customFormat="1">
      <c r="B37" s="93"/>
      <c r="G37" s="94"/>
      <c r="H37" s="94"/>
      <c r="I37" s="94"/>
    </row>
    <row r="38" spans="1:13" s="92" customFormat="1">
      <c r="B38" s="93"/>
      <c r="G38" s="94"/>
      <c r="H38" s="94"/>
      <c r="I38" s="94"/>
    </row>
    <row r="39" spans="1:13" s="92" customFormat="1">
      <c r="B39" s="93"/>
      <c r="G39" s="94"/>
      <c r="H39" s="94"/>
      <c r="I39" s="94"/>
    </row>
    <row r="40" spans="1:13" s="92" customFormat="1">
      <c r="B40" s="93"/>
      <c r="G40" s="94"/>
      <c r="H40" s="94"/>
      <c r="I40" s="94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8"/>
      <c r="H46" s="78"/>
      <c r="I46" s="78"/>
      <c r="K46" s="62"/>
    </row>
    <row r="47" spans="1:13" customFormat="1">
      <c r="B47" s="62"/>
      <c r="C47" s="62"/>
      <c r="D47" s="62"/>
      <c r="E47" s="62"/>
      <c r="F47" s="62"/>
      <c r="G47" s="78"/>
      <c r="H47" s="78"/>
      <c r="I47" s="78"/>
    </row>
    <row r="48" spans="1:13" customFormat="1">
      <c r="B48" s="62"/>
      <c r="C48" s="62"/>
      <c r="D48" s="62"/>
      <c r="E48" s="62"/>
      <c r="F48" s="62"/>
      <c r="G48" s="78"/>
      <c r="H48" s="78"/>
      <c r="I48" s="78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3:I14 G35:I36 G10:H11 G18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0:C11 C35:C36 C13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1 B35:B36 B18:B26 B13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72" zoomScaleSheetLayoutView="72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5" t="s">
        <v>308</v>
      </c>
      <c r="B1" s="152"/>
      <c r="C1" s="671" t="s">
        <v>110</v>
      </c>
      <c r="D1" s="671"/>
      <c r="E1" s="189"/>
    </row>
    <row r="2" spans="1:12">
      <c r="A2" s="97" t="s">
        <v>141</v>
      </c>
      <c r="B2" s="152"/>
      <c r="C2" s="669" t="s">
        <v>597</v>
      </c>
      <c r="D2" s="670"/>
      <c r="E2" s="189"/>
    </row>
    <row r="3" spans="1:12">
      <c r="A3" s="97"/>
      <c r="B3" s="152"/>
      <c r="C3" s="96"/>
      <c r="D3" s="96"/>
      <c r="E3" s="189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98"/>
      <c r="C4" s="97"/>
      <c r="D4" s="97"/>
      <c r="E4" s="146"/>
      <c r="L4" s="21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98"/>
      <c r="C6" s="97"/>
      <c r="D6" s="97"/>
      <c r="E6" s="146"/>
    </row>
    <row r="7" spans="1:12" s="6" customFormat="1">
      <c r="A7" s="121"/>
      <c r="B7" s="121"/>
      <c r="C7" s="99"/>
      <c r="D7" s="99"/>
      <c r="E7" s="190"/>
    </row>
    <row r="8" spans="1:12" s="6" customFormat="1" ht="30">
      <c r="A8" s="142" t="s">
        <v>64</v>
      </c>
      <c r="B8" s="100" t="s">
        <v>11</v>
      </c>
      <c r="C8" s="100" t="s">
        <v>10</v>
      </c>
      <c r="D8" s="100" t="s">
        <v>9</v>
      </c>
      <c r="E8" s="190"/>
    </row>
    <row r="9" spans="1:12" s="9" customFormat="1" ht="18">
      <c r="A9" s="13">
        <v>1</v>
      </c>
      <c r="B9" s="13" t="s">
        <v>57</v>
      </c>
      <c r="C9" s="103">
        <f>SUM(C10,C13,C52,C55,C56,C57,C74,C75)</f>
        <v>0</v>
      </c>
      <c r="D9" s="103">
        <f>SUM(D10,D13,D52,D55,D56,D57,D63,D70,D71,D75)</f>
        <v>0</v>
      </c>
      <c r="E9" s="191"/>
    </row>
    <row r="10" spans="1:12" s="9" customFormat="1" ht="18">
      <c r="A10" s="14">
        <v>1.1000000000000001</v>
      </c>
      <c r="B10" s="14" t="s">
        <v>58</v>
      </c>
      <c r="C10" s="105">
        <f>SUM(C11:C12)</f>
        <v>0</v>
      </c>
      <c r="D10" s="105">
        <f>SUM(D11:D12)</f>
        <v>0</v>
      </c>
      <c r="E10" s="191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91"/>
    </row>
    <row r="12" spans="1:12" ht="16.5" customHeight="1">
      <c r="A12" s="16" t="s">
        <v>31</v>
      </c>
      <c r="B12" s="16" t="s">
        <v>0</v>
      </c>
      <c r="C12" s="32"/>
      <c r="D12" s="33"/>
      <c r="E12" s="189"/>
    </row>
    <row r="13" spans="1:12">
      <c r="A13" s="14">
        <v>1.2</v>
      </c>
      <c r="B13" s="14" t="s">
        <v>60</v>
      </c>
      <c r="C13" s="105">
        <f>SUM(C14,C17,C29:C32,C35,C36,C42,C43,C44,C45,C46,C50,C51)</f>
        <v>0</v>
      </c>
      <c r="D13" s="105">
        <f>SUM(D14,D17,D29:D32,D35,D36,D42,D43,D44,D45,D46,D50,D51)</f>
        <v>0</v>
      </c>
      <c r="E13" s="189"/>
    </row>
    <row r="14" spans="1:12">
      <c r="A14" s="16" t="s">
        <v>32</v>
      </c>
      <c r="B14" s="16" t="s">
        <v>1</v>
      </c>
      <c r="C14" s="104">
        <f>SUM(C15:C16)</f>
        <v>0</v>
      </c>
      <c r="D14" s="104">
        <f>SUM(D15:D16)</f>
        <v>0</v>
      </c>
      <c r="E14" s="189"/>
    </row>
    <row r="15" spans="1:12" ht="17.25" customHeight="1">
      <c r="A15" s="17" t="s">
        <v>98</v>
      </c>
      <c r="B15" s="17" t="s">
        <v>61</v>
      </c>
      <c r="C15" s="34"/>
      <c r="D15" s="35"/>
      <c r="E15" s="189"/>
    </row>
    <row r="16" spans="1:12" ht="17.25" customHeight="1">
      <c r="A16" s="17" t="s">
        <v>99</v>
      </c>
      <c r="B16" s="17" t="s">
        <v>62</v>
      </c>
      <c r="C16" s="34"/>
      <c r="D16" s="35"/>
      <c r="E16" s="189"/>
    </row>
    <row r="17" spans="1:5">
      <c r="A17" s="16" t="s">
        <v>33</v>
      </c>
      <c r="B17" s="16" t="s">
        <v>2</v>
      </c>
      <c r="C17" s="104">
        <f>SUM(C18:C23,C28)</f>
        <v>0</v>
      </c>
      <c r="D17" s="104">
        <f>SUM(D18:D23,D28)</f>
        <v>0</v>
      </c>
      <c r="E17" s="189"/>
    </row>
    <row r="18" spans="1:5" ht="30">
      <c r="A18" s="17" t="s">
        <v>12</v>
      </c>
      <c r="B18" s="17" t="s">
        <v>253</v>
      </c>
      <c r="C18" s="36"/>
      <c r="D18" s="37"/>
      <c r="E18" s="189"/>
    </row>
    <row r="19" spans="1:5">
      <c r="A19" s="17" t="s">
        <v>13</v>
      </c>
      <c r="B19" s="17" t="s">
        <v>14</v>
      </c>
      <c r="C19" s="36"/>
      <c r="D19" s="38"/>
      <c r="E19" s="189"/>
    </row>
    <row r="20" spans="1:5" ht="30">
      <c r="A20" s="17" t="s">
        <v>287</v>
      </c>
      <c r="B20" s="17" t="s">
        <v>22</v>
      </c>
      <c r="C20" s="36"/>
      <c r="D20" s="39"/>
      <c r="E20" s="189"/>
    </row>
    <row r="21" spans="1:5">
      <c r="A21" s="17" t="s">
        <v>288</v>
      </c>
      <c r="B21" s="17" t="s">
        <v>15</v>
      </c>
      <c r="C21" s="36"/>
      <c r="D21" s="39"/>
      <c r="E21" s="189"/>
    </row>
    <row r="22" spans="1:5">
      <c r="A22" s="17" t="s">
        <v>289</v>
      </c>
      <c r="B22" s="17" t="s">
        <v>16</v>
      </c>
      <c r="C22" s="36"/>
      <c r="D22" s="39"/>
      <c r="E22" s="189"/>
    </row>
    <row r="23" spans="1:5">
      <c r="A23" s="17" t="s">
        <v>290</v>
      </c>
      <c r="B23" s="17" t="s">
        <v>17</v>
      </c>
      <c r="C23" s="155">
        <f>SUM(C24:C27)</f>
        <v>0</v>
      </c>
      <c r="D23" s="155">
        <f>SUM(D24:D27)</f>
        <v>0</v>
      </c>
      <c r="E23" s="189"/>
    </row>
    <row r="24" spans="1:5" ht="16.5" customHeight="1">
      <c r="A24" s="18" t="s">
        <v>291</v>
      </c>
      <c r="B24" s="18" t="s">
        <v>18</v>
      </c>
      <c r="C24" s="36"/>
      <c r="D24" s="39"/>
      <c r="E24" s="189"/>
    </row>
    <row r="25" spans="1:5" ht="16.5" customHeight="1">
      <c r="A25" s="18" t="s">
        <v>292</v>
      </c>
      <c r="B25" s="18" t="s">
        <v>19</v>
      </c>
      <c r="C25" s="36"/>
      <c r="D25" s="39"/>
      <c r="E25" s="189"/>
    </row>
    <row r="26" spans="1:5" ht="16.5" customHeight="1">
      <c r="A26" s="18" t="s">
        <v>293</v>
      </c>
      <c r="B26" s="18" t="s">
        <v>20</v>
      </c>
      <c r="C26" s="36"/>
      <c r="D26" s="39"/>
      <c r="E26" s="189"/>
    </row>
    <row r="27" spans="1:5" ht="16.5" customHeight="1">
      <c r="A27" s="18" t="s">
        <v>294</v>
      </c>
      <c r="B27" s="18" t="s">
        <v>23</v>
      </c>
      <c r="C27" s="36"/>
      <c r="D27" s="40"/>
      <c r="E27" s="189"/>
    </row>
    <row r="28" spans="1:5">
      <c r="A28" s="17" t="s">
        <v>295</v>
      </c>
      <c r="B28" s="17" t="s">
        <v>21</v>
      </c>
      <c r="C28" s="36"/>
      <c r="D28" s="40"/>
      <c r="E28" s="189"/>
    </row>
    <row r="29" spans="1:5">
      <c r="A29" s="16" t="s">
        <v>34</v>
      </c>
      <c r="B29" s="16" t="s">
        <v>3</v>
      </c>
      <c r="C29" s="32"/>
      <c r="D29" s="33"/>
      <c r="E29" s="189"/>
    </row>
    <row r="30" spans="1:5">
      <c r="A30" s="16" t="s">
        <v>35</v>
      </c>
      <c r="B30" s="16" t="s">
        <v>4</v>
      </c>
      <c r="C30" s="32"/>
      <c r="D30" s="33"/>
      <c r="E30" s="189"/>
    </row>
    <row r="31" spans="1:5">
      <c r="A31" s="16" t="s">
        <v>36</v>
      </c>
      <c r="B31" s="16" t="s">
        <v>5</v>
      </c>
      <c r="C31" s="32"/>
      <c r="D31" s="33"/>
      <c r="E31" s="189"/>
    </row>
    <row r="32" spans="1:5" ht="30">
      <c r="A32" s="16" t="s">
        <v>37</v>
      </c>
      <c r="B32" s="16" t="s">
        <v>63</v>
      </c>
      <c r="C32" s="104">
        <f>SUM(C33:C34)</f>
        <v>0</v>
      </c>
      <c r="D32" s="104">
        <f>SUM(D33:D34)</f>
        <v>0</v>
      </c>
      <c r="E32" s="189"/>
    </row>
    <row r="33" spans="1:5">
      <c r="A33" s="17" t="s">
        <v>296</v>
      </c>
      <c r="B33" s="17" t="s">
        <v>56</v>
      </c>
      <c r="C33" s="32"/>
      <c r="D33" s="33"/>
      <c r="E33" s="189"/>
    </row>
    <row r="34" spans="1:5">
      <c r="A34" s="17" t="s">
        <v>297</v>
      </c>
      <c r="B34" s="17" t="s">
        <v>55</v>
      </c>
      <c r="C34" s="32"/>
      <c r="D34" s="33"/>
      <c r="E34" s="189"/>
    </row>
    <row r="35" spans="1:5">
      <c r="A35" s="16" t="s">
        <v>38</v>
      </c>
      <c r="B35" s="16" t="s">
        <v>49</v>
      </c>
      <c r="C35" s="32"/>
      <c r="D35" s="33"/>
      <c r="E35" s="189"/>
    </row>
    <row r="36" spans="1:5">
      <c r="A36" s="16" t="s">
        <v>39</v>
      </c>
      <c r="B36" s="16" t="s">
        <v>362</v>
      </c>
      <c r="C36" s="104">
        <f>SUM(C37:C41)</f>
        <v>0</v>
      </c>
      <c r="D36" s="104">
        <f>SUM(D37:D41)</f>
        <v>0</v>
      </c>
      <c r="E36" s="189"/>
    </row>
    <row r="37" spans="1:5">
      <c r="A37" s="17" t="s">
        <v>359</v>
      </c>
      <c r="B37" s="17" t="s">
        <v>363</v>
      </c>
      <c r="C37" s="32"/>
      <c r="D37" s="32"/>
      <c r="E37" s="189"/>
    </row>
    <row r="38" spans="1:5">
      <c r="A38" s="17" t="s">
        <v>360</v>
      </c>
      <c r="B38" s="17" t="s">
        <v>364</v>
      </c>
      <c r="C38" s="32"/>
      <c r="D38" s="32"/>
      <c r="E38" s="189"/>
    </row>
    <row r="39" spans="1:5">
      <c r="A39" s="17" t="s">
        <v>361</v>
      </c>
      <c r="B39" s="17" t="s">
        <v>367</v>
      </c>
      <c r="C39" s="32"/>
      <c r="D39" s="33"/>
      <c r="E39" s="189"/>
    </row>
    <row r="40" spans="1:5">
      <c r="A40" s="17" t="s">
        <v>366</v>
      </c>
      <c r="B40" s="17" t="s">
        <v>368</v>
      </c>
      <c r="C40" s="32"/>
      <c r="D40" s="33"/>
      <c r="E40" s="189"/>
    </row>
    <row r="41" spans="1:5">
      <c r="A41" s="17" t="s">
        <v>369</v>
      </c>
      <c r="B41" s="17" t="s">
        <v>365</v>
      </c>
      <c r="C41" s="32"/>
      <c r="D41" s="33"/>
      <c r="E41" s="189"/>
    </row>
    <row r="42" spans="1:5" ht="30">
      <c r="A42" s="16" t="s">
        <v>40</v>
      </c>
      <c r="B42" s="16" t="s">
        <v>28</v>
      </c>
      <c r="C42" s="32"/>
      <c r="D42" s="33"/>
      <c r="E42" s="189"/>
    </row>
    <row r="43" spans="1:5">
      <c r="A43" s="16" t="s">
        <v>41</v>
      </c>
      <c r="B43" s="16" t="s">
        <v>24</v>
      </c>
      <c r="C43" s="32"/>
      <c r="D43" s="33"/>
      <c r="E43" s="189"/>
    </row>
    <row r="44" spans="1:5">
      <c r="A44" s="16" t="s">
        <v>42</v>
      </c>
      <c r="B44" s="16" t="s">
        <v>25</v>
      </c>
      <c r="C44" s="32"/>
      <c r="D44" s="33"/>
      <c r="E44" s="189"/>
    </row>
    <row r="45" spans="1:5">
      <c r="A45" s="16" t="s">
        <v>43</v>
      </c>
      <c r="B45" s="16" t="s">
        <v>26</v>
      </c>
      <c r="C45" s="32"/>
      <c r="D45" s="33"/>
      <c r="E45" s="189"/>
    </row>
    <row r="46" spans="1:5">
      <c r="A46" s="16" t="s">
        <v>44</v>
      </c>
      <c r="B46" s="16" t="s">
        <v>302</v>
      </c>
      <c r="C46" s="104">
        <f>SUM(C47:C49)</f>
        <v>0</v>
      </c>
      <c r="D46" s="104">
        <f>SUM(D47:D49)</f>
        <v>0</v>
      </c>
      <c r="E46" s="189"/>
    </row>
    <row r="47" spans="1:5">
      <c r="A47" s="118" t="s">
        <v>375</v>
      </c>
      <c r="B47" s="118" t="s">
        <v>378</v>
      </c>
      <c r="C47" s="32"/>
      <c r="D47" s="33"/>
      <c r="E47" s="189"/>
    </row>
    <row r="48" spans="1:5">
      <c r="A48" s="118" t="s">
        <v>376</v>
      </c>
      <c r="B48" s="118" t="s">
        <v>377</v>
      </c>
      <c r="C48" s="32"/>
      <c r="D48" s="33"/>
      <c r="E48" s="189"/>
    </row>
    <row r="49" spans="1:5">
      <c r="A49" s="118" t="s">
        <v>379</v>
      </c>
      <c r="B49" s="118" t="s">
        <v>380</v>
      </c>
      <c r="C49" s="32"/>
      <c r="D49" s="33"/>
      <c r="E49" s="189"/>
    </row>
    <row r="50" spans="1:5" ht="26.25" customHeight="1">
      <c r="A50" s="16" t="s">
        <v>45</v>
      </c>
      <c r="B50" s="16" t="s">
        <v>29</v>
      </c>
      <c r="C50" s="32"/>
      <c r="D50" s="33"/>
      <c r="E50" s="189"/>
    </row>
    <row r="51" spans="1:5">
      <c r="A51" s="16" t="s">
        <v>46</v>
      </c>
      <c r="B51" s="16" t="s">
        <v>6</v>
      </c>
      <c r="C51" s="32"/>
      <c r="D51" s="33"/>
      <c r="E51" s="189"/>
    </row>
    <row r="52" spans="1:5" ht="30">
      <c r="A52" s="14">
        <v>1.3</v>
      </c>
      <c r="B52" s="108" t="s">
        <v>419</v>
      </c>
      <c r="C52" s="105">
        <f>SUM(C53:C54)</f>
        <v>0</v>
      </c>
      <c r="D52" s="105">
        <f>SUM(D53:D54)</f>
        <v>0</v>
      </c>
      <c r="E52" s="189"/>
    </row>
    <row r="53" spans="1:5" ht="30">
      <c r="A53" s="16" t="s">
        <v>50</v>
      </c>
      <c r="B53" s="16" t="s">
        <v>48</v>
      </c>
      <c r="C53" s="32"/>
      <c r="D53" s="33"/>
      <c r="E53" s="189"/>
    </row>
    <row r="54" spans="1:5">
      <c r="A54" s="16" t="s">
        <v>51</v>
      </c>
      <c r="B54" s="16" t="s">
        <v>47</v>
      </c>
      <c r="C54" s="32"/>
      <c r="D54" s="33"/>
      <c r="E54" s="189"/>
    </row>
    <row r="55" spans="1:5">
      <c r="A55" s="14">
        <v>1.4</v>
      </c>
      <c r="B55" s="14" t="s">
        <v>421</v>
      </c>
      <c r="C55" s="32"/>
      <c r="D55" s="33"/>
      <c r="E55" s="189"/>
    </row>
    <row r="56" spans="1:5">
      <c r="A56" s="14">
        <v>1.5</v>
      </c>
      <c r="B56" s="14" t="s">
        <v>7</v>
      </c>
      <c r="C56" s="36"/>
      <c r="D56" s="39"/>
      <c r="E56" s="189"/>
    </row>
    <row r="57" spans="1:5">
      <c r="A57" s="14">
        <v>1.6</v>
      </c>
      <c r="B57" s="44" t="s">
        <v>8</v>
      </c>
      <c r="C57" s="105">
        <f>SUM(C58:C62)</f>
        <v>0</v>
      </c>
      <c r="D57" s="105">
        <f>SUM(D58:D62)</f>
        <v>0</v>
      </c>
      <c r="E57" s="189"/>
    </row>
    <row r="58" spans="1:5">
      <c r="A58" s="16" t="s">
        <v>303</v>
      </c>
      <c r="B58" s="45" t="s">
        <v>52</v>
      </c>
      <c r="C58" s="36"/>
      <c r="D58" s="39"/>
      <c r="E58" s="189"/>
    </row>
    <row r="59" spans="1:5" ht="30">
      <c r="A59" s="16" t="s">
        <v>304</v>
      </c>
      <c r="B59" s="45" t="s">
        <v>54</v>
      </c>
      <c r="C59" s="36"/>
      <c r="D59" s="39"/>
      <c r="E59" s="189"/>
    </row>
    <row r="60" spans="1:5">
      <c r="A60" s="16" t="s">
        <v>305</v>
      </c>
      <c r="B60" s="45" t="s">
        <v>53</v>
      </c>
      <c r="C60" s="39"/>
      <c r="D60" s="39"/>
      <c r="E60" s="189"/>
    </row>
    <row r="61" spans="1:5">
      <c r="A61" s="16" t="s">
        <v>306</v>
      </c>
      <c r="B61" s="45" t="s">
        <v>27</v>
      </c>
      <c r="C61" s="36"/>
      <c r="D61" s="39"/>
      <c r="E61" s="189"/>
    </row>
    <row r="62" spans="1:5">
      <c r="A62" s="16" t="s">
        <v>342</v>
      </c>
      <c r="B62" s="251" t="s">
        <v>343</v>
      </c>
      <c r="C62" s="36"/>
      <c r="D62" s="252"/>
      <c r="E62" s="189"/>
    </row>
    <row r="63" spans="1:5">
      <c r="A63" s="13">
        <v>2</v>
      </c>
      <c r="B63" s="46" t="s">
        <v>106</v>
      </c>
      <c r="C63" s="310"/>
      <c r="D63" s="156">
        <f>SUM(D64:D69)</f>
        <v>0</v>
      </c>
      <c r="E63" s="189"/>
    </row>
    <row r="64" spans="1:5">
      <c r="A64" s="15">
        <v>2.1</v>
      </c>
      <c r="B64" s="47" t="s">
        <v>100</v>
      </c>
      <c r="C64" s="310"/>
      <c r="D64" s="41"/>
      <c r="E64" s="189"/>
    </row>
    <row r="65" spans="1:5">
      <c r="A65" s="15">
        <v>2.2000000000000002</v>
      </c>
      <c r="B65" s="47" t="s">
        <v>104</v>
      </c>
      <c r="C65" s="312"/>
      <c r="D65" s="42"/>
      <c r="E65" s="189"/>
    </row>
    <row r="66" spans="1:5">
      <c r="A66" s="15">
        <v>2.2999999999999998</v>
      </c>
      <c r="B66" s="47" t="s">
        <v>103</v>
      </c>
      <c r="C66" s="312"/>
      <c r="D66" s="42"/>
      <c r="E66" s="189"/>
    </row>
    <row r="67" spans="1:5">
      <c r="A67" s="15">
        <v>2.4</v>
      </c>
      <c r="B67" s="47" t="s">
        <v>105</v>
      </c>
      <c r="C67" s="312"/>
      <c r="D67" s="42"/>
      <c r="E67" s="189"/>
    </row>
    <row r="68" spans="1:5">
      <c r="A68" s="15">
        <v>2.5</v>
      </c>
      <c r="B68" s="47" t="s">
        <v>101</v>
      </c>
      <c r="C68" s="312"/>
      <c r="D68" s="42"/>
      <c r="E68" s="189"/>
    </row>
    <row r="69" spans="1:5">
      <c r="A69" s="15">
        <v>2.6</v>
      </c>
      <c r="B69" s="47" t="s">
        <v>102</v>
      </c>
      <c r="C69" s="312"/>
      <c r="D69" s="42"/>
      <c r="E69" s="189"/>
    </row>
    <row r="70" spans="1:5" s="2" customFormat="1">
      <c r="A70" s="13">
        <v>3</v>
      </c>
      <c r="B70" s="308" t="s">
        <v>453</v>
      </c>
      <c r="C70" s="311"/>
      <c r="D70" s="309"/>
      <c r="E70" s="141"/>
    </row>
    <row r="71" spans="1:5" s="2" customFormat="1">
      <c r="A71" s="13">
        <v>4</v>
      </c>
      <c r="B71" s="13" t="s">
        <v>255</v>
      </c>
      <c r="C71" s="311">
        <f>SUM(C72:C73)</f>
        <v>0</v>
      </c>
      <c r="D71" s="106">
        <f>SUM(D72:D73)</f>
        <v>0</v>
      </c>
      <c r="E71" s="141"/>
    </row>
    <row r="72" spans="1:5" s="2" customFormat="1">
      <c r="A72" s="15">
        <v>4.0999999999999996</v>
      </c>
      <c r="B72" s="15" t="s">
        <v>256</v>
      </c>
      <c r="C72" s="8"/>
      <c r="D72" s="8"/>
      <c r="E72" s="141"/>
    </row>
    <row r="73" spans="1:5" s="2" customFormat="1">
      <c r="A73" s="15">
        <v>4.2</v>
      </c>
      <c r="B73" s="15" t="s">
        <v>257</v>
      </c>
      <c r="C73" s="8"/>
      <c r="D73" s="8"/>
      <c r="E73" s="141"/>
    </row>
    <row r="74" spans="1:5" s="2" customFormat="1">
      <c r="A74" s="13">
        <v>5</v>
      </c>
      <c r="B74" s="306" t="s">
        <v>285</v>
      </c>
      <c r="C74" s="8"/>
      <c r="D74" s="106"/>
      <c r="E74" s="141"/>
    </row>
    <row r="75" spans="1:5" s="2" customFormat="1" ht="30">
      <c r="A75" s="13">
        <v>6</v>
      </c>
      <c r="B75" s="306" t="s">
        <v>464</v>
      </c>
      <c r="C75" s="105">
        <f>SUM(C76:C81)</f>
        <v>0</v>
      </c>
      <c r="D75" s="105">
        <f>SUM(D76:D81)</f>
        <v>0</v>
      </c>
      <c r="E75" s="141"/>
    </row>
    <row r="76" spans="1:5" s="2" customFormat="1">
      <c r="A76" s="15">
        <v>6.1</v>
      </c>
      <c r="B76" s="15" t="s">
        <v>68</v>
      </c>
      <c r="C76" s="8"/>
      <c r="D76" s="8"/>
      <c r="E76" s="141"/>
    </row>
    <row r="77" spans="1:5" s="2" customFormat="1">
      <c r="A77" s="15">
        <v>6.2</v>
      </c>
      <c r="B77" s="15" t="s">
        <v>74</v>
      </c>
      <c r="C77" s="8"/>
      <c r="D77" s="8"/>
      <c r="E77" s="141"/>
    </row>
    <row r="78" spans="1:5" s="2" customFormat="1">
      <c r="A78" s="15">
        <v>6.3</v>
      </c>
      <c r="B78" s="15" t="s">
        <v>69</v>
      </c>
      <c r="C78" s="8"/>
      <c r="D78" s="8"/>
      <c r="E78" s="141"/>
    </row>
    <row r="79" spans="1:5" s="2" customFormat="1">
      <c r="A79" s="15">
        <v>6.4</v>
      </c>
      <c r="B79" s="15" t="s">
        <v>465</v>
      </c>
      <c r="C79" s="8"/>
      <c r="D79" s="8"/>
      <c r="E79" s="141"/>
    </row>
    <row r="80" spans="1:5" s="2" customFormat="1">
      <c r="A80" s="15">
        <v>6.5</v>
      </c>
      <c r="B80" s="15" t="s">
        <v>466</v>
      </c>
      <c r="C80" s="8"/>
      <c r="D80" s="8"/>
      <c r="E80" s="141"/>
    </row>
    <row r="81" spans="1:9" s="2" customFormat="1">
      <c r="A81" s="15">
        <v>6.6</v>
      </c>
      <c r="B81" s="15" t="s">
        <v>8</v>
      </c>
      <c r="C81" s="8"/>
      <c r="D81" s="8"/>
      <c r="E81" s="141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7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7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82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339</v>
      </c>
      <c r="B1" s="98"/>
      <c r="C1" s="671" t="s">
        <v>110</v>
      </c>
      <c r="D1" s="671"/>
      <c r="E1" s="112"/>
    </row>
    <row r="2" spans="1:5" s="6" customFormat="1">
      <c r="A2" s="95" t="s">
        <v>333</v>
      </c>
      <c r="B2" s="98"/>
      <c r="C2" s="669" t="s">
        <v>597</v>
      </c>
      <c r="D2" s="670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1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17.25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>
      <c r="A19" s="108" t="s">
        <v>284</v>
      </c>
      <c r="B19" s="108"/>
      <c r="C19" s="4"/>
      <c r="D19" s="4"/>
      <c r="E19" s="115"/>
    </row>
    <row r="20" spans="1:5" s="10" customFormat="1">
      <c r="A20" s="108" t="s">
        <v>284</v>
      </c>
      <c r="B20" s="108"/>
      <c r="C20" s="4"/>
      <c r="D20" s="4"/>
      <c r="E20" s="115"/>
    </row>
    <row r="21" spans="1:5" s="10" customFormat="1">
      <c r="A21" s="108" t="s">
        <v>284</v>
      </c>
      <c r="B21" s="108"/>
      <c r="C21" s="4"/>
      <c r="D21" s="4"/>
      <c r="E21" s="115"/>
    </row>
    <row r="22" spans="1:5" s="10" customFormat="1">
      <c r="A22" s="108" t="s">
        <v>284</v>
      </c>
      <c r="B22" s="395"/>
      <c r="C22" s="4"/>
      <c r="D22" s="4"/>
      <c r="E22" s="115"/>
    </row>
    <row r="23" spans="1:5" s="10" customFormat="1">
      <c r="A23" s="108" t="s">
        <v>284</v>
      </c>
      <c r="B23" s="396"/>
      <c r="C23" s="396"/>
      <c r="D23" s="396"/>
      <c r="E23" s="115"/>
    </row>
    <row r="24" spans="1:5" s="3" customFormat="1">
      <c r="A24" s="109"/>
      <c r="B24" s="109"/>
      <c r="C24" s="4"/>
      <c r="D24" s="4"/>
      <c r="E24" s="116"/>
    </row>
    <row r="25" spans="1:5">
      <c r="A25" s="120"/>
      <c r="B25" s="120" t="s">
        <v>340</v>
      </c>
      <c r="C25" s="107">
        <f>SUM(C10:C24)</f>
        <v>0</v>
      </c>
      <c r="D25" s="107">
        <f>SUM(D10:D24)</f>
        <v>0</v>
      </c>
      <c r="E25" s="117"/>
    </row>
    <row r="26" spans="1:5">
      <c r="A26" s="43"/>
      <c r="B26" s="43"/>
    </row>
    <row r="27" spans="1:5">
      <c r="A27" s="2" t="s">
        <v>437</v>
      </c>
      <c r="E27" s="5"/>
    </row>
    <row r="28" spans="1:5">
      <c r="A28" s="2" t="s">
        <v>423</v>
      </c>
    </row>
    <row r="29" spans="1:5">
      <c r="A29" s="250" t="s">
        <v>424</v>
      </c>
    </row>
    <row r="30" spans="1:5">
      <c r="A30" s="250"/>
    </row>
    <row r="31" spans="1:5">
      <c r="A31" s="250" t="s">
        <v>356</v>
      </c>
    </row>
    <row r="32" spans="1:5" s="22" customFormat="1" ht="12.75"/>
    <row r="33" spans="1:9">
      <c r="A33" s="87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7"/>
      <c r="B36" s="87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82"/>
      <c r="B38" s="82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6"/>
  <sheetViews>
    <sheetView workbookViewId="0">
      <selection activeCell="I2" sqref="I2:J2"/>
    </sheetView>
  </sheetViews>
  <sheetFormatPr defaultRowHeight="12.75"/>
  <cols>
    <col min="1" max="1" width="10" customWidth="1"/>
    <col min="2" max="2" width="11.140625" customWidth="1"/>
    <col min="3" max="3" width="19.140625" customWidth="1"/>
    <col min="4" max="4" width="16.7109375" customWidth="1"/>
    <col min="5" max="5" width="17.140625" customWidth="1"/>
    <col min="6" max="7" width="15.85546875" customWidth="1"/>
    <col min="8" max="8" width="17" customWidth="1"/>
    <col min="9" max="9" width="31.5703125" customWidth="1"/>
  </cols>
  <sheetData>
    <row r="1" spans="1:10" ht="15">
      <c r="A1" s="95" t="s">
        <v>568</v>
      </c>
      <c r="B1" s="95"/>
      <c r="C1" s="98"/>
      <c r="D1" s="98"/>
      <c r="E1" s="98"/>
      <c r="F1" s="98"/>
      <c r="G1" s="585"/>
      <c r="H1" s="585"/>
      <c r="I1" s="671" t="s">
        <v>110</v>
      </c>
      <c r="J1" s="671"/>
    </row>
    <row r="2" spans="1:10" ht="15">
      <c r="A2" s="97" t="s">
        <v>141</v>
      </c>
      <c r="B2" s="95"/>
      <c r="C2" s="98"/>
      <c r="D2" s="98"/>
      <c r="E2" s="98"/>
      <c r="F2" s="98"/>
      <c r="G2" s="585"/>
      <c r="H2" s="585"/>
      <c r="I2" s="669" t="s">
        <v>597</v>
      </c>
      <c r="J2" s="670"/>
    </row>
    <row r="3" spans="1:10" ht="15">
      <c r="A3" s="97"/>
      <c r="B3" s="97"/>
      <c r="C3" s="95"/>
      <c r="D3" s="95"/>
      <c r="E3" s="95"/>
      <c r="F3" s="95"/>
      <c r="G3" s="585"/>
      <c r="H3" s="585"/>
      <c r="I3" s="585"/>
      <c r="J3" s="220"/>
    </row>
    <row r="4" spans="1:10" ht="15">
      <c r="A4" s="98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  <c r="J4" s="220"/>
    </row>
    <row r="5" spans="1:10" ht="15">
      <c r="A5" s="586" t="s">
        <v>565</v>
      </c>
      <c r="B5" s="12"/>
      <c r="C5" s="12"/>
      <c r="D5" s="58"/>
      <c r="E5" s="257"/>
      <c r="F5" s="101"/>
      <c r="G5" s="102"/>
      <c r="H5" s="102"/>
      <c r="I5" s="102"/>
      <c r="J5" s="220"/>
    </row>
    <row r="6" spans="1:10" ht="13.5">
      <c r="A6" s="597"/>
      <c r="B6" s="597"/>
      <c r="C6" s="597"/>
      <c r="D6" s="597"/>
      <c r="E6" s="597"/>
      <c r="F6" s="597"/>
      <c r="G6" s="598"/>
      <c r="H6" s="598"/>
      <c r="I6" s="598"/>
      <c r="J6" s="599"/>
    </row>
    <row r="7" spans="1:10">
      <c r="A7" s="600"/>
      <c r="B7" s="600"/>
      <c r="C7" s="600"/>
      <c r="D7" s="600"/>
      <c r="E7" s="600"/>
      <c r="F7" s="600"/>
      <c r="G7" s="601"/>
      <c r="H7" s="601"/>
      <c r="I7" s="601"/>
      <c r="J7" s="599"/>
    </row>
    <row r="8" spans="1:10" ht="65.25" customHeight="1">
      <c r="A8" s="602" t="s">
        <v>64</v>
      </c>
      <c r="B8" s="602" t="s">
        <v>344</v>
      </c>
      <c r="C8" s="602" t="s">
        <v>345</v>
      </c>
      <c r="D8" s="602" t="s">
        <v>230</v>
      </c>
      <c r="E8" s="602" t="s">
        <v>349</v>
      </c>
      <c r="F8" s="602" t="s">
        <v>353</v>
      </c>
      <c r="G8" s="603" t="s">
        <v>10</v>
      </c>
      <c r="H8" s="603" t="s">
        <v>9</v>
      </c>
      <c r="I8" s="603" t="s">
        <v>400</v>
      </c>
      <c r="J8" s="604"/>
    </row>
    <row r="9" spans="1:10">
      <c r="A9" s="605">
        <v>1</v>
      </c>
      <c r="B9" s="606"/>
      <c r="C9" s="606"/>
      <c r="D9" s="607"/>
      <c r="E9" s="606"/>
      <c r="F9" s="605"/>
      <c r="G9" s="608"/>
      <c r="H9" s="608"/>
      <c r="I9" s="608"/>
      <c r="J9" s="604"/>
    </row>
    <row r="10" spans="1:10">
      <c r="A10" s="605">
        <v>2</v>
      </c>
      <c r="B10" s="609"/>
      <c r="C10" s="609"/>
      <c r="D10" s="607"/>
      <c r="E10" s="609"/>
      <c r="F10" s="605"/>
      <c r="G10" s="608"/>
      <c r="H10" s="608"/>
      <c r="I10" s="608"/>
      <c r="J10" s="599"/>
    </row>
    <row r="11" spans="1:10">
      <c r="A11" s="605">
        <v>3</v>
      </c>
      <c r="B11" s="609"/>
      <c r="C11" s="609"/>
      <c r="D11" s="607"/>
      <c r="E11" s="609"/>
      <c r="F11" s="605"/>
      <c r="G11" s="608"/>
      <c r="H11" s="608"/>
      <c r="I11" s="608"/>
      <c r="J11" s="599"/>
    </row>
    <row r="12" spans="1:10">
      <c r="A12" s="605">
        <v>4</v>
      </c>
      <c r="B12" s="609"/>
      <c r="C12" s="609"/>
      <c r="D12" s="607"/>
      <c r="E12" s="609"/>
      <c r="F12" s="605"/>
      <c r="G12" s="608"/>
      <c r="H12" s="608"/>
      <c r="I12" s="608"/>
      <c r="J12" s="599"/>
    </row>
    <row r="13" spans="1:10">
      <c r="A13" s="605">
        <v>5</v>
      </c>
      <c r="B13" s="609"/>
      <c r="C13" s="609"/>
      <c r="D13" s="607"/>
      <c r="E13" s="609"/>
      <c r="F13" s="605"/>
      <c r="G13" s="608"/>
      <c r="H13" s="608"/>
      <c r="I13" s="608"/>
      <c r="J13" s="599"/>
    </row>
    <row r="14" spans="1:10">
      <c r="A14" s="605">
        <v>6</v>
      </c>
      <c r="B14" s="609"/>
      <c r="C14" s="609"/>
      <c r="D14" s="607"/>
      <c r="E14" s="609"/>
      <c r="F14" s="605"/>
      <c r="G14" s="608"/>
      <c r="H14" s="608"/>
      <c r="I14" s="608"/>
      <c r="J14" s="599"/>
    </row>
    <row r="15" spans="1:10">
      <c r="A15" s="605">
        <v>7</v>
      </c>
      <c r="B15" s="609"/>
      <c r="C15" s="609"/>
      <c r="D15" s="607"/>
      <c r="E15" s="609"/>
      <c r="F15" s="605"/>
      <c r="G15" s="608"/>
      <c r="H15" s="608"/>
      <c r="I15" s="608"/>
      <c r="J15" s="599"/>
    </row>
    <row r="16" spans="1:10">
      <c r="A16" s="605">
        <v>8</v>
      </c>
      <c r="B16" s="609"/>
      <c r="C16" s="609"/>
      <c r="D16" s="607"/>
      <c r="E16" s="609"/>
      <c r="F16" s="605"/>
      <c r="G16" s="608"/>
      <c r="H16" s="608"/>
      <c r="I16" s="608"/>
      <c r="J16" s="599"/>
    </row>
    <row r="17" spans="1:10">
      <c r="A17" s="605">
        <v>9</v>
      </c>
      <c r="B17" s="609"/>
      <c r="C17" s="609"/>
      <c r="D17" s="607"/>
      <c r="E17" s="609"/>
      <c r="F17" s="605"/>
      <c r="G17" s="608"/>
      <c r="H17" s="608"/>
      <c r="I17" s="608"/>
      <c r="J17" s="599"/>
    </row>
    <row r="18" spans="1:10">
      <c r="A18" s="605">
        <v>10</v>
      </c>
      <c r="B18" s="609"/>
      <c r="C18" s="609"/>
      <c r="D18" s="607"/>
      <c r="E18" s="609"/>
      <c r="F18" s="605"/>
      <c r="G18" s="608"/>
      <c r="H18" s="608"/>
      <c r="I18" s="608"/>
      <c r="J18" s="599"/>
    </row>
    <row r="19" spans="1:10">
      <c r="A19" s="605">
        <v>11</v>
      </c>
      <c r="B19" s="609"/>
      <c r="C19" s="609"/>
      <c r="D19" s="607"/>
      <c r="E19" s="609"/>
      <c r="F19" s="605"/>
      <c r="G19" s="608"/>
      <c r="H19" s="608"/>
      <c r="I19" s="608"/>
      <c r="J19" s="599"/>
    </row>
    <row r="20" spans="1:10">
      <c r="A20" s="605">
        <v>12</v>
      </c>
      <c r="B20" s="609"/>
      <c r="C20" s="609"/>
      <c r="D20" s="607"/>
      <c r="E20" s="609"/>
      <c r="F20" s="605"/>
      <c r="G20" s="608"/>
      <c r="H20" s="608"/>
      <c r="I20" s="608"/>
      <c r="J20" s="599"/>
    </row>
    <row r="21" spans="1:10">
      <c r="A21" s="605">
        <v>13</v>
      </c>
      <c r="B21" s="609"/>
      <c r="C21" s="609"/>
      <c r="D21" s="607"/>
      <c r="E21" s="609"/>
      <c r="F21" s="605"/>
      <c r="G21" s="608"/>
      <c r="H21" s="608"/>
      <c r="I21" s="608"/>
      <c r="J21" s="599"/>
    </row>
    <row r="22" spans="1:10">
      <c r="A22" s="605">
        <v>14</v>
      </c>
      <c r="B22" s="609"/>
      <c r="C22" s="609"/>
      <c r="D22" s="607"/>
      <c r="E22" s="609"/>
      <c r="F22" s="605"/>
      <c r="G22" s="608"/>
      <c r="H22" s="608"/>
      <c r="I22" s="608"/>
      <c r="J22" s="599"/>
    </row>
    <row r="23" spans="1:10">
      <c r="A23" s="605">
        <v>15</v>
      </c>
      <c r="B23" s="609"/>
      <c r="C23" s="609"/>
      <c r="D23" s="607"/>
      <c r="E23" s="609"/>
      <c r="F23" s="605"/>
      <c r="G23" s="608"/>
      <c r="H23" s="608"/>
      <c r="I23" s="608"/>
      <c r="J23" s="599"/>
    </row>
    <row r="24" spans="1:10">
      <c r="A24" s="605">
        <v>16</v>
      </c>
      <c r="B24" s="609"/>
      <c r="C24" s="609"/>
      <c r="D24" s="609"/>
      <c r="E24" s="609"/>
      <c r="F24" s="605"/>
      <c r="G24" s="608"/>
      <c r="H24" s="608"/>
      <c r="I24" s="608"/>
      <c r="J24" s="599"/>
    </row>
    <row r="25" spans="1:10">
      <c r="A25" s="605">
        <v>17</v>
      </c>
      <c r="B25" s="609"/>
      <c r="C25" s="609"/>
      <c r="D25" s="609"/>
      <c r="E25" s="609"/>
      <c r="F25" s="605"/>
      <c r="G25" s="608"/>
      <c r="H25" s="608"/>
      <c r="I25" s="608"/>
      <c r="J25" s="599"/>
    </row>
    <row r="26" spans="1:10">
      <c r="A26" s="605">
        <v>18</v>
      </c>
      <c r="B26" s="609"/>
      <c r="C26" s="609"/>
      <c r="D26" s="609"/>
      <c r="E26" s="609"/>
      <c r="F26" s="605"/>
      <c r="G26" s="608"/>
      <c r="H26" s="608"/>
      <c r="I26" s="608"/>
      <c r="J26" s="599"/>
    </row>
    <row r="27" spans="1:10">
      <c r="A27" s="605">
        <v>19</v>
      </c>
      <c r="B27" s="609"/>
      <c r="C27" s="609"/>
      <c r="D27" s="609"/>
      <c r="E27" s="609"/>
      <c r="F27" s="605"/>
      <c r="G27" s="608"/>
      <c r="H27" s="608"/>
      <c r="I27" s="608"/>
      <c r="J27" s="599"/>
    </row>
    <row r="28" spans="1:10">
      <c r="A28" s="605">
        <v>20</v>
      </c>
      <c r="B28" s="609"/>
      <c r="C28" s="609"/>
      <c r="D28" s="609"/>
      <c r="E28" s="609"/>
      <c r="F28" s="605"/>
      <c r="G28" s="608"/>
      <c r="H28" s="608"/>
      <c r="I28" s="608"/>
      <c r="J28" s="599"/>
    </row>
    <row r="29" spans="1:10">
      <c r="A29" s="605">
        <v>21</v>
      </c>
      <c r="B29" s="609"/>
      <c r="C29" s="609"/>
      <c r="D29" s="609"/>
      <c r="E29" s="609"/>
      <c r="F29" s="605"/>
      <c r="G29" s="608"/>
      <c r="H29" s="608"/>
      <c r="I29" s="608"/>
      <c r="J29" s="599"/>
    </row>
    <row r="30" spans="1:10">
      <c r="A30" s="605">
        <v>22</v>
      </c>
      <c r="B30" s="609"/>
      <c r="C30" s="609"/>
      <c r="D30" s="609"/>
      <c r="E30" s="609"/>
      <c r="F30" s="605"/>
      <c r="G30" s="608"/>
      <c r="H30" s="608"/>
      <c r="I30" s="608"/>
      <c r="J30" s="599"/>
    </row>
    <row r="31" spans="1:10">
      <c r="A31" s="605">
        <v>23</v>
      </c>
      <c r="B31" s="609"/>
      <c r="C31" s="609"/>
      <c r="D31" s="609"/>
      <c r="E31" s="609"/>
      <c r="F31" s="605"/>
      <c r="G31" s="608"/>
      <c r="H31" s="608"/>
      <c r="I31" s="608"/>
      <c r="J31" s="599"/>
    </row>
    <row r="32" spans="1:10">
      <c r="A32" s="605">
        <v>24</v>
      </c>
      <c r="B32" s="609"/>
      <c r="C32" s="609"/>
      <c r="D32" s="609"/>
      <c r="E32" s="609"/>
      <c r="F32" s="605"/>
      <c r="G32" s="608"/>
      <c r="H32" s="608"/>
      <c r="I32" s="608"/>
      <c r="J32" s="599"/>
    </row>
    <row r="33" spans="1:10">
      <c r="A33" s="609" t="s">
        <v>281</v>
      </c>
      <c r="B33" s="609"/>
      <c r="C33" s="609"/>
      <c r="D33" s="609"/>
      <c r="E33" s="609"/>
      <c r="F33" s="605"/>
      <c r="G33" s="608"/>
      <c r="H33" s="608"/>
      <c r="I33" s="608"/>
      <c r="J33" s="599"/>
    </row>
    <row r="34" spans="1:10" ht="13.5">
      <c r="A34" s="609"/>
      <c r="B34" s="610"/>
      <c r="C34" s="610"/>
      <c r="D34" s="610"/>
      <c r="E34" s="610"/>
      <c r="F34" s="609" t="s">
        <v>459</v>
      </c>
      <c r="G34" s="611">
        <f>SUM(G9:G33)</f>
        <v>0</v>
      </c>
      <c r="H34" s="611">
        <f>SUM(H9:H33)</f>
        <v>0</v>
      </c>
      <c r="I34" s="611">
        <f>SUM(I9:I33)</f>
        <v>0</v>
      </c>
      <c r="J34" s="599"/>
    </row>
    <row r="35" spans="1:10" ht="13.5">
      <c r="A35" s="612"/>
      <c r="B35" s="612"/>
      <c r="C35" s="612"/>
      <c r="D35" s="612"/>
      <c r="E35" s="612"/>
      <c r="F35" s="612"/>
      <c r="G35" s="612"/>
      <c r="H35" s="613"/>
      <c r="I35" s="613"/>
      <c r="J35" s="599"/>
    </row>
    <row r="36" spans="1:10" ht="13.5">
      <c r="A36" s="614" t="s">
        <v>569</v>
      </c>
      <c r="B36" s="614"/>
      <c r="C36" s="612"/>
      <c r="D36" s="612"/>
      <c r="E36" s="612"/>
      <c r="F36" s="612"/>
      <c r="G36" s="612"/>
      <c r="H36" s="613"/>
      <c r="I36" s="613"/>
      <c r="J36" s="599"/>
    </row>
    <row r="37" spans="1:10" ht="13.5">
      <c r="A37" s="614"/>
      <c r="B37" s="614"/>
      <c r="C37" s="612"/>
      <c r="D37" s="612"/>
      <c r="E37" s="612"/>
      <c r="F37" s="612"/>
      <c r="G37" s="612"/>
      <c r="H37" s="613"/>
      <c r="I37" s="613"/>
      <c r="J37" s="599"/>
    </row>
    <row r="38" spans="1:10" ht="13.5">
      <c r="A38" s="614"/>
      <c r="B38" s="614"/>
      <c r="C38" s="613"/>
      <c r="D38" s="613"/>
      <c r="E38" s="613"/>
      <c r="F38" s="613"/>
      <c r="G38" s="613"/>
      <c r="H38" s="613"/>
      <c r="I38" s="613"/>
      <c r="J38" s="599"/>
    </row>
    <row r="39" spans="1:10" ht="13.5">
      <c r="A39" s="616" t="s">
        <v>107</v>
      </c>
      <c r="B39" s="616"/>
      <c r="C39" s="613"/>
      <c r="D39" s="613"/>
      <c r="E39" s="613"/>
      <c r="F39" s="613"/>
      <c r="G39" s="613"/>
      <c r="H39" s="613"/>
      <c r="I39" s="613"/>
      <c r="J39" s="599"/>
    </row>
    <row r="40" spans="1:10" ht="13.5">
      <c r="A40" s="615"/>
      <c r="B40" s="615"/>
      <c r="C40" s="616" t="s">
        <v>573</v>
      </c>
      <c r="D40" s="616"/>
      <c r="E40" s="616"/>
      <c r="F40" s="616"/>
      <c r="G40" s="616"/>
      <c r="H40" s="615"/>
      <c r="I40" s="615"/>
      <c r="J40" s="599"/>
    </row>
    <row r="41" spans="1:10" ht="13.5">
      <c r="C41" s="613" t="s">
        <v>398</v>
      </c>
      <c r="D41" s="613"/>
      <c r="E41" s="613"/>
      <c r="F41" s="613"/>
      <c r="G41" s="613"/>
      <c r="H41" s="613"/>
      <c r="I41" s="613"/>
      <c r="J41" s="599"/>
    </row>
    <row r="42" spans="1:10" ht="13.5">
      <c r="A42" s="613"/>
      <c r="B42" s="613"/>
      <c r="C42" s="617" t="s">
        <v>140</v>
      </c>
      <c r="D42" s="617"/>
      <c r="E42" s="617"/>
      <c r="F42" s="617"/>
      <c r="G42" s="617"/>
      <c r="H42" s="613"/>
      <c r="I42" s="613"/>
      <c r="J42" s="599"/>
    </row>
    <row r="43" spans="1:10" ht="13.5">
      <c r="A43" s="613"/>
      <c r="B43" s="613"/>
      <c r="C43" s="618"/>
      <c r="D43" s="618"/>
      <c r="E43" s="618"/>
      <c r="F43" s="618"/>
      <c r="G43" s="618"/>
      <c r="H43" s="613"/>
      <c r="I43" s="613"/>
      <c r="J43" s="599"/>
    </row>
    <row r="44" spans="1:10" ht="13.5">
      <c r="A44" s="616"/>
      <c r="B44" s="616"/>
      <c r="H44" s="613"/>
      <c r="I44" s="613"/>
      <c r="J44" s="599"/>
    </row>
    <row r="45" spans="1:10" ht="13.5">
      <c r="A45" s="613"/>
      <c r="B45" s="613"/>
      <c r="H45" s="613"/>
      <c r="I45" s="613"/>
      <c r="J45" s="599"/>
    </row>
    <row r="46" spans="1:10">
      <c r="A46" s="617"/>
      <c r="B46" s="617"/>
      <c r="H46" s="599"/>
      <c r="I46" s="599"/>
      <c r="J46" s="599"/>
    </row>
    <row r="47" spans="1:10">
      <c r="A47" s="618"/>
      <c r="B47" s="618"/>
      <c r="H47" s="618"/>
      <c r="I47" s="618"/>
      <c r="J47" s="618"/>
    </row>
    <row r="48" spans="1:10">
      <c r="A48" s="618"/>
      <c r="B48" s="618"/>
      <c r="C48" s="618"/>
      <c r="D48" s="618"/>
      <c r="E48" s="618"/>
      <c r="F48" s="618"/>
      <c r="G48" s="618"/>
      <c r="H48" s="618"/>
      <c r="I48" s="618"/>
      <c r="J48" s="618"/>
    </row>
    <row r="49" spans="1:10">
      <c r="A49" s="618"/>
      <c r="B49" s="618"/>
      <c r="C49" s="618"/>
      <c r="D49" s="618"/>
      <c r="E49" s="618"/>
      <c r="F49" s="618"/>
      <c r="G49" s="618"/>
      <c r="H49" s="618"/>
      <c r="I49" s="618"/>
      <c r="J49" s="618"/>
    </row>
    <row r="50" spans="1:10">
      <c r="A50" s="618"/>
      <c r="B50" s="618"/>
      <c r="C50" s="618"/>
      <c r="D50" s="618"/>
      <c r="E50" s="618"/>
      <c r="F50" s="618"/>
      <c r="G50" s="618"/>
      <c r="H50" s="618"/>
      <c r="I50" s="618"/>
      <c r="J50" s="618"/>
    </row>
    <row r="51" spans="1:10">
      <c r="A51" s="618"/>
      <c r="B51" s="618"/>
      <c r="C51" s="618"/>
      <c r="D51" s="618"/>
      <c r="E51" s="618"/>
      <c r="F51" s="618"/>
      <c r="G51" s="618"/>
      <c r="H51" s="618"/>
      <c r="I51" s="618"/>
      <c r="J51" s="618"/>
    </row>
    <row r="52" spans="1:10">
      <c r="A52" s="618"/>
      <c r="B52" s="618"/>
      <c r="C52" s="618"/>
      <c r="D52" s="618"/>
      <c r="E52" s="618"/>
      <c r="F52" s="618"/>
      <c r="G52" s="618"/>
      <c r="H52" s="618"/>
      <c r="I52" s="618"/>
      <c r="J52" s="618"/>
    </row>
    <row r="53" spans="1:10">
      <c r="A53" s="618"/>
      <c r="B53" s="618"/>
      <c r="C53" s="618"/>
      <c r="D53" s="618"/>
      <c r="E53" s="618"/>
      <c r="F53" s="618"/>
      <c r="G53" s="618"/>
      <c r="H53" s="618"/>
      <c r="I53" s="618"/>
      <c r="J53" s="618"/>
    </row>
    <row r="54" spans="1:10">
      <c r="A54" s="618"/>
      <c r="B54" s="618"/>
      <c r="C54" s="618"/>
      <c r="D54" s="618"/>
      <c r="E54" s="618"/>
      <c r="F54" s="618"/>
      <c r="G54" s="618"/>
      <c r="H54" s="618"/>
      <c r="I54" s="618"/>
      <c r="J54" s="618"/>
    </row>
    <row r="55" spans="1:10">
      <c r="A55" s="618"/>
      <c r="B55" s="618"/>
      <c r="C55" s="618"/>
      <c r="D55" s="618"/>
      <c r="E55" s="618"/>
      <c r="F55" s="618"/>
      <c r="G55" s="618"/>
      <c r="H55" s="618"/>
      <c r="I55" s="618"/>
      <c r="J55" s="618"/>
    </row>
    <row r="56" spans="1:10">
      <c r="A56" s="618"/>
      <c r="B56" s="618"/>
      <c r="C56" s="618"/>
      <c r="D56" s="618"/>
      <c r="E56" s="618"/>
      <c r="F56" s="618"/>
      <c r="G56" s="618"/>
      <c r="H56" s="618"/>
      <c r="I56" s="618"/>
      <c r="J56" s="618"/>
    </row>
  </sheetData>
  <mergeCells count="2">
    <mergeCell ref="I1:J1"/>
    <mergeCell ref="I2:J2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G2" sqref="G2:H2"/>
    </sheetView>
  </sheetViews>
  <sheetFormatPr defaultRowHeight="12.75"/>
  <cols>
    <col min="1" max="1" width="18.42578125" customWidth="1"/>
    <col min="2" max="2" width="15.28515625" customWidth="1"/>
    <col min="3" max="3" width="11.5703125" customWidth="1"/>
    <col min="4" max="4" width="17.5703125" customWidth="1"/>
    <col min="5" max="5" width="14" customWidth="1"/>
    <col min="6" max="6" width="14.140625" customWidth="1"/>
    <col min="7" max="7" width="15" customWidth="1"/>
    <col min="8" max="8" width="14" customWidth="1"/>
  </cols>
  <sheetData>
    <row r="1" spans="1:8" ht="15">
      <c r="A1" s="95" t="s">
        <v>570</v>
      </c>
      <c r="B1" s="98"/>
      <c r="C1" s="98"/>
      <c r="D1" s="98"/>
      <c r="E1" s="98"/>
      <c r="F1" s="98"/>
      <c r="G1" s="671" t="s">
        <v>110</v>
      </c>
      <c r="H1" s="671"/>
    </row>
    <row r="2" spans="1:8" ht="15">
      <c r="A2" s="97" t="s">
        <v>141</v>
      </c>
      <c r="B2" s="98"/>
      <c r="C2" s="98"/>
      <c r="D2" s="98"/>
      <c r="E2" s="98"/>
      <c r="F2" s="98"/>
      <c r="G2" s="669" t="s">
        <v>597</v>
      </c>
      <c r="H2" s="670"/>
    </row>
    <row r="3" spans="1:8" ht="15">
      <c r="A3" s="97"/>
      <c r="B3" s="97"/>
      <c r="C3" s="97"/>
      <c r="D3" s="97"/>
      <c r="E3" s="97"/>
      <c r="F3" s="97"/>
      <c r="G3" s="585"/>
      <c r="H3" s="585"/>
    </row>
    <row r="4" spans="1:8" ht="15">
      <c r="A4" s="98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8" ht="15">
      <c r="A5" s="586" t="s">
        <v>565</v>
      </c>
      <c r="B5" s="12"/>
      <c r="C5" s="12"/>
      <c r="D5" s="58"/>
      <c r="E5" s="257"/>
      <c r="F5" s="101"/>
      <c r="G5" s="102"/>
      <c r="H5" s="102"/>
    </row>
    <row r="6" spans="1:8" ht="15">
      <c r="A6" s="98"/>
      <c r="B6" s="98"/>
      <c r="C6" s="98"/>
      <c r="D6" s="98"/>
      <c r="E6" s="98"/>
      <c r="F6" s="98"/>
      <c r="G6" s="97"/>
      <c r="H6" s="97"/>
    </row>
    <row r="7" spans="1:8" ht="15">
      <c r="A7" s="584"/>
      <c r="B7" s="584"/>
      <c r="C7" s="584"/>
      <c r="D7" s="584"/>
      <c r="E7" s="584"/>
      <c r="F7" s="584"/>
      <c r="G7" s="99"/>
      <c r="H7" s="99"/>
    </row>
    <row r="8" spans="1:8" ht="61.5" customHeight="1">
      <c r="A8" s="111" t="s">
        <v>344</v>
      </c>
      <c r="B8" s="111" t="s">
        <v>345</v>
      </c>
      <c r="C8" s="111" t="s">
        <v>230</v>
      </c>
      <c r="D8" s="111" t="s">
        <v>348</v>
      </c>
      <c r="E8" s="111" t="s">
        <v>347</v>
      </c>
      <c r="F8" s="111" t="s">
        <v>394</v>
      </c>
      <c r="G8" s="100" t="s">
        <v>10</v>
      </c>
      <c r="H8" s="100" t="s">
        <v>9</v>
      </c>
    </row>
    <row r="9" spans="1:8" ht="15">
      <c r="A9" s="119"/>
      <c r="B9" s="119"/>
      <c r="C9" s="391"/>
      <c r="D9" s="119"/>
      <c r="E9" s="119"/>
      <c r="F9" s="119"/>
      <c r="G9" s="4"/>
      <c r="H9" s="4"/>
    </row>
    <row r="10" spans="1:8" ht="15">
      <c r="A10" s="587"/>
      <c r="B10" s="587"/>
      <c r="C10" s="588"/>
      <c r="D10" s="587"/>
      <c r="E10" s="587"/>
      <c r="F10" s="589"/>
      <c r="G10" s="590"/>
      <c r="H10" s="591"/>
    </row>
    <row r="11" spans="1:8" ht="15">
      <c r="A11" s="587"/>
      <c r="B11" s="587"/>
      <c r="C11" s="592"/>
      <c r="D11" s="587"/>
      <c r="E11" s="587"/>
      <c r="F11" s="589"/>
      <c r="G11" s="590"/>
      <c r="H11" s="591"/>
    </row>
    <row r="12" spans="1:8" ht="15">
      <c r="A12" s="587"/>
      <c r="B12" s="587"/>
      <c r="C12" s="592"/>
      <c r="D12" s="587"/>
      <c r="E12" s="587"/>
      <c r="F12" s="589"/>
      <c r="G12" s="590"/>
      <c r="H12" s="591"/>
    </row>
    <row r="13" spans="1:8" ht="15">
      <c r="A13" s="108"/>
      <c r="B13" s="108"/>
      <c r="C13" s="108"/>
      <c r="D13" s="108"/>
      <c r="E13" s="108"/>
      <c r="F13" s="108"/>
      <c r="G13" s="4"/>
      <c r="H13" s="4"/>
    </row>
    <row r="14" spans="1:8" ht="15">
      <c r="A14" s="108"/>
      <c r="B14" s="108"/>
      <c r="C14" s="108"/>
      <c r="D14" s="108"/>
      <c r="E14" s="108"/>
      <c r="F14" s="108"/>
      <c r="G14" s="4"/>
      <c r="H14" s="4"/>
    </row>
    <row r="15" spans="1:8" ht="15">
      <c r="A15" s="108"/>
      <c r="B15" s="108"/>
      <c r="C15" s="108"/>
      <c r="D15" s="108"/>
      <c r="E15" s="108"/>
      <c r="F15" s="108"/>
      <c r="G15" s="4"/>
      <c r="H15" s="4"/>
    </row>
    <row r="16" spans="1:8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8" ht="15">
      <c r="A33" s="108"/>
      <c r="B33" s="108"/>
      <c r="C33" s="108"/>
      <c r="D33" s="108"/>
      <c r="E33" s="108"/>
      <c r="F33" s="108"/>
      <c r="G33" s="4"/>
      <c r="H33" s="4"/>
    </row>
    <row r="34" spans="1:8" ht="15">
      <c r="A34" s="120"/>
      <c r="B34" s="120"/>
      <c r="C34" s="120"/>
      <c r="D34" s="120"/>
      <c r="E34" s="120"/>
      <c r="F34" s="120" t="s">
        <v>548</v>
      </c>
      <c r="G34" s="107">
        <f>SUM(G9:G33)</f>
        <v>0</v>
      </c>
      <c r="H34" s="107">
        <f>SUM(H9:H33)</f>
        <v>0</v>
      </c>
    </row>
    <row r="35" spans="1:8" ht="15">
      <c r="A35" s="263"/>
      <c r="B35" s="263"/>
      <c r="C35" s="263"/>
      <c r="D35" s="263"/>
      <c r="E35" s="263"/>
      <c r="F35" s="263"/>
      <c r="G35" s="219"/>
      <c r="H35" s="219"/>
    </row>
    <row r="36" spans="1:8" ht="15">
      <c r="A36" s="264" t="s">
        <v>571</v>
      </c>
      <c r="B36" s="263"/>
      <c r="C36" s="263"/>
      <c r="D36" s="263"/>
      <c r="E36" s="263"/>
      <c r="F36" s="263"/>
      <c r="G36" s="219"/>
      <c r="H36" s="219"/>
    </row>
    <row r="37" spans="1:8" ht="15">
      <c r="A37" s="264"/>
      <c r="B37" s="263"/>
      <c r="C37" s="263"/>
      <c r="D37" s="263"/>
      <c r="E37" s="263"/>
      <c r="F37" s="263"/>
      <c r="G37" s="219"/>
      <c r="H37" s="219"/>
    </row>
    <row r="38" spans="1:8" ht="15">
      <c r="A38" s="264"/>
      <c r="B38" s="219"/>
      <c r="C38" s="219"/>
      <c r="D38" s="219"/>
      <c r="E38" s="219"/>
      <c r="F38" s="219"/>
      <c r="G38" s="219"/>
      <c r="H38" s="219"/>
    </row>
    <row r="39" spans="1:8" ht="15">
      <c r="A39" s="264"/>
      <c r="B39" s="219"/>
      <c r="C39" s="219"/>
      <c r="D39" s="219"/>
      <c r="E39" s="219"/>
      <c r="F39" s="219"/>
      <c r="G39" s="219"/>
      <c r="H39" s="219"/>
    </row>
    <row r="40" spans="1:8">
      <c r="A40" s="260"/>
      <c r="B40" s="260"/>
      <c r="C40" s="260"/>
      <c r="D40" s="260"/>
      <c r="E40" s="260"/>
      <c r="F40" s="260"/>
      <c r="G40" s="260"/>
      <c r="H40" s="260"/>
    </row>
    <row r="41" spans="1:8" ht="15">
      <c r="A41" s="225" t="s">
        <v>107</v>
      </c>
      <c r="B41" s="219"/>
      <c r="C41" s="219"/>
      <c r="D41" s="219"/>
      <c r="E41" s="219"/>
      <c r="F41" s="219"/>
      <c r="G41" s="219"/>
      <c r="H41" s="219"/>
    </row>
    <row r="42" spans="1:8" ht="15">
      <c r="A42" s="219"/>
      <c r="B42" s="219"/>
      <c r="C42" s="219"/>
      <c r="D42" s="219"/>
      <c r="E42" s="219"/>
      <c r="F42" s="219"/>
      <c r="G42" s="219"/>
      <c r="H42" s="219"/>
    </row>
    <row r="43" spans="1:8" ht="15">
      <c r="A43" s="219"/>
      <c r="B43" s="219"/>
      <c r="C43" s="219"/>
      <c r="D43" s="219"/>
      <c r="E43" s="219"/>
      <c r="F43" s="219"/>
      <c r="G43" s="219"/>
      <c r="H43" s="226"/>
    </row>
    <row r="44" spans="1:8" ht="15">
      <c r="A44" s="225"/>
      <c r="B44" s="225" t="s">
        <v>274</v>
      </c>
      <c r="C44" s="225"/>
      <c r="D44" s="225"/>
      <c r="E44" s="225"/>
      <c r="F44" s="225"/>
      <c r="G44" s="219"/>
      <c r="H44" s="226"/>
    </row>
    <row r="45" spans="1:8" ht="15">
      <c r="A45" s="219"/>
      <c r="B45" s="219" t="s">
        <v>273</v>
      </c>
      <c r="C45" s="219"/>
      <c r="D45" s="219"/>
      <c r="E45" s="219"/>
      <c r="F45" s="219"/>
      <c r="G45" s="219"/>
      <c r="H45" s="226"/>
    </row>
    <row r="46" spans="1:8">
      <c r="A46" s="227"/>
      <c r="B46" s="227" t="s">
        <v>140</v>
      </c>
      <c r="C46" s="227"/>
      <c r="D46" s="227"/>
      <c r="E46" s="227"/>
      <c r="F46" s="227"/>
      <c r="G46" s="220"/>
      <c r="H46" s="220"/>
    </row>
  </sheetData>
  <mergeCells count="2">
    <mergeCell ref="G1:H1"/>
    <mergeCell ref="G2:H2"/>
  </mergeCells>
  <pageMargins left="0" right="0" top="0.74803149606299213" bottom="0.74803149606299213" header="0.31496062992125984" footer="0.31496062992125984"/>
  <pageSetup paperSize="9" scale="80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564</v>
      </c>
      <c r="B1" s="95"/>
      <c r="C1" s="98"/>
      <c r="D1" s="98"/>
      <c r="E1" s="98"/>
      <c r="F1" s="98"/>
      <c r="G1" s="671" t="s">
        <v>110</v>
      </c>
      <c r="H1" s="671"/>
    </row>
    <row r="2" spans="1:10" ht="15">
      <c r="A2" s="97" t="s">
        <v>141</v>
      </c>
      <c r="B2" s="95"/>
      <c r="C2" s="98"/>
      <c r="D2" s="98"/>
      <c r="E2" s="98"/>
      <c r="F2" s="98"/>
      <c r="G2" s="669" t="s">
        <v>597</v>
      </c>
      <c r="H2" s="670"/>
    </row>
    <row r="3" spans="1:10" ht="15">
      <c r="A3" s="97"/>
      <c r="B3" s="97"/>
      <c r="C3" s="97"/>
      <c r="D3" s="97"/>
      <c r="E3" s="97"/>
      <c r="F3" s="97"/>
      <c r="G3" s="585"/>
      <c r="H3" s="585"/>
    </row>
    <row r="4" spans="1:10" ht="15">
      <c r="A4" s="98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586" t="s">
        <v>565</v>
      </c>
      <c r="B5" s="12"/>
      <c r="C5" s="12"/>
      <c r="D5" s="58"/>
      <c r="E5" s="257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584"/>
      <c r="B7" s="584"/>
      <c r="C7" s="584"/>
      <c r="D7" s="584"/>
      <c r="E7" s="584"/>
      <c r="F7" s="584"/>
      <c r="G7" s="99"/>
      <c r="H7" s="99"/>
    </row>
    <row r="8" spans="1:10" ht="30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353</v>
      </c>
      <c r="F8" s="111" t="s">
        <v>346</v>
      </c>
      <c r="G8" s="100" t="s">
        <v>10</v>
      </c>
      <c r="H8" s="100" t="s">
        <v>9</v>
      </c>
      <c r="J8" s="265" t="s">
        <v>352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351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566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567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436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273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G1:H1"/>
    <mergeCell ref="G2:H2"/>
  </mergeCell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K3" sqref="K3:L3"/>
    </sheetView>
  </sheetViews>
  <sheetFormatPr defaultRowHeight="12.75"/>
  <cols>
    <col min="1" max="1" width="5.85546875" customWidth="1"/>
    <col min="2" max="2" width="11.28515625" customWidth="1"/>
    <col min="3" max="3" width="15.5703125" customWidth="1"/>
    <col min="4" max="4" width="17.5703125" customWidth="1"/>
    <col min="5" max="5" width="11.140625" customWidth="1"/>
    <col min="6" max="6" width="14.5703125" customWidth="1"/>
    <col min="7" max="7" width="14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2">
      <c r="A1" s="622"/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</row>
    <row r="2" spans="1:12">
      <c r="A2" s="673" t="s">
        <v>574</v>
      </c>
      <c r="B2" s="673"/>
      <c r="C2" s="673"/>
      <c r="D2" s="673"/>
      <c r="E2" s="623"/>
      <c r="F2" s="624"/>
      <c r="G2" s="624"/>
      <c r="H2" s="624"/>
      <c r="I2" s="624"/>
      <c r="J2" s="625"/>
      <c r="K2" s="626"/>
      <c r="L2" s="626" t="s">
        <v>110</v>
      </c>
    </row>
    <row r="3" spans="1:12" ht="15">
      <c r="A3" s="627" t="s">
        <v>141</v>
      </c>
      <c r="B3" s="628"/>
      <c r="C3" s="624"/>
      <c r="D3" s="624"/>
      <c r="E3" s="624"/>
      <c r="F3" s="624"/>
      <c r="G3" s="624"/>
      <c r="H3" s="624"/>
      <c r="I3" s="624"/>
      <c r="J3" s="625"/>
      <c r="K3" s="669" t="s">
        <v>597</v>
      </c>
      <c r="L3" s="670"/>
    </row>
    <row r="4" spans="1:12">
      <c r="A4" s="627"/>
      <c r="B4" s="627"/>
      <c r="C4" s="628"/>
      <c r="D4" s="628"/>
      <c r="E4" s="628"/>
      <c r="F4" s="628"/>
      <c r="G4" s="628"/>
      <c r="H4" s="628"/>
      <c r="I4" s="628"/>
      <c r="J4" s="625"/>
      <c r="K4" s="625"/>
      <c r="L4" s="625"/>
    </row>
    <row r="5" spans="1:12">
      <c r="A5" s="624" t="s">
        <v>277</v>
      </c>
      <c r="B5" s="624"/>
      <c r="C5" s="624"/>
      <c r="D5" s="624"/>
      <c r="E5" s="624"/>
      <c r="F5" s="624"/>
      <c r="G5" s="624"/>
      <c r="H5" s="624"/>
      <c r="I5" s="624"/>
      <c r="J5" s="627"/>
      <c r="K5" s="627"/>
      <c r="L5" s="627"/>
    </row>
    <row r="6" spans="1:12">
      <c r="A6" s="629" t="str">
        <f>'[1]ფორმა N1'!D4</f>
        <v>მოქალაქეთა პოლიტიკური გაერთიანება-მოძრაობა მრეწველობა გადაარჩენს საქართველოს</v>
      </c>
      <c r="B6" s="629"/>
      <c r="C6" s="629"/>
      <c r="D6" s="629"/>
      <c r="E6" s="629"/>
      <c r="F6" s="629"/>
      <c r="G6" s="629"/>
      <c r="H6" s="629"/>
      <c r="I6" s="629"/>
      <c r="J6" s="630"/>
      <c r="K6" s="630"/>
      <c r="L6" s="622"/>
    </row>
    <row r="7" spans="1:12">
      <c r="A7" s="624"/>
      <c r="B7" s="624"/>
      <c r="C7" s="624"/>
      <c r="D7" s="624"/>
      <c r="E7" s="624"/>
      <c r="F7" s="624"/>
      <c r="G7" s="624"/>
      <c r="H7" s="624"/>
      <c r="I7" s="624"/>
      <c r="J7" s="627"/>
      <c r="K7" s="627"/>
      <c r="L7" s="627"/>
    </row>
    <row r="8" spans="1:12">
      <c r="A8" s="631"/>
      <c r="B8" s="631"/>
      <c r="C8" s="631"/>
      <c r="D8" s="631"/>
      <c r="E8" s="631"/>
      <c r="F8" s="631"/>
      <c r="G8" s="631"/>
      <c r="H8" s="631"/>
      <c r="I8" s="631"/>
      <c r="J8" s="632"/>
      <c r="K8" s="632"/>
      <c r="L8" s="632"/>
    </row>
    <row r="9" spans="1:12" ht="64.5" customHeight="1">
      <c r="A9" s="633" t="s">
        <v>64</v>
      </c>
      <c r="B9" s="633" t="s">
        <v>575</v>
      </c>
      <c r="C9" s="633" t="s">
        <v>576</v>
      </c>
      <c r="D9" s="633" t="s">
        <v>577</v>
      </c>
      <c r="E9" s="633" t="s">
        <v>578</v>
      </c>
      <c r="F9" s="633" t="s">
        <v>579</v>
      </c>
      <c r="G9" s="633" t="s">
        <v>580</v>
      </c>
      <c r="H9" s="633" t="s">
        <v>581</v>
      </c>
      <c r="I9" s="633" t="s">
        <v>582</v>
      </c>
      <c r="J9" s="633" t="s">
        <v>583</v>
      </c>
      <c r="K9" s="633" t="s">
        <v>584</v>
      </c>
      <c r="L9" s="633" t="s">
        <v>323</v>
      </c>
    </row>
    <row r="10" spans="1:12">
      <c r="A10" s="634">
        <v>1</v>
      </c>
      <c r="B10" s="635"/>
      <c r="C10" s="634"/>
      <c r="D10" s="634"/>
      <c r="E10" s="634"/>
      <c r="F10" s="634"/>
      <c r="G10" s="634"/>
      <c r="H10" s="634"/>
      <c r="I10" s="634"/>
      <c r="J10" s="559"/>
      <c r="K10" s="559"/>
      <c r="L10" s="634"/>
    </row>
    <row r="11" spans="1:12">
      <c r="A11" s="634">
        <v>2</v>
      </c>
      <c r="B11" s="635"/>
      <c r="C11" s="634"/>
      <c r="D11" s="634"/>
      <c r="E11" s="634"/>
      <c r="F11" s="634"/>
      <c r="G11" s="634"/>
      <c r="H11" s="634"/>
      <c r="I11" s="634"/>
      <c r="J11" s="559"/>
      <c r="K11" s="559"/>
      <c r="L11" s="634"/>
    </row>
    <row r="12" spans="1:12">
      <c r="A12" s="634">
        <v>3</v>
      </c>
      <c r="B12" s="635"/>
      <c r="C12" s="636"/>
      <c r="D12" s="636"/>
      <c r="E12" s="636"/>
      <c r="F12" s="636"/>
      <c r="G12" s="636"/>
      <c r="H12" s="636"/>
      <c r="I12" s="636"/>
      <c r="J12" s="559"/>
      <c r="K12" s="559"/>
      <c r="L12" s="636"/>
    </row>
    <row r="13" spans="1:12">
      <c r="A13" s="634">
        <v>4</v>
      </c>
      <c r="B13" s="635"/>
      <c r="C13" s="636"/>
      <c r="D13" s="636"/>
      <c r="E13" s="636"/>
      <c r="F13" s="636"/>
      <c r="G13" s="636"/>
      <c r="H13" s="636"/>
      <c r="I13" s="636"/>
      <c r="J13" s="559"/>
      <c r="K13" s="559"/>
      <c r="L13" s="636"/>
    </row>
    <row r="14" spans="1:12">
      <c r="A14" s="634">
        <v>5</v>
      </c>
      <c r="B14" s="635"/>
      <c r="C14" s="636"/>
      <c r="D14" s="636"/>
      <c r="E14" s="636"/>
      <c r="F14" s="636"/>
      <c r="G14" s="636"/>
      <c r="H14" s="636"/>
      <c r="I14" s="636"/>
      <c r="J14" s="559"/>
      <c r="K14" s="559"/>
      <c r="L14" s="636"/>
    </row>
    <row r="15" spans="1:12">
      <c r="A15" s="634">
        <v>6</v>
      </c>
      <c r="B15" s="635"/>
      <c r="C15" s="636"/>
      <c r="D15" s="636"/>
      <c r="E15" s="636"/>
      <c r="F15" s="636"/>
      <c r="G15" s="636"/>
      <c r="H15" s="636"/>
      <c r="I15" s="636"/>
      <c r="J15" s="559"/>
      <c r="K15" s="559"/>
      <c r="L15" s="636"/>
    </row>
    <row r="16" spans="1:12">
      <c r="A16" s="634">
        <v>7</v>
      </c>
      <c r="B16" s="635"/>
      <c r="C16" s="636"/>
      <c r="D16" s="636"/>
      <c r="E16" s="636"/>
      <c r="F16" s="636"/>
      <c r="G16" s="636"/>
      <c r="H16" s="636"/>
      <c r="I16" s="636"/>
      <c r="J16" s="559"/>
      <c r="K16" s="559"/>
      <c r="L16" s="636"/>
    </row>
    <row r="17" spans="1:12">
      <c r="A17" s="634">
        <v>8</v>
      </c>
      <c r="B17" s="635"/>
      <c r="C17" s="636"/>
      <c r="D17" s="636"/>
      <c r="E17" s="636"/>
      <c r="F17" s="636"/>
      <c r="G17" s="636"/>
      <c r="H17" s="636"/>
      <c r="I17" s="636"/>
      <c r="J17" s="559"/>
      <c r="K17" s="559"/>
      <c r="L17" s="636"/>
    </row>
    <row r="18" spans="1:12">
      <c r="A18" s="634">
        <v>9</v>
      </c>
      <c r="B18" s="635"/>
      <c r="C18" s="636"/>
      <c r="D18" s="636"/>
      <c r="E18" s="636"/>
      <c r="F18" s="636"/>
      <c r="G18" s="636"/>
      <c r="H18" s="636"/>
      <c r="I18" s="636"/>
      <c r="J18" s="559"/>
      <c r="K18" s="559"/>
      <c r="L18" s="636"/>
    </row>
    <row r="19" spans="1:12">
      <c r="A19" s="634">
        <v>10</v>
      </c>
      <c r="B19" s="635"/>
      <c r="C19" s="636"/>
      <c r="D19" s="636"/>
      <c r="E19" s="636"/>
      <c r="F19" s="636"/>
      <c r="G19" s="636"/>
      <c r="H19" s="636"/>
      <c r="I19" s="636"/>
      <c r="J19" s="559"/>
      <c r="K19" s="559"/>
      <c r="L19" s="636"/>
    </row>
    <row r="20" spans="1:12">
      <c r="A20" s="634">
        <v>11</v>
      </c>
      <c r="B20" s="635"/>
      <c r="C20" s="636"/>
      <c r="D20" s="636"/>
      <c r="E20" s="636"/>
      <c r="F20" s="636"/>
      <c r="G20" s="636"/>
      <c r="H20" s="636"/>
      <c r="I20" s="636"/>
      <c r="J20" s="559"/>
      <c r="K20" s="559"/>
      <c r="L20" s="636"/>
    </row>
    <row r="21" spans="1:12">
      <c r="A21" s="634">
        <v>12</v>
      </c>
      <c r="B21" s="635"/>
      <c r="C21" s="636"/>
      <c r="D21" s="636"/>
      <c r="E21" s="636"/>
      <c r="F21" s="636"/>
      <c r="G21" s="636"/>
      <c r="H21" s="636"/>
      <c r="I21" s="636"/>
      <c r="J21" s="559"/>
      <c r="K21" s="559"/>
      <c r="L21" s="636"/>
    </row>
    <row r="22" spans="1:12">
      <c r="A22" s="634">
        <v>13</v>
      </c>
      <c r="B22" s="635"/>
      <c r="C22" s="636"/>
      <c r="D22" s="636"/>
      <c r="E22" s="636"/>
      <c r="F22" s="636"/>
      <c r="G22" s="636"/>
      <c r="H22" s="636"/>
      <c r="I22" s="636"/>
      <c r="J22" s="559"/>
      <c r="K22" s="559"/>
      <c r="L22" s="636"/>
    </row>
    <row r="23" spans="1:12">
      <c r="A23" s="634">
        <v>14</v>
      </c>
      <c r="B23" s="635"/>
      <c r="C23" s="636"/>
      <c r="D23" s="636"/>
      <c r="E23" s="636"/>
      <c r="F23" s="636"/>
      <c r="G23" s="636"/>
      <c r="H23" s="636"/>
      <c r="I23" s="636"/>
      <c r="J23" s="559"/>
      <c r="K23" s="559"/>
      <c r="L23" s="636"/>
    </row>
    <row r="24" spans="1:12">
      <c r="A24" s="634">
        <v>15</v>
      </c>
      <c r="B24" s="635"/>
      <c r="C24" s="636"/>
      <c r="D24" s="636"/>
      <c r="E24" s="636"/>
      <c r="F24" s="636"/>
      <c r="G24" s="636"/>
      <c r="H24" s="636"/>
      <c r="I24" s="636"/>
      <c r="J24" s="559"/>
      <c r="K24" s="559"/>
      <c r="L24" s="636"/>
    </row>
    <row r="25" spans="1:12">
      <c r="A25" s="634">
        <v>16</v>
      </c>
      <c r="B25" s="635"/>
      <c r="C25" s="636"/>
      <c r="D25" s="636"/>
      <c r="E25" s="636"/>
      <c r="F25" s="636"/>
      <c r="G25" s="636"/>
      <c r="H25" s="636"/>
      <c r="I25" s="636"/>
      <c r="J25" s="559"/>
      <c r="K25" s="559"/>
      <c r="L25" s="636"/>
    </row>
    <row r="26" spans="1:12">
      <c r="A26" s="634">
        <v>17</v>
      </c>
      <c r="B26" s="635"/>
      <c r="C26" s="636"/>
      <c r="D26" s="636"/>
      <c r="E26" s="636"/>
      <c r="F26" s="636"/>
      <c r="G26" s="636"/>
      <c r="H26" s="636"/>
      <c r="I26" s="636"/>
      <c r="J26" s="559"/>
      <c r="K26" s="559"/>
      <c r="L26" s="636"/>
    </row>
    <row r="27" spans="1:12">
      <c r="A27" s="634">
        <v>18</v>
      </c>
      <c r="B27" s="635"/>
      <c r="C27" s="636"/>
      <c r="D27" s="636"/>
      <c r="E27" s="636"/>
      <c r="F27" s="636"/>
      <c r="G27" s="636"/>
      <c r="H27" s="636"/>
      <c r="I27" s="636"/>
      <c r="J27" s="559"/>
      <c r="K27" s="559"/>
      <c r="L27" s="636"/>
    </row>
    <row r="28" spans="1:12">
      <c r="A28" s="634">
        <v>19</v>
      </c>
      <c r="B28" s="635"/>
      <c r="C28" s="636"/>
      <c r="D28" s="636"/>
      <c r="E28" s="636"/>
      <c r="F28" s="636"/>
      <c r="G28" s="636"/>
      <c r="H28" s="636"/>
      <c r="I28" s="636"/>
      <c r="J28" s="559"/>
      <c r="K28" s="559"/>
      <c r="L28" s="636"/>
    </row>
    <row r="29" spans="1:12">
      <c r="A29" s="634">
        <v>20</v>
      </c>
      <c r="B29" s="635"/>
      <c r="C29" s="636"/>
      <c r="D29" s="636"/>
      <c r="E29" s="636"/>
      <c r="F29" s="636"/>
      <c r="G29" s="636"/>
      <c r="H29" s="636"/>
      <c r="I29" s="636"/>
      <c r="J29" s="559"/>
      <c r="K29" s="559"/>
      <c r="L29" s="636"/>
    </row>
    <row r="30" spans="1:12">
      <c r="A30" s="634">
        <v>21</v>
      </c>
      <c r="B30" s="635"/>
      <c r="C30" s="636"/>
      <c r="D30" s="636"/>
      <c r="E30" s="636"/>
      <c r="F30" s="636"/>
      <c r="G30" s="636"/>
      <c r="H30" s="636"/>
      <c r="I30" s="636"/>
      <c r="J30" s="559"/>
      <c r="K30" s="559"/>
      <c r="L30" s="636"/>
    </row>
    <row r="31" spans="1:12">
      <c r="A31" s="634">
        <v>22</v>
      </c>
      <c r="B31" s="635"/>
      <c r="C31" s="636"/>
      <c r="D31" s="636"/>
      <c r="E31" s="636"/>
      <c r="F31" s="636"/>
      <c r="G31" s="636"/>
      <c r="H31" s="636"/>
      <c r="I31" s="636"/>
      <c r="J31" s="559"/>
      <c r="K31" s="559"/>
      <c r="L31" s="636"/>
    </row>
    <row r="32" spans="1:12">
      <c r="A32" s="634">
        <v>23</v>
      </c>
      <c r="B32" s="635"/>
      <c r="C32" s="636"/>
      <c r="D32" s="636"/>
      <c r="E32" s="636"/>
      <c r="F32" s="636"/>
      <c r="G32" s="636"/>
      <c r="H32" s="636"/>
      <c r="I32" s="636"/>
      <c r="J32" s="559"/>
      <c r="K32" s="559"/>
      <c r="L32" s="636"/>
    </row>
    <row r="33" spans="1:12">
      <c r="A33" s="634">
        <v>24</v>
      </c>
      <c r="B33" s="635"/>
      <c r="C33" s="636"/>
      <c r="D33" s="636"/>
      <c r="E33" s="636"/>
      <c r="F33" s="636"/>
      <c r="G33" s="636"/>
      <c r="H33" s="636"/>
      <c r="I33" s="636"/>
      <c r="J33" s="559"/>
      <c r="K33" s="559"/>
      <c r="L33" s="636"/>
    </row>
    <row r="34" spans="1:12">
      <c r="A34" s="636" t="s">
        <v>281</v>
      </c>
      <c r="B34" s="635"/>
      <c r="C34" s="636"/>
      <c r="D34" s="636"/>
      <c r="E34" s="636"/>
      <c r="F34" s="636"/>
      <c r="G34" s="636"/>
      <c r="H34" s="636"/>
      <c r="I34" s="636"/>
      <c r="J34" s="559"/>
      <c r="K34" s="559"/>
      <c r="L34" s="636"/>
    </row>
    <row r="35" spans="1:12">
      <c r="A35" s="636"/>
      <c r="B35" s="635"/>
      <c r="C35" s="637"/>
      <c r="D35" s="637"/>
      <c r="E35" s="637"/>
      <c r="F35" s="637"/>
      <c r="G35" s="636"/>
      <c r="H35" s="636"/>
      <c r="I35" s="636"/>
      <c r="J35" s="636" t="s">
        <v>585</v>
      </c>
      <c r="K35" s="567">
        <f>SUM(K10:K34)</f>
        <v>0</v>
      </c>
      <c r="L35" s="636"/>
    </row>
    <row r="36" spans="1:1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9"/>
      <c r="L36" s="622"/>
    </row>
    <row r="37" spans="1:12">
      <c r="A37" s="640" t="s">
        <v>586</v>
      </c>
      <c r="B37" s="640"/>
      <c r="C37" s="638"/>
      <c r="D37" s="638"/>
      <c r="E37" s="638"/>
      <c r="F37" s="638"/>
      <c r="G37" s="638"/>
      <c r="H37" s="638"/>
      <c r="I37" s="638"/>
      <c r="J37" s="638"/>
      <c r="K37" s="639"/>
      <c r="L37" s="622"/>
    </row>
    <row r="38" spans="1:12">
      <c r="A38" s="640" t="s">
        <v>587</v>
      </c>
      <c r="B38" s="640"/>
      <c r="C38" s="638"/>
      <c r="D38" s="638"/>
      <c r="E38" s="638"/>
      <c r="F38" s="638"/>
      <c r="G38" s="638"/>
      <c r="H38" s="638"/>
      <c r="I38" s="638"/>
      <c r="J38" s="638"/>
      <c r="K38" s="639"/>
      <c r="L38" s="622"/>
    </row>
    <row r="39" spans="1:12">
      <c r="A39" s="641" t="s">
        <v>588</v>
      </c>
      <c r="B39" s="640"/>
      <c r="C39" s="639"/>
      <c r="D39" s="639"/>
      <c r="E39" s="639"/>
      <c r="F39" s="639"/>
      <c r="G39" s="639"/>
      <c r="H39" s="639"/>
      <c r="I39" s="639"/>
      <c r="J39" s="639"/>
      <c r="K39" s="639"/>
      <c r="L39" s="622"/>
    </row>
    <row r="40" spans="1:12">
      <c r="A40" s="641" t="s">
        <v>589</v>
      </c>
      <c r="B40" s="640"/>
      <c r="C40" s="639"/>
      <c r="D40" s="639"/>
      <c r="E40" s="639"/>
      <c r="F40" s="639"/>
      <c r="G40" s="639"/>
      <c r="H40" s="639"/>
      <c r="I40" s="639"/>
      <c r="J40" s="639"/>
      <c r="K40" s="639"/>
      <c r="L40" s="622"/>
    </row>
    <row r="41" spans="1:12">
      <c r="A41" s="674" t="s">
        <v>590</v>
      </c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22"/>
    </row>
    <row r="42" spans="1:12">
      <c r="A42" s="674"/>
      <c r="B42" s="674"/>
      <c r="C42" s="674"/>
      <c r="D42" s="674"/>
      <c r="E42" s="674"/>
      <c r="F42" s="674"/>
      <c r="G42" s="674"/>
      <c r="H42" s="674"/>
      <c r="I42" s="674"/>
      <c r="J42" s="674"/>
      <c r="K42" s="674"/>
      <c r="L42" s="622"/>
    </row>
    <row r="43" spans="1:12">
      <c r="A43" s="642"/>
      <c r="B43" s="642"/>
      <c r="C43" s="642"/>
      <c r="D43" s="642"/>
      <c r="E43" s="642"/>
      <c r="F43" s="642"/>
      <c r="G43" s="642"/>
      <c r="H43" s="642"/>
      <c r="I43" s="642"/>
      <c r="J43" s="642"/>
      <c r="K43" s="642"/>
      <c r="L43" s="622"/>
    </row>
    <row r="44" spans="1:12">
      <c r="A44" s="675" t="s">
        <v>107</v>
      </c>
      <c r="B44" s="675"/>
      <c r="C44" s="643"/>
      <c r="D44" s="644"/>
      <c r="E44" s="644"/>
      <c r="F44" s="643"/>
      <c r="G44" s="643"/>
      <c r="H44" s="643"/>
      <c r="I44" s="643"/>
      <c r="J44" s="643"/>
      <c r="K44" s="639"/>
      <c r="L44" s="622"/>
    </row>
    <row r="45" spans="1:12">
      <c r="A45" s="643"/>
      <c r="B45" s="644"/>
      <c r="C45" s="643"/>
      <c r="D45" s="644"/>
      <c r="E45" s="644"/>
      <c r="F45" s="643"/>
      <c r="G45" s="643"/>
      <c r="H45" s="643"/>
      <c r="I45" s="643"/>
      <c r="J45" s="645"/>
      <c r="K45" s="639"/>
      <c r="L45" s="622"/>
    </row>
    <row r="46" spans="1:12">
      <c r="A46" s="643"/>
      <c r="B46" s="644"/>
      <c r="C46" s="676" t="s">
        <v>271</v>
      </c>
      <c r="D46" s="676"/>
      <c r="E46" s="646"/>
      <c r="F46" s="647"/>
      <c r="G46" s="677" t="s">
        <v>591</v>
      </c>
      <c r="H46" s="677"/>
      <c r="I46" s="677"/>
      <c r="J46" s="648"/>
      <c r="K46" s="639"/>
      <c r="L46" s="622"/>
    </row>
    <row r="47" spans="1:12">
      <c r="A47" s="643"/>
      <c r="B47" s="644"/>
      <c r="C47" s="643"/>
      <c r="D47" s="644"/>
      <c r="E47" s="644"/>
      <c r="F47" s="643"/>
      <c r="G47" s="678"/>
      <c r="H47" s="678"/>
      <c r="I47" s="678"/>
      <c r="J47" s="648"/>
      <c r="K47" s="639"/>
      <c r="L47" s="622"/>
    </row>
    <row r="48" spans="1:12">
      <c r="A48" s="643"/>
      <c r="B48" s="644"/>
      <c r="C48" s="672" t="s">
        <v>140</v>
      </c>
      <c r="D48" s="672"/>
      <c r="E48" s="646"/>
      <c r="F48" s="647"/>
      <c r="G48" s="643"/>
      <c r="H48" s="643"/>
      <c r="I48" s="643"/>
      <c r="J48" s="643"/>
      <c r="K48" s="639"/>
      <c r="L48" s="622"/>
    </row>
    <row r="49" spans="1:12">
      <c r="A49" s="622"/>
      <c r="B49" s="622"/>
      <c r="C49" s="622"/>
      <c r="D49" s="622"/>
      <c r="E49" s="622"/>
      <c r="F49" s="622"/>
      <c r="G49" s="622"/>
      <c r="H49" s="622"/>
      <c r="I49" s="622"/>
      <c r="J49" s="622"/>
      <c r="K49" s="622"/>
      <c r="L49" s="622"/>
    </row>
    <row r="50" spans="1:12">
      <c r="A50" s="649"/>
      <c r="B50" s="649"/>
      <c r="C50" s="649"/>
      <c r="D50" s="649"/>
      <c r="E50" s="649"/>
      <c r="F50" s="649"/>
      <c r="G50" s="649"/>
      <c r="H50" s="649"/>
      <c r="I50" s="649"/>
      <c r="J50" s="649"/>
      <c r="K50" s="649"/>
      <c r="L50" s="649"/>
    </row>
    <row r="51" spans="1:12">
      <c r="A51" s="649"/>
      <c r="B51" s="649"/>
      <c r="C51" s="649"/>
      <c r="D51" s="649"/>
      <c r="E51" s="649"/>
      <c r="F51" s="649"/>
      <c r="G51" s="649"/>
      <c r="H51" s="649"/>
      <c r="I51" s="649"/>
      <c r="J51" s="649"/>
      <c r="K51" s="649"/>
      <c r="L51" s="649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95" t="s">
        <v>461</v>
      </c>
      <c r="B1" s="97"/>
      <c r="C1" s="679" t="s">
        <v>110</v>
      </c>
      <c r="D1" s="679"/>
    </row>
    <row r="2" spans="1:5">
      <c r="A2" s="95" t="s">
        <v>462</v>
      </c>
      <c r="B2" s="97"/>
      <c r="C2" s="669" t="s">
        <v>597</v>
      </c>
      <c r="D2" s="670"/>
    </row>
    <row r="3" spans="1:5">
      <c r="A3" s="97" t="s">
        <v>141</v>
      </c>
      <c r="B3" s="97"/>
      <c r="C3" s="96"/>
      <c r="D3" s="96"/>
    </row>
    <row r="4" spans="1:5">
      <c r="A4" s="95"/>
      <c r="B4" s="97"/>
      <c r="C4" s="96"/>
      <c r="D4" s="96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8"/>
      <c r="D5" s="97"/>
      <c r="E5" s="5"/>
    </row>
    <row r="6" spans="1:5">
      <c r="A6" s="257" t="s">
        <v>472</v>
      </c>
      <c r="B6" s="101"/>
      <c r="C6" s="101"/>
      <c r="D6" s="58"/>
      <c r="E6" s="5"/>
    </row>
    <row r="7" spans="1:5">
      <c r="A7" s="98"/>
      <c r="B7" s="98"/>
      <c r="C7" s="98"/>
      <c r="D7" s="97"/>
      <c r="E7" s="5"/>
    </row>
    <row r="8" spans="1:5" s="6" customFormat="1">
      <c r="A8" s="121"/>
      <c r="B8" s="121"/>
      <c r="C8" s="99"/>
      <c r="D8" s="99"/>
    </row>
    <row r="9" spans="1:5" s="6" customFormat="1" ht="30">
      <c r="A9" s="142" t="s">
        <v>64</v>
      </c>
      <c r="B9" s="100" t="s">
        <v>11</v>
      </c>
      <c r="C9" s="100" t="s">
        <v>10</v>
      </c>
      <c r="D9" s="100" t="s">
        <v>9</v>
      </c>
    </row>
    <row r="10" spans="1:5" s="7" customFormat="1">
      <c r="A10" s="13">
        <v>1</v>
      </c>
      <c r="B10" s="13" t="s">
        <v>108</v>
      </c>
      <c r="C10" s="487">
        <f>SUM(C11,C14,C17,C20:C22)</f>
        <v>0</v>
      </c>
      <c r="D10" s="487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487">
        <f>SUM(C12:C13)</f>
        <v>0</v>
      </c>
      <c r="D11" s="487">
        <f>SUM(D12:D13)</f>
        <v>0</v>
      </c>
    </row>
    <row r="12" spans="1:5" s="9" customFormat="1" ht="18">
      <c r="A12" s="16" t="s">
        <v>30</v>
      </c>
      <c r="B12" s="16" t="s">
        <v>70</v>
      </c>
      <c r="C12" s="488"/>
      <c r="D12" s="489"/>
    </row>
    <row r="13" spans="1:5" s="9" customFormat="1" ht="18">
      <c r="A13" s="16" t="s">
        <v>31</v>
      </c>
      <c r="B13" s="16" t="s">
        <v>71</v>
      </c>
      <c r="C13" s="488"/>
      <c r="D13" s="489"/>
    </row>
    <row r="14" spans="1:5" s="3" customFormat="1">
      <c r="A14" s="14">
        <v>1.2</v>
      </c>
      <c r="B14" s="14" t="s">
        <v>69</v>
      </c>
      <c r="C14" s="487">
        <f>SUM(C15:C16)</f>
        <v>0</v>
      </c>
      <c r="D14" s="487">
        <f>SUM(D15:D16)</f>
        <v>0</v>
      </c>
    </row>
    <row r="15" spans="1:5">
      <c r="A15" s="16" t="s">
        <v>32</v>
      </c>
      <c r="B15" s="16" t="s">
        <v>72</v>
      </c>
      <c r="C15" s="488"/>
      <c r="D15" s="489"/>
    </row>
    <row r="16" spans="1:5">
      <c r="A16" s="16" t="s">
        <v>33</v>
      </c>
      <c r="B16" s="16" t="s">
        <v>73</v>
      </c>
      <c r="C16" s="488"/>
      <c r="D16" s="489"/>
    </row>
    <row r="17" spans="1:9">
      <c r="A17" s="14">
        <v>1.3</v>
      </c>
      <c r="B17" s="14" t="s">
        <v>74</v>
      </c>
      <c r="C17" s="487">
        <f>SUM(C18:C19)</f>
        <v>0</v>
      </c>
      <c r="D17" s="487">
        <f>SUM(D18:D19)</f>
        <v>0</v>
      </c>
    </row>
    <row r="18" spans="1:9">
      <c r="A18" s="16" t="s">
        <v>50</v>
      </c>
      <c r="B18" s="16" t="s">
        <v>75</v>
      </c>
      <c r="C18" s="488"/>
      <c r="D18" s="489"/>
    </row>
    <row r="19" spans="1:9">
      <c r="A19" s="16" t="s">
        <v>51</v>
      </c>
      <c r="B19" s="16" t="s">
        <v>76</v>
      </c>
      <c r="C19" s="488"/>
      <c r="D19" s="489"/>
    </row>
    <row r="20" spans="1:9">
      <c r="A20" s="14">
        <v>1.4</v>
      </c>
      <c r="B20" s="14" t="s">
        <v>77</v>
      </c>
      <c r="C20" s="488"/>
      <c r="D20" s="489"/>
    </row>
    <row r="21" spans="1:9">
      <c r="A21" s="14">
        <v>1.5</v>
      </c>
      <c r="B21" s="14" t="s">
        <v>78</v>
      </c>
      <c r="C21" s="488"/>
      <c r="D21" s="489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7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7" t="s">
        <v>274</v>
      </c>
      <c r="D29" s="12"/>
      <c r="E29"/>
      <c r="F29"/>
      <c r="G29"/>
      <c r="H29"/>
      <c r="I29"/>
    </row>
    <row r="30" spans="1:9">
      <c r="A30"/>
      <c r="B30" s="2" t="s">
        <v>273</v>
      </c>
      <c r="D30" s="12"/>
      <c r="E30"/>
      <c r="F30"/>
      <c r="G30"/>
      <c r="H30"/>
      <c r="I30"/>
    </row>
    <row r="31" spans="1:9" customFormat="1" ht="12.75">
      <c r="B31" s="82" t="s">
        <v>140</v>
      </c>
    </row>
    <row r="32" spans="1:9" s="22" customFormat="1" ht="12.75"/>
    <row r="33" spans="14:15">
      <c r="N33" s="669"/>
      <c r="O33" s="670"/>
    </row>
    <row r="34" spans="14:15">
      <c r="N34" s="669"/>
      <c r="O34" s="670"/>
    </row>
    <row r="35" spans="14:15">
      <c r="N35" s="669"/>
      <c r="O35" s="670"/>
    </row>
  </sheetData>
  <mergeCells count="5">
    <mergeCell ref="C1:D1"/>
    <mergeCell ref="C2:D2"/>
    <mergeCell ref="N33:O33"/>
    <mergeCell ref="N34:O34"/>
    <mergeCell ref="N35:O35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topLeftCell="A4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463</v>
      </c>
      <c r="B1" s="98"/>
      <c r="C1" s="671" t="s">
        <v>110</v>
      </c>
      <c r="D1" s="671"/>
      <c r="E1" s="112"/>
    </row>
    <row r="2" spans="1:5" s="6" customFormat="1">
      <c r="A2" s="95" t="s">
        <v>460</v>
      </c>
      <c r="B2" s="98"/>
      <c r="C2" s="669" t="s">
        <v>597</v>
      </c>
      <c r="D2" s="670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303</v>
      </c>
      <c r="B10" s="119" t="s">
        <v>595</v>
      </c>
      <c r="C10" s="4"/>
      <c r="D10" s="4"/>
      <c r="E10" s="114"/>
    </row>
    <row r="11" spans="1:5" s="10" customFormat="1">
      <c r="A11" s="119" t="s">
        <v>304</v>
      </c>
      <c r="B11" s="119"/>
      <c r="C11" s="4"/>
      <c r="D11" s="4"/>
      <c r="E11" s="115"/>
    </row>
    <row r="12" spans="1:5" s="10" customFormat="1">
      <c r="A12" s="119" t="s">
        <v>305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9">
      <c r="A17" s="120"/>
      <c r="B17" s="120" t="s">
        <v>340</v>
      </c>
      <c r="C17" s="107">
        <f>SUM(C10:C16)</f>
        <v>0</v>
      </c>
      <c r="D17" s="107">
        <f>SUM(D10:D16)</f>
        <v>0</v>
      </c>
      <c r="E17" s="117"/>
    </row>
    <row r="18" spans="1:9">
      <c r="A18" s="43"/>
      <c r="B18" s="43"/>
    </row>
    <row r="19" spans="1:9">
      <c r="A19" s="2" t="s">
        <v>406</v>
      </c>
      <c r="E19" s="5"/>
    </row>
    <row r="20" spans="1:9">
      <c r="A20" s="2" t="s">
        <v>408</v>
      </c>
    </row>
    <row r="21" spans="1:9">
      <c r="A21" s="250"/>
    </row>
    <row r="22" spans="1:9">
      <c r="A22" s="250" t="s">
        <v>407</v>
      </c>
    </row>
    <row r="23" spans="1:9" s="22" customFormat="1" ht="12.75"/>
    <row r="24" spans="1:9">
      <c r="A24" s="87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7"/>
      <c r="B27" s="87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82"/>
      <c r="B29" s="82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34" zoomScale="75" zoomScaleSheetLayoutView="75" workbookViewId="0">
      <selection activeCell="J13" sqref="J13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95" t="s">
        <v>225</v>
      </c>
      <c r="B1" s="157"/>
      <c r="C1" s="680" t="s">
        <v>199</v>
      </c>
      <c r="D1" s="680"/>
      <c r="E1" s="141"/>
    </row>
    <row r="2" spans="1:7">
      <c r="A2" s="97" t="s">
        <v>141</v>
      </c>
      <c r="B2" s="157"/>
      <c r="C2" s="669" t="s">
        <v>597</v>
      </c>
      <c r="D2" s="670"/>
      <c r="E2" s="141"/>
    </row>
    <row r="3" spans="1:7">
      <c r="A3" s="154"/>
      <c r="B3" s="157"/>
      <c r="C3" s="98"/>
      <c r="D3" s="98"/>
      <c r="E3" s="141"/>
    </row>
    <row r="4" spans="1:7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46"/>
    </row>
    <row r="5" spans="1:7">
      <c r="A5" s="257" t="s">
        <v>472</v>
      </c>
      <c r="B5" s="101"/>
      <c r="C5" s="101"/>
      <c r="D5" s="101"/>
      <c r="E5" s="101"/>
      <c r="F5" s="101"/>
      <c r="G5" s="97"/>
    </row>
    <row r="6" spans="1:7">
      <c r="A6" s="98"/>
      <c r="B6" s="97"/>
      <c r="C6" s="97"/>
      <c r="D6" s="97"/>
      <c r="E6" s="146"/>
    </row>
    <row r="7" spans="1:7">
      <c r="A7" s="153"/>
      <c r="B7" s="158"/>
      <c r="C7" s="159"/>
      <c r="D7" s="159"/>
      <c r="E7" s="141"/>
    </row>
    <row r="8" spans="1:7" ht="45">
      <c r="A8" s="160" t="s">
        <v>114</v>
      </c>
      <c r="B8" s="160" t="s">
        <v>191</v>
      </c>
      <c r="C8" s="160" t="s">
        <v>309</v>
      </c>
      <c r="D8" s="160" t="s">
        <v>260</v>
      </c>
      <c r="E8" s="141"/>
    </row>
    <row r="9" spans="1:7">
      <c r="A9" s="48"/>
      <c r="B9" s="49"/>
      <c r="C9" s="200"/>
      <c r="D9" s="200"/>
      <c r="E9" s="141"/>
    </row>
    <row r="10" spans="1:7">
      <c r="A10" s="50" t="s">
        <v>192</v>
      </c>
      <c r="B10" s="51"/>
      <c r="C10" s="161">
        <f>SUM(C11,C34)</f>
        <v>71073.989999999991</v>
      </c>
      <c r="D10" s="161">
        <f>SUM(D11,D34)</f>
        <v>73356.479999999996</v>
      </c>
      <c r="E10" s="141"/>
    </row>
    <row r="11" spans="1:7">
      <c r="A11" s="52" t="s">
        <v>193</v>
      </c>
      <c r="B11" s="53"/>
      <c r="C11" s="106">
        <f>SUM(C12:C32)</f>
        <v>9968.39</v>
      </c>
      <c r="D11" s="106">
        <f>SUM(D12:D32)</f>
        <v>12250.880000000001</v>
      </c>
      <c r="E11" s="141"/>
    </row>
    <row r="12" spans="1:7">
      <c r="A12" s="56">
        <v>1110</v>
      </c>
      <c r="B12" s="55" t="s">
        <v>143</v>
      </c>
      <c r="C12" s="8"/>
      <c r="D12" s="8"/>
      <c r="E12" s="141"/>
    </row>
    <row r="13" spans="1:7">
      <c r="A13" s="56">
        <v>1120</v>
      </c>
      <c r="B13" s="55" t="s">
        <v>144</v>
      </c>
      <c r="C13" s="8"/>
      <c r="D13" s="8"/>
      <c r="E13" s="141"/>
    </row>
    <row r="14" spans="1:7">
      <c r="A14" s="56">
        <v>1211</v>
      </c>
      <c r="B14" s="55" t="s">
        <v>145</v>
      </c>
      <c r="C14" s="8">
        <v>312</v>
      </c>
      <c r="D14" s="490">
        <v>3771.94</v>
      </c>
      <c r="E14" s="141"/>
    </row>
    <row r="15" spans="1:7">
      <c r="A15" s="56">
        <v>1212</v>
      </c>
      <c r="B15" s="55" t="s">
        <v>146</v>
      </c>
      <c r="C15" s="8"/>
      <c r="D15" s="403"/>
      <c r="E15" s="141"/>
    </row>
    <row r="16" spans="1:7">
      <c r="A16" s="56">
        <v>1213</v>
      </c>
      <c r="B16" s="55" t="s">
        <v>147</v>
      </c>
      <c r="C16" s="8"/>
      <c r="D16" s="403"/>
      <c r="E16" s="141"/>
    </row>
    <row r="17" spans="1:5">
      <c r="A17" s="56">
        <v>1214</v>
      </c>
      <c r="B17" s="55" t="s">
        <v>148</v>
      </c>
      <c r="C17" s="8"/>
      <c r="D17" s="403"/>
      <c r="E17" s="141"/>
    </row>
    <row r="18" spans="1:5">
      <c r="A18" s="56">
        <v>1215</v>
      </c>
      <c r="B18" s="55" t="s">
        <v>149</v>
      </c>
      <c r="C18" s="8">
        <v>1430.89</v>
      </c>
      <c r="D18" s="403">
        <v>50.44</v>
      </c>
      <c r="E18" s="141"/>
    </row>
    <row r="19" spans="1:5">
      <c r="A19" s="56">
        <v>1300</v>
      </c>
      <c r="B19" s="55" t="s">
        <v>150</v>
      </c>
      <c r="C19" s="8"/>
      <c r="D19" s="403"/>
      <c r="E19" s="141"/>
    </row>
    <row r="20" spans="1:5">
      <c r="A20" s="56">
        <v>1410</v>
      </c>
      <c r="B20" s="55" t="s">
        <v>151</v>
      </c>
      <c r="C20" s="8">
        <v>2514</v>
      </c>
      <c r="D20" s="403">
        <v>2717</v>
      </c>
      <c r="E20" s="141"/>
    </row>
    <row r="21" spans="1:5">
      <c r="A21" s="56">
        <v>1421</v>
      </c>
      <c r="B21" s="55" t="s">
        <v>152</v>
      </c>
      <c r="C21" s="8"/>
      <c r="D21" s="403"/>
      <c r="E21" s="141"/>
    </row>
    <row r="22" spans="1:5">
      <c r="A22" s="56">
        <v>1422</v>
      </c>
      <c r="B22" s="55" t="s">
        <v>153</v>
      </c>
      <c r="C22" s="8"/>
      <c r="D22" s="403"/>
      <c r="E22" s="141"/>
    </row>
    <row r="23" spans="1:5">
      <c r="A23" s="56">
        <v>1423</v>
      </c>
      <c r="B23" s="55" t="s">
        <v>154</v>
      </c>
      <c r="C23" s="8"/>
      <c r="D23" s="490"/>
      <c r="E23" s="141"/>
    </row>
    <row r="24" spans="1:5">
      <c r="A24" s="56">
        <v>1431</v>
      </c>
      <c r="B24" s="55" t="s">
        <v>155</v>
      </c>
      <c r="C24" s="8"/>
      <c r="D24" s="403"/>
      <c r="E24" s="141"/>
    </row>
    <row r="25" spans="1:5">
      <c r="A25" s="56">
        <v>1432</v>
      </c>
      <c r="B25" s="55" t="s">
        <v>156</v>
      </c>
      <c r="C25" s="8"/>
      <c r="D25" s="403"/>
      <c r="E25" s="141"/>
    </row>
    <row r="26" spans="1:5">
      <c r="A26" s="56">
        <v>1433</v>
      </c>
      <c r="B26" s="55" t="s">
        <v>157</v>
      </c>
      <c r="C26" s="8"/>
      <c r="D26" s="490"/>
      <c r="E26" s="141"/>
    </row>
    <row r="27" spans="1:5">
      <c r="A27" s="56">
        <v>1441</v>
      </c>
      <c r="B27" s="55" t="s">
        <v>158</v>
      </c>
      <c r="C27" s="8">
        <v>5664</v>
      </c>
      <c r="D27" s="490">
        <v>5664</v>
      </c>
      <c r="E27" s="141"/>
    </row>
    <row r="28" spans="1:5">
      <c r="A28" s="56">
        <v>1442</v>
      </c>
      <c r="B28" s="55" t="s">
        <v>159</v>
      </c>
      <c r="C28" s="8">
        <v>47.5</v>
      </c>
      <c r="D28" s="403">
        <v>47.5</v>
      </c>
      <c r="E28" s="141"/>
    </row>
    <row r="29" spans="1:5">
      <c r="A29" s="56">
        <v>1443</v>
      </c>
      <c r="B29" s="55" t="s">
        <v>160</v>
      </c>
      <c r="C29" s="8"/>
      <c r="D29" s="8"/>
      <c r="E29" s="141"/>
    </row>
    <row r="30" spans="1:5">
      <c r="A30" s="56">
        <v>1444</v>
      </c>
      <c r="B30" s="55" t="s">
        <v>161</v>
      </c>
      <c r="C30" s="8"/>
      <c r="D30" s="403"/>
      <c r="E30" s="141"/>
    </row>
    <row r="31" spans="1:5">
      <c r="A31" s="56">
        <v>1445</v>
      </c>
      <c r="B31" s="55" t="s">
        <v>162</v>
      </c>
      <c r="C31" s="8"/>
      <c r="D31" s="403"/>
      <c r="E31" s="141"/>
    </row>
    <row r="32" spans="1:5">
      <c r="A32" s="56">
        <v>1446</v>
      </c>
      <c r="B32" s="55" t="s">
        <v>163</v>
      </c>
      <c r="C32" s="8"/>
      <c r="D32" s="403"/>
      <c r="E32" s="141"/>
    </row>
    <row r="33" spans="1:5">
      <c r="A33" s="29"/>
      <c r="D33" s="403"/>
      <c r="E33" s="141"/>
    </row>
    <row r="34" spans="1:5">
      <c r="A34" s="57" t="s">
        <v>194</v>
      </c>
      <c r="B34" s="55"/>
      <c r="C34" s="106">
        <f>SUM(C35:C42)</f>
        <v>61105.599999999999</v>
      </c>
      <c r="D34" s="106">
        <f>SUM(D35:D42)</f>
        <v>61105.599999999999</v>
      </c>
      <c r="E34" s="141"/>
    </row>
    <row r="35" spans="1:5">
      <c r="A35" s="56">
        <v>2110</v>
      </c>
      <c r="B35" s="55" t="s">
        <v>100</v>
      </c>
      <c r="C35" s="8"/>
      <c r="D35" s="8"/>
      <c r="E35" s="141"/>
    </row>
    <row r="36" spans="1:5">
      <c r="A36" s="56">
        <v>2120</v>
      </c>
      <c r="B36" s="55" t="s">
        <v>164</v>
      </c>
      <c r="C36" s="8">
        <v>61105.599999999999</v>
      </c>
      <c r="D36" s="8">
        <v>61105.599999999999</v>
      </c>
      <c r="E36" s="141"/>
    </row>
    <row r="37" spans="1:5">
      <c r="A37" s="56">
        <v>2130</v>
      </c>
      <c r="B37" s="55" t="s">
        <v>101</v>
      </c>
      <c r="C37" s="8"/>
      <c r="D37" s="8"/>
      <c r="E37" s="141"/>
    </row>
    <row r="38" spans="1:5">
      <c r="A38" s="56">
        <v>2140</v>
      </c>
      <c r="B38" s="55" t="s">
        <v>416</v>
      </c>
      <c r="C38" s="8"/>
      <c r="D38" s="8"/>
      <c r="E38" s="141"/>
    </row>
    <row r="39" spans="1:5">
      <c r="A39" s="56">
        <v>2150</v>
      </c>
      <c r="B39" s="55" t="s">
        <v>420</v>
      </c>
      <c r="C39" s="8"/>
      <c r="D39" s="8"/>
      <c r="E39" s="141"/>
    </row>
    <row r="40" spans="1:5">
      <c r="A40" s="56">
        <v>2220</v>
      </c>
      <c r="B40" s="55" t="s">
        <v>102</v>
      </c>
      <c r="C40" s="8"/>
      <c r="D40" s="8"/>
      <c r="E40" s="141"/>
    </row>
    <row r="41" spans="1:5">
      <c r="A41" s="56">
        <v>2300</v>
      </c>
      <c r="B41" s="55" t="s">
        <v>165</v>
      </c>
      <c r="C41" s="8"/>
      <c r="D41" s="8"/>
      <c r="E41" s="141"/>
    </row>
    <row r="42" spans="1:5">
      <c r="A42" s="56">
        <v>2400</v>
      </c>
      <c r="B42" s="55" t="s">
        <v>166</v>
      </c>
      <c r="C42" s="8"/>
      <c r="D42" s="8"/>
      <c r="E42" s="141"/>
    </row>
    <row r="43" spans="1:5">
      <c r="A43" s="30"/>
      <c r="E43" s="141"/>
    </row>
    <row r="44" spans="1:5">
      <c r="A44" s="54" t="s">
        <v>198</v>
      </c>
      <c r="B44" s="55"/>
      <c r="C44" s="106">
        <f>SUM(C45,C64)</f>
        <v>71073.56</v>
      </c>
      <c r="D44" s="106">
        <f>SUM(D45,D64)</f>
        <v>73356.479999999996</v>
      </c>
      <c r="E44" s="141"/>
    </row>
    <row r="45" spans="1:5">
      <c r="A45" s="57" t="s">
        <v>195</v>
      </c>
      <c r="B45" s="55"/>
      <c r="C45" s="106">
        <f>SUM(C46:C61)</f>
        <v>203275</v>
      </c>
      <c r="D45" s="106">
        <f>SUM(D46:D61)</f>
        <v>200122.09</v>
      </c>
      <c r="E45" s="141"/>
    </row>
    <row r="46" spans="1:5">
      <c r="A46" s="56">
        <v>3100</v>
      </c>
      <c r="B46" s="55" t="s">
        <v>167</v>
      </c>
      <c r="C46" s="8"/>
      <c r="D46" s="8"/>
      <c r="E46" s="141"/>
    </row>
    <row r="47" spans="1:5">
      <c r="A47" s="56">
        <v>3210</v>
      </c>
      <c r="B47" s="55" t="s">
        <v>168</v>
      </c>
      <c r="C47" s="8">
        <v>173759</v>
      </c>
      <c r="D47" s="490">
        <v>169539.09</v>
      </c>
      <c r="E47" s="141"/>
    </row>
    <row r="48" spans="1:5">
      <c r="A48" s="56">
        <v>3221</v>
      </c>
      <c r="B48" s="55" t="s">
        <v>169</v>
      </c>
      <c r="C48" s="8"/>
      <c r="D48" s="403"/>
      <c r="E48" s="141"/>
    </row>
    <row r="49" spans="1:5">
      <c r="A49" s="56">
        <v>3222</v>
      </c>
      <c r="B49" s="55" t="s">
        <v>170</v>
      </c>
      <c r="C49" s="8">
        <v>4766</v>
      </c>
      <c r="D49" s="403">
        <v>5833</v>
      </c>
      <c r="E49" s="141"/>
    </row>
    <row r="50" spans="1:5">
      <c r="A50" s="56">
        <v>3223</v>
      </c>
      <c r="B50" s="55" t="s">
        <v>171</v>
      </c>
      <c r="C50" s="8"/>
      <c r="D50" s="8"/>
      <c r="E50" s="141"/>
    </row>
    <row r="51" spans="1:5">
      <c r="A51" s="56">
        <v>3224</v>
      </c>
      <c r="B51" s="55" t="s">
        <v>172</v>
      </c>
      <c r="C51" s="8"/>
      <c r="D51" s="8"/>
      <c r="E51" s="141"/>
    </row>
    <row r="52" spans="1:5">
      <c r="A52" s="56">
        <v>3231</v>
      </c>
      <c r="B52" s="55" t="s">
        <v>173</v>
      </c>
      <c r="C52" s="8"/>
      <c r="D52" s="8"/>
      <c r="E52" s="141"/>
    </row>
    <row r="53" spans="1:5">
      <c r="A53" s="56">
        <v>3232</v>
      </c>
      <c r="B53" s="55" t="s">
        <v>174</v>
      </c>
      <c r="C53" s="8"/>
      <c r="D53" s="8"/>
      <c r="E53" s="141"/>
    </row>
    <row r="54" spans="1:5">
      <c r="A54" s="56">
        <v>3234</v>
      </c>
      <c r="B54" s="55" t="s">
        <v>175</v>
      </c>
      <c r="C54" s="8"/>
      <c r="D54" s="8"/>
      <c r="E54" s="141"/>
    </row>
    <row r="55" spans="1:5" ht="30">
      <c r="A55" s="56">
        <v>3236</v>
      </c>
      <c r="B55" s="55" t="s">
        <v>190</v>
      </c>
      <c r="C55" s="8"/>
      <c r="D55" s="8"/>
      <c r="E55" s="141"/>
    </row>
    <row r="56" spans="1:5" ht="45">
      <c r="A56" s="56">
        <v>3237</v>
      </c>
      <c r="B56" s="55" t="s">
        <v>176</v>
      </c>
      <c r="C56" s="8"/>
      <c r="D56" s="8"/>
      <c r="E56" s="141"/>
    </row>
    <row r="57" spans="1:5">
      <c r="A57" s="56">
        <v>3241</v>
      </c>
      <c r="B57" s="55" t="s">
        <v>177</v>
      </c>
      <c r="C57" s="8"/>
      <c r="D57" s="8"/>
      <c r="E57" s="141"/>
    </row>
    <row r="58" spans="1:5">
      <c r="A58" s="56">
        <v>3242</v>
      </c>
      <c r="B58" s="55" t="s">
        <v>178</v>
      </c>
      <c r="C58" s="8"/>
      <c r="D58" s="8"/>
      <c r="E58" s="141"/>
    </row>
    <row r="59" spans="1:5">
      <c r="A59" s="56">
        <v>3243</v>
      </c>
      <c r="B59" s="55" t="s">
        <v>179</v>
      </c>
      <c r="C59" s="8"/>
      <c r="D59" s="8"/>
      <c r="E59" s="141"/>
    </row>
    <row r="60" spans="1:5">
      <c r="A60" s="56">
        <v>3245</v>
      </c>
      <c r="B60" s="55" t="s">
        <v>180</v>
      </c>
      <c r="C60" s="8"/>
      <c r="D60" s="8"/>
      <c r="E60" s="141"/>
    </row>
    <row r="61" spans="1:5">
      <c r="A61" s="56">
        <v>3246</v>
      </c>
      <c r="B61" s="55" t="s">
        <v>181</v>
      </c>
      <c r="C61" s="8">
        <v>24750</v>
      </c>
      <c r="D61" s="8">
        <v>24750</v>
      </c>
      <c r="E61" s="141"/>
    </row>
    <row r="62" spans="1:5">
      <c r="A62" s="30"/>
      <c r="E62" s="141"/>
    </row>
    <row r="63" spans="1:5">
      <c r="A63" s="31"/>
      <c r="E63" s="141"/>
    </row>
    <row r="64" spans="1:5">
      <c r="A64" s="57" t="s">
        <v>196</v>
      </c>
      <c r="B64" s="55"/>
      <c r="C64" s="106">
        <f>SUM(C65:C67)</f>
        <v>-132201.44</v>
      </c>
      <c r="D64" s="106">
        <f>SUM(D65:D67)</f>
        <v>-126765.61</v>
      </c>
      <c r="E64" s="141"/>
    </row>
    <row r="65" spans="1:5">
      <c r="A65" s="56">
        <v>5100</v>
      </c>
      <c r="B65" s="55" t="s">
        <v>258</v>
      </c>
      <c r="C65" s="8"/>
      <c r="D65" s="8"/>
      <c r="E65" s="141"/>
    </row>
    <row r="66" spans="1:5">
      <c r="A66" s="56">
        <v>5220</v>
      </c>
      <c r="B66" s="55" t="s">
        <v>438</v>
      </c>
      <c r="C66" s="8">
        <v>-132201.44</v>
      </c>
      <c r="D66" s="8">
        <v>-126765.61</v>
      </c>
      <c r="E66" s="141"/>
    </row>
    <row r="67" spans="1:5">
      <c r="A67" s="56">
        <v>5230</v>
      </c>
      <c r="B67" s="55" t="s">
        <v>439</v>
      </c>
      <c r="C67" s="8"/>
      <c r="D67" s="8"/>
      <c r="E67" s="141"/>
    </row>
    <row r="68" spans="1:5">
      <c r="A68" s="30"/>
      <c r="E68" s="141"/>
    </row>
    <row r="69" spans="1:5">
      <c r="A69" s="2"/>
      <c r="E69" s="141"/>
    </row>
    <row r="70" spans="1:5">
      <c r="A70" s="54" t="s">
        <v>197</v>
      </c>
      <c r="B70" s="55"/>
      <c r="C70" s="8"/>
      <c r="D70" s="8"/>
      <c r="E70" s="141"/>
    </row>
    <row r="71" spans="1:5" ht="30">
      <c r="A71" s="56">
        <v>1</v>
      </c>
      <c r="B71" s="55" t="s">
        <v>182</v>
      </c>
      <c r="C71" s="8"/>
      <c r="D71" s="8"/>
      <c r="E71" s="141"/>
    </row>
    <row r="72" spans="1:5">
      <c r="A72" s="56">
        <v>2</v>
      </c>
      <c r="B72" s="55" t="s">
        <v>183</v>
      </c>
      <c r="C72" s="8"/>
      <c r="D72" s="8"/>
      <c r="E72" s="141"/>
    </row>
    <row r="73" spans="1:5">
      <c r="A73" s="56">
        <v>3</v>
      </c>
      <c r="B73" s="55" t="s">
        <v>184</v>
      </c>
      <c r="C73" s="8"/>
      <c r="D73" s="8"/>
      <c r="E73" s="141"/>
    </row>
    <row r="74" spans="1:5">
      <c r="A74" s="56">
        <v>4</v>
      </c>
      <c r="B74" s="55" t="s">
        <v>371</v>
      </c>
      <c r="C74" s="8"/>
      <c r="D74" s="8"/>
      <c r="E74" s="141"/>
    </row>
    <row r="75" spans="1:5">
      <c r="A75" s="56">
        <v>5</v>
      </c>
      <c r="B75" s="55" t="s">
        <v>185</v>
      </c>
      <c r="C75" s="8"/>
      <c r="D75" s="8"/>
      <c r="E75" s="141"/>
    </row>
    <row r="76" spans="1:5">
      <c r="A76" s="56">
        <v>6</v>
      </c>
      <c r="B76" s="55" t="s">
        <v>186</v>
      </c>
      <c r="C76" s="8"/>
      <c r="D76" s="8"/>
      <c r="E76" s="141"/>
    </row>
    <row r="77" spans="1:5">
      <c r="A77" s="56">
        <v>7</v>
      </c>
      <c r="B77" s="55" t="s">
        <v>187</v>
      </c>
      <c r="C77" s="8"/>
      <c r="D77" s="8"/>
      <c r="E77" s="141"/>
    </row>
    <row r="78" spans="1:5">
      <c r="A78" s="56">
        <v>8</v>
      </c>
      <c r="B78" s="55" t="s">
        <v>188</v>
      </c>
      <c r="C78" s="8"/>
      <c r="D78" s="8"/>
      <c r="E78" s="141"/>
    </row>
    <row r="79" spans="1:5">
      <c r="A79" s="56">
        <v>9</v>
      </c>
      <c r="B79" s="55" t="s">
        <v>189</v>
      </c>
      <c r="C79" s="8"/>
      <c r="D79" s="8"/>
      <c r="E79" s="141"/>
    </row>
    <row r="83" spans="1:9">
      <c r="A83" s="2"/>
      <c r="B83" s="2"/>
    </row>
    <row r="84" spans="1:9">
      <c r="A84" s="87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7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82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5" t="s">
        <v>457</v>
      </c>
      <c r="B1" s="97"/>
      <c r="C1" s="97"/>
      <c r="D1" s="97"/>
      <c r="E1" s="97"/>
      <c r="F1" s="97"/>
      <c r="G1" s="97"/>
      <c r="H1" s="97"/>
      <c r="I1" s="671" t="s">
        <v>110</v>
      </c>
      <c r="J1" s="671"/>
      <c r="K1" s="141"/>
    </row>
    <row r="2" spans="1:11">
      <c r="A2" s="97" t="s">
        <v>141</v>
      </c>
      <c r="B2" s="97"/>
      <c r="C2" s="97"/>
      <c r="D2" s="97"/>
      <c r="E2" s="97"/>
      <c r="F2" s="97"/>
      <c r="G2" s="97"/>
      <c r="H2" s="97"/>
      <c r="I2" s="669" t="s">
        <v>597</v>
      </c>
      <c r="J2" s="670"/>
      <c r="K2" s="141"/>
    </row>
    <row r="3" spans="1:11">
      <c r="A3" s="97"/>
      <c r="B3" s="97"/>
      <c r="C3" s="97"/>
      <c r="D3" s="97"/>
      <c r="E3" s="97"/>
      <c r="F3" s="97"/>
      <c r="G3" s="97"/>
      <c r="H3" s="97"/>
      <c r="I3" s="96"/>
      <c r="J3" s="96"/>
      <c r="K3" s="141"/>
    </row>
    <row r="4" spans="1:11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162"/>
      <c r="G4" s="97"/>
      <c r="H4" s="97"/>
      <c r="I4" s="97"/>
      <c r="J4" s="97"/>
      <c r="K4" s="141"/>
    </row>
    <row r="5" spans="1:11">
      <c r="A5" s="272" t="str">
        <f>'ფორმა N1'!D4</f>
        <v xml:space="preserve"> </v>
      </c>
      <c r="B5" s="273"/>
      <c r="C5" s="273"/>
      <c r="D5" s="273"/>
      <c r="E5" s="273"/>
      <c r="F5" s="274"/>
      <c r="G5" s="273"/>
      <c r="H5" s="273"/>
      <c r="I5" s="273"/>
      <c r="J5" s="273"/>
      <c r="K5" s="141"/>
    </row>
    <row r="6" spans="1:11">
      <c r="A6" s="257" t="s">
        <v>472</v>
      </c>
      <c r="B6" s="101"/>
      <c r="C6" s="101"/>
      <c r="D6" s="101"/>
      <c r="E6" s="101"/>
      <c r="F6" s="101"/>
      <c r="G6" s="97"/>
      <c r="H6" s="97"/>
      <c r="I6" s="97"/>
      <c r="J6" s="97"/>
      <c r="K6" s="141"/>
    </row>
    <row r="7" spans="1:11">
      <c r="A7" s="163"/>
      <c r="B7" s="159"/>
      <c r="C7" s="159"/>
      <c r="D7" s="159"/>
      <c r="E7" s="159"/>
      <c r="F7" s="159"/>
      <c r="G7" s="159"/>
      <c r="H7" s="159"/>
      <c r="I7" s="159"/>
      <c r="J7" s="159"/>
      <c r="K7" s="141"/>
    </row>
    <row r="8" spans="1:11" s="26" customFormat="1" ht="45">
      <c r="A8" s="165" t="s">
        <v>64</v>
      </c>
      <c r="B8" s="165" t="s">
        <v>112</v>
      </c>
      <c r="C8" s="166" t="s">
        <v>114</v>
      </c>
      <c r="D8" s="166" t="s">
        <v>278</v>
      </c>
      <c r="E8" s="166" t="s">
        <v>113</v>
      </c>
      <c r="F8" s="164" t="s">
        <v>259</v>
      </c>
      <c r="G8" s="164" t="s">
        <v>300</v>
      </c>
      <c r="H8" s="164" t="s">
        <v>301</v>
      </c>
      <c r="I8" s="164" t="s">
        <v>260</v>
      </c>
      <c r="J8" s="167" t="s">
        <v>115</v>
      </c>
      <c r="K8" s="141"/>
    </row>
    <row r="9" spans="1:11" s="26" customFormat="1">
      <c r="A9" s="201">
        <v>1</v>
      </c>
      <c r="B9" s="201">
        <v>2</v>
      </c>
      <c r="C9" s="202">
        <v>3</v>
      </c>
      <c r="D9" s="202">
        <v>4</v>
      </c>
      <c r="E9" s="202">
        <v>5</v>
      </c>
      <c r="F9" s="202">
        <v>6</v>
      </c>
      <c r="G9" s="202">
        <v>7</v>
      </c>
      <c r="H9" s="202">
        <v>8</v>
      </c>
      <c r="I9" s="202">
        <v>9</v>
      </c>
      <c r="J9" s="202">
        <v>10</v>
      </c>
      <c r="K9" s="141"/>
    </row>
    <row r="10" spans="1:11" s="26" customFormat="1" ht="30">
      <c r="A10" s="341">
        <v>1</v>
      </c>
      <c r="B10" s="72" t="s">
        <v>473</v>
      </c>
      <c r="C10" s="342" t="s">
        <v>478</v>
      </c>
      <c r="D10" s="342" t="s">
        <v>222</v>
      </c>
      <c r="E10" s="343" t="s">
        <v>558</v>
      </c>
      <c r="F10" s="344">
        <v>311.57</v>
      </c>
      <c r="G10" s="344">
        <v>53537</v>
      </c>
      <c r="H10" s="344">
        <v>50076.63</v>
      </c>
      <c r="I10" s="344">
        <f>F10+G10-H10</f>
        <v>3771.9400000000023</v>
      </c>
      <c r="J10" s="344"/>
      <c r="K10" s="141"/>
    </row>
    <row r="11" spans="1:11" ht="30">
      <c r="A11" s="402">
        <v>2</v>
      </c>
      <c r="B11" s="397" t="s">
        <v>473</v>
      </c>
      <c r="C11" s="342" t="s">
        <v>502</v>
      </c>
      <c r="D11" s="398" t="s">
        <v>222</v>
      </c>
      <c r="E11" s="399" t="s">
        <v>503</v>
      </c>
      <c r="F11" s="400">
        <v>1430.89</v>
      </c>
      <c r="G11" s="400"/>
      <c r="H11" s="400">
        <v>1380.45</v>
      </c>
      <c r="I11" s="344">
        <f>F11+G11-H11</f>
        <v>50.440000000000055</v>
      </c>
      <c r="J11" s="305"/>
    </row>
    <row r="12" spans="1:11">
      <c r="A12" s="402">
        <v>3</v>
      </c>
      <c r="B12" s="403"/>
      <c r="C12" s="403"/>
      <c r="D12" s="403"/>
      <c r="E12" s="403"/>
      <c r="F12" s="403"/>
      <c r="G12" s="403"/>
      <c r="H12" s="403"/>
      <c r="I12" s="344">
        <f>F12+G12-H12</f>
        <v>0</v>
      </c>
      <c r="J12" s="305"/>
    </row>
    <row r="13" spans="1:11" ht="15.75">
      <c r="A13" s="401">
        <v>4</v>
      </c>
      <c r="B13" s="397"/>
      <c r="C13" s="342"/>
      <c r="D13" s="398"/>
      <c r="E13" s="399"/>
      <c r="F13" s="400"/>
      <c r="G13" s="400"/>
      <c r="H13" s="400"/>
      <c r="I13" s="344"/>
      <c r="J13" s="305"/>
    </row>
    <row r="14" spans="1:11">
      <c r="A14" s="140"/>
      <c r="B14" s="140"/>
      <c r="C14" s="140"/>
      <c r="D14" s="140"/>
      <c r="E14" s="140"/>
      <c r="F14" s="140"/>
      <c r="G14" s="140"/>
      <c r="H14" s="140"/>
      <c r="I14" s="140"/>
      <c r="J14" s="140"/>
    </row>
    <row r="15" spans="1:11">
      <c r="A15" s="140"/>
      <c r="B15" s="268" t="s">
        <v>107</v>
      </c>
      <c r="C15" s="140"/>
      <c r="D15" s="140"/>
      <c r="E15" s="140"/>
      <c r="F15" s="269"/>
      <c r="G15" s="140"/>
      <c r="H15" s="140"/>
      <c r="I15" s="140"/>
      <c r="J15" s="140"/>
    </row>
    <row r="16" spans="1:11">
      <c r="A16" s="140"/>
      <c r="B16" s="140"/>
      <c r="C16" s="140"/>
      <c r="D16" s="140"/>
      <c r="E16" s="140"/>
      <c r="F16" s="137"/>
      <c r="G16" s="137"/>
      <c r="H16" s="137"/>
      <c r="I16" s="137"/>
      <c r="J16" s="137"/>
    </row>
    <row r="17" spans="1:10">
      <c r="A17" s="140"/>
      <c r="B17" s="140"/>
      <c r="C17" s="315"/>
      <c r="D17" s="140"/>
      <c r="E17" s="140"/>
      <c r="F17" s="315"/>
      <c r="G17" s="316"/>
      <c r="H17" s="316"/>
      <c r="I17" s="137"/>
      <c r="J17" s="137"/>
    </row>
    <row r="18" spans="1:10">
      <c r="A18" s="137"/>
      <c r="B18" s="140"/>
      <c r="C18" s="270" t="s">
        <v>271</v>
      </c>
      <c r="D18" s="270"/>
      <c r="E18" s="140"/>
      <c r="F18" s="140" t="s">
        <v>276</v>
      </c>
      <c r="G18" s="137"/>
      <c r="H18" s="137"/>
      <c r="I18" s="137"/>
      <c r="J18" s="137"/>
    </row>
    <row r="19" spans="1:10">
      <c r="A19" s="137"/>
      <c r="B19" s="140"/>
      <c r="C19" s="271" t="s">
        <v>140</v>
      </c>
      <c r="D19" s="140"/>
      <c r="E19" s="140"/>
      <c r="F19" s="140" t="s">
        <v>272</v>
      </c>
      <c r="G19" s="137"/>
      <c r="H19" s="137"/>
      <c r="I19" s="137"/>
      <c r="J19" s="137"/>
    </row>
    <row r="20" spans="1:10" customFormat="1">
      <c r="A20" s="137"/>
      <c r="B20" s="140"/>
      <c r="C20" s="140"/>
      <c r="D20" s="271"/>
      <c r="E20" s="137"/>
      <c r="F20" s="137"/>
      <c r="G20" s="137"/>
      <c r="H20" s="137"/>
      <c r="I20" s="137"/>
      <c r="J20" s="137"/>
    </row>
    <row r="21" spans="1:10" customFormat="1" ht="12.7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5" t="s">
        <v>307</v>
      </c>
      <c r="B1" s="97"/>
      <c r="C1" s="671" t="s">
        <v>110</v>
      </c>
      <c r="D1" s="671"/>
      <c r="E1" s="146"/>
    </row>
    <row r="2" spans="1:7">
      <c r="A2" s="97" t="s">
        <v>141</v>
      </c>
      <c r="B2" s="97"/>
      <c r="C2" s="669" t="s">
        <v>597</v>
      </c>
      <c r="D2" s="670"/>
      <c r="E2" s="146"/>
    </row>
    <row r="3" spans="1:7">
      <c r="A3" s="95"/>
      <c r="B3" s="97"/>
      <c r="C3" s="96"/>
      <c r="D3" s="96"/>
      <c r="E3" s="146"/>
    </row>
    <row r="4" spans="1:7">
      <c r="A4" s="98" t="s">
        <v>277</v>
      </c>
      <c r="B4" s="138"/>
      <c r="C4" s="139"/>
      <c r="D4" s="97"/>
      <c r="E4" s="146"/>
    </row>
    <row r="5" spans="1:7">
      <c r="A5" s="257" t="s">
        <v>472</v>
      </c>
      <c r="B5" s="101"/>
      <c r="C5" s="101"/>
      <c r="E5" s="146"/>
    </row>
    <row r="6" spans="1:7">
      <c r="A6" s="140"/>
      <c r="B6" s="140"/>
      <c r="C6" s="140"/>
      <c r="D6" s="141"/>
      <c r="E6" s="146"/>
    </row>
    <row r="7" spans="1:7">
      <c r="A7" s="97"/>
      <c r="B7" s="97"/>
      <c r="C7" s="97"/>
      <c r="D7" s="97"/>
      <c r="E7" s="146"/>
    </row>
    <row r="8" spans="1:7" s="6" customFormat="1" ht="39" customHeight="1">
      <c r="A8" s="142" t="s">
        <v>64</v>
      </c>
      <c r="B8" s="100" t="s">
        <v>252</v>
      </c>
      <c r="C8" s="100" t="s">
        <v>66</v>
      </c>
      <c r="D8" s="100" t="s">
        <v>67</v>
      </c>
      <c r="E8" s="146"/>
    </row>
    <row r="9" spans="1:7" s="7" customFormat="1" ht="16.5" customHeight="1">
      <c r="A9" s="277">
        <v>1</v>
      </c>
      <c r="B9" s="277" t="s">
        <v>65</v>
      </c>
      <c r="C9" s="106">
        <f>SUM(C10,C25)</f>
        <v>53537</v>
      </c>
      <c r="D9" s="106">
        <f>SUM(D10,D25)</f>
        <v>53537</v>
      </c>
      <c r="E9" s="146"/>
    </row>
    <row r="10" spans="1:7" s="7" customFormat="1" ht="16.5" customHeight="1">
      <c r="A10" s="108">
        <v>1.1000000000000001</v>
      </c>
      <c r="B10" s="108" t="s">
        <v>80</v>
      </c>
      <c r="C10" s="106">
        <f>SUM(C11,C12,C15,C18,C23,C24)</f>
        <v>53537</v>
      </c>
      <c r="D10" s="106">
        <f>SUM(D11,D12,D15,D18,D23,D24)</f>
        <v>53537</v>
      </c>
      <c r="E10" s="146"/>
    </row>
    <row r="11" spans="1:7" s="9" customFormat="1" ht="16.5" customHeight="1">
      <c r="A11" s="109" t="s">
        <v>30</v>
      </c>
      <c r="B11" s="109" t="s">
        <v>79</v>
      </c>
      <c r="C11" s="8"/>
      <c r="D11" s="8"/>
      <c r="E11" s="146"/>
    </row>
    <row r="12" spans="1:7" s="10" customFormat="1" ht="16.5" customHeigh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46"/>
      <c r="G12" s="86"/>
    </row>
    <row r="13" spans="1:7" s="3" customFormat="1" ht="16.5" customHeight="1">
      <c r="A13" s="118" t="s">
        <v>81</v>
      </c>
      <c r="B13" s="118" t="s">
        <v>317</v>
      </c>
      <c r="C13" s="8"/>
      <c r="D13" s="8"/>
      <c r="E13" s="146"/>
    </row>
    <row r="14" spans="1:7" s="3" customFormat="1" ht="16.5" customHeight="1">
      <c r="A14" s="118" t="s">
        <v>109</v>
      </c>
      <c r="B14" s="118" t="s">
        <v>97</v>
      </c>
      <c r="C14" s="8"/>
      <c r="D14" s="8"/>
      <c r="E14" s="146"/>
    </row>
    <row r="15" spans="1:7" s="3" customFormat="1" ht="16.5" customHeight="1">
      <c r="A15" s="109" t="s">
        <v>82</v>
      </c>
      <c r="B15" s="109" t="s">
        <v>83</v>
      </c>
      <c r="C15" s="143">
        <f>SUM(C16:C17)</f>
        <v>53537</v>
      </c>
      <c r="D15" s="143">
        <f>SUM(D16:D17)</f>
        <v>53537</v>
      </c>
      <c r="E15" s="146"/>
    </row>
    <row r="16" spans="1:7" s="3" customFormat="1" ht="16.5" customHeight="1">
      <c r="A16" s="118" t="s">
        <v>84</v>
      </c>
      <c r="B16" s="118" t="s">
        <v>86</v>
      </c>
      <c r="C16" s="8">
        <v>53537</v>
      </c>
      <c r="D16" s="8">
        <v>53537</v>
      </c>
      <c r="E16" s="146"/>
    </row>
    <row r="17" spans="1:6" s="3" customFormat="1" ht="30">
      <c r="A17" s="118" t="s">
        <v>85</v>
      </c>
      <c r="B17" s="118" t="s">
        <v>111</v>
      </c>
      <c r="C17" s="8"/>
      <c r="D17" s="8"/>
      <c r="E17" s="146"/>
    </row>
    <row r="18" spans="1:6" s="3" customFormat="1" ht="16.5" customHeight="1">
      <c r="A18" s="109" t="s">
        <v>87</v>
      </c>
      <c r="B18" s="109" t="s">
        <v>422</v>
      </c>
      <c r="C18" s="143"/>
      <c r="D18" s="143"/>
      <c r="E18" s="146"/>
    </row>
    <row r="19" spans="1:6" s="3" customFormat="1" ht="16.5" customHeight="1">
      <c r="A19" s="118" t="s">
        <v>88</v>
      </c>
      <c r="B19" s="118" t="s">
        <v>89</v>
      </c>
      <c r="C19" s="8"/>
      <c r="D19" s="8"/>
      <c r="E19" s="146"/>
    </row>
    <row r="20" spans="1:6" s="3" customFormat="1" ht="30">
      <c r="A20" s="118" t="s">
        <v>92</v>
      </c>
      <c r="B20" s="118" t="s">
        <v>90</v>
      </c>
      <c r="C20" s="8"/>
      <c r="D20" s="8"/>
      <c r="E20" s="146"/>
    </row>
    <row r="21" spans="1:6" s="3" customFormat="1" ht="16.5" customHeight="1">
      <c r="A21" s="118" t="s">
        <v>93</v>
      </c>
      <c r="B21" s="118" t="s">
        <v>91</v>
      </c>
      <c r="C21" s="8"/>
      <c r="D21" s="8"/>
      <c r="E21" s="146"/>
    </row>
    <row r="22" spans="1:6" s="3" customFormat="1" ht="16.5" customHeight="1">
      <c r="A22" s="118" t="s">
        <v>94</v>
      </c>
      <c r="B22" s="118" t="s">
        <v>448</v>
      </c>
      <c r="C22" s="8"/>
      <c r="D22" s="8"/>
      <c r="E22" s="146"/>
    </row>
    <row r="23" spans="1:6" s="3" customFormat="1" ht="16.5" customHeight="1">
      <c r="A23" s="579">
        <v>38353</v>
      </c>
      <c r="B23" s="109" t="s">
        <v>449</v>
      </c>
      <c r="C23" s="305"/>
      <c r="D23" s="8"/>
      <c r="E23" s="146"/>
    </row>
    <row r="24" spans="1:6" s="3" customFormat="1">
      <c r="A24" s="109" t="s">
        <v>254</v>
      </c>
      <c r="B24" s="109" t="s">
        <v>455</v>
      </c>
      <c r="C24" s="8"/>
      <c r="D24" s="8"/>
      <c r="E24" s="146"/>
    </row>
    <row r="25" spans="1:6" ht="16.5" customHeight="1">
      <c r="A25" s="108">
        <v>1.2</v>
      </c>
      <c r="B25" s="108" t="s">
        <v>96</v>
      </c>
      <c r="C25" s="106">
        <f>SUM(C26,C30)</f>
        <v>0</v>
      </c>
      <c r="D25" s="106">
        <f>SUM(D26,D30)</f>
        <v>0</v>
      </c>
      <c r="E25" s="146"/>
    </row>
    <row r="26" spans="1:6" ht="16.5" customHeight="1">
      <c r="A26" s="109" t="s">
        <v>32</v>
      </c>
      <c r="B26" s="109" t="s">
        <v>317</v>
      </c>
      <c r="C26" s="143">
        <f>SUM(C27:C29)</f>
        <v>0</v>
      </c>
      <c r="D26" s="143"/>
      <c r="E26" s="146"/>
    </row>
    <row r="27" spans="1:6">
      <c r="A27" s="280" t="s">
        <v>98</v>
      </c>
      <c r="B27" s="280" t="s">
        <v>315</v>
      </c>
      <c r="C27" s="8"/>
      <c r="D27" s="8"/>
      <c r="E27" s="146"/>
    </row>
    <row r="28" spans="1:6">
      <c r="A28" s="280" t="s">
        <v>99</v>
      </c>
      <c r="B28" s="280" t="s">
        <v>318</v>
      </c>
      <c r="C28" s="8"/>
      <c r="D28" s="8"/>
      <c r="E28" s="146"/>
    </row>
    <row r="29" spans="1:6">
      <c r="A29" s="280" t="s">
        <v>458</v>
      </c>
      <c r="B29" s="280" t="s">
        <v>316</v>
      </c>
      <c r="C29" s="8"/>
      <c r="D29" s="8"/>
      <c r="E29" s="146"/>
    </row>
    <row r="30" spans="1:6">
      <c r="A30" s="109" t="s">
        <v>33</v>
      </c>
      <c r="B30" s="292" t="s">
        <v>454</v>
      </c>
      <c r="C30" s="8"/>
      <c r="D30" s="8"/>
      <c r="E30" s="146"/>
    </row>
    <row r="31" spans="1:6">
      <c r="D31" s="26"/>
      <c r="E31" s="147"/>
      <c r="F31" s="26"/>
    </row>
    <row r="32" spans="1:6">
      <c r="A32" s="1"/>
      <c r="D32" s="26"/>
      <c r="E32" s="147"/>
      <c r="F32" s="26"/>
    </row>
    <row r="33" spans="1:9">
      <c r="D33" s="26"/>
      <c r="E33" s="147"/>
      <c r="F33" s="26"/>
    </row>
    <row r="34" spans="1:9">
      <c r="D34" s="26"/>
      <c r="E34" s="147"/>
      <c r="F34" s="26"/>
    </row>
    <row r="35" spans="1:9">
      <c r="A35" s="87" t="s">
        <v>107</v>
      </c>
      <c r="D35" s="26"/>
      <c r="E35" s="147"/>
      <c r="F35" s="26"/>
    </row>
    <row r="36" spans="1:9">
      <c r="D36" s="26"/>
      <c r="E36" s="148"/>
      <c r="F36" s="148"/>
      <c r="G36"/>
      <c r="H36"/>
      <c r="I36"/>
    </row>
    <row r="37" spans="1:9">
      <c r="D37" s="149"/>
      <c r="E37" s="148"/>
      <c r="F37" s="148"/>
      <c r="G37"/>
      <c r="H37"/>
      <c r="I37"/>
    </row>
    <row r="38" spans="1:9">
      <c r="A38"/>
      <c r="B38" s="87" t="s">
        <v>274</v>
      </c>
      <c r="D38" s="149"/>
      <c r="E38" s="148"/>
      <c r="F38" s="148"/>
      <c r="G38"/>
      <c r="H38"/>
      <c r="I38"/>
    </row>
    <row r="39" spans="1:9">
      <c r="A39"/>
      <c r="B39" s="2" t="s">
        <v>273</v>
      </c>
      <c r="D39" s="149"/>
      <c r="E39" s="148"/>
      <c r="F39" s="148"/>
      <c r="G39"/>
      <c r="H39"/>
      <c r="I39"/>
    </row>
    <row r="40" spans="1:9" customFormat="1" ht="12.75">
      <c r="B40" s="82" t="s">
        <v>140</v>
      </c>
      <c r="D40" s="148"/>
      <c r="E40" s="148"/>
      <c r="F40" s="148"/>
    </row>
    <row r="41" spans="1:9">
      <c r="D41" s="26"/>
      <c r="E41" s="14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G15" sqref="G15:G22"/>
    </sheetView>
  </sheetViews>
  <sheetFormatPr defaultRowHeight="15"/>
  <cols>
    <col min="1" max="1" width="12" style="219" customWidth="1"/>
    <col min="2" max="2" width="13.28515625" style="219" customWidth="1"/>
    <col min="3" max="3" width="21.42578125" style="219" customWidth="1"/>
    <col min="4" max="4" width="17.85546875" style="219" customWidth="1"/>
    <col min="5" max="5" width="12.7109375" style="219" customWidth="1"/>
    <col min="6" max="6" width="36.85546875" style="219" customWidth="1"/>
    <col min="7" max="7" width="22.28515625" style="219" customWidth="1"/>
    <col min="8" max="8" width="0.5703125" style="219" customWidth="1"/>
    <col min="9" max="16384" width="9.140625" style="219"/>
  </cols>
  <sheetData>
    <row r="1" spans="1:8">
      <c r="A1" s="95" t="s">
        <v>374</v>
      </c>
      <c r="B1" s="97"/>
      <c r="C1" s="97"/>
      <c r="D1" s="97"/>
      <c r="E1" s="97"/>
      <c r="F1" s="97"/>
      <c r="G1" s="207" t="s">
        <v>110</v>
      </c>
      <c r="H1" s="208"/>
    </row>
    <row r="2" spans="1:8">
      <c r="A2" s="97" t="s">
        <v>141</v>
      </c>
      <c r="B2" s="97"/>
      <c r="C2" s="97"/>
      <c r="D2" s="97"/>
      <c r="E2" s="97"/>
      <c r="F2" s="97"/>
      <c r="G2" s="669" t="s">
        <v>597</v>
      </c>
      <c r="H2" s="670"/>
    </row>
    <row r="3" spans="1:8">
      <c r="A3" s="97"/>
      <c r="B3" s="97"/>
      <c r="C3" s="97"/>
      <c r="D3" s="97"/>
      <c r="E3" s="97"/>
      <c r="F3" s="97"/>
      <c r="G3" s="138"/>
      <c r="H3" s="208"/>
    </row>
    <row r="4" spans="1:8">
      <c r="A4" s="98" t="str">
        <f>'[3]ფორმა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140"/>
    </row>
    <row r="5" spans="1:8">
      <c r="A5" s="257" t="s">
        <v>472</v>
      </c>
      <c r="B5" s="101"/>
      <c r="C5" s="101"/>
      <c r="D5" s="101"/>
      <c r="E5" s="101"/>
      <c r="F5" s="101"/>
      <c r="G5" s="97"/>
      <c r="H5" s="140"/>
    </row>
    <row r="6" spans="1:8">
      <c r="A6" s="98"/>
      <c r="B6" s="97"/>
      <c r="C6" s="97"/>
      <c r="D6" s="97"/>
      <c r="E6" s="97"/>
      <c r="F6" s="97"/>
      <c r="G6" s="97"/>
      <c r="H6" s="140"/>
    </row>
    <row r="7" spans="1:8">
      <c r="A7" s="97"/>
      <c r="B7" s="97"/>
      <c r="C7" s="97"/>
      <c r="D7" s="97"/>
      <c r="E7" s="97"/>
      <c r="F7" s="97"/>
      <c r="G7" s="97"/>
      <c r="H7" s="141"/>
    </row>
    <row r="8" spans="1:8" ht="45.75" customHeight="1">
      <c r="A8" s="209" t="s">
        <v>319</v>
      </c>
      <c r="B8" s="209" t="s">
        <v>142</v>
      </c>
      <c r="C8" s="210" t="s">
        <v>372</v>
      </c>
      <c r="D8" s="210" t="s">
        <v>373</v>
      </c>
      <c r="E8" s="210" t="s">
        <v>278</v>
      </c>
      <c r="F8" s="209" t="s">
        <v>325</v>
      </c>
      <c r="G8" s="210" t="s">
        <v>320</v>
      </c>
      <c r="H8" s="141"/>
    </row>
    <row r="9" spans="1:8">
      <c r="A9" s="211" t="s">
        <v>321</v>
      </c>
      <c r="B9" s="212"/>
      <c r="C9" s="213"/>
      <c r="D9" s="214"/>
      <c r="E9" s="214"/>
      <c r="F9" s="214"/>
      <c r="G9" s="215"/>
      <c r="H9" s="141"/>
    </row>
    <row r="10" spans="1:8" ht="15.75">
      <c r="A10" s="212">
        <v>1</v>
      </c>
      <c r="B10" s="491" t="s">
        <v>599</v>
      </c>
      <c r="C10" s="216">
        <v>2637</v>
      </c>
      <c r="D10" s="379">
        <v>1000</v>
      </c>
      <c r="E10" s="217" t="s">
        <v>222</v>
      </c>
      <c r="F10" s="379" t="s">
        <v>479</v>
      </c>
      <c r="G10" s="215">
        <f>G9+C10-D10</f>
        <v>1637</v>
      </c>
      <c r="H10" s="141"/>
    </row>
    <row r="11" spans="1:8" ht="15.75">
      <c r="A11" s="212"/>
      <c r="B11" s="491"/>
      <c r="C11" s="216"/>
      <c r="D11" s="379">
        <v>1637</v>
      </c>
      <c r="E11" s="217" t="s">
        <v>222</v>
      </c>
      <c r="F11" s="379" t="s">
        <v>543</v>
      </c>
      <c r="G11" s="215">
        <f>G10+C11-D11</f>
        <v>0</v>
      </c>
      <c r="H11" s="141"/>
    </row>
    <row r="12" spans="1:8" ht="15.75">
      <c r="A12" s="212">
        <v>2</v>
      </c>
      <c r="B12" s="399" t="s">
        <v>600</v>
      </c>
      <c r="C12" s="216">
        <v>5000</v>
      </c>
      <c r="D12" s="379">
        <v>5000</v>
      </c>
      <c r="E12" s="217" t="s">
        <v>222</v>
      </c>
      <c r="F12" s="379" t="s">
        <v>543</v>
      </c>
      <c r="G12" s="492">
        <f t="shared" ref="G12:G13" si="0">IF(ISBLANK(B12),"",G11+C12-D12)</f>
        <v>0</v>
      </c>
      <c r="H12" s="141"/>
    </row>
    <row r="13" spans="1:8" ht="21" customHeight="1">
      <c r="A13" s="212"/>
      <c r="B13" s="399"/>
      <c r="C13" s="216"/>
      <c r="D13" s="379"/>
      <c r="E13" s="217"/>
      <c r="F13" s="650"/>
      <c r="G13" s="492" t="str">
        <f t="shared" si="0"/>
        <v/>
      </c>
      <c r="H13" s="141"/>
    </row>
    <row r="14" spans="1:8" ht="15.75">
      <c r="A14" s="212"/>
      <c r="B14" s="399"/>
      <c r="C14" s="216"/>
      <c r="D14" s="379"/>
      <c r="E14" s="217"/>
      <c r="F14" s="594"/>
      <c r="G14" s="492"/>
      <c r="H14" s="141"/>
    </row>
    <row r="15" spans="1:8" ht="15.75">
      <c r="A15" s="212"/>
      <c r="B15" s="399"/>
      <c r="C15" s="216"/>
      <c r="D15" s="379"/>
      <c r="E15" s="217"/>
      <c r="F15" s="379"/>
      <c r="G15" s="492"/>
      <c r="H15" s="141"/>
    </row>
    <row r="16" spans="1:8" ht="15.75">
      <c r="A16" s="212"/>
      <c r="B16" s="493"/>
      <c r="C16" s="216"/>
      <c r="D16" s="379"/>
      <c r="E16" s="217"/>
      <c r="F16" s="379"/>
      <c r="G16" s="492"/>
      <c r="H16" s="141"/>
    </row>
    <row r="17" spans="1:8" ht="15.75">
      <c r="A17" s="212"/>
      <c r="B17" s="399"/>
      <c r="C17" s="216"/>
      <c r="D17" s="379"/>
      <c r="E17" s="217"/>
      <c r="F17" s="379"/>
      <c r="G17" s="492"/>
      <c r="H17" s="141"/>
    </row>
    <row r="18" spans="1:8" ht="15.75">
      <c r="A18" s="212"/>
      <c r="B18" s="399"/>
      <c r="C18" s="216"/>
      <c r="D18" s="379"/>
      <c r="E18" s="217"/>
      <c r="F18" s="379"/>
      <c r="G18" s="492"/>
      <c r="H18" s="141"/>
    </row>
    <row r="19" spans="1:8" ht="15.75">
      <c r="A19" s="212"/>
      <c r="B19" s="493"/>
      <c r="C19" s="216"/>
      <c r="D19" s="379"/>
      <c r="E19" s="217"/>
      <c r="F19" s="379"/>
      <c r="G19" s="492"/>
      <c r="H19" s="141"/>
    </row>
    <row r="20" spans="1:8" ht="15.75">
      <c r="A20" s="212"/>
      <c r="B20" s="399"/>
      <c r="C20" s="216"/>
      <c r="D20" s="379"/>
      <c r="E20" s="217"/>
      <c r="F20" s="379"/>
      <c r="G20" s="492"/>
      <c r="H20" s="141"/>
    </row>
    <row r="21" spans="1:8" ht="15.75">
      <c r="A21" s="212"/>
      <c r="B21" s="399"/>
      <c r="C21" s="216"/>
      <c r="D21" s="379"/>
      <c r="E21" s="217"/>
      <c r="F21" s="379"/>
      <c r="G21" s="492"/>
      <c r="H21" s="141"/>
    </row>
    <row r="22" spans="1:8" ht="15.75">
      <c r="A22" s="212"/>
      <c r="B22" s="399"/>
      <c r="C22" s="494"/>
      <c r="D22" s="478"/>
      <c r="E22" s="217"/>
      <c r="F22" s="379"/>
      <c r="G22" s="492"/>
      <c r="H22" s="141"/>
    </row>
    <row r="23" spans="1:8" ht="15.75">
      <c r="A23" s="212"/>
      <c r="B23" s="399"/>
      <c r="C23" s="216"/>
      <c r="D23" s="379"/>
      <c r="E23" s="217"/>
      <c r="F23" s="379"/>
      <c r="G23" s="492"/>
      <c r="H23" s="141"/>
    </row>
    <row r="24" spans="1:8" ht="15.75">
      <c r="A24" s="212"/>
      <c r="B24" s="399"/>
      <c r="C24" s="216"/>
      <c r="D24" s="379"/>
      <c r="E24" s="217"/>
      <c r="F24" s="379"/>
      <c r="G24" s="492"/>
      <c r="H24" s="141"/>
    </row>
    <row r="25" spans="1:8" ht="15.75">
      <c r="A25" s="212"/>
      <c r="B25" s="399"/>
      <c r="C25" s="216"/>
      <c r="D25" s="379"/>
      <c r="E25" s="217"/>
      <c r="F25" s="379"/>
      <c r="G25" s="496"/>
      <c r="H25" s="141"/>
    </row>
    <row r="26" spans="1:8" ht="15.75">
      <c r="A26" s="212"/>
      <c r="B26" s="399"/>
      <c r="C26" s="494"/>
      <c r="D26" s="478"/>
      <c r="E26" s="495"/>
      <c r="F26" s="478"/>
      <c r="G26" s="496"/>
      <c r="H26" s="141"/>
    </row>
    <row r="27" spans="1:8" ht="15.75">
      <c r="A27" s="212"/>
      <c r="B27" s="399"/>
      <c r="C27" s="494"/>
      <c r="D27" s="478"/>
      <c r="E27" s="495"/>
      <c r="F27" s="379"/>
      <c r="G27" s="496"/>
      <c r="H27" s="141"/>
    </row>
    <row r="28" spans="1:8" ht="15.75">
      <c r="A28" s="212"/>
      <c r="B28" s="399"/>
      <c r="C28" s="494"/>
      <c r="D28" s="478"/>
      <c r="E28" s="495"/>
      <c r="F28" s="379"/>
      <c r="G28" s="496"/>
      <c r="H28" s="141"/>
    </row>
    <row r="29" spans="1:8" ht="15.75">
      <c r="A29" s="212"/>
      <c r="B29" s="399"/>
      <c r="C29" s="494"/>
      <c r="D29" s="478"/>
      <c r="E29" s="495"/>
      <c r="F29" s="379"/>
      <c r="G29" s="496"/>
      <c r="H29" s="141"/>
    </row>
    <row r="30" spans="1:8" ht="15.75">
      <c r="A30" s="212"/>
      <c r="B30" s="399"/>
      <c r="C30" s="494"/>
      <c r="D30" s="478"/>
      <c r="E30" s="495"/>
      <c r="F30" s="478"/>
      <c r="G30" s="496"/>
      <c r="H30" s="141"/>
    </row>
    <row r="31" spans="1:8" ht="15.75">
      <c r="A31" s="212"/>
      <c r="B31" s="399"/>
      <c r="C31" s="494"/>
      <c r="D31" s="478"/>
      <c r="E31" s="495"/>
      <c r="F31" s="379"/>
      <c r="G31" s="496"/>
      <c r="H31" s="141"/>
    </row>
    <row r="32" spans="1:8" ht="15.75">
      <c r="A32" s="212"/>
      <c r="B32" s="476"/>
      <c r="C32" s="477"/>
      <c r="D32" s="478"/>
      <c r="E32" s="495"/>
      <c r="F32" s="478"/>
      <c r="G32" s="496"/>
      <c r="H32" s="141"/>
    </row>
    <row r="33" spans="1:16" ht="15.75">
      <c r="A33" s="212"/>
      <c r="B33" s="476"/>
      <c r="C33" s="477"/>
      <c r="D33" s="478"/>
      <c r="E33" s="495"/>
      <c r="F33" s="379"/>
      <c r="G33" s="496"/>
      <c r="H33" s="141"/>
    </row>
    <row r="34" spans="1:16" ht="20.25" customHeight="1">
      <c r="A34" s="212"/>
      <c r="B34" s="476"/>
      <c r="C34" s="477"/>
      <c r="D34" s="478"/>
      <c r="E34" s="495"/>
      <c r="F34" s="379"/>
      <c r="G34" s="496"/>
      <c r="H34" s="141"/>
    </row>
    <row r="35" spans="1:16" ht="15.75">
      <c r="A35" s="212"/>
      <c r="B35" s="476"/>
      <c r="C35" s="477"/>
      <c r="D35" s="478"/>
      <c r="E35" s="495"/>
      <c r="F35" s="478"/>
      <c r="G35" s="496"/>
      <c r="H35" s="141"/>
    </row>
    <row r="36" spans="1:16" ht="15.75">
      <c r="A36" s="212"/>
      <c r="B36" s="476"/>
      <c r="C36" s="477"/>
      <c r="D36" s="478"/>
      <c r="E36" s="495"/>
      <c r="F36" s="478"/>
      <c r="G36" s="496"/>
      <c r="H36" s="141"/>
    </row>
    <row r="37" spans="1:16" ht="15.75">
      <c r="A37" s="212"/>
      <c r="B37" s="476"/>
      <c r="C37" s="477"/>
      <c r="D37" s="478"/>
      <c r="E37" s="495"/>
      <c r="F37" s="478"/>
      <c r="G37" s="496"/>
      <c r="H37" s="141"/>
      <c r="J37" s="349"/>
    </row>
    <row r="38" spans="1:16" ht="15.75">
      <c r="A38" s="212"/>
      <c r="B38" s="476"/>
      <c r="C38" s="477"/>
      <c r="D38" s="478"/>
      <c r="E38" s="495"/>
      <c r="F38" s="478"/>
      <c r="G38" s="496"/>
      <c r="H38" s="141"/>
    </row>
    <row r="39" spans="1:16" ht="15.75">
      <c r="A39" s="212"/>
      <c r="B39" s="476"/>
      <c r="C39" s="477"/>
      <c r="D39" s="478"/>
      <c r="E39" s="379"/>
      <c r="F39" s="478"/>
      <c r="G39" s="218"/>
      <c r="H39" s="141"/>
    </row>
    <row r="40" spans="1:16" ht="15.75">
      <c r="A40" s="212"/>
      <c r="B40" s="476"/>
      <c r="C40" s="477"/>
      <c r="D40" s="478"/>
      <c r="E40" s="379"/>
      <c r="F40" s="478"/>
      <c r="G40" s="218"/>
      <c r="H40" s="141"/>
    </row>
    <row r="41" spans="1:16">
      <c r="A41" s="383" t="s">
        <v>480</v>
      </c>
      <c r="B41" s="384"/>
      <c r="C41" s="385"/>
      <c r="D41" s="386"/>
      <c r="E41" s="386"/>
      <c r="F41" s="387"/>
      <c r="G41" s="388">
        <v>0</v>
      </c>
    </row>
    <row r="42" spans="1:16">
      <c r="B42" s="221" t="s">
        <v>107</v>
      </c>
      <c r="F42" s="222"/>
    </row>
    <row r="43" spans="1:16">
      <c r="F43" s="220"/>
      <c r="G43" s="220"/>
    </row>
    <row r="44" spans="1:16">
      <c r="C44" s="223"/>
      <c r="F44" s="223"/>
      <c r="G44" s="224"/>
    </row>
    <row r="45" spans="1:16">
      <c r="A45" s="220"/>
      <c r="C45" s="225" t="s">
        <v>271</v>
      </c>
      <c r="F45" s="226" t="s">
        <v>276</v>
      </c>
      <c r="G45" s="224"/>
      <c r="H45" s="220"/>
      <c r="I45" s="220"/>
      <c r="J45" s="220"/>
    </row>
    <row r="46" spans="1:16">
      <c r="A46" s="220"/>
      <c r="C46" s="227" t="s">
        <v>140</v>
      </c>
      <c r="F46" s="219" t="s">
        <v>272</v>
      </c>
      <c r="G46" s="220"/>
      <c r="H46" s="220"/>
      <c r="I46" s="220"/>
      <c r="J46" s="220"/>
    </row>
    <row r="47" spans="1:16">
      <c r="H47" s="220"/>
      <c r="I47" s="220"/>
      <c r="J47" s="220"/>
      <c r="P47" s="346"/>
    </row>
    <row r="48" spans="1:16">
      <c r="H48" s="220"/>
      <c r="I48" s="220"/>
      <c r="J48" s="220"/>
    </row>
    <row r="49" spans="1:15">
      <c r="H49" s="220"/>
      <c r="I49" s="220"/>
      <c r="J49" s="220"/>
    </row>
    <row r="50" spans="1:15">
      <c r="H50" s="220"/>
      <c r="I50" s="220"/>
      <c r="J50" s="220"/>
    </row>
    <row r="51" spans="1:15" s="220" customFormat="1" ht="12.75"/>
    <row r="52" spans="1:15" s="220" customFormat="1" ht="12.75"/>
    <row r="53" spans="1:15" s="220" customFormat="1">
      <c r="H53" s="347" t="e">
        <f>IF(ISBLANK(#REF!),"",H43+#REF!-#REF!)</f>
        <v>#REF!</v>
      </c>
    </row>
    <row r="54" spans="1:15" s="220" customFormat="1">
      <c r="A54" s="213"/>
      <c r="B54" s="497"/>
      <c r="C54" s="498"/>
      <c r="D54" s="499"/>
      <c r="E54" s="499"/>
      <c r="F54" s="499"/>
      <c r="G54" s="374"/>
    </row>
    <row r="55" spans="1:15" s="220" customFormat="1">
      <c r="A55" s="213"/>
      <c r="B55" s="497"/>
      <c r="C55" s="498"/>
      <c r="D55" s="499"/>
      <c r="E55" s="499"/>
      <c r="F55" s="499"/>
      <c r="G55" s="374"/>
    </row>
    <row r="56" spans="1:15" s="220" customFormat="1">
      <c r="A56" s="213"/>
      <c r="B56" s="497"/>
      <c r="C56" s="498"/>
      <c r="D56" s="499"/>
      <c r="E56" s="499"/>
      <c r="F56" s="499"/>
      <c r="G56" s="374"/>
    </row>
    <row r="57" spans="1:15" s="220" customFormat="1">
      <c r="A57" s="213"/>
      <c r="B57" s="497"/>
      <c r="C57" s="213"/>
      <c r="D57" s="214"/>
      <c r="E57" s="214"/>
      <c r="F57" s="499"/>
      <c r="G57" s="374"/>
    </row>
    <row r="58" spans="1:15" s="220" customFormat="1">
      <c r="A58" s="213"/>
      <c r="B58" s="497"/>
      <c r="C58" s="213"/>
      <c r="D58" s="214"/>
      <c r="E58" s="214"/>
      <c r="F58" s="214"/>
      <c r="G58" s="374"/>
      <c r="L58" s="359"/>
    </row>
    <row r="59" spans="1:15" s="220" customFormat="1">
      <c r="A59" s="213"/>
      <c r="B59" s="497"/>
      <c r="C59" s="213"/>
      <c r="D59" s="214"/>
      <c r="E59" s="214"/>
      <c r="F59" s="499"/>
      <c r="G59" s="374"/>
    </row>
    <row r="60" spans="1:15" s="220" customFormat="1">
      <c r="A60" s="213"/>
      <c r="B60" s="497"/>
      <c r="C60" s="213"/>
      <c r="D60" s="214"/>
      <c r="E60" s="214"/>
      <c r="F60" s="499"/>
      <c r="G60" s="374"/>
    </row>
    <row r="61" spans="1:15" s="220" customFormat="1">
      <c r="A61" s="213"/>
      <c r="B61" s="497"/>
      <c r="C61" s="213"/>
      <c r="D61" s="214"/>
      <c r="E61" s="214"/>
      <c r="F61" s="214"/>
      <c r="G61" s="374"/>
      <c r="O61" s="375"/>
    </row>
    <row r="62" spans="1:15" s="220" customFormat="1">
      <c r="A62" s="213"/>
      <c r="B62" s="497"/>
      <c r="C62" s="213"/>
      <c r="D62" s="214"/>
      <c r="E62" s="214"/>
      <c r="F62" s="214"/>
      <c r="G62" s="374"/>
    </row>
    <row r="63" spans="1:15" s="220" customFormat="1">
      <c r="A63" s="213"/>
      <c r="B63" s="497"/>
      <c r="C63" s="213"/>
      <c r="D63" s="214"/>
      <c r="E63" s="214"/>
      <c r="F63" s="357"/>
      <c r="G63" s="358"/>
    </row>
    <row r="64" spans="1:15" ht="15.75">
      <c r="A64" s="213"/>
      <c r="B64" s="371"/>
      <c r="C64" s="356"/>
      <c r="D64" s="357"/>
      <c r="E64" s="214"/>
      <c r="F64" s="357"/>
      <c r="G64" s="374"/>
      <c r="K64" s="346"/>
    </row>
    <row r="65" spans="1:10" ht="15.75">
      <c r="A65" s="213"/>
      <c r="B65" s="371"/>
      <c r="C65" s="356"/>
      <c r="D65" s="357"/>
      <c r="E65" s="214"/>
      <c r="F65" s="357"/>
      <c r="G65" s="358"/>
    </row>
    <row r="66" spans="1:10" ht="15.75">
      <c r="A66" s="213"/>
      <c r="B66" s="371"/>
      <c r="C66" s="356"/>
      <c r="D66" s="357"/>
      <c r="E66" s="214"/>
      <c r="F66" s="357"/>
      <c r="G66" s="358"/>
      <c r="I66" s="352"/>
    </row>
    <row r="67" spans="1:10" ht="15.75">
      <c r="A67" s="464"/>
      <c r="B67" s="500"/>
      <c r="C67" s="356"/>
      <c r="D67" s="357"/>
      <c r="E67" s="357"/>
      <c r="F67" s="357"/>
      <c r="G67" s="358"/>
      <c r="I67" s="352"/>
    </row>
    <row r="68" spans="1:10" ht="15.75">
      <c r="A68" s="464"/>
      <c r="B68" s="500"/>
      <c r="C68" s="356"/>
      <c r="D68" s="357"/>
      <c r="E68" s="357"/>
      <c r="F68" s="357"/>
      <c r="G68" s="358"/>
    </row>
    <row r="69" spans="1:10" ht="15.75">
      <c r="A69" s="464"/>
      <c r="B69" s="500"/>
      <c r="C69" s="356"/>
      <c r="D69" s="357"/>
      <c r="E69" s="357"/>
      <c r="F69" s="357"/>
      <c r="G69" s="358"/>
    </row>
    <row r="70" spans="1:10">
      <c r="A70" s="464"/>
      <c r="B70" s="472"/>
      <c r="C70" s="501"/>
      <c r="D70" s="501"/>
      <c r="E70" s="357"/>
      <c r="F70" s="472"/>
      <c r="G70" s="358" t="str">
        <f t="shared" ref="G70" si="1">IF(ISBLANK(B70),"",G69+C70-D70)</f>
        <v/>
      </c>
    </row>
    <row r="71" spans="1:10" ht="18" customHeight="1">
      <c r="J71" s="348"/>
    </row>
    <row r="80" spans="1:10">
      <c r="I80" s="345"/>
    </row>
    <row r="81" spans="1:18" ht="15.75">
      <c r="R81" s="360"/>
    </row>
    <row r="83" spans="1:18">
      <c r="A83"/>
      <c r="B83"/>
      <c r="C83"/>
      <c r="D83"/>
      <c r="E83"/>
      <c r="F83"/>
      <c r="G83"/>
      <c r="J83" s="352"/>
    </row>
    <row r="87" spans="1:18">
      <c r="A87" s="353"/>
      <c r="B87" s="351"/>
      <c r="C87" s="377"/>
      <c r="D87" s="351"/>
      <c r="E87" s="351"/>
      <c r="F87" s="351"/>
      <c r="G87" s="354"/>
    </row>
    <row r="88" spans="1:18">
      <c r="A88" s="353"/>
      <c r="B88" s="351"/>
      <c r="C88" s="378"/>
      <c r="D88" s="354"/>
      <c r="E88" s="354"/>
      <c r="F88" s="354"/>
      <c r="G88" s="354"/>
    </row>
    <row r="89" spans="1:18">
      <c r="A89" s="26"/>
      <c r="B89" s="149"/>
      <c r="C89" s="354"/>
      <c r="D89" s="149"/>
      <c r="E89" s="149"/>
      <c r="F89" s="149"/>
      <c r="G89" s="149"/>
    </row>
    <row r="90" spans="1:18">
      <c r="A90" s="363"/>
      <c r="B90" s="98"/>
      <c r="C90" s="98"/>
      <c r="D90" s="98"/>
      <c r="E90" s="98"/>
      <c r="F90" s="98"/>
      <c r="G90" s="138"/>
    </row>
    <row r="91" spans="1:18">
      <c r="A91" s="350"/>
      <c r="B91" s="350"/>
      <c r="C91" s="350"/>
      <c r="D91" s="350"/>
      <c r="E91" s="350"/>
      <c r="F91" s="353"/>
      <c r="G91" s="353"/>
      <c r="N91" s="376"/>
    </row>
    <row r="92" spans="1:18">
      <c r="A92"/>
      <c r="B92"/>
      <c r="C92"/>
      <c r="D92"/>
      <c r="E92"/>
      <c r="F92"/>
      <c r="G92"/>
    </row>
    <row r="93" spans="1:18">
      <c r="A93" s="353"/>
      <c r="B93" s="351"/>
      <c r="C93" s="351"/>
      <c r="D93" s="351"/>
      <c r="E93" s="351"/>
      <c r="F93" s="351"/>
      <c r="G93" s="354"/>
    </row>
    <row r="94" spans="1:18">
      <c r="A94" s="257"/>
      <c r="B94" s="257"/>
      <c r="C94" s="257"/>
      <c r="D94" s="257"/>
      <c r="E94" s="257"/>
      <c r="F94" s="257"/>
      <c r="G94" s="257"/>
    </row>
    <row r="95" spans="1:18">
      <c r="A95" s="98"/>
      <c r="B95" s="98"/>
      <c r="C95" s="98"/>
      <c r="D95" s="98"/>
      <c r="E95" s="98"/>
      <c r="F95" s="98"/>
      <c r="G95" s="98"/>
    </row>
    <row r="96" spans="1:18">
      <c r="A96" s="98"/>
      <c r="B96" s="98"/>
      <c r="C96" s="98"/>
      <c r="D96" s="98"/>
      <c r="E96" s="98"/>
      <c r="F96" s="98"/>
      <c r="G96" s="98"/>
    </row>
    <row r="97" spans="1:7">
      <c r="A97" s="364"/>
      <c r="B97" s="364"/>
      <c r="C97" s="365"/>
      <c r="D97" s="365"/>
      <c r="E97" s="365"/>
      <c r="F97" s="364"/>
      <c r="G97" s="365"/>
    </row>
    <row r="98" spans="1:7">
      <c r="A98" s="366"/>
      <c r="B98" s="361"/>
      <c r="C98" s="361"/>
      <c r="D98" s="362"/>
      <c r="E98" s="362"/>
      <c r="F98" s="362"/>
      <c r="G98" s="362"/>
    </row>
    <row r="99" spans="1:7" ht="15.75">
      <c r="A99" s="361"/>
      <c r="B99" s="367"/>
      <c r="C99" s="368"/>
      <c r="D99" s="369"/>
      <c r="E99" s="369"/>
      <c r="F99" s="369"/>
      <c r="G99" s="370"/>
    </row>
    <row r="100" spans="1:7" ht="15.75">
      <c r="A100" s="361"/>
      <c r="B100" s="367"/>
      <c r="C100" s="368"/>
      <c r="D100" s="369"/>
      <c r="E100" s="369"/>
      <c r="F100" s="369"/>
      <c r="G100" s="370"/>
    </row>
    <row r="101" spans="1:7" ht="15.75">
      <c r="A101" s="361"/>
      <c r="B101" s="367"/>
      <c r="C101" s="368"/>
      <c r="D101" s="369"/>
      <c r="E101" s="369"/>
      <c r="F101" s="369"/>
      <c r="G101" s="370"/>
    </row>
    <row r="102" spans="1:7" ht="15.75">
      <c r="A102" s="361"/>
      <c r="B102" s="367"/>
      <c r="C102" s="368"/>
      <c r="D102" s="369"/>
      <c r="E102" s="369"/>
      <c r="F102" s="369"/>
      <c r="G102" s="370"/>
    </row>
    <row r="103" spans="1:7" ht="15.75">
      <c r="A103" s="361"/>
      <c r="B103" s="367"/>
      <c r="C103" s="368"/>
      <c r="D103" s="369"/>
      <c r="E103" s="369"/>
      <c r="F103" s="369"/>
      <c r="G103" s="370"/>
    </row>
    <row r="104" spans="1:7" ht="15.75">
      <c r="A104" s="361"/>
      <c r="B104" s="367"/>
      <c r="C104" s="368"/>
      <c r="D104" s="369"/>
      <c r="E104" s="369"/>
      <c r="F104" s="369"/>
      <c r="G104" s="370"/>
    </row>
    <row r="105" spans="1:7" ht="15.75">
      <c r="A105" s="361"/>
      <c r="B105" s="367"/>
      <c r="C105" s="368"/>
      <c r="D105" s="369"/>
      <c r="E105" s="369"/>
      <c r="F105" s="369"/>
      <c r="G105" s="370"/>
    </row>
    <row r="106" spans="1:7" ht="15.75">
      <c r="A106" s="361"/>
      <c r="B106" s="367"/>
      <c r="C106" s="368"/>
      <c r="D106" s="369"/>
      <c r="E106" s="369"/>
      <c r="F106" s="369"/>
      <c r="G106" s="370"/>
    </row>
    <row r="107" spans="1:7" ht="15.75">
      <c r="A107" s="361"/>
      <c r="B107" s="367"/>
      <c r="C107" s="368"/>
      <c r="D107" s="369"/>
      <c r="E107" s="369"/>
      <c r="F107" s="369"/>
      <c r="G107" s="370"/>
    </row>
    <row r="108" spans="1:7" ht="15.75">
      <c r="A108" s="361"/>
      <c r="B108" s="367"/>
      <c r="C108" s="368"/>
      <c r="D108" s="369"/>
      <c r="E108" s="369"/>
      <c r="F108" s="369"/>
      <c r="G108" s="370"/>
    </row>
    <row r="109" spans="1:7" ht="15.75">
      <c r="A109" s="361"/>
      <c r="B109" s="367"/>
      <c r="C109" s="368"/>
      <c r="D109" s="369"/>
      <c r="E109" s="369"/>
      <c r="F109" s="369"/>
      <c r="G109" s="370"/>
    </row>
    <row r="110" spans="1:7" ht="15.75">
      <c r="A110" s="213"/>
      <c r="B110" s="355"/>
      <c r="C110" s="356"/>
      <c r="D110" s="357"/>
      <c r="E110" s="357"/>
      <c r="F110" s="357"/>
      <c r="G110" s="358"/>
    </row>
    <row r="111" spans="1:7" ht="15.75">
      <c r="A111" s="213"/>
      <c r="B111" s="355"/>
      <c r="C111" s="356"/>
      <c r="D111" s="357"/>
      <c r="E111" s="357"/>
      <c r="F111" s="357"/>
      <c r="G111" s="358"/>
    </row>
    <row r="112" spans="1:7" ht="15.75">
      <c r="A112" s="213"/>
      <c r="B112" s="355"/>
      <c r="C112" s="356"/>
      <c r="D112" s="357"/>
      <c r="E112" s="357"/>
      <c r="F112" s="357"/>
      <c r="G112" s="358"/>
    </row>
    <row r="113" spans="1:7" ht="15.75">
      <c r="A113" s="213"/>
      <c r="B113" s="355"/>
      <c r="C113" s="356"/>
      <c r="D113" s="357"/>
      <c r="E113" s="357"/>
      <c r="F113" s="357"/>
      <c r="G113" s="358"/>
    </row>
    <row r="114" spans="1:7" ht="15.75">
      <c r="A114" s="213"/>
      <c r="B114" s="355"/>
      <c r="C114" s="356"/>
      <c r="D114" s="357"/>
      <c r="E114" s="357"/>
      <c r="F114" s="357"/>
      <c r="G114" s="358"/>
    </row>
    <row r="115" spans="1:7" ht="15.75">
      <c r="A115" s="213"/>
      <c r="B115" s="355"/>
      <c r="C115" s="356"/>
      <c r="D115" s="357"/>
      <c r="E115" s="357"/>
      <c r="F115" s="357"/>
      <c r="G115" s="358"/>
    </row>
    <row r="116" spans="1:7" ht="15.75">
      <c r="A116" s="213"/>
      <c r="B116" s="355"/>
      <c r="C116" s="356"/>
      <c r="D116" s="357"/>
      <c r="E116" s="357"/>
      <c r="F116" s="357"/>
      <c r="G116" s="358"/>
    </row>
    <row r="117" spans="1:7" ht="15.75">
      <c r="A117" s="213"/>
      <c r="B117" s="355"/>
      <c r="C117" s="356"/>
      <c r="D117" s="357"/>
      <c r="E117" s="357"/>
      <c r="F117" s="357"/>
      <c r="G117" s="358"/>
    </row>
    <row r="118" spans="1:7" ht="15.75">
      <c r="A118" s="213"/>
      <c r="B118" s="355"/>
      <c r="C118" s="356"/>
      <c r="D118" s="357"/>
      <c r="E118" s="357"/>
      <c r="F118" s="357"/>
      <c r="G118" s="358"/>
    </row>
    <row r="119" spans="1:7" ht="15.75">
      <c r="A119" s="213"/>
      <c r="B119" s="355"/>
      <c r="C119" s="356"/>
      <c r="D119" s="357"/>
      <c r="E119" s="357"/>
      <c r="F119" s="357"/>
      <c r="G119" s="358"/>
    </row>
    <row r="120" spans="1:7" ht="15.75">
      <c r="A120" s="213"/>
      <c r="B120" s="355"/>
      <c r="C120" s="356"/>
      <c r="D120" s="357"/>
      <c r="E120" s="357"/>
      <c r="F120" s="357"/>
      <c r="G120" s="358"/>
    </row>
    <row r="121" spans="1:7" ht="15.75">
      <c r="A121" s="213"/>
      <c r="B121" s="355"/>
      <c r="C121" s="356"/>
      <c r="D121" s="357"/>
      <c r="E121" s="357"/>
      <c r="F121" s="357"/>
      <c r="G121" s="358"/>
    </row>
    <row r="122" spans="1:7" ht="15.75">
      <c r="A122" s="213"/>
      <c r="B122" s="355"/>
      <c r="C122" s="356"/>
      <c r="D122" s="357"/>
      <c r="E122" s="357"/>
      <c r="F122" s="357"/>
      <c r="G122" s="358"/>
    </row>
    <row r="123" spans="1:7" ht="15.75">
      <c r="A123" s="213"/>
      <c r="B123" s="355"/>
      <c r="C123" s="356"/>
      <c r="D123" s="357"/>
      <c r="E123" s="357"/>
      <c r="F123" s="357"/>
      <c r="G123" s="358"/>
    </row>
    <row r="124" spans="1:7" ht="15.75">
      <c r="A124" s="213"/>
      <c r="B124" s="355"/>
      <c r="C124" s="356"/>
      <c r="D124" s="357"/>
      <c r="E124" s="357"/>
      <c r="F124" s="357"/>
      <c r="G124" s="358"/>
    </row>
    <row r="125" spans="1:7" ht="15.75">
      <c r="A125" s="213"/>
      <c r="B125" s="355"/>
      <c r="C125" s="356"/>
      <c r="D125" s="357"/>
      <c r="E125" s="357"/>
      <c r="F125" s="357"/>
      <c r="G125" s="358"/>
    </row>
    <row r="126" spans="1:7" ht="15.75">
      <c r="A126" s="213"/>
      <c r="B126" s="355"/>
      <c r="C126" s="356"/>
      <c r="D126" s="357"/>
      <c r="E126" s="357"/>
      <c r="F126" s="357"/>
      <c r="G126" s="358"/>
    </row>
    <row r="127" spans="1:7" ht="15.75">
      <c r="A127" s="213"/>
      <c r="B127" s="355"/>
      <c r="C127" s="356"/>
      <c r="D127" s="357"/>
      <c r="E127" s="357"/>
      <c r="F127" s="357"/>
      <c r="G127" s="358"/>
    </row>
    <row r="128" spans="1:7" ht="15.75">
      <c r="A128" s="213"/>
      <c r="B128" s="355"/>
      <c r="C128" s="356"/>
      <c r="D128" s="357"/>
      <c r="E128" s="357"/>
      <c r="F128" s="357"/>
      <c r="G128" s="358"/>
    </row>
    <row r="129" spans="1:7" ht="15.75">
      <c r="A129" s="213"/>
      <c r="B129" s="355"/>
      <c r="C129" s="356"/>
      <c r="D129" s="357"/>
      <c r="E129" s="357"/>
      <c r="F129" s="357"/>
      <c r="G129" s="358"/>
    </row>
    <row r="130" spans="1:7" ht="15.75">
      <c r="A130" s="213"/>
      <c r="B130" s="355"/>
      <c r="C130" s="356"/>
      <c r="D130" s="357"/>
      <c r="E130" s="357"/>
      <c r="F130" s="357"/>
      <c r="G130" s="358"/>
    </row>
    <row r="131" spans="1:7" ht="15.75">
      <c r="A131" s="213"/>
      <c r="B131" s="355"/>
      <c r="C131" s="356"/>
      <c r="D131" s="357"/>
      <c r="E131" s="357"/>
      <c r="F131" s="357"/>
      <c r="G131" s="358"/>
    </row>
    <row r="132" spans="1:7" ht="15.75">
      <c r="A132" s="213"/>
      <c r="B132" s="355"/>
      <c r="C132" s="356"/>
      <c r="D132" s="357"/>
      <c r="E132" s="357"/>
      <c r="F132" s="357"/>
      <c r="G132" s="358"/>
    </row>
    <row r="133" spans="1:7" ht="15.75">
      <c r="A133" s="213"/>
      <c r="B133" s="355"/>
      <c r="C133" s="356"/>
      <c r="D133" s="357"/>
      <c r="E133" s="357"/>
      <c r="F133" s="357"/>
      <c r="G133" s="358"/>
    </row>
    <row r="134" spans="1:7" ht="15.75">
      <c r="A134" s="213"/>
      <c r="B134" s="355"/>
      <c r="C134" s="356"/>
      <c r="D134" s="357"/>
      <c r="E134" s="357"/>
      <c r="F134" s="357"/>
      <c r="G134" s="358"/>
    </row>
    <row r="135" spans="1:7" ht="15.75">
      <c r="A135" s="213"/>
      <c r="B135" s="355"/>
      <c r="C135" s="356"/>
      <c r="D135" s="357"/>
      <c r="E135" s="357"/>
      <c r="F135" s="357"/>
      <c r="G135" s="358"/>
    </row>
    <row r="136" spans="1:7" ht="15.75">
      <c r="A136" s="213"/>
      <c r="B136" s="355"/>
      <c r="C136" s="356"/>
      <c r="D136" s="357"/>
      <c r="E136" s="357"/>
      <c r="F136" s="357"/>
      <c r="G136" s="358"/>
    </row>
    <row r="137" spans="1:7" ht="15.75">
      <c r="A137" s="213"/>
      <c r="B137" s="355"/>
      <c r="C137" s="356"/>
      <c r="D137" s="357"/>
      <c r="E137" s="357"/>
      <c r="F137" s="357"/>
      <c r="G137" s="358"/>
    </row>
    <row r="138" spans="1:7" ht="15.75">
      <c r="A138" s="213"/>
      <c r="B138" s="355"/>
      <c r="C138" s="356"/>
      <c r="D138" s="357"/>
      <c r="E138" s="357"/>
      <c r="F138" s="357"/>
      <c r="G138" s="358"/>
    </row>
    <row r="139" spans="1:7" ht="15.75">
      <c r="A139" s="213"/>
      <c r="B139" s="355"/>
      <c r="C139" s="356"/>
      <c r="D139" s="357"/>
      <c r="E139" s="357"/>
      <c r="F139" s="357"/>
      <c r="G139" s="358"/>
    </row>
    <row r="140" spans="1:7" ht="15.75">
      <c r="A140" s="213"/>
      <c r="B140" s="355"/>
      <c r="C140" s="356"/>
      <c r="D140" s="357"/>
      <c r="E140" s="357"/>
      <c r="F140" s="357"/>
      <c r="G140" s="358"/>
    </row>
    <row r="141" spans="1:7" ht="15.75">
      <c r="A141" s="213"/>
      <c r="B141" s="355"/>
      <c r="C141" s="356"/>
      <c r="D141" s="357"/>
      <c r="E141" s="357"/>
      <c r="F141" s="357"/>
      <c r="G141" s="358"/>
    </row>
    <row r="142" spans="1:7" ht="15.75">
      <c r="A142" s="213"/>
      <c r="B142" s="371"/>
      <c r="C142" s="372"/>
      <c r="D142" s="373"/>
      <c r="E142" s="373"/>
      <c r="F142" s="373"/>
      <c r="G142" s="374"/>
    </row>
    <row r="143" spans="1:7" ht="15.75">
      <c r="A143" s="213"/>
      <c r="B143" s="371"/>
      <c r="C143" s="372"/>
      <c r="D143" s="373"/>
      <c r="E143" s="373"/>
      <c r="F143" s="373"/>
      <c r="G143" s="374"/>
    </row>
    <row r="144" spans="1:7" ht="15.75">
      <c r="A144" s="213"/>
      <c r="B144" s="371"/>
      <c r="C144" s="372"/>
      <c r="D144" s="373"/>
      <c r="E144" s="373"/>
      <c r="F144" s="373"/>
      <c r="G144" s="374"/>
    </row>
    <row r="145" spans="1:7" ht="15.75">
      <c r="A145" s="213"/>
      <c r="B145" s="371"/>
      <c r="C145" s="372"/>
      <c r="D145" s="373"/>
      <c r="E145" s="373"/>
      <c r="F145" s="373"/>
      <c r="G145" s="374"/>
    </row>
    <row r="146" spans="1:7" ht="15.75">
      <c r="A146" s="213"/>
      <c r="B146" s="371"/>
      <c r="C146" s="372"/>
      <c r="D146" s="373"/>
      <c r="E146" s="373"/>
      <c r="F146" s="373"/>
      <c r="G146" s="374"/>
    </row>
    <row r="147" spans="1:7" ht="15.75">
      <c r="A147" s="213"/>
      <c r="B147" s="371"/>
      <c r="C147" s="372"/>
      <c r="D147" s="373"/>
      <c r="E147" s="373"/>
      <c r="F147" s="373"/>
      <c r="G147" s="374"/>
    </row>
    <row r="148" spans="1:7" ht="15.75">
      <c r="A148" s="213"/>
      <c r="B148" s="371"/>
      <c r="C148" s="372"/>
      <c r="D148" s="373"/>
      <c r="E148" s="373"/>
      <c r="F148" s="373"/>
      <c r="G148" s="374"/>
    </row>
    <row r="149" spans="1:7" ht="15.75">
      <c r="A149" s="213"/>
      <c r="B149" s="371"/>
      <c r="C149" s="372"/>
      <c r="D149" s="373"/>
      <c r="E149" s="373"/>
      <c r="F149" s="373"/>
      <c r="G149" s="374"/>
    </row>
    <row r="150" spans="1:7" ht="15.75">
      <c r="A150" s="213"/>
      <c r="B150" s="371"/>
      <c r="C150" s="372"/>
      <c r="D150" s="373"/>
      <c r="E150" s="373"/>
      <c r="F150" s="373"/>
      <c r="G150" s="374"/>
    </row>
  </sheetData>
  <mergeCells count="1">
    <mergeCell ref="G2:H2"/>
  </mergeCells>
  <dataValidations count="1">
    <dataValidation allowBlank="1" showInputMessage="1" showErrorMessage="1" prompt="თვე/დღე/წელი" sqref="B99:B150 B54:B69 B10:B40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3" t="s">
        <v>310</v>
      </c>
      <c r="B1" s="174"/>
      <c r="C1" s="174"/>
      <c r="D1" s="174"/>
      <c r="E1" s="174"/>
      <c r="F1" s="99"/>
      <c r="G1" s="99"/>
      <c r="H1" s="99"/>
      <c r="I1" s="679" t="s">
        <v>110</v>
      </c>
      <c r="J1" s="679"/>
      <c r="K1" s="180"/>
    </row>
    <row r="2" spans="1:12" s="22" customFormat="1" ht="15">
      <c r="A2" s="141" t="s">
        <v>141</v>
      </c>
      <c r="B2" s="174"/>
      <c r="C2" s="174"/>
      <c r="D2" s="174"/>
      <c r="E2" s="174"/>
      <c r="F2" s="175"/>
      <c r="G2" s="176"/>
      <c r="H2" s="176"/>
      <c r="I2" s="669" t="s">
        <v>597</v>
      </c>
      <c r="J2" s="670"/>
      <c r="K2" s="180"/>
    </row>
    <row r="3" spans="1:12" s="22" customFormat="1" ht="15">
      <c r="A3" s="174"/>
      <c r="B3" s="174"/>
      <c r="C3" s="174"/>
      <c r="D3" s="174"/>
      <c r="E3" s="174"/>
      <c r="F3" s="175"/>
      <c r="G3" s="176"/>
      <c r="H3" s="176"/>
      <c r="I3" s="177"/>
      <c r="J3" s="96"/>
      <c r="K3" s="180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8"/>
      <c r="G4" s="98"/>
      <c r="H4" s="98"/>
      <c r="I4" s="162"/>
      <c r="J4" s="97"/>
      <c r="K4" s="141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58"/>
      <c r="H5" s="58"/>
      <c r="I5" s="168"/>
      <c r="J5" s="58"/>
      <c r="K5" s="141"/>
    </row>
    <row r="6" spans="1:12" s="22" customFormat="1" ht="13.5">
      <c r="A6" s="178"/>
      <c r="B6" s="179"/>
      <c r="C6" s="179"/>
      <c r="D6" s="174"/>
      <c r="E6" s="174"/>
      <c r="F6" s="174"/>
      <c r="G6" s="174"/>
      <c r="H6" s="174"/>
      <c r="I6" s="174"/>
      <c r="J6" s="174"/>
      <c r="K6" s="180"/>
    </row>
    <row r="7" spans="1:12" ht="45">
      <c r="A7" s="169"/>
      <c r="B7" s="681" t="s">
        <v>221</v>
      </c>
      <c r="C7" s="681"/>
      <c r="D7" s="681" t="s">
        <v>298</v>
      </c>
      <c r="E7" s="681"/>
      <c r="F7" s="681" t="s">
        <v>299</v>
      </c>
      <c r="G7" s="681"/>
      <c r="H7" s="192" t="s">
        <v>285</v>
      </c>
      <c r="I7" s="681" t="s">
        <v>224</v>
      </c>
      <c r="J7" s="681"/>
      <c r="K7" s="181"/>
    </row>
    <row r="8" spans="1:12" ht="15">
      <c r="A8" s="170" t="s">
        <v>116</v>
      </c>
      <c r="B8" s="171" t="s">
        <v>223</v>
      </c>
      <c r="C8" s="172" t="s">
        <v>222</v>
      </c>
      <c r="D8" s="171" t="s">
        <v>223</v>
      </c>
      <c r="E8" s="172" t="s">
        <v>222</v>
      </c>
      <c r="F8" s="171" t="s">
        <v>223</v>
      </c>
      <c r="G8" s="172" t="s">
        <v>222</v>
      </c>
      <c r="H8" s="172" t="s">
        <v>222</v>
      </c>
      <c r="I8" s="171" t="s">
        <v>223</v>
      </c>
      <c r="J8" s="172" t="s">
        <v>222</v>
      </c>
      <c r="K8" s="181"/>
    </row>
    <row r="9" spans="1:12" ht="15">
      <c r="A9" s="59" t="s">
        <v>117</v>
      </c>
      <c r="B9" s="103">
        <f>SUM(B10,B14,B17)</f>
        <v>45</v>
      </c>
      <c r="C9" s="103">
        <f>SUM(C10,C14,C17)</f>
        <v>61105.919999999998</v>
      </c>
      <c r="D9" s="103">
        <f t="shared" ref="D9:J9" si="0">SUM(D10,D14,D17)</f>
        <v>0</v>
      </c>
      <c r="E9" s="103">
        <f>SUM(E10,E14,E17)</f>
        <v>0</v>
      </c>
      <c r="F9" s="103">
        <f t="shared" si="0"/>
        <v>0</v>
      </c>
      <c r="G9" s="103">
        <f>SUM(G10,G14,G17)</f>
        <v>0</v>
      </c>
      <c r="H9" s="103">
        <f>SUM(H10,H14,H17)</f>
        <v>0</v>
      </c>
      <c r="I9" s="103">
        <f>SUM(I10,I14,I17)</f>
        <v>45</v>
      </c>
      <c r="J9" s="103">
        <f t="shared" si="0"/>
        <v>61105.919999999998</v>
      </c>
      <c r="K9" s="181"/>
    </row>
    <row r="10" spans="1:12" ht="15">
      <c r="A10" s="60" t="s">
        <v>118</v>
      </c>
      <c r="B10" s="556">
        <f>SUM(B11:B13)</f>
        <v>0</v>
      </c>
      <c r="C10" s="556">
        <f>SUM(C11:C13)</f>
        <v>0</v>
      </c>
      <c r="D10" s="556">
        <f t="shared" ref="D10:J10" si="1">SUM(D11:D13)</f>
        <v>0</v>
      </c>
      <c r="E10" s="556">
        <f>SUM(E11:E13)</f>
        <v>0</v>
      </c>
      <c r="F10" s="556">
        <f t="shared" si="1"/>
        <v>0</v>
      </c>
      <c r="G10" s="556">
        <f>SUM(G11:G13)</f>
        <v>0</v>
      </c>
      <c r="H10" s="556">
        <f>SUM(H11:H13)</f>
        <v>0</v>
      </c>
      <c r="I10" s="556">
        <f>SUM(I11:I13)</f>
        <v>0</v>
      </c>
      <c r="J10" s="556">
        <f t="shared" si="1"/>
        <v>0</v>
      </c>
      <c r="K10" s="181"/>
    </row>
    <row r="11" spans="1:12" ht="15">
      <c r="A11" s="60" t="s">
        <v>119</v>
      </c>
      <c r="B11" s="548"/>
      <c r="C11" s="548"/>
      <c r="D11" s="548"/>
      <c r="E11" s="548"/>
      <c r="F11" s="548"/>
      <c r="G11" s="548"/>
      <c r="H11" s="548"/>
      <c r="I11" s="548"/>
      <c r="J11" s="548"/>
      <c r="K11" s="181"/>
    </row>
    <row r="12" spans="1:12" ht="15">
      <c r="A12" s="60" t="s">
        <v>120</v>
      </c>
      <c r="B12" s="548"/>
      <c r="C12" s="548"/>
      <c r="D12" s="548"/>
      <c r="E12" s="548"/>
      <c r="F12" s="548"/>
      <c r="G12" s="548"/>
      <c r="H12" s="548"/>
      <c r="I12" s="548"/>
      <c r="J12" s="548"/>
      <c r="K12" s="181"/>
    </row>
    <row r="13" spans="1:12" ht="15">
      <c r="A13" s="60" t="s">
        <v>121</v>
      </c>
      <c r="B13" s="548"/>
      <c r="C13" s="548"/>
      <c r="D13" s="548"/>
      <c r="E13" s="548"/>
      <c r="F13" s="548"/>
      <c r="G13" s="548"/>
      <c r="H13" s="548"/>
      <c r="I13" s="548"/>
      <c r="J13" s="548"/>
      <c r="K13" s="181"/>
    </row>
    <row r="14" spans="1:12" ht="15">
      <c r="A14" s="60" t="s">
        <v>122</v>
      </c>
      <c r="B14" s="556">
        <f>SUM(B15:B16)</f>
        <v>45</v>
      </c>
      <c r="C14" s="556">
        <v>61105.919999999998</v>
      </c>
      <c r="D14" s="556">
        <f t="shared" ref="D14:J14" si="2">SUM(D15:D16)</f>
        <v>0</v>
      </c>
      <c r="E14" s="556">
        <f>SUM(E15:E16)</f>
        <v>0</v>
      </c>
      <c r="F14" s="556">
        <f t="shared" si="2"/>
        <v>0</v>
      </c>
      <c r="G14" s="556">
        <f>SUM(G15:G16)</f>
        <v>0</v>
      </c>
      <c r="H14" s="556">
        <f>SUM(H15:H16)</f>
        <v>0</v>
      </c>
      <c r="I14" s="556">
        <f>SUM(I15:I16)</f>
        <v>45</v>
      </c>
      <c r="J14" s="556">
        <f t="shared" si="2"/>
        <v>61105.919999999998</v>
      </c>
      <c r="K14" s="181"/>
    </row>
    <row r="15" spans="1:12" ht="15">
      <c r="A15" s="60" t="s">
        <v>123</v>
      </c>
      <c r="B15" s="548">
        <v>1</v>
      </c>
      <c r="C15" s="548">
        <v>36480</v>
      </c>
      <c r="D15" s="548"/>
      <c r="E15" s="548"/>
      <c r="F15" s="548"/>
      <c r="G15" s="548"/>
      <c r="H15" s="548"/>
      <c r="I15" s="548">
        <f>B15+D15-F15</f>
        <v>1</v>
      </c>
      <c r="J15" s="548">
        <f>C15+E15-G15-H15</f>
        <v>36480</v>
      </c>
      <c r="K15" s="181"/>
    </row>
    <row r="16" spans="1:12" ht="15">
      <c r="A16" s="60" t="s">
        <v>124</v>
      </c>
      <c r="B16" s="548">
        <v>44</v>
      </c>
      <c r="C16" s="548">
        <v>24625.919999999998</v>
      </c>
      <c r="D16" s="548"/>
      <c r="E16" s="548"/>
      <c r="F16" s="548"/>
      <c r="G16" s="548"/>
      <c r="H16" s="548"/>
      <c r="I16" s="548">
        <f>B16+D16-F16</f>
        <v>44</v>
      </c>
      <c r="J16" s="548">
        <f>C16+E16-G16-H16</f>
        <v>24625.919999999998</v>
      </c>
      <c r="K16" s="181"/>
    </row>
    <row r="17" spans="1:11" ht="15">
      <c r="A17" s="60" t="s">
        <v>125</v>
      </c>
      <c r="B17" s="556">
        <f>SUM(B18:B19,B22,B23)</f>
        <v>0</v>
      </c>
      <c r="C17" s="556">
        <f>SUM(C18:C19,C22,C23)</f>
        <v>0</v>
      </c>
      <c r="D17" s="556">
        <f t="shared" ref="D17:J17" si="3">SUM(D18:D19,D22,D23)</f>
        <v>0</v>
      </c>
      <c r="E17" s="556">
        <f>SUM(E18:E19,E22,E23)</f>
        <v>0</v>
      </c>
      <c r="F17" s="556">
        <f t="shared" si="3"/>
        <v>0</v>
      </c>
      <c r="G17" s="556">
        <f>SUM(G18:G19,G22,G23)</f>
        <v>0</v>
      </c>
      <c r="H17" s="556">
        <f>SUM(H18:H19,H22,H23)</f>
        <v>0</v>
      </c>
      <c r="I17" s="556">
        <f>SUM(I18:I19,I22,I23)</f>
        <v>0</v>
      </c>
      <c r="J17" s="556">
        <f t="shared" si="3"/>
        <v>0</v>
      </c>
      <c r="K17" s="181"/>
    </row>
    <row r="18" spans="1:11" ht="15">
      <c r="A18" s="60" t="s">
        <v>126</v>
      </c>
      <c r="B18" s="548"/>
      <c r="C18" s="548"/>
      <c r="D18" s="548"/>
      <c r="E18" s="548"/>
      <c r="F18" s="548"/>
      <c r="G18" s="548"/>
      <c r="H18" s="548"/>
      <c r="I18" s="548"/>
      <c r="J18" s="548"/>
      <c r="K18" s="181"/>
    </row>
    <row r="19" spans="1:11" ht="15">
      <c r="A19" s="60" t="s">
        <v>127</v>
      </c>
      <c r="B19" s="556">
        <f>SUM(B20:B21)</f>
        <v>0</v>
      </c>
      <c r="C19" s="556">
        <f>SUM(C20:C21)</f>
        <v>0</v>
      </c>
      <c r="D19" s="556">
        <f t="shared" ref="D19:J19" si="4">SUM(D20:D21)</f>
        <v>0</v>
      </c>
      <c r="E19" s="556">
        <f>SUM(E20:E21)</f>
        <v>0</v>
      </c>
      <c r="F19" s="556">
        <f t="shared" si="4"/>
        <v>0</v>
      </c>
      <c r="G19" s="556">
        <f>SUM(G20:G21)</f>
        <v>0</v>
      </c>
      <c r="H19" s="556">
        <f>SUM(H20:H21)</f>
        <v>0</v>
      </c>
      <c r="I19" s="556">
        <f>SUM(I20:I21)</f>
        <v>0</v>
      </c>
      <c r="J19" s="556">
        <f t="shared" si="4"/>
        <v>0</v>
      </c>
      <c r="K19" s="181"/>
    </row>
    <row r="20" spans="1:11" ht="15">
      <c r="A20" s="60" t="s">
        <v>128</v>
      </c>
      <c r="B20" s="548"/>
      <c r="C20" s="548"/>
      <c r="D20" s="548"/>
      <c r="E20" s="548"/>
      <c r="F20" s="548"/>
      <c r="G20" s="548"/>
      <c r="H20" s="548"/>
      <c r="I20" s="548"/>
      <c r="J20" s="548"/>
      <c r="K20" s="181"/>
    </row>
    <row r="21" spans="1:11" ht="15">
      <c r="A21" s="60" t="s">
        <v>129</v>
      </c>
      <c r="B21" s="548">
        <v>0</v>
      </c>
      <c r="C21" s="548">
        <v>0</v>
      </c>
      <c r="D21" s="548"/>
      <c r="E21" s="548"/>
      <c r="F21" s="548"/>
      <c r="G21" s="548"/>
      <c r="H21" s="548"/>
      <c r="I21" s="548">
        <f>B21+D21-F21</f>
        <v>0</v>
      </c>
      <c r="J21" s="548">
        <f>C21+E21-G21-H21</f>
        <v>0</v>
      </c>
      <c r="K21" s="181"/>
    </row>
    <row r="22" spans="1:11" ht="15">
      <c r="A22" s="60" t="s">
        <v>130</v>
      </c>
      <c r="B22" s="548"/>
      <c r="C22" s="548"/>
      <c r="D22" s="548"/>
      <c r="E22" s="548"/>
      <c r="F22" s="548"/>
      <c r="G22" s="548"/>
      <c r="H22" s="548"/>
      <c r="I22" s="548"/>
      <c r="J22" s="548"/>
      <c r="K22" s="181"/>
    </row>
    <row r="23" spans="1:11" ht="15">
      <c r="A23" s="60" t="s">
        <v>131</v>
      </c>
      <c r="B23" s="548"/>
      <c r="C23" s="548"/>
      <c r="D23" s="548"/>
      <c r="E23" s="548"/>
      <c r="F23" s="548"/>
      <c r="G23" s="548"/>
      <c r="H23" s="548"/>
      <c r="I23" s="548"/>
      <c r="J23" s="548"/>
      <c r="K23" s="181"/>
    </row>
    <row r="24" spans="1:11" ht="15">
      <c r="A24" s="59" t="s">
        <v>132</v>
      </c>
      <c r="B24" s="103">
        <f>SUM(B25:B31)</f>
        <v>0</v>
      </c>
      <c r="C24" s="103">
        <f t="shared" ref="C24:J24" si="5">SUM(C25:C31)</f>
        <v>0</v>
      </c>
      <c r="D24" s="103">
        <f t="shared" si="5"/>
        <v>0</v>
      </c>
      <c r="E24" s="103">
        <f t="shared" si="5"/>
        <v>0</v>
      </c>
      <c r="F24" s="103">
        <f t="shared" si="5"/>
        <v>0</v>
      </c>
      <c r="G24" s="103">
        <f t="shared" si="5"/>
        <v>0</v>
      </c>
      <c r="H24" s="103">
        <f t="shared" si="5"/>
        <v>0</v>
      </c>
      <c r="I24" s="103">
        <f t="shared" si="5"/>
        <v>0</v>
      </c>
      <c r="J24" s="103">
        <f t="shared" si="5"/>
        <v>0</v>
      </c>
      <c r="K24" s="181"/>
    </row>
    <row r="25" spans="1:11" ht="15">
      <c r="A25" s="60" t="s">
        <v>261</v>
      </c>
      <c r="B25" s="548"/>
      <c r="C25" s="548"/>
      <c r="D25" s="548"/>
      <c r="E25" s="548"/>
      <c r="F25" s="548"/>
      <c r="G25" s="548"/>
      <c r="H25" s="548"/>
      <c r="I25" s="548"/>
      <c r="J25" s="548"/>
      <c r="K25" s="181"/>
    </row>
    <row r="26" spans="1:11" ht="15">
      <c r="A26" s="60" t="s">
        <v>262</v>
      </c>
      <c r="B26" s="548"/>
      <c r="C26" s="548"/>
      <c r="D26" s="548"/>
      <c r="E26" s="548"/>
      <c r="F26" s="548"/>
      <c r="G26" s="548"/>
      <c r="H26" s="548"/>
      <c r="I26" s="548"/>
      <c r="J26" s="548"/>
      <c r="K26" s="181"/>
    </row>
    <row r="27" spans="1:11" ht="15">
      <c r="A27" s="60" t="s">
        <v>263</v>
      </c>
      <c r="B27" s="548"/>
      <c r="C27" s="548"/>
      <c r="D27" s="548"/>
      <c r="E27" s="548"/>
      <c r="F27" s="548"/>
      <c r="G27" s="548"/>
      <c r="H27" s="548"/>
      <c r="I27" s="548"/>
      <c r="J27" s="548"/>
      <c r="K27" s="181"/>
    </row>
    <row r="28" spans="1:11" ht="15">
      <c r="A28" s="60" t="s">
        <v>264</v>
      </c>
      <c r="B28" s="548"/>
      <c r="C28" s="548"/>
      <c r="D28" s="548"/>
      <c r="E28" s="548"/>
      <c r="F28" s="548"/>
      <c r="G28" s="548"/>
      <c r="H28" s="548"/>
      <c r="I28" s="548"/>
      <c r="J28" s="548"/>
      <c r="K28" s="181"/>
    </row>
    <row r="29" spans="1:11" ht="15">
      <c r="A29" s="60" t="s">
        <v>265</v>
      </c>
      <c r="B29" s="548"/>
      <c r="C29" s="548"/>
      <c r="D29" s="548"/>
      <c r="E29" s="548"/>
      <c r="F29" s="548"/>
      <c r="G29" s="548"/>
      <c r="H29" s="548"/>
      <c r="I29" s="548"/>
      <c r="J29" s="548"/>
      <c r="K29" s="181"/>
    </row>
    <row r="30" spans="1:11" ht="15">
      <c r="A30" s="60" t="s">
        <v>266</v>
      </c>
      <c r="B30" s="548"/>
      <c r="C30" s="548"/>
      <c r="D30" s="548"/>
      <c r="E30" s="548"/>
      <c r="F30" s="548"/>
      <c r="G30" s="548"/>
      <c r="H30" s="548"/>
      <c r="I30" s="548"/>
      <c r="J30" s="548"/>
      <c r="K30" s="181"/>
    </row>
    <row r="31" spans="1:11" ht="15">
      <c r="A31" s="60" t="s">
        <v>267</v>
      </c>
      <c r="B31" s="548">
        <v>0</v>
      </c>
      <c r="C31" s="548">
        <v>0</v>
      </c>
      <c r="D31" s="548">
        <v>0</v>
      </c>
      <c r="E31" s="548">
        <v>0</v>
      </c>
      <c r="F31" s="548"/>
      <c r="G31" s="548"/>
      <c r="H31" s="548"/>
      <c r="I31" s="548">
        <f>B31+D31-F31</f>
        <v>0</v>
      </c>
      <c r="J31" s="548">
        <f>C31+E31-G31-H31</f>
        <v>0</v>
      </c>
      <c r="K31" s="181"/>
    </row>
    <row r="32" spans="1:11" ht="15">
      <c r="A32" s="59" t="s">
        <v>133</v>
      </c>
      <c r="B32" s="103">
        <f>SUM(B33:B35)</f>
        <v>0</v>
      </c>
      <c r="C32" s="103">
        <f>SUM(C33:C35)</f>
        <v>0</v>
      </c>
      <c r="D32" s="103">
        <f t="shared" ref="D32:J32" si="6">SUM(D33:D35)</f>
        <v>0</v>
      </c>
      <c r="E32" s="103">
        <f>SUM(E33:E35)</f>
        <v>0</v>
      </c>
      <c r="F32" s="103">
        <f t="shared" si="6"/>
        <v>0</v>
      </c>
      <c r="G32" s="103">
        <f>SUM(G33:G35)</f>
        <v>0</v>
      </c>
      <c r="H32" s="103">
        <f>SUM(H33:H35)</f>
        <v>0</v>
      </c>
      <c r="I32" s="103">
        <f>SUM(I33:I35)</f>
        <v>0</v>
      </c>
      <c r="J32" s="103">
        <f t="shared" si="6"/>
        <v>0</v>
      </c>
      <c r="K32" s="181"/>
    </row>
    <row r="33" spans="1:11" ht="15">
      <c r="A33" s="60" t="s">
        <v>268</v>
      </c>
      <c r="B33" s="548"/>
      <c r="C33" s="548"/>
      <c r="D33" s="548"/>
      <c r="E33" s="548"/>
      <c r="F33" s="548"/>
      <c r="G33" s="548"/>
      <c r="H33" s="548"/>
      <c r="I33" s="548"/>
      <c r="J33" s="548"/>
      <c r="K33" s="181"/>
    </row>
    <row r="34" spans="1:11" ht="15">
      <c r="A34" s="60" t="s">
        <v>269</v>
      </c>
      <c r="B34" s="548"/>
      <c r="C34" s="548"/>
      <c r="D34" s="548"/>
      <c r="E34" s="548"/>
      <c r="F34" s="548"/>
      <c r="G34" s="548"/>
      <c r="H34" s="548"/>
      <c r="I34" s="548"/>
      <c r="J34" s="548"/>
      <c r="K34" s="181"/>
    </row>
    <row r="35" spans="1:11" ht="15">
      <c r="A35" s="60" t="s">
        <v>270</v>
      </c>
      <c r="B35" s="548"/>
      <c r="C35" s="548"/>
      <c r="D35" s="548"/>
      <c r="E35" s="548"/>
      <c r="F35" s="548"/>
      <c r="G35" s="548"/>
      <c r="H35" s="548"/>
      <c r="I35" s="548"/>
      <c r="J35" s="548"/>
      <c r="K35" s="181"/>
    </row>
    <row r="36" spans="1:11" ht="15">
      <c r="A36" s="59" t="s">
        <v>134</v>
      </c>
      <c r="B36" s="103">
        <f t="shared" ref="B36:J36" si="7">SUM(B37:B39,B42)</f>
        <v>0</v>
      </c>
      <c r="C36" s="103">
        <f t="shared" si="7"/>
        <v>0</v>
      </c>
      <c r="D36" s="103">
        <f t="shared" si="7"/>
        <v>0</v>
      </c>
      <c r="E36" s="103">
        <f t="shared" si="7"/>
        <v>0</v>
      </c>
      <c r="F36" s="103">
        <f t="shared" si="7"/>
        <v>0</v>
      </c>
      <c r="G36" s="103">
        <f t="shared" si="7"/>
        <v>0</v>
      </c>
      <c r="H36" s="103">
        <f t="shared" si="7"/>
        <v>0</v>
      </c>
      <c r="I36" s="103">
        <f t="shared" si="7"/>
        <v>0</v>
      </c>
      <c r="J36" s="103">
        <f t="shared" si="7"/>
        <v>0</v>
      </c>
      <c r="K36" s="181"/>
    </row>
    <row r="37" spans="1:11" ht="15">
      <c r="A37" s="60" t="s">
        <v>135</v>
      </c>
      <c r="B37" s="548"/>
      <c r="C37" s="548"/>
      <c r="D37" s="548"/>
      <c r="E37" s="548"/>
      <c r="F37" s="548"/>
      <c r="G37" s="548"/>
      <c r="H37" s="548"/>
      <c r="I37" s="548"/>
      <c r="J37" s="548"/>
      <c r="K37" s="181"/>
    </row>
    <row r="38" spans="1:11" ht="15">
      <c r="A38" s="60" t="s">
        <v>136</v>
      </c>
      <c r="B38" s="548"/>
      <c r="C38" s="548"/>
      <c r="D38" s="548"/>
      <c r="E38" s="548"/>
      <c r="F38" s="548"/>
      <c r="G38" s="548"/>
      <c r="H38" s="548"/>
      <c r="I38" s="548"/>
      <c r="J38" s="548"/>
      <c r="K38" s="181"/>
    </row>
    <row r="39" spans="1:11" ht="15">
      <c r="A39" s="60" t="s">
        <v>137</v>
      </c>
      <c r="B39" s="556">
        <f t="shared" ref="B39:J39" si="8">SUM(B40:B41)</f>
        <v>0</v>
      </c>
      <c r="C39" s="556">
        <f t="shared" si="8"/>
        <v>0</v>
      </c>
      <c r="D39" s="556">
        <f t="shared" si="8"/>
        <v>0</v>
      </c>
      <c r="E39" s="556">
        <f t="shared" si="8"/>
        <v>0</v>
      </c>
      <c r="F39" s="556">
        <f t="shared" si="8"/>
        <v>0</v>
      </c>
      <c r="G39" s="556">
        <f t="shared" si="8"/>
        <v>0</v>
      </c>
      <c r="H39" s="556">
        <f t="shared" si="8"/>
        <v>0</v>
      </c>
      <c r="I39" s="556">
        <f t="shared" si="8"/>
        <v>0</v>
      </c>
      <c r="J39" s="556">
        <f t="shared" si="8"/>
        <v>0</v>
      </c>
      <c r="K39" s="181"/>
    </row>
    <row r="40" spans="1:11" ht="30">
      <c r="A40" s="60" t="s">
        <v>440</v>
      </c>
      <c r="B40" s="548"/>
      <c r="C40" s="548"/>
      <c r="D40" s="548"/>
      <c r="E40" s="548"/>
      <c r="F40" s="548"/>
      <c r="G40" s="548"/>
      <c r="H40" s="548"/>
      <c r="I40" s="548"/>
      <c r="J40" s="548"/>
      <c r="K40" s="181"/>
    </row>
    <row r="41" spans="1:11" ht="15">
      <c r="A41" s="60" t="s">
        <v>138</v>
      </c>
      <c r="B41" s="548"/>
      <c r="C41" s="548"/>
      <c r="D41" s="548"/>
      <c r="E41" s="548"/>
      <c r="F41" s="548"/>
      <c r="G41" s="548"/>
      <c r="H41" s="548"/>
      <c r="I41" s="548"/>
      <c r="J41" s="548"/>
      <c r="K41" s="181"/>
    </row>
    <row r="42" spans="1:11" ht="15">
      <c r="A42" s="60" t="s">
        <v>139</v>
      </c>
      <c r="B42" s="548"/>
      <c r="C42" s="548"/>
      <c r="D42" s="548"/>
      <c r="E42" s="548"/>
      <c r="F42" s="548"/>
      <c r="G42" s="548"/>
      <c r="H42" s="548"/>
      <c r="I42" s="548"/>
      <c r="J42" s="548"/>
      <c r="K42" s="181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9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8"/>
      <c r="C48" s="88"/>
      <c r="F48" s="88"/>
      <c r="G48" s="91"/>
      <c r="H48" s="88"/>
      <c r="I48"/>
      <c r="J48"/>
    </row>
    <row r="49" spans="1:10" s="2" customFormat="1" ht="15">
      <c r="B49" s="87" t="s">
        <v>271</v>
      </c>
      <c r="F49" s="12" t="s">
        <v>276</v>
      </c>
      <c r="G49" s="90"/>
      <c r="I49"/>
      <c r="J49"/>
    </row>
    <row r="50" spans="1:10" s="2" customFormat="1" ht="15">
      <c r="B50" s="82" t="s">
        <v>140</v>
      </c>
      <c r="F50" s="2" t="s">
        <v>272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0" customWidth="1"/>
    <col min="11" max="11" width="12.7109375" style="80" customWidth="1"/>
    <col min="12" max="12" width="9.140625" style="81"/>
    <col min="13" max="16384" width="9.140625" style="24"/>
  </cols>
  <sheetData>
    <row r="1" spans="1:12" s="22" customFormat="1" ht="15">
      <c r="A1" s="173" t="s">
        <v>311</v>
      </c>
      <c r="B1" s="174"/>
      <c r="C1" s="174"/>
      <c r="D1" s="174"/>
      <c r="E1" s="174"/>
      <c r="F1" s="174"/>
      <c r="G1" s="180"/>
      <c r="H1" s="121" t="s">
        <v>199</v>
      </c>
      <c r="I1" s="180"/>
      <c r="J1" s="84"/>
      <c r="K1" s="84"/>
      <c r="L1" s="84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82"/>
      <c r="H2" s="669" t="s">
        <v>597</v>
      </c>
      <c r="I2" s="670"/>
      <c r="J2" s="84"/>
      <c r="K2" s="84"/>
      <c r="L2" s="84"/>
    </row>
    <row r="3" spans="1:12" s="22" customFormat="1" ht="15">
      <c r="A3" s="174"/>
      <c r="B3" s="174"/>
      <c r="C3" s="174"/>
      <c r="D3" s="174"/>
      <c r="E3" s="174"/>
      <c r="F3" s="174"/>
      <c r="G3" s="182"/>
      <c r="H3" s="177"/>
      <c r="I3" s="182"/>
      <c r="J3" s="84"/>
      <c r="K3" s="84"/>
      <c r="L3" s="84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74"/>
      <c r="F4" s="174"/>
      <c r="G4" s="174"/>
      <c r="H4" s="174"/>
      <c r="I4" s="180"/>
      <c r="J4" s="80"/>
      <c r="K4" s="8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0"/>
      <c r="J5" s="80"/>
      <c r="K5" s="80"/>
      <c r="L5" s="12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80"/>
      <c r="J6" s="80"/>
      <c r="K6" s="80"/>
      <c r="L6" s="80"/>
    </row>
    <row r="7" spans="1:12" ht="30">
      <c r="A7" s="170" t="s">
        <v>64</v>
      </c>
      <c r="B7" s="170" t="s">
        <v>383</v>
      </c>
      <c r="C7" s="172" t="s">
        <v>384</v>
      </c>
      <c r="D7" s="172" t="s">
        <v>238</v>
      </c>
      <c r="E7" s="172" t="s">
        <v>243</v>
      </c>
      <c r="F7" s="172" t="s">
        <v>244</v>
      </c>
      <c r="G7" s="172" t="s">
        <v>245</v>
      </c>
      <c r="H7" s="172" t="s">
        <v>246</v>
      </c>
      <c r="I7" s="180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2">
        <v>8</v>
      </c>
      <c r="I8" s="180"/>
    </row>
    <row r="9" spans="1:12" ht="15">
      <c r="A9" s="85">
        <v>1</v>
      </c>
      <c r="B9" s="25"/>
      <c r="C9" s="25"/>
      <c r="D9" s="25"/>
      <c r="E9" s="25"/>
      <c r="F9" s="25"/>
      <c r="G9" s="193"/>
      <c r="H9" s="25"/>
      <c r="I9" s="180"/>
    </row>
    <row r="10" spans="1:12" ht="15">
      <c r="A10" s="85">
        <v>2</v>
      </c>
      <c r="B10" s="25"/>
      <c r="C10" s="25"/>
      <c r="D10" s="25"/>
      <c r="E10" s="25"/>
      <c r="F10" s="25"/>
      <c r="G10" s="193"/>
      <c r="H10" s="25"/>
      <c r="I10" s="180"/>
    </row>
    <row r="11" spans="1:12" ht="15">
      <c r="A11" s="85">
        <v>3</v>
      </c>
      <c r="B11" s="25"/>
      <c r="C11" s="25"/>
      <c r="D11" s="25"/>
      <c r="E11" s="25"/>
      <c r="F11" s="25"/>
      <c r="G11" s="193"/>
      <c r="H11" s="25"/>
      <c r="I11" s="180"/>
    </row>
    <row r="12" spans="1:12" ht="15">
      <c r="A12" s="85">
        <v>4</v>
      </c>
      <c r="B12" s="25"/>
      <c r="C12" s="25"/>
      <c r="D12" s="25"/>
      <c r="E12" s="25"/>
      <c r="F12" s="25"/>
      <c r="G12" s="193"/>
      <c r="H12" s="25"/>
      <c r="I12" s="180"/>
    </row>
    <row r="13" spans="1:12" ht="15">
      <c r="A13" s="85">
        <v>5</v>
      </c>
      <c r="B13" s="25"/>
      <c r="C13" s="25"/>
      <c r="D13" s="25"/>
      <c r="E13" s="25"/>
      <c r="F13" s="25"/>
      <c r="G13" s="193"/>
      <c r="H13" s="25"/>
      <c r="I13" s="180"/>
    </row>
    <row r="14" spans="1:12" ht="15">
      <c r="A14" s="85">
        <v>6</v>
      </c>
      <c r="B14" s="25"/>
      <c r="C14" s="25"/>
      <c r="D14" s="25"/>
      <c r="E14" s="25"/>
      <c r="F14" s="25"/>
      <c r="G14" s="193"/>
      <c r="H14" s="25"/>
      <c r="I14" s="180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193"/>
      <c r="H15" s="25"/>
      <c r="I15" s="180"/>
      <c r="J15" s="80"/>
      <c r="K15" s="80"/>
      <c r="L15" s="80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193"/>
      <c r="H16" s="25"/>
      <c r="I16" s="180"/>
      <c r="J16" s="80"/>
      <c r="K16" s="80"/>
      <c r="L16" s="80"/>
    </row>
    <row r="17" spans="1:12" s="22" customFormat="1" ht="15">
      <c r="A17" s="85">
        <v>9</v>
      </c>
      <c r="B17" s="25"/>
      <c r="C17" s="25"/>
      <c r="D17" s="25"/>
      <c r="E17" s="25"/>
      <c r="F17" s="25"/>
      <c r="G17" s="193"/>
      <c r="H17" s="25"/>
      <c r="I17" s="180"/>
      <c r="J17" s="80"/>
      <c r="K17" s="80"/>
      <c r="L17" s="80"/>
    </row>
    <row r="18" spans="1:12" s="22" customFormat="1" ht="15">
      <c r="A18" s="85">
        <v>10</v>
      </c>
      <c r="B18" s="25"/>
      <c r="C18" s="25"/>
      <c r="D18" s="25"/>
      <c r="E18" s="25"/>
      <c r="F18" s="25"/>
      <c r="G18" s="193"/>
      <c r="H18" s="25"/>
      <c r="I18" s="180"/>
      <c r="J18" s="80"/>
      <c r="K18" s="80"/>
      <c r="L18" s="80"/>
    </row>
    <row r="19" spans="1:12" s="22" customFormat="1" ht="15">
      <c r="A19" s="85">
        <v>11</v>
      </c>
      <c r="B19" s="25"/>
      <c r="C19" s="25"/>
      <c r="D19" s="25"/>
      <c r="E19" s="25"/>
      <c r="F19" s="25"/>
      <c r="G19" s="193"/>
      <c r="H19" s="25"/>
      <c r="I19" s="180"/>
      <c r="J19" s="80"/>
      <c r="K19" s="80"/>
      <c r="L19" s="80"/>
    </row>
    <row r="20" spans="1:12" s="22" customFormat="1" ht="15">
      <c r="A20" s="85">
        <v>12</v>
      </c>
      <c r="B20" s="25"/>
      <c r="C20" s="25"/>
      <c r="D20" s="25"/>
      <c r="E20" s="25"/>
      <c r="F20" s="25"/>
      <c r="G20" s="193"/>
      <c r="H20" s="25"/>
      <c r="I20" s="180"/>
      <c r="J20" s="80"/>
      <c r="K20" s="80"/>
      <c r="L20" s="80"/>
    </row>
    <row r="21" spans="1:12" s="22" customFormat="1" ht="15">
      <c r="A21" s="85">
        <v>13</v>
      </c>
      <c r="B21" s="25"/>
      <c r="C21" s="25"/>
      <c r="D21" s="25"/>
      <c r="E21" s="25"/>
      <c r="F21" s="25"/>
      <c r="G21" s="193"/>
      <c r="H21" s="25"/>
      <c r="I21" s="180"/>
      <c r="J21" s="80"/>
      <c r="K21" s="80"/>
      <c r="L21" s="80"/>
    </row>
    <row r="22" spans="1:12" s="22" customFormat="1" ht="15">
      <c r="A22" s="85">
        <v>14</v>
      </c>
      <c r="B22" s="25"/>
      <c r="C22" s="25"/>
      <c r="D22" s="25"/>
      <c r="E22" s="25"/>
      <c r="F22" s="25"/>
      <c r="G22" s="193"/>
      <c r="H22" s="25"/>
      <c r="I22" s="180"/>
      <c r="J22" s="80"/>
      <c r="K22" s="80"/>
      <c r="L22" s="80"/>
    </row>
    <row r="23" spans="1:12" s="22" customFormat="1" ht="15">
      <c r="A23" s="85">
        <v>15</v>
      </c>
      <c r="B23" s="25"/>
      <c r="C23" s="25"/>
      <c r="D23" s="25"/>
      <c r="E23" s="25"/>
      <c r="F23" s="25"/>
      <c r="G23" s="193"/>
      <c r="H23" s="25"/>
      <c r="I23" s="180"/>
      <c r="J23" s="80"/>
      <c r="K23" s="80"/>
      <c r="L23" s="80"/>
    </row>
    <row r="24" spans="1:12" s="22" customFormat="1" ht="15">
      <c r="A24" s="85">
        <v>16</v>
      </c>
      <c r="B24" s="25"/>
      <c r="C24" s="25"/>
      <c r="D24" s="25"/>
      <c r="E24" s="25"/>
      <c r="F24" s="25"/>
      <c r="G24" s="193"/>
      <c r="H24" s="25"/>
      <c r="I24" s="180"/>
      <c r="J24" s="80"/>
      <c r="K24" s="80"/>
      <c r="L24" s="80"/>
    </row>
    <row r="25" spans="1:12" s="22" customFormat="1" ht="15">
      <c r="A25" s="85">
        <v>17</v>
      </c>
      <c r="B25" s="25"/>
      <c r="C25" s="25"/>
      <c r="D25" s="25"/>
      <c r="E25" s="25"/>
      <c r="F25" s="25"/>
      <c r="G25" s="193"/>
      <c r="H25" s="25"/>
      <c r="I25" s="180"/>
      <c r="J25" s="80"/>
      <c r="K25" s="80"/>
      <c r="L25" s="80"/>
    </row>
    <row r="26" spans="1:12" s="22" customFormat="1" ht="15">
      <c r="A26" s="85">
        <v>18</v>
      </c>
      <c r="B26" s="25"/>
      <c r="C26" s="25"/>
      <c r="D26" s="25"/>
      <c r="E26" s="25"/>
      <c r="F26" s="25"/>
      <c r="G26" s="193"/>
      <c r="H26" s="25"/>
      <c r="I26" s="180"/>
      <c r="J26" s="80"/>
      <c r="K26" s="80"/>
      <c r="L26" s="80"/>
    </row>
    <row r="27" spans="1:12" s="22" customFormat="1" ht="15">
      <c r="A27" s="85" t="s">
        <v>284</v>
      </c>
      <c r="B27" s="25"/>
      <c r="C27" s="25"/>
      <c r="D27" s="25"/>
      <c r="E27" s="25"/>
      <c r="F27" s="25"/>
      <c r="G27" s="193"/>
      <c r="H27" s="25"/>
      <c r="I27" s="180"/>
      <c r="J27" s="80"/>
      <c r="K27" s="80"/>
      <c r="L27" s="80"/>
    </row>
    <row r="28" spans="1:12" s="22" customFormat="1">
      <c r="J28" s="80"/>
      <c r="K28" s="80"/>
      <c r="L28" s="80"/>
    </row>
    <row r="29" spans="1:12" s="22" customFormat="1"/>
    <row r="30" spans="1:12" s="22" customFormat="1">
      <c r="A30" s="24"/>
    </row>
    <row r="31" spans="1:12" s="2" customFormat="1" ht="15">
      <c r="B31" s="89" t="s">
        <v>107</v>
      </c>
      <c r="E31" s="5"/>
    </row>
    <row r="32" spans="1:12" s="2" customFormat="1" ht="15">
      <c r="C32" s="88"/>
      <c r="E32" s="88"/>
      <c r="F32" s="91"/>
      <c r="G32"/>
      <c r="H32"/>
      <c r="I32"/>
    </row>
    <row r="33" spans="1:9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9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C9" sqref="C9:I10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1" customWidth="1"/>
    <col min="11" max="16384" width="9.140625" style="24"/>
  </cols>
  <sheetData>
    <row r="1" spans="1:12" s="22" customFormat="1" ht="15">
      <c r="A1" s="173" t="s">
        <v>312</v>
      </c>
      <c r="B1" s="174"/>
      <c r="C1" s="174"/>
      <c r="D1" s="174"/>
      <c r="E1" s="174"/>
      <c r="F1" s="174"/>
      <c r="G1" s="174"/>
      <c r="H1" s="180"/>
      <c r="I1" s="99" t="s">
        <v>199</v>
      </c>
      <c r="J1" s="187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69" t="s">
        <v>597</v>
      </c>
      <c r="J2" s="670"/>
    </row>
    <row r="3" spans="1:12" s="22" customFormat="1" ht="15">
      <c r="A3" s="174"/>
      <c r="B3" s="174"/>
      <c r="C3" s="174"/>
      <c r="D3" s="174"/>
      <c r="E3" s="174"/>
      <c r="F3" s="174"/>
      <c r="G3" s="174"/>
      <c r="H3" s="177"/>
      <c r="I3" s="177"/>
      <c r="J3" s="187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83"/>
      <c r="J4" s="14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4"/>
      <c r="J5" s="140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74"/>
      <c r="J6" s="182"/>
    </row>
    <row r="7" spans="1:12" ht="3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249</v>
      </c>
      <c r="F7" s="172" t="s">
        <v>250</v>
      </c>
      <c r="G7" s="172" t="s">
        <v>244</v>
      </c>
      <c r="H7" s="172" t="s">
        <v>245</v>
      </c>
      <c r="I7" s="172" t="s">
        <v>246</v>
      </c>
      <c r="J7" s="188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88"/>
    </row>
    <row r="9" spans="1:12" ht="15">
      <c r="A9" s="85">
        <v>1</v>
      </c>
      <c r="B9" s="551" t="s">
        <v>551</v>
      </c>
      <c r="C9" s="661" t="s">
        <v>552</v>
      </c>
      <c r="D9" s="662"/>
      <c r="E9" s="662"/>
      <c r="F9" s="662"/>
      <c r="G9" s="662"/>
      <c r="H9" s="663"/>
      <c r="I9" s="664"/>
      <c r="J9" s="188"/>
    </row>
    <row r="10" spans="1:12" ht="15">
      <c r="A10" s="85">
        <v>2</v>
      </c>
      <c r="B10" s="548"/>
      <c r="C10" s="664" t="s">
        <v>553</v>
      </c>
      <c r="D10" s="664" t="s">
        <v>554</v>
      </c>
      <c r="E10" s="664">
        <v>2012</v>
      </c>
      <c r="F10" s="664" t="s">
        <v>555</v>
      </c>
      <c r="G10" s="654">
        <v>36480</v>
      </c>
      <c r="H10" s="665" t="s">
        <v>556</v>
      </c>
      <c r="I10" s="664" t="s">
        <v>557</v>
      </c>
      <c r="J10" s="188"/>
    </row>
    <row r="11" spans="1:12" ht="15">
      <c r="A11" s="85">
        <v>3</v>
      </c>
      <c r="B11" s="551"/>
      <c r="C11" s="552"/>
      <c r="D11" s="553"/>
      <c r="E11" s="553"/>
      <c r="F11" s="553"/>
      <c r="G11" s="553"/>
      <c r="H11" s="554"/>
      <c r="I11" s="548"/>
      <c r="J11" s="188"/>
    </row>
    <row r="12" spans="1:12" ht="15">
      <c r="A12" s="85">
        <v>4</v>
      </c>
      <c r="B12" s="548"/>
      <c r="C12" s="548"/>
      <c r="D12" s="548"/>
      <c r="E12" s="548"/>
      <c r="F12" s="548"/>
      <c r="G12" s="548"/>
      <c r="H12" s="555"/>
      <c r="I12" s="548"/>
      <c r="J12" s="188"/>
    </row>
    <row r="13" spans="1:12" ht="15">
      <c r="A13" s="85">
        <v>5</v>
      </c>
      <c r="B13" s="551"/>
      <c r="C13" s="552"/>
      <c r="D13" s="553"/>
      <c r="E13" s="553"/>
      <c r="F13" s="553"/>
      <c r="G13" s="553"/>
      <c r="H13" s="554"/>
      <c r="I13" s="548"/>
      <c r="J13" s="188"/>
    </row>
    <row r="14" spans="1:12" ht="15">
      <c r="A14" s="85">
        <v>6</v>
      </c>
      <c r="B14" s="548"/>
      <c r="C14" s="548"/>
      <c r="D14" s="548"/>
      <c r="E14" s="548"/>
      <c r="F14" s="548"/>
      <c r="G14" s="548"/>
      <c r="H14" s="555"/>
      <c r="I14" s="548"/>
      <c r="J14" s="188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25"/>
      <c r="H15" s="193"/>
      <c r="I15" s="25"/>
      <c r="J15" s="182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25"/>
      <c r="H16" s="193"/>
      <c r="I16" s="25"/>
      <c r="J16" s="182"/>
    </row>
    <row r="17" spans="1:10" s="22" customFormat="1" ht="15">
      <c r="A17" s="85">
        <v>9</v>
      </c>
      <c r="B17" s="25"/>
      <c r="C17" s="25"/>
      <c r="D17" s="25"/>
      <c r="E17" s="25"/>
      <c r="F17" s="25"/>
      <c r="G17" s="25"/>
      <c r="H17" s="193"/>
      <c r="I17" s="25"/>
      <c r="J17" s="182"/>
    </row>
    <row r="18" spans="1:10" s="22" customFormat="1" ht="15">
      <c r="A18" s="85">
        <v>10</v>
      </c>
      <c r="B18" s="25"/>
      <c r="C18" s="25"/>
      <c r="D18" s="25"/>
      <c r="E18" s="25"/>
      <c r="F18" s="25"/>
      <c r="G18" s="25"/>
      <c r="H18" s="193"/>
      <c r="I18" s="25"/>
      <c r="J18" s="182"/>
    </row>
    <row r="19" spans="1:10" s="22" customFormat="1" ht="15">
      <c r="A19" s="85">
        <v>11</v>
      </c>
      <c r="B19" s="25"/>
      <c r="C19" s="25"/>
      <c r="D19" s="25"/>
      <c r="E19" s="25"/>
      <c r="F19" s="25"/>
      <c r="G19" s="25"/>
      <c r="H19" s="193"/>
      <c r="I19" s="25"/>
      <c r="J19" s="182"/>
    </row>
    <row r="20" spans="1:10" s="22" customFormat="1" ht="15">
      <c r="A20" s="85">
        <v>12</v>
      </c>
      <c r="B20" s="25"/>
      <c r="C20" s="25"/>
      <c r="D20" s="25"/>
      <c r="E20" s="25"/>
      <c r="F20" s="25"/>
      <c r="G20" s="25"/>
      <c r="H20" s="193"/>
      <c r="I20" s="25"/>
      <c r="J20" s="182"/>
    </row>
    <row r="21" spans="1:10" s="22" customFormat="1" ht="15">
      <c r="A21" s="85">
        <v>13</v>
      </c>
      <c r="B21" s="25"/>
      <c r="C21" s="25"/>
      <c r="D21" s="25"/>
      <c r="E21" s="25"/>
      <c r="F21" s="25"/>
      <c r="G21" s="25"/>
      <c r="H21" s="193"/>
      <c r="I21" s="25"/>
      <c r="J21" s="182"/>
    </row>
    <row r="22" spans="1:10" s="22" customFormat="1" ht="15">
      <c r="A22" s="85">
        <v>14</v>
      </c>
      <c r="B22" s="25"/>
      <c r="C22" s="25"/>
      <c r="D22" s="25"/>
      <c r="E22" s="25"/>
      <c r="F22" s="25"/>
      <c r="G22" s="25"/>
      <c r="H22" s="193"/>
      <c r="I22" s="25"/>
      <c r="J22" s="182"/>
    </row>
    <row r="23" spans="1:10" s="22" customFormat="1" ht="15">
      <c r="A23" s="85">
        <v>15</v>
      </c>
      <c r="B23" s="25"/>
      <c r="C23" s="25"/>
      <c r="D23" s="25"/>
      <c r="E23" s="25"/>
      <c r="F23" s="25"/>
      <c r="G23" s="25"/>
      <c r="H23" s="193"/>
      <c r="I23" s="25"/>
      <c r="J23" s="182"/>
    </row>
    <row r="24" spans="1:10" s="22" customFormat="1" ht="15">
      <c r="A24" s="85">
        <v>16</v>
      </c>
      <c r="B24" s="25"/>
      <c r="C24" s="25"/>
      <c r="D24" s="25"/>
      <c r="E24" s="25"/>
      <c r="F24" s="25"/>
      <c r="G24" s="25"/>
      <c r="H24" s="193"/>
      <c r="I24" s="25"/>
      <c r="J24" s="182"/>
    </row>
    <row r="25" spans="1:10" s="22" customFormat="1" ht="15">
      <c r="A25" s="85">
        <v>17</v>
      </c>
      <c r="B25" s="25"/>
      <c r="C25" s="25"/>
      <c r="D25" s="25"/>
      <c r="E25" s="25"/>
      <c r="F25" s="25"/>
      <c r="G25" s="25"/>
      <c r="H25" s="193"/>
      <c r="I25" s="25"/>
      <c r="J25" s="182"/>
    </row>
    <row r="26" spans="1:10" s="22" customFormat="1" ht="15">
      <c r="A26" s="85">
        <v>18</v>
      </c>
      <c r="B26" s="25"/>
      <c r="C26" s="25"/>
      <c r="D26" s="25"/>
      <c r="E26" s="25"/>
      <c r="F26" s="25"/>
      <c r="G26" s="25"/>
      <c r="H26" s="193"/>
      <c r="I26" s="25"/>
      <c r="J26" s="182"/>
    </row>
    <row r="27" spans="1:10" s="22" customFormat="1" ht="15">
      <c r="A27" s="85" t="s">
        <v>284</v>
      </c>
      <c r="B27" s="25"/>
      <c r="C27" s="25"/>
      <c r="D27" s="25"/>
      <c r="E27" s="25"/>
      <c r="F27" s="25"/>
      <c r="G27" s="25"/>
      <c r="H27" s="193"/>
      <c r="I27" s="25"/>
      <c r="J27" s="182"/>
    </row>
    <row r="28" spans="1:10" s="22" customFormat="1">
      <c r="J28" s="80"/>
    </row>
    <row r="29" spans="1:10" s="22" customFormat="1"/>
    <row r="30" spans="1:10" s="22" customFormat="1">
      <c r="A30" s="24"/>
    </row>
    <row r="31" spans="1:10" s="2" customFormat="1" ht="15">
      <c r="B31" s="89" t="s">
        <v>107</v>
      </c>
      <c r="E31" s="5"/>
    </row>
    <row r="32" spans="1:10" s="2" customFormat="1" ht="15">
      <c r="C32" s="88"/>
      <c r="E32" s="88"/>
      <c r="F32" s="91"/>
      <c r="G32" s="91"/>
      <c r="H32"/>
      <c r="I32"/>
    </row>
    <row r="33" spans="1:10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10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0"/>
    </row>
    <row r="38" spans="1:10" s="22" customFormat="1">
      <c r="J38" s="80"/>
    </row>
    <row r="39" spans="1:10" s="22" customFormat="1">
      <c r="J39" s="80"/>
    </row>
    <row r="40" spans="1:10" s="22" customFormat="1">
      <c r="J40" s="80"/>
    </row>
    <row r="41" spans="1:10" s="22" customFormat="1">
      <c r="J41" s="80"/>
    </row>
    <row r="42" spans="1:10" s="22" customFormat="1">
      <c r="J42" s="80"/>
    </row>
    <row r="43" spans="1:10" s="22" customFormat="1">
      <c r="J43" s="80"/>
    </row>
    <row r="44" spans="1:10" s="22" customFormat="1">
      <c r="J44" s="80"/>
    </row>
    <row r="45" spans="1:10" s="22" customFormat="1">
      <c r="J45" s="80"/>
    </row>
    <row r="46" spans="1:10" s="22" customFormat="1">
      <c r="J46" s="80"/>
    </row>
    <row r="47" spans="1:10" s="22" customFormat="1">
      <c r="J47" s="80"/>
    </row>
    <row r="48" spans="1:10" s="22" customFormat="1">
      <c r="J48" s="80"/>
    </row>
    <row r="49" spans="10:10" s="22" customFormat="1">
      <c r="J49" s="80"/>
    </row>
    <row r="50" spans="10:10" s="22" customFormat="1">
      <c r="J50" s="80"/>
    </row>
    <row r="51" spans="10:10" s="22" customFormat="1">
      <c r="J51" s="80"/>
    </row>
    <row r="52" spans="10:10" s="22" customFormat="1">
      <c r="J52" s="80"/>
    </row>
    <row r="53" spans="10:10" s="22" customFormat="1">
      <c r="J53" s="80"/>
    </row>
    <row r="54" spans="10:10" s="22" customFormat="1">
      <c r="J54" s="80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47" customWidth="1"/>
    <col min="2" max="2" width="37.42578125" style="247" customWidth="1"/>
    <col min="3" max="3" width="21.5703125" style="247" customWidth="1"/>
    <col min="4" max="4" width="20" style="247" customWidth="1"/>
    <col min="5" max="5" width="18.7109375" style="247" customWidth="1"/>
    <col min="6" max="6" width="24.140625" style="247" customWidth="1"/>
    <col min="7" max="7" width="27.140625" style="247" customWidth="1"/>
    <col min="8" max="8" width="0.7109375" style="247" customWidth="1"/>
    <col min="9" max="16384" width="9.140625" style="247"/>
  </cols>
  <sheetData>
    <row r="1" spans="1:8" s="231" customFormat="1" ht="15">
      <c r="A1" s="228" t="s">
        <v>331</v>
      </c>
      <c r="B1" s="229"/>
      <c r="C1" s="229"/>
      <c r="D1" s="229"/>
      <c r="E1" s="229"/>
      <c r="F1" s="99"/>
      <c r="G1" s="99" t="s">
        <v>110</v>
      </c>
      <c r="H1" s="232"/>
    </row>
    <row r="2" spans="1:8" s="231" customFormat="1" ht="15">
      <c r="A2" s="232" t="s">
        <v>322</v>
      </c>
      <c r="B2" s="229"/>
      <c r="C2" s="229"/>
      <c r="D2" s="229"/>
      <c r="E2" s="230"/>
      <c r="F2" s="230"/>
      <c r="G2" s="669" t="s">
        <v>597</v>
      </c>
      <c r="H2" s="670"/>
    </row>
    <row r="3" spans="1:8" s="231" customFormat="1">
      <c r="A3" s="232"/>
      <c r="B3" s="229"/>
      <c r="C3" s="229"/>
      <c r="D3" s="229"/>
      <c r="E3" s="230"/>
      <c r="F3" s="230"/>
      <c r="G3" s="230"/>
      <c r="H3" s="232"/>
    </row>
    <row r="4" spans="1:8" s="231" customFormat="1" ht="15">
      <c r="A4" s="152" t="s">
        <v>277</v>
      </c>
      <c r="B4" s="229"/>
      <c r="C4" s="229"/>
      <c r="D4" s="229"/>
      <c r="E4" s="233"/>
      <c r="F4" s="233"/>
      <c r="G4" s="230"/>
      <c r="H4" s="232"/>
    </row>
    <row r="5" spans="1:8" s="231" customFormat="1" ht="15">
      <c r="A5" s="257" t="s">
        <v>472</v>
      </c>
      <c r="B5" s="101"/>
      <c r="C5" s="101"/>
      <c r="D5" s="101"/>
      <c r="E5" s="101"/>
      <c r="F5" s="101"/>
      <c r="G5" s="235"/>
      <c r="H5" s="232"/>
    </row>
    <row r="6" spans="1:8" s="248" customFormat="1">
      <c r="A6" s="236"/>
      <c r="B6" s="236"/>
      <c r="C6" s="236"/>
      <c r="D6" s="236"/>
      <c r="E6" s="236"/>
      <c r="F6" s="236"/>
      <c r="G6" s="236"/>
      <c r="H6" s="233"/>
    </row>
    <row r="7" spans="1:8" s="231" customFormat="1" ht="51">
      <c r="A7" s="267" t="s">
        <v>64</v>
      </c>
      <c r="B7" s="239" t="s">
        <v>326</v>
      </c>
      <c r="C7" s="239" t="s">
        <v>327</v>
      </c>
      <c r="D7" s="239" t="s">
        <v>328</v>
      </c>
      <c r="E7" s="239" t="s">
        <v>329</v>
      </c>
      <c r="F7" s="239" t="s">
        <v>330</v>
      </c>
      <c r="G7" s="239" t="s">
        <v>323</v>
      </c>
      <c r="H7" s="232"/>
    </row>
    <row r="8" spans="1:8" s="231" customFormat="1">
      <c r="A8" s="237">
        <v>1</v>
      </c>
      <c r="B8" s="238">
        <v>2</v>
      </c>
      <c r="C8" s="238">
        <v>3</v>
      </c>
      <c r="D8" s="238">
        <v>4</v>
      </c>
      <c r="E8" s="239">
        <v>5</v>
      </c>
      <c r="F8" s="239">
        <v>6</v>
      </c>
      <c r="G8" s="239">
        <v>7</v>
      </c>
      <c r="H8" s="232"/>
    </row>
    <row r="9" spans="1:8" s="231" customFormat="1">
      <c r="A9" s="249">
        <v>1</v>
      </c>
      <c r="B9" s="240"/>
      <c r="C9" s="240"/>
      <c r="D9" s="241"/>
      <c r="E9" s="240"/>
      <c r="F9" s="240"/>
      <c r="G9" s="240"/>
      <c r="H9" s="232"/>
    </row>
    <row r="10" spans="1:8" s="231" customFormat="1">
      <c r="A10" s="249">
        <v>2</v>
      </c>
      <c r="B10" s="240"/>
      <c r="C10" s="240"/>
      <c r="D10" s="241"/>
      <c r="E10" s="240"/>
      <c r="F10" s="240"/>
      <c r="G10" s="240"/>
      <c r="H10" s="232"/>
    </row>
    <row r="11" spans="1:8" s="231" customFormat="1">
      <c r="A11" s="249">
        <v>3</v>
      </c>
      <c r="B11" s="240"/>
      <c r="C11" s="240"/>
      <c r="D11" s="241"/>
      <c r="E11" s="240"/>
      <c r="F11" s="240"/>
      <c r="G11" s="240"/>
      <c r="H11" s="232"/>
    </row>
    <row r="12" spans="1:8" s="231" customFormat="1">
      <c r="A12" s="249">
        <v>4</v>
      </c>
      <c r="B12" s="240"/>
      <c r="C12" s="240"/>
      <c r="D12" s="241"/>
      <c r="E12" s="240"/>
      <c r="F12" s="240"/>
      <c r="G12" s="240"/>
      <c r="H12" s="232"/>
    </row>
    <row r="13" spans="1:8" s="231" customFormat="1">
      <c r="A13" s="249">
        <v>5</v>
      </c>
      <c r="B13" s="240"/>
      <c r="C13" s="240"/>
      <c r="D13" s="241"/>
      <c r="E13" s="240"/>
      <c r="F13" s="240"/>
      <c r="G13" s="240"/>
      <c r="H13" s="232"/>
    </row>
    <row r="14" spans="1:8" s="231" customFormat="1">
      <c r="A14" s="249">
        <v>6</v>
      </c>
      <c r="B14" s="240"/>
      <c r="C14" s="240"/>
      <c r="D14" s="241"/>
      <c r="E14" s="240"/>
      <c r="F14" s="240"/>
      <c r="G14" s="240"/>
      <c r="H14" s="232"/>
    </row>
    <row r="15" spans="1:8" s="231" customFormat="1">
      <c r="A15" s="249">
        <v>7</v>
      </c>
      <c r="B15" s="240"/>
      <c r="C15" s="240"/>
      <c r="D15" s="241"/>
      <c r="E15" s="240"/>
      <c r="F15" s="240"/>
      <c r="G15" s="240"/>
      <c r="H15" s="232"/>
    </row>
    <row r="16" spans="1:8" s="231" customFormat="1">
      <c r="A16" s="249">
        <v>8</v>
      </c>
      <c r="B16" s="240"/>
      <c r="C16" s="240"/>
      <c r="D16" s="241"/>
      <c r="E16" s="240"/>
      <c r="F16" s="240"/>
      <c r="G16" s="240"/>
      <c r="H16" s="232"/>
    </row>
    <row r="17" spans="1:11" s="231" customFormat="1">
      <c r="A17" s="249">
        <v>9</v>
      </c>
      <c r="B17" s="240"/>
      <c r="C17" s="240"/>
      <c r="D17" s="241"/>
      <c r="E17" s="240"/>
      <c r="F17" s="240"/>
      <c r="G17" s="240"/>
      <c r="H17" s="232"/>
    </row>
    <row r="18" spans="1:11" s="231" customFormat="1">
      <c r="A18" s="249">
        <v>10</v>
      </c>
      <c r="B18" s="240"/>
      <c r="C18" s="240"/>
      <c r="D18" s="241"/>
      <c r="E18" s="240"/>
      <c r="F18" s="240"/>
      <c r="G18" s="240"/>
      <c r="H18" s="232"/>
    </row>
    <row r="19" spans="1:11" s="231" customFormat="1">
      <c r="A19" s="249" t="s">
        <v>281</v>
      </c>
      <c r="B19" s="240"/>
      <c r="C19" s="240"/>
      <c r="D19" s="241"/>
      <c r="E19" s="240"/>
      <c r="F19" s="240"/>
      <c r="G19" s="240"/>
      <c r="H19" s="232"/>
    </row>
    <row r="22" spans="1:11" s="231" customFormat="1"/>
    <row r="23" spans="1:11" s="231" customFormat="1"/>
    <row r="24" spans="1:11" s="21" customFormat="1" ht="15">
      <c r="B24" s="242" t="s">
        <v>107</v>
      </c>
      <c r="C24" s="242"/>
    </row>
    <row r="25" spans="1:11" s="21" customFormat="1" ht="15">
      <c r="B25" s="242"/>
      <c r="C25" s="242"/>
    </row>
    <row r="26" spans="1:11" s="21" customFormat="1" ht="15">
      <c r="C26" s="244"/>
      <c r="F26" s="244"/>
      <c r="G26" s="244"/>
      <c r="H26" s="243"/>
    </row>
    <row r="27" spans="1:11" s="21" customFormat="1" ht="15">
      <c r="C27" s="245" t="s">
        <v>271</v>
      </c>
      <c r="F27" s="242" t="s">
        <v>324</v>
      </c>
      <c r="J27" s="243"/>
      <c r="K27" s="243"/>
    </row>
    <row r="28" spans="1:11" s="21" customFormat="1" ht="15">
      <c r="C28" s="245" t="s">
        <v>140</v>
      </c>
      <c r="F28" s="246" t="s">
        <v>272</v>
      </c>
      <c r="J28" s="243"/>
      <c r="K28" s="243"/>
    </row>
    <row r="29" spans="1:11" s="231" customFormat="1" ht="15">
      <c r="C29" s="245"/>
      <c r="J29" s="248"/>
      <c r="K29" s="24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H23" sqref="H2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3" t="s">
        <v>467</v>
      </c>
      <c r="B1" s="174"/>
      <c r="C1" s="174"/>
      <c r="D1" s="174"/>
      <c r="E1" s="174"/>
      <c r="F1" s="174"/>
      <c r="G1" s="174"/>
      <c r="H1" s="174"/>
      <c r="I1" s="174"/>
      <c r="J1" s="174"/>
      <c r="K1" s="99" t="s">
        <v>110</v>
      </c>
    </row>
    <row r="2" spans="1:12" ht="15">
      <c r="A2" s="141" t="s">
        <v>141</v>
      </c>
      <c r="B2" s="174"/>
      <c r="C2" s="174"/>
      <c r="D2" s="174"/>
      <c r="E2" s="174"/>
      <c r="F2" s="174"/>
      <c r="G2" s="174"/>
      <c r="H2" s="174"/>
      <c r="I2" s="174"/>
      <c r="J2" s="174"/>
      <c r="K2" s="669" t="s">
        <v>597</v>
      </c>
      <c r="L2" s="670"/>
    </row>
    <row r="3" spans="1:12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</row>
    <row r="4" spans="1:12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74"/>
      <c r="J4" s="174"/>
      <c r="K4" s="183"/>
    </row>
    <row r="5" spans="1:12" s="220" customFormat="1" ht="15">
      <c r="A5" s="257" t="s">
        <v>472</v>
      </c>
      <c r="B5" s="101"/>
      <c r="C5" s="101"/>
      <c r="D5" s="101"/>
      <c r="E5" s="101"/>
      <c r="F5" s="101"/>
      <c r="G5" s="259"/>
      <c r="H5" s="259"/>
      <c r="I5" s="259"/>
      <c r="J5" s="259"/>
      <c r="K5" s="258"/>
    </row>
    <row r="6" spans="1:12" ht="13.5">
      <c r="A6" s="178"/>
      <c r="B6" s="179"/>
      <c r="C6" s="179"/>
      <c r="D6" s="179"/>
      <c r="E6" s="174"/>
      <c r="F6" s="174"/>
      <c r="G6" s="174"/>
      <c r="H6" s="174"/>
      <c r="I6" s="174"/>
      <c r="J6" s="174"/>
      <c r="K6" s="174"/>
    </row>
    <row r="7" spans="1:12" ht="60">
      <c r="A7" s="186" t="s">
        <v>64</v>
      </c>
      <c r="B7" s="172" t="s">
        <v>385</v>
      </c>
      <c r="C7" s="172" t="s">
        <v>386</v>
      </c>
      <c r="D7" s="172" t="s">
        <v>388</v>
      </c>
      <c r="E7" s="172" t="s">
        <v>387</v>
      </c>
      <c r="F7" s="172" t="s">
        <v>396</v>
      </c>
      <c r="G7" s="172" t="s">
        <v>397</v>
      </c>
      <c r="H7" s="172" t="s">
        <v>391</v>
      </c>
      <c r="I7" s="172" t="s">
        <v>392</v>
      </c>
      <c r="J7" s="172" t="s">
        <v>404</v>
      </c>
      <c r="K7" s="172" t="s">
        <v>393</v>
      </c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70">
        <v>10</v>
      </c>
      <c r="K8" s="172">
        <v>11</v>
      </c>
    </row>
    <row r="9" spans="1:12" ht="45">
      <c r="A9" s="85">
        <v>1</v>
      </c>
      <c r="B9" s="655" t="s">
        <v>549</v>
      </c>
      <c r="C9" s="655" t="s">
        <v>530</v>
      </c>
      <c r="D9" s="654" t="s">
        <v>531</v>
      </c>
      <c r="E9" s="657">
        <v>1043.32</v>
      </c>
      <c r="F9" s="657">
        <v>3100</v>
      </c>
      <c r="G9" s="548">
        <v>0</v>
      </c>
      <c r="H9" s="548">
        <v>0</v>
      </c>
      <c r="I9" s="548">
        <v>0</v>
      </c>
      <c r="J9" s="660">
        <v>405007200</v>
      </c>
      <c r="K9" s="661" t="s">
        <v>550</v>
      </c>
    </row>
    <row r="10" spans="1:12" ht="15">
      <c r="A10" s="85">
        <v>2</v>
      </c>
      <c r="B10" s="656" t="s">
        <v>532</v>
      </c>
      <c r="C10" s="655" t="s">
        <v>530</v>
      </c>
      <c r="D10" s="654" t="s">
        <v>531</v>
      </c>
      <c r="E10" s="658">
        <v>150</v>
      </c>
      <c r="F10" s="658">
        <v>2000</v>
      </c>
      <c r="G10" s="659" t="s">
        <v>533</v>
      </c>
      <c r="H10" s="658" t="s">
        <v>497</v>
      </c>
      <c r="I10" s="658" t="s">
        <v>534</v>
      </c>
      <c r="J10" s="549"/>
      <c r="K10" s="550"/>
    </row>
    <row r="11" spans="1:12" ht="15">
      <c r="A11" s="85">
        <v>3</v>
      </c>
      <c r="B11" s="420"/>
      <c r="C11" s="548"/>
      <c r="D11" s="548"/>
      <c r="E11" s="420"/>
      <c r="F11" s="420"/>
      <c r="G11" s="428"/>
      <c r="H11" s="380"/>
      <c r="I11" s="380"/>
      <c r="J11" s="549"/>
      <c r="K11" s="550"/>
    </row>
    <row r="12" spans="1:12" ht="15">
      <c r="A12" s="85">
        <v>4</v>
      </c>
      <c r="B12" s="25"/>
      <c r="C12" s="25"/>
      <c r="D12" s="25"/>
      <c r="E12" s="424"/>
      <c r="F12" s="424"/>
      <c r="G12" s="425"/>
      <c r="H12" s="25"/>
      <c r="I12" s="25"/>
      <c r="J12" s="425"/>
      <c r="K12" s="25"/>
    </row>
    <row r="13" spans="1:12" ht="15">
      <c r="A13" s="85">
        <v>5</v>
      </c>
      <c r="B13" s="25"/>
      <c r="C13" s="25"/>
      <c r="D13" s="25"/>
      <c r="E13" s="424"/>
      <c r="F13" s="424"/>
      <c r="G13" s="425"/>
      <c r="H13" s="25"/>
      <c r="I13" s="25"/>
      <c r="J13" s="425"/>
      <c r="K13" s="25"/>
    </row>
    <row r="14" spans="1:12" ht="15">
      <c r="A14" s="85">
        <v>6</v>
      </c>
      <c r="B14" s="25"/>
      <c r="C14" s="25"/>
      <c r="D14" s="25"/>
      <c r="E14" s="424"/>
      <c r="F14" s="424"/>
      <c r="G14" s="425"/>
      <c r="H14" s="25"/>
      <c r="I14" s="25"/>
      <c r="J14" s="425"/>
      <c r="K14" s="25"/>
    </row>
    <row r="15" spans="1:12" ht="15">
      <c r="A15" s="85">
        <v>7</v>
      </c>
      <c r="B15" s="25"/>
      <c r="C15" s="25"/>
      <c r="D15" s="25"/>
      <c r="E15" s="424"/>
      <c r="F15" s="424"/>
      <c r="G15" s="425"/>
      <c r="H15" s="25"/>
      <c r="I15" s="25"/>
      <c r="J15" s="425"/>
      <c r="K15" s="25"/>
    </row>
    <row r="16" spans="1:12" ht="15">
      <c r="A16" s="85">
        <v>8</v>
      </c>
      <c r="B16" s="25"/>
      <c r="C16" s="25"/>
      <c r="D16" s="25"/>
      <c r="E16" s="424"/>
      <c r="F16" s="424"/>
      <c r="G16" s="425"/>
      <c r="H16" s="25"/>
      <c r="I16" s="25"/>
      <c r="J16" s="425"/>
      <c r="K16" s="25"/>
    </row>
    <row r="17" spans="1:11" ht="15">
      <c r="A17" s="85">
        <v>9</v>
      </c>
      <c r="B17" s="25"/>
      <c r="C17" s="25"/>
      <c r="D17" s="25"/>
      <c r="E17" s="424"/>
      <c r="F17" s="424"/>
      <c r="G17" s="425"/>
      <c r="H17" s="25"/>
      <c r="I17" s="25"/>
      <c r="J17" s="425"/>
      <c r="K17" s="25"/>
    </row>
    <row r="18" spans="1:11" ht="15">
      <c r="A18" s="85">
        <v>10</v>
      </c>
      <c r="B18" s="25"/>
      <c r="C18" s="25"/>
      <c r="D18" s="25"/>
      <c r="E18" s="424"/>
      <c r="F18" s="424"/>
      <c r="G18" s="425"/>
      <c r="H18" s="25"/>
      <c r="I18" s="25"/>
      <c r="J18" s="425"/>
      <c r="K18" s="25"/>
    </row>
    <row r="19" spans="1:11" ht="15">
      <c r="A19" s="85">
        <v>11</v>
      </c>
      <c r="B19" s="25"/>
      <c r="C19" s="25"/>
      <c r="D19" s="25"/>
      <c r="E19" s="424"/>
      <c r="F19" s="424"/>
      <c r="G19" s="425"/>
      <c r="H19" s="25"/>
      <c r="I19" s="25"/>
      <c r="J19" s="425"/>
      <c r="K19" s="25"/>
    </row>
    <row r="20" spans="1:11" ht="15">
      <c r="A20" s="85">
        <v>12</v>
      </c>
      <c r="B20" s="25"/>
      <c r="C20" s="25"/>
      <c r="D20" s="25"/>
      <c r="E20" s="424"/>
      <c r="F20" s="424"/>
      <c r="G20" s="425"/>
      <c r="H20" s="25"/>
      <c r="I20" s="25"/>
      <c r="J20" s="426"/>
      <c r="K20" s="427"/>
    </row>
    <row r="21" spans="1:11" ht="15">
      <c r="A21" s="85">
        <v>13</v>
      </c>
      <c r="B21" s="25"/>
      <c r="C21" s="25"/>
      <c r="D21" s="25"/>
      <c r="E21" s="424"/>
      <c r="F21" s="424"/>
      <c r="G21" s="320"/>
      <c r="H21" s="318"/>
      <c r="I21" s="318"/>
      <c r="J21" s="425"/>
      <c r="K21" s="25"/>
    </row>
    <row r="22" spans="1:11" ht="15">
      <c r="A22" s="85">
        <v>14</v>
      </c>
      <c r="B22" s="25"/>
      <c r="C22" s="25"/>
      <c r="D22" s="25"/>
      <c r="E22" s="424"/>
      <c r="F22" s="424"/>
      <c r="G22" s="320"/>
      <c r="H22" s="318"/>
      <c r="I22" s="318"/>
      <c r="J22" s="425"/>
      <c r="K22" s="25"/>
    </row>
    <row r="23" spans="1:11" ht="15">
      <c r="A23" s="85">
        <v>15</v>
      </c>
      <c r="B23" s="25"/>
      <c r="C23" s="25"/>
      <c r="D23" s="25"/>
      <c r="E23" s="424"/>
      <c r="F23" s="424"/>
      <c r="G23" s="320"/>
      <c r="H23" s="318"/>
      <c r="I23" s="318"/>
      <c r="J23" s="425"/>
      <c r="K23" s="25"/>
    </row>
    <row r="24" spans="1:11" ht="15">
      <c r="A24" s="473"/>
      <c r="B24" s="465"/>
      <c r="C24" s="465"/>
      <c r="D24" s="465"/>
      <c r="E24" s="466"/>
      <c r="F24" s="466"/>
      <c r="G24" s="469"/>
      <c r="H24" s="465"/>
      <c r="I24" s="465"/>
      <c r="J24" s="469"/>
      <c r="K24" s="465"/>
    </row>
    <row r="25" spans="1:11" ht="15">
      <c r="A25" s="473"/>
      <c r="B25" s="465"/>
      <c r="C25" s="465"/>
      <c r="D25" s="465"/>
      <c r="E25" s="466"/>
      <c r="F25" s="466"/>
      <c r="G25" s="469"/>
      <c r="H25" s="465"/>
      <c r="I25" s="465"/>
      <c r="J25" s="469"/>
      <c r="K25" s="465"/>
    </row>
    <row r="26" spans="1:11" ht="15">
      <c r="A26" s="473"/>
      <c r="B26" s="465"/>
      <c r="C26" s="465"/>
      <c r="D26" s="465"/>
      <c r="E26" s="466"/>
      <c r="F26" s="466"/>
      <c r="G26" s="469"/>
      <c r="H26" s="465"/>
      <c r="I26" s="465"/>
      <c r="J26" s="465"/>
      <c r="K26" s="465"/>
    </row>
    <row r="27" spans="1:11" ht="15">
      <c r="A27" s="473"/>
      <c r="B27" s="465"/>
      <c r="C27" s="465"/>
      <c r="D27" s="465"/>
      <c r="E27" s="466"/>
      <c r="F27" s="466"/>
      <c r="G27" s="469"/>
      <c r="H27" s="465"/>
      <c r="I27" s="467"/>
      <c r="J27" s="467"/>
      <c r="K27" s="467"/>
    </row>
    <row r="28" spans="1:11" ht="15">
      <c r="A28" s="473"/>
      <c r="B28" s="465"/>
      <c r="C28" s="465"/>
      <c r="D28" s="465"/>
      <c r="E28" s="466"/>
      <c r="F28" s="466"/>
      <c r="G28" s="469"/>
      <c r="H28" s="465"/>
      <c r="I28" s="465"/>
      <c r="J28" s="465"/>
      <c r="K28" s="465"/>
    </row>
    <row r="29" spans="1:11" ht="15">
      <c r="A29" s="473"/>
      <c r="B29" s="465"/>
      <c r="C29" s="465"/>
      <c r="D29" s="465"/>
      <c r="E29" s="466"/>
      <c r="F29" s="466"/>
      <c r="G29" s="469"/>
      <c r="H29" s="465"/>
      <c r="I29" s="465"/>
      <c r="J29" s="469"/>
      <c r="K29" s="465"/>
    </row>
    <row r="30" spans="1:11" ht="15">
      <c r="A30" s="473"/>
      <c r="B30" s="465"/>
      <c r="C30" s="465"/>
      <c r="D30" s="465"/>
      <c r="E30" s="466"/>
      <c r="F30" s="466"/>
      <c r="G30" s="469"/>
      <c r="H30" s="465"/>
      <c r="I30" s="465"/>
      <c r="J30" s="469"/>
      <c r="K30" s="467"/>
    </row>
    <row r="31" spans="1:11" ht="15">
      <c r="B31" s="24"/>
      <c r="C31" s="22"/>
      <c r="D31" s="22"/>
      <c r="E31" s="22"/>
      <c r="F31" s="22"/>
      <c r="G31" s="22"/>
      <c r="H31" s="22"/>
      <c r="I31" s="22"/>
      <c r="J31" s="22"/>
      <c r="K31" s="465"/>
    </row>
    <row r="32" spans="1:11" ht="15">
      <c r="B32" s="89" t="s">
        <v>107</v>
      </c>
      <c r="C32" s="2"/>
      <c r="D32" s="2"/>
      <c r="E32" s="5"/>
      <c r="F32" s="2"/>
      <c r="G32" s="2"/>
      <c r="H32" s="2"/>
      <c r="I32" s="2"/>
      <c r="J32" s="2"/>
      <c r="K32" s="465"/>
    </row>
    <row r="33" spans="1:11" ht="15">
      <c r="B33" s="2"/>
      <c r="C33" s="2"/>
      <c r="D33" s="2"/>
      <c r="I33" s="2"/>
      <c r="K33" s="467"/>
    </row>
    <row r="34" spans="1:11" ht="15">
      <c r="B34" s="2"/>
      <c r="C34" s="88"/>
      <c r="D34" s="88"/>
      <c r="E34" s="2"/>
      <c r="F34" s="2"/>
      <c r="G34" s="88"/>
      <c r="H34" s="91"/>
      <c r="I34" s="88"/>
      <c r="K34" s="465"/>
    </row>
    <row r="35" spans="1:11" ht="15">
      <c r="B35" s="2"/>
      <c r="C35" s="87" t="s">
        <v>271</v>
      </c>
      <c r="D35" s="2"/>
      <c r="E35" s="2"/>
      <c r="F35" s="2"/>
      <c r="G35" s="12" t="s">
        <v>276</v>
      </c>
      <c r="H35" s="90"/>
      <c r="I35" s="2"/>
      <c r="K35" s="465"/>
    </row>
    <row r="36" spans="1:11" ht="15">
      <c r="B36" s="2"/>
      <c r="C36" s="82" t="s">
        <v>140</v>
      </c>
      <c r="D36" s="2"/>
      <c r="E36" s="2"/>
      <c r="F36" s="2"/>
      <c r="G36" s="2" t="s">
        <v>272</v>
      </c>
      <c r="I36" s="2"/>
      <c r="K36" s="467"/>
    </row>
    <row r="37" spans="1:11" ht="15">
      <c r="B37" s="2"/>
      <c r="C37" s="24"/>
      <c r="I37" s="24"/>
      <c r="K37" s="465"/>
    </row>
    <row r="41" spans="1:11" ht="25.5" customHeight="1">
      <c r="A41" s="464"/>
      <c r="B41" s="465"/>
      <c r="C41" s="465"/>
      <c r="D41" s="465"/>
      <c r="E41" s="466"/>
      <c r="F41" s="466"/>
      <c r="G41" s="469"/>
      <c r="H41" s="465"/>
      <c r="I41" s="465"/>
      <c r="J41" s="469"/>
      <c r="K41" s="465"/>
    </row>
    <row r="42" spans="1:11" ht="15">
      <c r="A42" s="464"/>
      <c r="B42" s="465"/>
      <c r="C42" s="465"/>
      <c r="D42" s="465"/>
      <c r="E42" s="466"/>
      <c r="F42" s="466"/>
      <c r="G42" s="469"/>
      <c r="H42" s="465"/>
      <c r="I42" s="465"/>
      <c r="J42" s="469"/>
      <c r="K42" s="465"/>
    </row>
    <row r="43" spans="1:11" ht="15">
      <c r="A43" s="464"/>
      <c r="B43" s="465"/>
      <c r="C43" s="465"/>
      <c r="D43" s="465"/>
      <c r="E43" s="466"/>
      <c r="F43" s="466"/>
      <c r="G43" s="469"/>
      <c r="H43" s="465"/>
      <c r="I43" s="465"/>
      <c r="J43" s="469"/>
      <c r="K43" s="465"/>
    </row>
    <row r="44" spans="1:11" ht="15">
      <c r="A44" s="464"/>
      <c r="B44" s="465"/>
      <c r="C44" s="465"/>
      <c r="D44" s="465"/>
      <c r="E44" s="466"/>
      <c r="F44" s="466"/>
      <c r="G44" s="469"/>
      <c r="H44" s="465"/>
      <c r="I44" s="465"/>
      <c r="J44" s="474"/>
      <c r="K44" s="475"/>
    </row>
    <row r="45" spans="1:11" ht="15">
      <c r="A45" s="464"/>
      <c r="B45" s="465"/>
      <c r="C45" s="465"/>
      <c r="D45" s="465"/>
      <c r="E45" s="466"/>
      <c r="F45" s="466"/>
      <c r="G45" s="469"/>
      <c r="H45" s="465"/>
      <c r="I45" s="465"/>
      <c r="J45" s="469"/>
      <c r="K45" s="465"/>
    </row>
    <row r="46" spans="1:11" ht="15">
      <c r="A46" s="464"/>
      <c r="B46" s="465"/>
      <c r="C46" s="465"/>
      <c r="D46" s="465"/>
      <c r="E46" s="466"/>
      <c r="F46" s="466"/>
      <c r="G46" s="467"/>
      <c r="H46" s="468"/>
      <c r="I46" s="468"/>
      <c r="J46" s="469"/>
      <c r="K46" s="465"/>
    </row>
    <row r="47" spans="1:11" ht="15">
      <c r="A47" s="464"/>
      <c r="B47" s="465"/>
      <c r="C47" s="465"/>
      <c r="D47" s="465"/>
      <c r="E47" s="466"/>
      <c r="F47" s="466"/>
      <c r="G47" s="467"/>
      <c r="H47" s="468"/>
      <c r="I47" s="468"/>
      <c r="J47" s="469"/>
      <c r="K47" s="465"/>
    </row>
    <row r="48" spans="1:11" ht="15">
      <c r="A48" s="464"/>
      <c r="B48" s="465"/>
      <c r="C48" s="465"/>
      <c r="D48" s="465"/>
      <c r="E48" s="466"/>
      <c r="F48" s="466"/>
      <c r="G48" s="469"/>
      <c r="H48" s="465"/>
      <c r="I48" s="465"/>
      <c r="J48" s="474"/>
      <c r="K48" s="475"/>
    </row>
    <row r="49" spans="1:11" ht="24.75" customHeight="1">
      <c r="A49" s="464"/>
      <c r="B49" s="465"/>
      <c r="C49" s="465"/>
      <c r="D49" s="465"/>
      <c r="E49" s="466"/>
      <c r="F49" s="466"/>
      <c r="G49" s="469"/>
      <c r="H49" s="465"/>
      <c r="I49" s="465"/>
      <c r="J49" s="469"/>
      <c r="K49" s="465"/>
    </row>
    <row r="50" spans="1:11" ht="15">
      <c r="A50" s="464"/>
      <c r="B50" s="465"/>
      <c r="C50" s="465"/>
      <c r="D50" s="465"/>
      <c r="E50" s="466"/>
      <c r="F50" s="466"/>
      <c r="G50" s="469"/>
      <c r="H50" s="465"/>
      <c r="I50" s="465"/>
      <c r="J50" s="469"/>
      <c r="K50" s="465"/>
    </row>
    <row r="64" spans="1:11" ht="15">
      <c r="A64" s="464"/>
      <c r="B64" s="465"/>
      <c r="C64" s="465"/>
      <c r="D64" s="465"/>
      <c r="E64" s="466"/>
      <c r="F64" s="466"/>
      <c r="G64" s="467"/>
      <c r="H64" s="468"/>
      <c r="I64" s="468"/>
      <c r="J64" s="469"/>
      <c r="K64" s="465"/>
    </row>
    <row r="65" spans="1:11" ht="15">
      <c r="A65" s="464"/>
      <c r="B65" s="465"/>
      <c r="C65" s="465"/>
      <c r="D65" s="465"/>
      <c r="E65" s="466"/>
      <c r="F65" s="466"/>
      <c r="G65" s="469"/>
      <c r="H65" s="465"/>
      <c r="I65" s="465"/>
      <c r="J65" s="469"/>
      <c r="K65" s="465"/>
    </row>
    <row r="66" spans="1:11" ht="15">
      <c r="A66" s="464"/>
      <c r="B66" s="465"/>
      <c r="C66" s="465"/>
      <c r="D66" s="465"/>
      <c r="E66" s="466"/>
      <c r="F66" s="466"/>
      <c r="G66" s="469"/>
      <c r="H66" s="465"/>
      <c r="I66" s="465"/>
      <c r="J66" s="469"/>
      <c r="K66" s="465"/>
    </row>
    <row r="67" spans="1:11" ht="15">
      <c r="A67" s="464"/>
      <c r="B67" s="465"/>
      <c r="C67" s="465"/>
      <c r="D67" s="465"/>
      <c r="E67" s="466"/>
      <c r="F67" s="466"/>
      <c r="G67" s="469"/>
      <c r="H67" s="465"/>
      <c r="I67" s="465"/>
      <c r="J67" s="469"/>
      <c r="K67" s="465"/>
    </row>
    <row r="68" spans="1:11" ht="15">
      <c r="A68" s="464"/>
      <c r="B68" s="465"/>
      <c r="C68" s="465"/>
      <c r="D68" s="465"/>
      <c r="E68" s="466"/>
      <c r="F68" s="466"/>
      <c r="G68" s="469"/>
      <c r="H68" s="465"/>
      <c r="I68" s="465"/>
      <c r="J68" s="469"/>
      <c r="K68" s="465"/>
    </row>
    <row r="69" spans="1:11" ht="15">
      <c r="A69" s="464"/>
      <c r="B69" s="465"/>
      <c r="C69" s="465"/>
      <c r="D69" s="465"/>
      <c r="E69" s="466"/>
      <c r="F69" s="466"/>
      <c r="G69" s="469"/>
      <c r="H69" s="465"/>
      <c r="I69" s="465"/>
      <c r="J69" s="469"/>
      <c r="K69" s="465"/>
    </row>
    <row r="70" spans="1:11" ht="15">
      <c r="A70" s="464"/>
      <c r="B70" s="465"/>
      <c r="C70" s="465"/>
      <c r="D70" s="465"/>
      <c r="E70" s="466"/>
      <c r="F70" s="466"/>
      <c r="G70" s="469"/>
      <c r="H70" s="465"/>
      <c r="I70" s="465"/>
      <c r="J70" s="469"/>
      <c r="K70" s="465"/>
    </row>
    <row r="71" spans="1:11" ht="15">
      <c r="A71" s="464"/>
      <c r="B71" s="465"/>
      <c r="C71" s="465"/>
      <c r="D71" s="465"/>
      <c r="E71" s="466"/>
      <c r="F71" s="466"/>
      <c r="G71" s="469"/>
      <c r="H71" s="465"/>
      <c r="I71" s="465"/>
      <c r="J71" s="469"/>
      <c r="K71" s="465"/>
    </row>
    <row r="72" spans="1:11" ht="15">
      <c r="A72" s="464"/>
      <c r="B72" s="465"/>
      <c r="C72" s="465"/>
      <c r="D72" s="465"/>
      <c r="E72" s="466"/>
      <c r="F72" s="466"/>
      <c r="G72" s="469"/>
      <c r="H72" s="465"/>
      <c r="I72" s="465"/>
      <c r="J72" s="469"/>
      <c r="K72" s="465"/>
    </row>
    <row r="73" spans="1:11" ht="15">
      <c r="A73" s="464"/>
      <c r="B73" s="465"/>
      <c r="C73" s="465"/>
      <c r="D73" s="465"/>
      <c r="E73" s="466"/>
      <c r="F73" s="466"/>
      <c r="G73" s="469"/>
      <c r="H73" s="465"/>
      <c r="I73" s="465"/>
      <c r="J73" s="469"/>
      <c r="K73" s="465"/>
    </row>
    <row r="74" spans="1:11" ht="15">
      <c r="A74" s="464"/>
      <c r="B74" s="465"/>
      <c r="C74" s="465"/>
      <c r="D74" s="465"/>
      <c r="E74" s="466"/>
      <c r="F74" s="466"/>
      <c r="G74" s="469"/>
      <c r="H74" s="465"/>
      <c r="I74" s="465"/>
      <c r="J74" s="469"/>
      <c r="K74" s="465"/>
    </row>
    <row r="75" spans="1:11" ht="15">
      <c r="A75" s="464"/>
      <c r="B75" s="465"/>
      <c r="C75" s="465"/>
      <c r="D75" s="465"/>
      <c r="E75" s="466"/>
      <c r="F75" s="466"/>
      <c r="G75" s="469"/>
      <c r="H75" s="465"/>
      <c r="I75" s="465"/>
      <c r="J75" s="469"/>
      <c r="K75" s="465"/>
    </row>
    <row r="76" spans="1:11" ht="15">
      <c r="A76" s="464"/>
      <c r="B76" s="465"/>
      <c r="C76" s="465"/>
      <c r="D76" s="465"/>
      <c r="E76" s="466"/>
      <c r="F76" s="466"/>
      <c r="G76" s="469"/>
      <c r="H76" s="465"/>
      <c r="I76" s="465"/>
      <c r="J76" s="469"/>
      <c r="K76" s="465"/>
    </row>
    <row r="77" spans="1:11" ht="15">
      <c r="A77" s="464"/>
      <c r="B77" s="465"/>
      <c r="C77" s="465"/>
      <c r="D77" s="465"/>
      <c r="E77" s="466"/>
      <c r="F77" s="466"/>
      <c r="G77" s="469"/>
      <c r="H77" s="465"/>
      <c r="I77" s="465"/>
      <c r="J77" s="469"/>
      <c r="K77" s="465"/>
    </row>
    <row r="78" spans="1:11" ht="15">
      <c r="A78" s="464"/>
      <c r="B78" s="465"/>
      <c r="C78" s="465"/>
      <c r="D78" s="465"/>
      <c r="E78" s="466"/>
      <c r="F78" s="466"/>
      <c r="G78" s="469"/>
      <c r="H78" s="465"/>
      <c r="I78" s="465"/>
      <c r="J78" s="469"/>
      <c r="K78" s="465"/>
    </row>
    <row r="79" spans="1:11" ht="15">
      <c r="A79" s="464"/>
      <c r="B79" s="465"/>
      <c r="C79" s="465"/>
      <c r="D79" s="465"/>
      <c r="E79" s="466"/>
      <c r="F79" s="466"/>
      <c r="G79" s="467"/>
      <c r="H79" s="468"/>
      <c r="I79" s="468"/>
      <c r="J79" s="469"/>
      <c r="K79" s="465"/>
    </row>
    <row r="80" spans="1:11" ht="15">
      <c r="A80" s="464"/>
      <c r="B80" s="465"/>
      <c r="C80" s="465"/>
      <c r="D80" s="465"/>
      <c r="E80" s="466"/>
      <c r="F80" s="466"/>
      <c r="G80" s="469"/>
      <c r="H80" s="465"/>
      <c r="I80" s="465"/>
      <c r="J80" s="469"/>
      <c r="K80" s="465"/>
    </row>
    <row r="81" spans="1:11" ht="15">
      <c r="A81" s="464"/>
      <c r="B81" s="465"/>
      <c r="C81" s="465"/>
      <c r="D81" s="465"/>
      <c r="E81" s="466"/>
      <c r="F81" s="466"/>
      <c r="G81" s="469"/>
      <c r="H81" s="465"/>
      <c r="I81" s="465"/>
      <c r="J81" s="469"/>
      <c r="K81" s="465"/>
    </row>
    <row r="82" spans="1:11" ht="15">
      <c r="A82" s="470"/>
      <c r="B82" s="465"/>
      <c r="C82" s="465"/>
      <c r="D82" s="465"/>
      <c r="E82" s="466"/>
      <c r="F82" s="466"/>
      <c r="G82" s="469"/>
      <c r="H82" s="465"/>
      <c r="I82" s="465"/>
      <c r="J82" s="469"/>
      <c r="K82" s="465"/>
    </row>
    <row r="83" spans="1:11" ht="15">
      <c r="A83" s="470"/>
      <c r="B83" s="465"/>
      <c r="C83" s="465"/>
      <c r="D83" s="465"/>
      <c r="E83" s="465"/>
      <c r="F83" s="465"/>
      <c r="G83" s="469"/>
      <c r="H83" s="465"/>
      <c r="I83" s="465"/>
      <c r="J83" s="465"/>
      <c r="K83" s="465"/>
    </row>
    <row r="84" spans="1:11" ht="15">
      <c r="A84" s="470"/>
      <c r="B84" s="465"/>
      <c r="C84" s="465"/>
      <c r="D84" s="465"/>
      <c r="E84" s="465"/>
      <c r="F84" s="465"/>
      <c r="G84" s="465"/>
      <c r="H84" s="465"/>
      <c r="I84" s="465"/>
      <c r="J84" s="465"/>
      <c r="K84" s="465"/>
    </row>
    <row r="85" spans="1:11" ht="15">
      <c r="A85" s="470"/>
      <c r="B85" s="465"/>
      <c r="C85" s="465"/>
      <c r="D85" s="465"/>
      <c r="E85" s="465"/>
      <c r="F85" s="465"/>
      <c r="G85" s="465"/>
      <c r="H85" s="465"/>
      <c r="I85" s="465"/>
      <c r="J85" s="465"/>
      <c r="K85" s="465"/>
    </row>
    <row r="86" spans="1:11" ht="27.75" customHeight="1">
      <c r="A86" s="470"/>
      <c r="B86" s="90"/>
      <c r="C86" s="465"/>
      <c r="D86" s="90"/>
      <c r="E86" s="90"/>
      <c r="F86" s="90"/>
      <c r="G86" s="471"/>
      <c r="H86" s="472"/>
      <c r="I86" s="472"/>
      <c r="J86" s="90"/>
      <c r="K86" s="90"/>
    </row>
  </sheetData>
  <mergeCells count="1">
    <mergeCell ref="K2:L2"/>
  </mergeCell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20" customWidth="1"/>
    <col min="2" max="2" width="21.140625" style="220" customWidth="1"/>
    <col min="3" max="3" width="21.5703125" style="220" customWidth="1"/>
    <col min="4" max="4" width="19.140625" style="220" customWidth="1"/>
    <col min="5" max="5" width="15.140625" style="220" customWidth="1"/>
    <col min="6" max="6" width="20.85546875" style="220" customWidth="1"/>
    <col min="7" max="7" width="23.85546875" style="220" customWidth="1"/>
    <col min="8" max="8" width="19" style="220" customWidth="1"/>
    <col min="9" max="9" width="21.140625" style="220" customWidth="1"/>
    <col min="10" max="10" width="17" style="220" customWidth="1"/>
    <col min="11" max="11" width="21.5703125" style="220" customWidth="1"/>
    <col min="12" max="12" width="24.42578125" style="220" customWidth="1"/>
    <col min="13" max="16384" width="9.140625" style="220"/>
  </cols>
  <sheetData>
    <row r="1" spans="1:13" customFormat="1" ht="15">
      <c r="A1" s="173" t="s">
        <v>468</v>
      </c>
      <c r="B1" s="173"/>
      <c r="C1" s="174"/>
      <c r="D1" s="174"/>
      <c r="E1" s="174"/>
      <c r="F1" s="174"/>
      <c r="G1" s="174"/>
      <c r="H1" s="174"/>
      <c r="I1" s="174"/>
      <c r="J1" s="174"/>
      <c r="K1" s="180"/>
      <c r="L1" s="99" t="s">
        <v>110</v>
      </c>
    </row>
    <row r="2" spans="1:13" customFormat="1" ht="15">
      <c r="A2" s="141" t="s">
        <v>141</v>
      </c>
      <c r="B2" s="141"/>
      <c r="C2" s="174"/>
      <c r="D2" s="174"/>
      <c r="E2" s="174"/>
      <c r="F2" s="174"/>
      <c r="G2" s="174"/>
      <c r="H2" s="174"/>
      <c r="I2" s="174"/>
      <c r="J2" s="174"/>
      <c r="K2" s="180"/>
      <c r="L2" s="669" t="s">
        <v>597</v>
      </c>
      <c r="M2" s="670"/>
    </row>
    <row r="3" spans="1:13" customFormat="1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  <c r="L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8"/>
      <c r="F4" s="183"/>
      <c r="G4" s="174"/>
      <c r="H4" s="174"/>
      <c r="I4" s="174"/>
      <c r="J4" s="174"/>
      <c r="K4" s="174"/>
      <c r="L4" s="174"/>
    </row>
    <row r="5" spans="1:13" ht="15">
      <c r="A5" s="257" t="s">
        <v>472</v>
      </c>
      <c r="B5" s="101"/>
      <c r="C5" s="101"/>
      <c r="D5" s="101"/>
      <c r="E5" s="101"/>
      <c r="F5" s="101"/>
      <c r="G5" s="235"/>
      <c r="H5" s="235"/>
      <c r="I5" s="259"/>
      <c r="J5" s="259"/>
      <c r="K5" s="259"/>
      <c r="L5" s="258"/>
    </row>
    <row r="6" spans="1:13" customFormat="1" ht="13.5">
      <c r="A6" s="178"/>
      <c r="B6" s="178"/>
      <c r="C6" s="179"/>
      <c r="D6" s="179"/>
      <c r="E6" s="179"/>
      <c r="F6" s="174"/>
      <c r="G6" s="174"/>
      <c r="H6" s="174"/>
      <c r="I6" s="174"/>
      <c r="J6" s="174"/>
      <c r="K6" s="174"/>
      <c r="L6" s="174"/>
    </row>
    <row r="7" spans="1:13" customFormat="1" ht="6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358</v>
      </c>
      <c r="F7" s="172" t="s">
        <v>250</v>
      </c>
      <c r="G7" s="172" t="s">
        <v>395</v>
      </c>
      <c r="H7" s="172" t="s">
        <v>397</v>
      </c>
      <c r="I7" s="172" t="s">
        <v>391</v>
      </c>
      <c r="J7" s="172" t="s">
        <v>392</v>
      </c>
      <c r="K7" s="172" t="s">
        <v>404</v>
      </c>
      <c r="L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0">
        <v>9</v>
      </c>
      <c r="J8" s="170">
        <v>10</v>
      </c>
      <c r="K8" s="172">
        <v>11</v>
      </c>
      <c r="L8" s="172">
        <v>12</v>
      </c>
    </row>
    <row r="9" spans="1:13" customFormat="1" ht="15">
      <c r="A9" s="85">
        <v>1</v>
      </c>
      <c r="B9" s="85"/>
      <c r="C9" s="25"/>
      <c r="D9" s="25"/>
      <c r="E9" s="25"/>
      <c r="F9" s="25"/>
      <c r="G9" s="25"/>
      <c r="H9" s="25"/>
      <c r="I9" s="255"/>
      <c r="J9" s="255"/>
      <c r="K9" s="255"/>
      <c r="L9" s="25"/>
    </row>
    <row r="10" spans="1:13" customFormat="1" ht="15">
      <c r="A10" s="85">
        <v>2</v>
      </c>
      <c r="B10" s="85"/>
      <c r="C10" s="25"/>
      <c r="D10" s="25"/>
      <c r="E10" s="25"/>
      <c r="F10" s="25"/>
      <c r="G10" s="25"/>
      <c r="H10" s="25"/>
      <c r="I10" s="255"/>
      <c r="J10" s="255"/>
      <c r="K10" s="255"/>
      <c r="L10" s="25"/>
    </row>
    <row r="11" spans="1:13" customFormat="1" ht="15">
      <c r="A11" s="85">
        <v>3</v>
      </c>
      <c r="B11" s="85"/>
      <c r="C11" s="25"/>
      <c r="D11" s="25"/>
      <c r="E11" s="25"/>
      <c r="F11" s="25"/>
      <c r="G11" s="25"/>
      <c r="H11" s="25"/>
      <c r="I11" s="255"/>
      <c r="J11" s="255"/>
      <c r="K11" s="255"/>
      <c r="L11" s="25"/>
    </row>
    <row r="12" spans="1:13" customFormat="1" ht="15">
      <c r="A12" s="85">
        <v>4</v>
      </c>
      <c r="B12" s="85"/>
      <c r="C12" s="25"/>
      <c r="D12" s="25"/>
      <c r="E12" s="25"/>
      <c r="F12" s="25"/>
      <c r="G12" s="25"/>
      <c r="H12" s="25"/>
      <c r="I12" s="255"/>
      <c r="J12" s="255"/>
      <c r="K12" s="255"/>
      <c r="L12" s="25"/>
    </row>
    <row r="13" spans="1:13" customFormat="1" ht="15">
      <c r="A13" s="85">
        <v>5</v>
      </c>
      <c r="B13" s="85"/>
      <c r="C13" s="25"/>
      <c r="D13" s="25"/>
      <c r="E13" s="25"/>
      <c r="F13" s="25"/>
      <c r="G13" s="25"/>
      <c r="H13" s="25"/>
      <c r="I13" s="255"/>
      <c r="J13" s="255"/>
      <c r="K13" s="255"/>
      <c r="L13" s="25"/>
    </row>
    <row r="14" spans="1:13" customFormat="1" ht="15">
      <c r="A14" s="85">
        <v>6</v>
      </c>
      <c r="B14" s="85"/>
      <c r="C14" s="25"/>
      <c r="D14" s="25"/>
      <c r="E14" s="25"/>
      <c r="F14" s="25"/>
      <c r="G14" s="25"/>
      <c r="H14" s="25"/>
      <c r="I14" s="255"/>
      <c r="J14" s="255"/>
      <c r="K14" s="255"/>
      <c r="L14" s="25"/>
    </row>
    <row r="15" spans="1:13" customFormat="1" ht="15">
      <c r="A15" s="85">
        <v>7</v>
      </c>
      <c r="B15" s="85"/>
      <c r="C15" s="25"/>
      <c r="D15" s="25"/>
      <c r="E15" s="25"/>
      <c r="F15" s="25"/>
      <c r="G15" s="25"/>
      <c r="H15" s="25"/>
      <c r="I15" s="255"/>
      <c r="J15" s="255"/>
      <c r="K15" s="255"/>
      <c r="L15" s="25"/>
    </row>
    <row r="16" spans="1:13" customFormat="1" ht="15">
      <c r="A16" s="85">
        <v>8</v>
      </c>
      <c r="B16" s="85"/>
      <c r="C16" s="25"/>
      <c r="D16" s="25"/>
      <c r="E16" s="25"/>
      <c r="F16" s="25"/>
      <c r="G16" s="25"/>
      <c r="H16" s="25"/>
      <c r="I16" s="255"/>
      <c r="J16" s="255"/>
      <c r="K16" s="255"/>
      <c r="L16" s="25"/>
    </row>
    <row r="17" spans="1:12" customFormat="1" ht="15">
      <c r="A17" s="85">
        <v>9</v>
      </c>
      <c r="B17" s="85"/>
      <c r="C17" s="25"/>
      <c r="D17" s="25"/>
      <c r="E17" s="25"/>
      <c r="F17" s="25"/>
      <c r="G17" s="25"/>
      <c r="H17" s="25"/>
      <c r="I17" s="255"/>
      <c r="J17" s="255"/>
      <c r="K17" s="255"/>
      <c r="L17" s="25"/>
    </row>
    <row r="18" spans="1:12" customFormat="1" ht="15">
      <c r="A18" s="85">
        <v>10</v>
      </c>
      <c r="B18" s="85"/>
      <c r="C18" s="25"/>
      <c r="D18" s="25"/>
      <c r="E18" s="25"/>
      <c r="F18" s="25"/>
      <c r="G18" s="25"/>
      <c r="H18" s="25"/>
      <c r="I18" s="255"/>
      <c r="J18" s="255"/>
      <c r="K18" s="255"/>
      <c r="L18" s="25"/>
    </row>
    <row r="19" spans="1:12" customFormat="1" ht="15">
      <c r="A19" s="85">
        <v>11</v>
      </c>
      <c r="B19" s="85"/>
      <c r="C19" s="25"/>
      <c r="D19" s="25"/>
      <c r="E19" s="25"/>
      <c r="F19" s="25"/>
      <c r="G19" s="25"/>
      <c r="H19" s="25"/>
      <c r="I19" s="255"/>
      <c r="J19" s="255"/>
      <c r="K19" s="255"/>
      <c r="L19" s="25"/>
    </row>
    <row r="20" spans="1:12" customFormat="1" ht="15">
      <c r="A20" s="85">
        <v>12</v>
      </c>
      <c r="B20" s="85"/>
      <c r="C20" s="25"/>
      <c r="D20" s="25"/>
      <c r="E20" s="25"/>
      <c r="F20" s="25"/>
      <c r="G20" s="25"/>
      <c r="H20" s="25"/>
      <c r="I20" s="255"/>
      <c r="J20" s="255"/>
      <c r="K20" s="255"/>
      <c r="L20" s="25"/>
    </row>
    <row r="21" spans="1:12" customFormat="1" ht="15">
      <c r="A21" s="85">
        <v>13</v>
      </c>
      <c r="B21" s="85"/>
      <c r="C21" s="25"/>
      <c r="D21" s="25"/>
      <c r="E21" s="25"/>
      <c r="F21" s="25"/>
      <c r="G21" s="25"/>
      <c r="H21" s="25"/>
      <c r="I21" s="255"/>
      <c r="J21" s="255"/>
      <c r="K21" s="255"/>
      <c r="L21" s="25"/>
    </row>
    <row r="22" spans="1:12" customFormat="1" ht="15">
      <c r="A22" s="85">
        <v>14</v>
      </c>
      <c r="B22" s="85"/>
      <c r="C22" s="25"/>
      <c r="D22" s="25"/>
      <c r="E22" s="25"/>
      <c r="F22" s="25"/>
      <c r="G22" s="25"/>
      <c r="H22" s="25"/>
      <c r="I22" s="255"/>
      <c r="J22" s="255"/>
      <c r="K22" s="255"/>
      <c r="L22" s="25"/>
    </row>
    <row r="23" spans="1:12" customFormat="1" ht="15">
      <c r="A23" s="85">
        <v>15</v>
      </c>
      <c r="B23" s="85"/>
      <c r="C23" s="25"/>
      <c r="D23" s="25"/>
      <c r="E23" s="25"/>
      <c r="F23" s="25"/>
      <c r="G23" s="25"/>
      <c r="H23" s="25"/>
      <c r="I23" s="255"/>
      <c r="J23" s="255"/>
      <c r="K23" s="255"/>
      <c r="L23" s="25"/>
    </row>
    <row r="24" spans="1:12" customFormat="1" ht="15">
      <c r="A24" s="85">
        <v>16</v>
      </c>
      <c r="B24" s="85"/>
      <c r="C24" s="25"/>
      <c r="D24" s="25"/>
      <c r="E24" s="25"/>
      <c r="F24" s="25"/>
      <c r="G24" s="25"/>
      <c r="H24" s="25"/>
      <c r="I24" s="255"/>
      <c r="J24" s="255"/>
      <c r="K24" s="255"/>
      <c r="L24" s="25"/>
    </row>
    <row r="25" spans="1:12" customFormat="1" ht="15">
      <c r="A25" s="85">
        <v>17</v>
      </c>
      <c r="B25" s="85"/>
      <c r="C25" s="25"/>
      <c r="D25" s="25"/>
      <c r="E25" s="25"/>
      <c r="F25" s="25"/>
      <c r="G25" s="25"/>
      <c r="H25" s="25"/>
      <c r="I25" s="255"/>
      <c r="J25" s="255"/>
      <c r="K25" s="255"/>
      <c r="L25" s="25"/>
    </row>
    <row r="26" spans="1:12" customFormat="1" ht="15">
      <c r="A26" s="85">
        <v>18</v>
      </c>
      <c r="B26" s="85"/>
      <c r="C26" s="25"/>
      <c r="D26" s="25"/>
      <c r="E26" s="25"/>
      <c r="F26" s="25"/>
      <c r="G26" s="25"/>
      <c r="H26" s="25"/>
      <c r="I26" s="255"/>
      <c r="J26" s="255"/>
      <c r="K26" s="255"/>
      <c r="L26" s="25"/>
    </row>
    <row r="27" spans="1:12" customFormat="1" ht="15">
      <c r="A27" s="85" t="s">
        <v>284</v>
      </c>
      <c r="B27" s="85"/>
      <c r="C27" s="25"/>
      <c r="D27" s="25"/>
      <c r="E27" s="25"/>
      <c r="F27" s="25"/>
      <c r="G27" s="25"/>
      <c r="H27" s="25"/>
      <c r="I27" s="255"/>
      <c r="J27" s="255"/>
      <c r="K27" s="255"/>
      <c r="L27" s="25"/>
    </row>
    <row r="28" spans="1:12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</row>
    <row r="29" spans="1:12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</row>
    <row r="30" spans="1:12">
      <c r="A30" s="261"/>
      <c r="B30" s="261"/>
      <c r="C30" s="260"/>
      <c r="D30" s="260"/>
      <c r="E30" s="260"/>
      <c r="F30" s="260"/>
      <c r="G30" s="260"/>
      <c r="H30" s="260"/>
      <c r="I30" s="260"/>
      <c r="J30" s="260"/>
      <c r="K30" s="260"/>
      <c r="L30" s="260"/>
    </row>
    <row r="31" spans="1:12" ht="15">
      <c r="A31" s="219"/>
      <c r="B31" s="219"/>
      <c r="C31" s="221" t="s">
        <v>107</v>
      </c>
      <c r="D31" s="219"/>
      <c r="E31" s="219"/>
      <c r="F31" s="222"/>
      <c r="G31" s="219"/>
      <c r="H31" s="219"/>
      <c r="I31" s="219"/>
      <c r="J31" s="219"/>
      <c r="K31" s="219"/>
      <c r="L31" s="219"/>
    </row>
    <row r="32" spans="1:12" ht="15">
      <c r="A32" s="219"/>
      <c r="B32" s="219"/>
      <c r="C32" s="219"/>
      <c r="D32" s="223"/>
      <c r="E32" s="219"/>
      <c r="G32" s="223"/>
      <c r="H32" s="266"/>
    </row>
    <row r="33" spans="3:7" ht="15">
      <c r="C33" s="219"/>
      <c r="D33" s="225" t="s">
        <v>271</v>
      </c>
      <c r="E33" s="219"/>
      <c r="G33" s="226" t="s">
        <v>276</v>
      </c>
    </row>
    <row r="34" spans="3:7" ht="15">
      <c r="C34" s="219"/>
      <c r="D34" s="227" t="s">
        <v>140</v>
      </c>
      <c r="E34" s="219"/>
      <c r="G34" s="219" t="s">
        <v>272</v>
      </c>
    </row>
    <row r="35" spans="3:7" ht="15">
      <c r="C35" s="219"/>
      <c r="D35" s="227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20" customWidth="1"/>
    <col min="2" max="2" width="21.5703125" style="220" customWidth="1"/>
    <col min="3" max="3" width="19.140625" style="220" customWidth="1"/>
    <col min="4" max="4" width="23.7109375" style="220" customWidth="1"/>
    <col min="5" max="5" width="16.5703125" style="220" bestFit="1" customWidth="1"/>
    <col min="6" max="6" width="15" style="220" customWidth="1"/>
    <col min="7" max="7" width="15.42578125" style="220" customWidth="1"/>
    <col min="8" max="8" width="19" style="220" customWidth="1"/>
    <col min="9" max="9" width="24.42578125" style="220" customWidth="1"/>
    <col min="10" max="16384" width="9.140625" style="220"/>
  </cols>
  <sheetData>
    <row r="1" spans="1:13" customFormat="1" ht="15">
      <c r="A1" s="173" t="s">
        <v>469</v>
      </c>
      <c r="B1" s="174"/>
      <c r="C1" s="174"/>
      <c r="D1" s="174"/>
      <c r="E1" s="174"/>
      <c r="F1" s="174"/>
      <c r="G1" s="174"/>
      <c r="H1" s="180"/>
      <c r="I1" s="99" t="s">
        <v>110</v>
      </c>
    </row>
    <row r="2" spans="1:13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69" t="s">
        <v>597</v>
      </c>
      <c r="J2" s="670"/>
    </row>
    <row r="3" spans="1:13" customFormat="1" ht="15">
      <c r="A3" s="174"/>
      <c r="B3" s="174"/>
      <c r="C3" s="174"/>
      <c r="D3" s="174"/>
      <c r="E3" s="174"/>
      <c r="F3" s="174"/>
      <c r="G3" s="174"/>
      <c r="H3" s="177"/>
      <c r="I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174"/>
      <c r="E4" s="174"/>
      <c r="F4" s="174"/>
      <c r="G4" s="174"/>
      <c r="H4" s="174"/>
      <c r="I4" s="183"/>
    </row>
    <row r="5" spans="1:13" ht="15">
      <c r="A5" s="257" t="s">
        <v>472</v>
      </c>
      <c r="B5" s="101"/>
      <c r="C5" s="101"/>
      <c r="D5" s="101"/>
      <c r="E5" s="101"/>
      <c r="F5" s="101"/>
      <c r="G5" s="101"/>
      <c r="H5" s="258"/>
      <c r="I5" s="259"/>
    </row>
    <row r="6" spans="1:13" customFormat="1" ht="13.5">
      <c r="A6" s="178"/>
      <c r="B6" s="179"/>
      <c r="C6" s="179"/>
      <c r="D6" s="174"/>
      <c r="E6" s="174"/>
      <c r="F6" s="174"/>
      <c r="G6" s="174"/>
      <c r="H6" s="174"/>
      <c r="I6" s="174"/>
    </row>
    <row r="7" spans="1:13" customFormat="1" ht="60">
      <c r="A7" s="186" t="s">
        <v>64</v>
      </c>
      <c r="B7" s="172" t="s">
        <v>389</v>
      </c>
      <c r="C7" s="172" t="s">
        <v>390</v>
      </c>
      <c r="D7" s="172" t="s">
        <v>395</v>
      </c>
      <c r="E7" s="172" t="s">
        <v>397</v>
      </c>
      <c r="F7" s="172" t="s">
        <v>391</v>
      </c>
      <c r="G7" s="172" t="s">
        <v>392</v>
      </c>
      <c r="H7" s="172" t="s">
        <v>404</v>
      </c>
      <c r="I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6</v>
      </c>
      <c r="E8" s="172">
        <v>7</v>
      </c>
      <c r="F8" s="170">
        <v>8</v>
      </c>
      <c r="G8" s="170">
        <v>9</v>
      </c>
      <c r="H8" s="170">
        <v>10</v>
      </c>
      <c r="I8" s="172">
        <v>11</v>
      </c>
    </row>
    <row r="9" spans="1:13" customFormat="1" ht="15">
      <c r="A9" s="317"/>
      <c r="B9" s="318"/>
      <c r="C9" s="318"/>
      <c r="D9" s="318"/>
      <c r="E9" s="682"/>
      <c r="F9" s="318"/>
      <c r="G9" s="319"/>
      <c r="H9" s="320"/>
      <c r="I9" s="318"/>
      <c r="J9" s="220"/>
    </row>
    <row r="10" spans="1:13" customFormat="1" ht="15">
      <c r="A10" s="317"/>
      <c r="B10" s="318"/>
      <c r="C10" s="318"/>
      <c r="D10" s="318"/>
      <c r="E10" s="683"/>
      <c r="F10" s="318"/>
      <c r="G10" s="319"/>
      <c r="H10" s="320"/>
      <c r="I10" s="318"/>
      <c r="J10" s="220"/>
    </row>
    <row r="11" spans="1:13" customFormat="1" ht="15">
      <c r="A11" s="317"/>
      <c r="B11" s="318"/>
      <c r="C11" s="318"/>
      <c r="D11" s="318"/>
      <c r="E11" s="683"/>
      <c r="F11" s="318"/>
      <c r="G11" s="319"/>
      <c r="H11" s="320"/>
      <c r="I11" s="318"/>
      <c r="J11" s="220"/>
    </row>
    <row r="12" spans="1:13" customFormat="1" ht="15">
      <c r="A12" s="317"/>
      <c r="B12" s="318"/>
      <c r="C12" s="318"/>
      <c r="D12" s="318"/>
      <c r="E12" s="683"/>
      <c r="F12" s="318"/>
      <c r="G12" s="319"/>
      <c r="H12" s="320"/>
      <c r="I12" s="318"/>
      <c r="J12" s="220"/>
    </row>
    <row r="13" spans="1:13" customFormat="1" ht="15">
      <c r="A13" s="317"/>
      <c r="B13" s="318"/>
      <c r="C13" s="318"/>
      <c r="D13" s="318"/>
      <c r="E13" s="683"/>
      <c r="F13" s="318"/>
      <c r="G13" s="319"/>
      <c r="H13" s="320"/>
      <c r="I13" s="318"/>
      <c r="J13" s="220"/>
    </row>
    <row r="14" spans="1:13" customFormat="1" ht="15">
      <c r="A14" s="317"/>
      <c r="B14" s="318"/>
      <c r="C14" s="318"/>
      <c r="D14" s="318"/>
      <c r="E14" s="683"/>
      <c r="F14" s="318"/>
      <c r="G14" s="319"/>
      <c r="H14" s="320"/>
      <c r="I14" s="318"/>
      <c r="J14" s="220"/>
    </row>
    <row r="15" spans="1:13" customFormat="1" ht="15">
      <c r="A15" s="317"/>
      <c r="B15" s="318"/>
      <c r="C15" s="318"/>
      <c r="D15" s="318"/>
      <c r="E15" s="683"/>
      <c r="F15" s="318"/>
      <c r="G15" s="319"/>
      <c r="H15" s="320"/>
      <c r="I15" s="318"/>
      <c r="J15" s="220"/>
    </row>
    <row r="16" spans="1:13" customFormat="1" ht="15">
      <c r="A16" s="317"/>
      <c r="B16" s="318"/>
      <c r="C16" s="318"/>
      <c r="D16" s="318"/>
      <c r="E16" s="683"/>
      <c r="F16" s="318"/>
      <c r="G16" s="319"/>
      <c r="H16" s="320"/>
      <c r="I16" s="318"/>
      <c r="J16" s="220"/>
    </row>
    <row r="17" spans="1:10" customFormat="1" ht="15">
      <c r="A17" s="317"/>
      <c r="B17" s="318"/>
      <c r="C17" s="318"/>
      <c r="D17" s="318"/>
      <c r="E17" s="683"/>
      <c r="F17" s="318"/>
      <c r="G17" s="319"/>
      <c r="H17" s="320"/>
      <c r="I17" s="318"/>
      <c r="J17" s="220"/>
    </row>
    <row r="18" spans="1:10" customFormat="1" ht="15">
      <c r="A18" s="317"/>
      <c r="B18" s="318"/>
      <c r="C18" s="318"/>
      <c r="D18" s="318"/>
      <c r="E18" s="683"/>
      <c r="F18" s="318"/>
      <c r="G18" s="319"/>
      <c r="H18" s="320"/>
      <c r="I18" s="318"/>
      <c r="J18" s="220"/>
    </row>
    <row r="19" spans="1:10" customFormat="1" ht="15">
      <c r="A19" s="317"/>
      <c r="B19" s="318"/>
      <c r="C19" s="318"/>
      <c r="D19" s="318"/>
      <c r="E19" s="683"/>
      <c r="F19" s="318"/>
      <c r="G19" s="319"/>
      <c r="H19" s="320"/>
      <c r="I19" s="318"/>
      <c r="J19" s="220"/>
    </row>
    <row r="20" spans="1:10" customFormat="1" ht="15">
      <c r="A20" s="317"/>
      <c r="B20" s="318"/>
      <c r="C20" s="318"/>
      <c r="D20" s="318"/>
      <c r="E20" s="683"/>
      <c r="F20" s="318"/>
      <c r="G20" s="319"/>
      <c r="H20" s="320"/>
      <c r="I20" s="318"/>
      <c r="J20" s="220"/>
    </row>
    <row r="21" spans="1:10" customFormat="1" ht="15">
      <c r="A21" s="317"/>
      <c r="B21" s="318"/>
      <c r="C21" s="318"/>
      <c r="D21" s="318"/>
      <c r="E21" s="683"/>
      <c r="F21" s="318"/>
      <c r="G21" s="319"/>
      <c r="H21" s="320"/>
      <c r="I21" s="318"/>
      <c r="J21" s="220"/>
    </row>
    <row r="22" spans="1:10" customFormat="1" ht="15">
      <c r="A22" s="317"/>
      <c r="B22" s="318"/>
      <c r="C22" s="318"/>
      <c r="D22" s="318"/>
      <c r="E22" s="683"/>
      <c r="F22" s="318"/>
      <c r="G22" s="319"/>
      <c r="H22" s="320"/>
      <c r="I22" s="318"/>
      <c r="J22" s="220"/>
    </row>
    <row r="23" spans="1:10" customFormat="1" ht="15">
      <c r="A23" s="317"/>
      <c r="B23" s="318"/>
      <c r="C23" s="318"/>
      <c r="D23" s="318"/>
      <c r="E23" s="683"/>
      <c r="F23" s="318"/>
      <c r="G23" s="319"/>
      <c r="H23" s="320"/>
      <c r="I23" s="318"/>
      <c r="J23" s="220"/>
    </row>
    <row r="24" spans="1:10" customFormat="1" ht="15">
      <c r="A24" s="317"/>
      <c r="B24" s="318"/>
      <c r="C24" s="318"/>
      <c r="D24" s="318"/>
      <c r="E24" s="683"/>
      <c r="F24" s="318"/>
      <c r="G24" s="319"/>
      <c r="H24" s="320"/>
      <c r="I24" s="318"/>
      <c r="J24" s="220"/>
    </row>
    <row r="25" spans="1:10" customFormat="1" ht="15">
      <c r="A25" s="317"/>
      <c r="B25" s="318"/>
      <c r="C25" s="318"/>
      <c r="D25" s="318"/>
      <c r="E25" s="683"/>
      <c r="F25" s="318"/>
      <c r="G25" s="319"/>
      <c r="H25" s="320"/>
      <c r="I25" s="318"/>
      <c r="J25" s="220"/>
    </row>
    <row r="26" spans="1:10" customFormat="1" ht="15">
      <c r="A26" s="317"/>
      <c r="B26" s="318"/>
      <c r="C26" s="318"/>
      <c r="D26" s="318"/>
      <c r="E26" s="683"/>
      <c r="F26" s="318"/>
      <c r="G26" s="319"/>
      <c r="H26" s="320"/>
      <c r="I26" s="318"/>
      <c r="J26" s="220"/>
    </row>
    <row r="27" spans="1:10" customFormat="1" ht="15">
      <c r="A27" s="317"/>
      <c r="B27" s="318"/>
      <c r="C27" s="318"/>
      <c r="D27" s="318"/>
      <c r="E27" s="683"/>
      <c r="F27" s="318"/>
      <c r="G27" s="319"/>
      <c r="H27" s="320"/>
      <c r="I27" s="318"/>
      <c r="J27" s="220"/>
    </row>
    <row r="28" spans="1:10" ht="15">
      <c r="A28" s="317"/>
      <c r="B28" s="318"/>
      <c r="C28" s="318"/>
      <c r="D28" s="318"/>
      <c r="E28" s="683"/>
      <c r="F28" s="318"/>
      <c r="G28" s="319"/>
      <c r="H28" s="320"/>
      <c r="I28" s="318"/>
    </row>
    <row r="29" spans="1:10" ht="15">
      <c r="A29" s="317"/>
      <c r="B29" s="318"/>
      <c r="C29" s="318"/>
      <c r="D29" s="318"/>
      <c r="E29" s="683"/>
      <c r="F29" s="318"/>
      <c r="G29" s="319"/>
      <c r="H29" s="320"/>
      <c r="I29" s="318"/>
    </row>
    <row r="30" spans="1:10" ht="15">
      <c r="A30" s="317"/>
      <c r="B30" s="318"/>
      <c r="C30" s="318"/>
      <c r="D30" s="318"/>
      <c r="E30" s="683"/>
      <c r="F30" s="318"/>
      <c r="G30" s="319"/>
      <c r="H30" s="320"/>
      <c r="I30" s="318"/>
    </row>
    <row r="31" spans="1:10" ht="15">
      <c r="A31" s="317"/>
      <c r="B31" s="318"/>
      <c r="C31" s="318"/>
      <c r="D31" s="318"/>
      <c r="E31" s="683"/>
      <c r="F31" s="318"/>
      <c r="G31" s="319"/>
      <c r="H31" s="320"/>
      <c r="I31" s="318"/>
    </row>
    <row r="32" spans="1:10" ht="15">
      <c r="A32" s="317"/>
      <c r="B32" s="318"/>
      <c r="C32" s="318"/>
      <c r="D32" s="318"/>
      <c r="E32" s="683"/>
      <c r="F32" s="318"/>
      <c r="G32" s="319"/>
      <c r="H32" s="320"/>
      <c r="I32" s="318"/>
    </row>
    <row r="33" spans="1:11" ht="15">
      <c r="A33" s="317"/>
      <c r="B33" s="318"/>
      <c r="C33" s="318"/>
      <c r="D33" s="318"/>
      <c r="E33" s="683"/>
      <c r="F33" s="318"/>
      <c r="G33" s="319"/>
      <c r="H33" s="320"/>
      <c r="I33" s="318"/>
    </row>
    <row r="34" spans="1:11" ht="15">
      <c r="A34" s="317"/>
      <c r="B34" s="318"/>
      <c r="C34" s="318"/>
      <c r="D34" s="318"/>
      <c r="E34" s="683"/>
      <c r="F34" s="318"/>
      <c r="G34" s="319"/>
      <c r="H34" s="320"/>
      <c r="I34" s="318"/>
    </row>
    <row r="35" spans="1:11" ht="15">
      <c r="A35" s="317"/>
      <c r="B35" s="318"/>
      <c r="C35" s="318"/>
      <c r="D35" s="318"/>
      <c r="E35" s="683"/>
      <c r="F35" s="318"/>
      <c r="G35" s="319"/>
      <c r="H35" s="320"/>
      <c r="I35" s="318"/>
    </row>
    <row r="36" spans="1:11" ht="15">
      <c r="A36" s="317"/>
      <c r="B36" s="318"/>
      <c r="C36" s="318"/>
      <c r="D36" s="318"/>
      <c r="E36" s="683"/>
      <c r="F36" s="318"/>
      <c r="G36" s="319"/>
      <c r="H36" s="320"/>
      <c r="I36" s="318"/>
    </row>
    <row r="37" spans="1:11" ht="15">
      <c r="A37" s="317"/>
      <c r="B37" s="318"/>
      <c r="C37" s="318"/>
      <c r="D37" s="318"/>
      <c r="E37" s="683"/>
      <c r="F37" s="318"/>
      <c r="G37" s="319"/>
      <c r="H37" s="320"/>
      <c r="I37" s="318"/>
    </row>
    <row r="38" spans="1:11" ht="15">
      <c r="A38" s="317"/>
      <c r="B38" s="318"/>
      <c r="C38" s="318"/>
      <c r="D38" s="318"/>
      <c r="E38" s="683"/>
      <c r="F38" s="318"/>
      <c r="G38" s="319"/>
      <c r="H38" s="320"/>
      <c r="I38" s="318"/>
    </row>
    <row r="39" spans="1:11" ht="15">
      <c r="A39" s="317"/>
      <c r="B39" s="318"/>
      <c r="C39" s="318"/>
      <c r="D39" s="318"/>
      <c r="E39" s="683"/>
      <c r="F39" s="318"/>
      <c r="G39" s="319"/>
      <c r="H39" s="320"/>
      <c r="I39" s="318"/>
    </row>
    <row r="40" spans="1:11" ht="15">
      <c r="A40" s="317"/>
      <c r="B40" s="318"/>
      <c r="C40" s="318"/>
      <c r="D40" s="318"/>
      <c r="E40" s="683"/>
      <c r="F40" s="318"/>
      <c r="G40" s="319"/>
      <c r="H40" s="320"/>
      <c r="I40" s="318"/>
    </row>
    <row r="41" spans="1:11" ht="15">
      <c r="A41" s="317"/>
      <c r="B41" s="318"/>
      <c r="C41" s="318"/>
      <c r="D41" s="318"/>
      <c r="E41" s="683"/>
      <c r="F41" s="318"/>
      <c r="G41" s="319"/>
      <c r="H41" s="320"/>
      <c r="I41" s="318"/>
    </row>
    <row r="42" spans="1:11" ht="15">
      <c r="A42" s="317"/>
      <c r="B42" s="318"/>
      <c r="C42" s="318"/>
      <c r="D42" s="318"/>
      <c r="E42" s="683"/>
      <c r="F42" s="318"/>
      <c r="G42" s="319"/>
      <c r="H42" s="320"/>
      <c r="I42" s="318"/>
    </row>
    <row r="43" spans="1:11" ht="15">
      <c r="A43" s="317"/>
      <c r="B43" s="321"/>
      <c r="C43" s="321"/>
      <c r="D43" s="318"/>
      <c r="E43" s="684"/>
      <c r="F43" s="318"/>
      <c r="G43" s="319"/>
      <c r="H43" s="319"/>
      <c r="I43" s="318"/>
    </row>
    <row r="46" spans="1:11">
      <c r="B46" s="261"/>
      <c r="C46" s="260"/>
      <c r="D46" s="260"/>
      <c r="E46" s="260"/>
      <c r="F46" s="260"/>
      <c r="G46" s="260"/>
      <c r="H46" s="260"/>
      <c r="I46" s="260"/>
      <c r="J46" s="260"/>
      <c r="K46" s="260"/>
    </row>
    <row r="47" spans="1:11" ht="15">
      <c r="B47" s="219"/>
      <c r="C47" s="221" t="s">
        <v>107</v>
      </c>
      <c r="D47" s="221"/>
      <c r="E47" s="219"/>
      <c r="F47" s="219"/>
      <c r="G47" s="222"/>
      <c r="H47" s="219"/>
      <c r="I47" s="219"/>
      <c r="J47" s="219"/>
      <c r="K47" s="219"/>
    </row>
    <row r="48" spans="1:11" ht="15">
      <c r="B48" s="219"/>
      <c r="C48" s="219"/>
      <c r="D48" s="219"/>
      <c r="E48" s="223"/>
      <c r="F48" s="219"/>
      <c r="H48" s="223"/>
      <c r="I48" s="266"/>
    </row>
    <row r="49" spans="3:8" ht="15">
      <c r="C49" s="219"/>
      <c r="D49" s="219"/>
      <c r="E49" s="225" t="s">
        <v>271</v>
      </c>
      <c r="F49" s="219"/>
      <c r="H49" s="226" t="s">
        <v>276</v>
      </c>
    </row>
    <row r="50" spans="3:8" ht="15">
      <c r="C50" s="219"/>
      <c r="D50" s="219"/>
      <c r="E50" s="219"/>
      <c r="F50" s="219"/>
      <c r="H50" s="219" t="s">
        <v>272</v>
      </c>
    </row>
    <row r="51" spans="3:8" ht="15">
      <c r="C51" s="219"/>
      <c r="D51" s="219"/>
      <c r="E51" s="227" t="s">
        <v>140</v>
      </c>
    </row>
  </sheetData>
  <mergeCells count="2">
    <mergeCell ref="E9:E43"/>
    <mergeCell ref="I2:J2"/>
  </mergeCell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I38" sqref="I38"/>
    </sheetView>
  </sheetViews>
  <sheetFormatPr defaultRowHeight="15"/>
  <cols>
    <col min="1" max="1" width="10" style="219" customWidth="1"/>
    <col min="2" max="2" width="20.28515625" style="219" customWidth="1"/>
    <col min="3" max="3" width="30" style="219" customWidth="1"/>
    <col min="4" max="4" width="29" style="219" customWidth="1"/>
    <col min="5" max="5" width="22.5703125" style="219" customWidth="1"/>
    <col min="6" max="6" width="20" style="219" customWidth="1"/>
    <col min="7" max="7" width="27" style="219" customWidth="1"/>
    <col min="8" max="8" width="27.140625" style="219" customWidth="1"/>
    <col min="9" max="9" width="26.42578125" style="219" customWidth="1"/>
    <col min="10" max="10" width="0.5703125" style="219" customWidth="1"/>
    <col min="11" max="16384" width="9.140625" style="219"/>
  </cols>
  <sheetData>
    <row r="1" spans="1:10">
      <c r="A1" s="95" t="s">
        <v>409</v>
      </c>
      <c r="B1" s="97"/>
      <c r="C1" s="97"/>
      <c r="D1" s="97"/>
      <c r="E1" s="97"/>
      <c r="F1" s="97"/>
      <c r="G1" s="97"/>
      <c r="H1" s="97"/>
      <c r="I1" s="486" t="s">
        <v>199</v>
      </c>
      <c r="J1" s="208"/>
    </row>
    <row r="2" spans="1:10">
      <c r="A2" s="97" t="s">
        <v>141</v>
      </c>
      <c r="B2" s="97"/>
      <c r="C2" s="97"/>
      <c r="D2" s="97"/>
      <c r="E2" s="97"/>
      <c r="F2" s="97"/>
      <c r="G2" s="97"/>
      <c r="H2" s="97"/>
      <c r="I2" s="669" t="s">
        <v>597</v>
      </c>
      <c r="J2" s="670"/>
    </row>
    <row r="3" spans="1:10">
      <c r="A3" s="97"/>
      <c r="B3" s="97"/>
      <c r="C3" s="97"/>
      <c r="D3" s="97"/>
      <c r="E3" s="97"/>
      <c r="F3" s="97"/>
      <c r="G3" s="97"/>
      <c r="H3" s="97"/>
      <c r="I3" s="138"/>
      <c r="J3" s="208"/>
    </row>
    <row r="4" spans="1:10">
      <c r="A4" s="98" t="str">
        <f>'[3]ფორმა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7"/>
      <c r="I4" s="97"/>
      <c r="J4" s="140"/>
    </row>
    <row r="5" spans="1:10">
      <c r="A5" s="257" t="s">
        <v>472</v>
      </c>
      <c r="B5" s="101"/>
      <c r="C5" s="101"/>
      <c r="D5" s="101"/>
      <c r="E5" s="101"/>
      <c r="F5" s="257"/>
      <c r="G5" s="257"/>
      <c r="H5" s="257"/>
      <c r="I5" s="257"/>
      <c r="J5" s="226"/>
    </row>
    <row r="6" spans="1:10">
      <c r="A6" s="98"/>
      <c r="B6" s="97"/>
      <c r="C6" s="97"/>
      <c r="D6" s="97"/>
      <c r="E6" s="97"/>
      <c r="F6" s="97"/>
      <c r="G6" s="97"/>
      <c r="H6" s="97"/>
      <c r="I6" s="97"/>
      <c r="J6" s="140"/>
    </row>
    <row r="7" spans="1:10">
      <c r="A7" s="97"/>
      <c r="B7" s="97"/>
      <c r="C7" s="97"/>
      <c r="D7" s="97"/>
      <c r="E7" s="97"/>
      <c r="F7" s="97"/>
      <c r="G7" s="97"/>
      <c r="H7" s="97"/>
      <c r="I7" s="97"/>
      <c r="J7" s="141"/>
    </row>
    <row r="8" spans="1:10" ht="63.75" customHeight="1">
      <c r="A8" s="209" t="s">
        <v>64</v>
      </c>
      <c r="B8" s="209" t="s">
        <v>381</v>
      </c>
      <c r="C8" s="210" t="s">
        <v>441</v>
      </c>
      <c r="D8" s="210" t="s">
        <v>442</v>
      </c>
      <c r="E8" s="210" t="s">
        <v>382</v>
      </c>
      <c r="F8" s="210" t="s">
        <v>401</v>
      </c>
      <c r="G8" s="210" t="s">
        <v>402</v>
      </c>
      <c r="H8" s="407" t="s">
        <v>446</v>
      </c>
      <c r="I8" s="210" t="s">
        <v>403</v>
      </c>
      <c r="J8" s="141"/>
    </row>
    <row r="9" spans="1:10" ht="18">
      <c r="A9" s="531">
        <v>1</v>
      </c>
      <c r="B9" s="454" t="s">
        <v>505</v>
      </c>
      <c r="C9" s="479" t="s">
        <v>506</v>
      </c>
      <c r="D9" s="480">
        <v>205177057</v>
      </c>
      <c r="E9" s="479" t="s">
        <v>507</v>
      </c>
      <c r="F9" s="453">
        <v>8240.4</v>
      </c>
      <c r="G9" s="455"/>
      <c r="H9" s="456"/>
      <c r="I9" s="457">
        <v>8240.4</v>
      </c>
    </row>
    <row r="10" spans="1:10" ht="18">
      <c r="A10" s="531">
        <v>2</v>
      </c>
      <c r="B10" s="458" t="s">
        <v>504</v>
      </c>
      <c r="C10" s="381" t="s">
        <v>508</v>
      </c>
      <c r="D10" s="382">
        <v>204973742</v>
      </c>
      <c r="E10" s="381" t="s">
        <v>509</v>
      </c>
      <c r="F10" s="459">
        <v>47374.87</v>
      </c>
      <c r="G10" s="460"/>
      <c r="H10" s="456"/>
      <c r="I10" s="461">
        <v>47374.87</v>
      </c>
    </row>
    <row r="11" spans="1:10" ht="18">
      <c r="A11" s="531">
        <v>3</v>
      </c>
      <c r="B11" s="462" t="s">
        <v>524</v>
      </c>
      <c r="C11" s="403" t="s">
        <v>510</v>
      </c>
      <c r="D11" s="382">
        <v>205283637</v>
      </c>
      <c r="E11" s="403" t="s">
        <v>511</v>
      </c>
      <c r="F11" s="459">
        <v>78699.45</v>
      </c>
      <c r="G11" s="460"/>
      <c r="H11" s="456"/>
      <c r="I11" s="461">
        <v>78699.45</v>
      </c>
    </row>
    <row r="12" spans="1:10" ht="18">
      <c r="A12" s="531">
        <v>4</v>
      </c>
      <c r="B12" s="462" t="s">
        <v>525</v>
      </c>
      <c r="C12" s="403" t="s">
        <v>512</v>
      </c>
      <c r="D12" s="382">
        <v>205177057</v>
      </c>
      <c r="E12" s="403" t="s">
        <v>513</v>
      </c>
      <c r="F12" s="459">
        <v>29208.9</v>
      </c>
      <c r="G12" s="460"/>
      <c r="H12" s="456"/>
      <c r="I12" s="461">
        <v>29208.9</v>
      </c>
    </row>
    <row r="13" spans="1:10" ht="18">
      <c r="A13" s="531">
        <v>5</v>
      </c>
      <c r="B13" s="459" t="s">
        <v>514</v>
      </c>
      <c r="C13" s="403" t="s">
        <v>515</v>
      </c>
      <c r="D13" s="382">
        <v>205282905</v>
      </c>
      <c r="E13" s="403" t="s">
        <v>516</v>
      </c>
      <c r="F13" s="459">
        <v>3412.01</v>
      </c>
      <c r="G13" s="460"/>
      <c r="H13" s="456"/>
      <c r="I13" s="461">
        <v>3412.01</v>
      </c>
    </row>
    <row r="14" spans="1:10" ht="18">
      <c r="A14" s="531">
        <v>6</v>
      </c>
      <c r="B14" s="459" t="s">
        <v>477</v>
      </c>
      <c r="C14" s="403" t="s">
        <v>518</v>
      </c>
      <c r="D14" s="406" t="s">
        <v>519</v>
      </c>
      <c r="E14" s="403" t="s">
        <v>527</v>
      </c>
      <c r="F14" s="459">
        <v>84</v>
      </c>
      <c r="G14" s="460"/>
      <c r="H14" s="456"/>
      <c r="I14" s="461">
        <v>84</v>
      </c>
    </row>
    <row r="15" spans="1:10" ht="18">
      <c r="A15" s="531">
        <v>7</v>
      </c>
      <c r="B15" s="459" t="s">
        <v>477</v>
      </c>
      <c r="C15" s="403" t="s">
        <v>520</v>
      </c>
      <c r="D15" s="406" t="s">
        <v>521</v>
      </c>
      <c r="E15" s="403" t="s">
        <v>517</v>
      </c>
      <c r="F15" s="459">
        <v>1112.7</v>
      </c>
      <c r="G15" s="460"/>
      <c r="H15" s="456"/>
      <c r="I15" s="461">
        <v>1112.7</v>
      </c>
    </row>
    <row r="16" spans="1:10" ht="18">
      <c r="A16" s="531">
        <v>8</v>
      </c>
      <c r="B16" s="462">
        <v>41160</v>
      </c>
      <c r="C16" s="403" t="s">
        <v>526</v>
      </c>
      <c r="D16" s="406" t="s">
        <v>522</v>
      </c>
      <c r="E16" s="403" t="s">
        <v>527</v>
      </c>
      <c r="F16" s="459">
        <v>344.03</v>
      </c>
      <c r="G16" s="460"/>
      <c r="H16" s="456"/>
      <c r="I16" s="461">
        <v>344.03</v>
      </c>
    </row>
    <row r="17" spans="1:10" ht="18">
      <c r="A17" s="531">
        <v>9</v>
      </c>
      <c r="B17" s="463"/>
      <c r="D17" s="403" t="s">
        <v>523</v>
      </c>
      <c r="E17" s="403"/>
      <c r="F17" s="459">
        <v>1062.73</v>
      </c>
      <c r="G17" s="460"/>
      <c r="H17" s="456"/>
      <c r="I17" s="461">
        <v>1062.73</v>
      </c>
    </row>
    <row r="18" spans="1:10" ht="18">
      <c r="A18" s="531"/>
      <c r="B18" s="462"/>
      <c r="C18" s="404"/>
      <c r="D18" s="405"/>
      <c r="E18" s="403"/>
      <c r="F18" s="459"/>
      <c r="G18" s="459"/>
      <c r="H18" s="459"/>
    </row>
    <row r="19" spans="1:10" ht="18">
      <c r="A19" s="531">
        <v>10</v>
      </c>
      <c r="B19" s="531"/>
      <c r="C19" s="404"/>
      <c r="D19" s="532"/>
      <c r="E19" s="403"/>
      <c r="F19" s="459"/>
      <c r="G19" s="459"/>
      <c r="H19" s="459"/>
      <c r="I19" s="459"/>
    </row>
    <row r="20" spans="1:10" ht="18">
      <c r="A20" s="531">
        <v>11</v>
      </c>
      <c r="B20" s="531"/>
      <c r="C20" s="403"/>
      <c r="D20" s="532"/>
      <c r="E20" s="403"/>
      <c r="F20" s="459"/>
      <c r="G20" s="459"/>
      <c r="H20" s="459"/>
      <c r="I20" s="459"/>
    </row>
    <row r="21" spans="1:10" ht="18">
      <c r="A21" s="531">
        <v>12</v>
      </c>
      <c r="B21" s="531"/>
      <c r="C21" s="403"/>
      <c r="D21" s="382"/>
      <c r="E21" s="403"/>
      <c r="F21" s="459"/>
      <c r="G21" s="459"/>
      <c r="H21" s="459"/>
      <c r="I21" s="459"/>
    </row>
    <row r="22" spans="1:10" ht="18">
      <c r="A22" s="531">
        <v>13</v>
      </c>
      <c r="B22" s="531"/>
      <c r="C22" s="403"/>
      <c r="D22" s="382"/>
      <c r="E22" s="403"/>
      <c r="F22" s="459"/>
      <c r="G22" s="459"/>
      <c r="H22" s="459"/>
      <c r="I22" s="459"/>
    </row>
    <row r="23" spans="1:10" ht="18">
      <c r="A23" s="531">
        <v>14</v>
      </c>
      <c r="B23" s="531"/>
      <c r="C23" s="578"/>
      <c r="D23" s="382"/>
      <c r="E23" s="403"/>
      <c r="F23" s="459"/>
      <c r="G23" s="456"/>
      <c r="H23" s="456"/>
      <c r="I23" s="459"/>
    </row>
    <row r="24" spans="1:10" ht="17.25" customHeight="1">
      <c r="A24" s="531">
        <v>15</v>
      </c>
      <c r="B24" s="531"/>
      <c r="C24" s="577"/>
      <c r="D24" s="573"/>
      <c r="E24" s="456"/>
      <c r="F24" s="459"/>
      <c r="G24" s="459"/>
      <c r="H24" s="459"/>
      <c r="I24" s="459"/>
    </row>
    <row r="25" spans="1:10" ht="18">
      <c r="A25" s="531"/>
      <c r="B25" s="574"/>
      <c r="C25" s="576"/>
      <c r="D25" s="575"/>
      <c r="E25" s="456"/>
      <c r="F25" s="535"/>
      <c r="G25" s="536"/>
      <c r="H25" s="537"/>
      <c r="I25" s="459"/>
    </row>
    <row r="26" spans="1:10" ht="18">
      <c r="A26" s="531">
        <v>16</v>
      </c>
      <c r="B26" s="531"/>
      <c r="C26" s="576"/>
      <c r="D26" s="428"/>
      <c r="E26" s="456"/>
      <c r="F26" s="535"/>
      <c r="G26" s="536"/>
      <c r="H26" s="537"/>
      <c r="I26" s="535"/>
    </row>
    <row r="27" spans="1:10">
      <c r="A27" s="531"/>
      <c r="B27" s="538"/>
      <c r="C27" s="533"/>
      <c r="D27" s="534"/>
      <c r="E27" s="539"/>
      <c r="F27" s="536"/>
      <c r="G27" s="536"/>
      <c r="H27" s="540"/>
      <c r="I27" s="536"/>
    </row>
    <row r="28" spans="1:10">
      <c r="A28" s="531"/>
      <c r="B28" s="538"/>
      <c r="C28" s="533"/>
      <c r="D28" s="534"/>
      <c r="E28" s="539"/>
      <c r="F28" s="536"/>
      <c r="G28" s="536"/>
      <c r="H28" s="540"/>
      <c r="I28" s="536"/>
    </row>
    <row r="29" spans="1:10">
      <c r="A29" s="531"/>
      <c r="B29" s="538"/>
      <c r="C29" s="533"/>
      <c r="D29" s="534"/>
      <c r="E29" s="539"/>
      <c r="F29" s="536"/>
      <c r="G29" s="536"/>
      <c r="H29" s="540"/>
      <c r="I29" s="536"/>
    </row>
    <row r="30" spans="1:10">
      <c r="A30" s="531"/>
      <c r="B30" s="538"/>
      <c r="C30" s="533"/>
      <c r="D30" s="534"/>
      <c r="E30" s="539"/>
      <c r="F30" s="536"/>
      <c r="G30" s="536"/>
      <c r="H30" s="537"/>
      <c r="I30" s="536"/>
    </row>
    <row r="31" spans="1:10" ht="18">
      <c r="A31" s="531"/>
      <c r="B31" s="541"/>
      <c r="C31" s="542"/>
      <c r="D31" s="543" t="s">
        <v>539</v>
      </c>
      <c r="E31" s="544"/>
      <c r="F31" s="545">
        <f>SUM(F9:F30)</f>
        <v>169539.09000000003</v>
      </c>
      <c r="G31" s="546"/>
      <c r="H31" s="544"/>
      <c r="I31" s="547">
        <f>SUM(I9:I30)</f>
        <v>169539.09000000003</v>
      </c>
    </row>
    <row r="32" spans="1:10">
      <c r="J32" s="141"/>
    </row>
    <row r="33" spans="1:12">
      <c r="J33" s="141"/>
    </row>
    <row r="34" spans="1:12">
      <c r="B34" s="268" t="s">
        <v>107</v>
      </c>
      <c r="C34" s="140"/>
      <c r="D34" s="140"/>
      <c r="E34" s="140"/>
      <c r="F34" s="269"/>
      <c r="G34" s="140"/>
      <c r="H34" s="140"/>
      <c r="I34" s="220"/>
      <c r="J34" s="141"/>
    </row>
    <row r="35" spans="1:12">
      <c r="B35" s="140"/>
      <c r="C35" s="140"/>
      <c r="D35" s="140"/>
      <c r="E35" s="140"/>
      <c r="F35" s="408"/>
      <c r="G35" s="408"/>
      <c r="H35" s="408"/>
      <c r="I35" s="220"/>
      <c r="J35" s="141"/>
    </row>
    <row r="36" spans="1:12">
      <c r="B36" s="140"/>
      <c r="C36" s="315"/>
      <c r="D36" s="140"/>
      <c r="E36" s="140"/>
      <c r="F36" s="315"/>
      <c r="G36" s="409"/>
      <c r="H36" s="409"/>
      <c r="J36" s="141"/>
    </row>
    <row r="37" spans="1:12">
      <c r="B37" s="140"/>
      <c r="C37" s="270" t="s">
        <v>271</v>
      </c>
      <c r="D37" s="270"/>
      <c r="E37" s="140"/>
      <c r="F37" s="140" t="s">
        <v>276</v>
      </c>
      <c r="G37" s="408"/>
      <c r="H37" s="408"/>
      <c r="J37" s="141"/>
    </row>
    <row r="38" spans="1:12">
      <c r="B38" s="140"/>
      <c r="C38" s="271" t="s">
        <v>140</v>
      </c>
      <c r="D38" s="140"/>
      <c r="E38" s="140"/>
      <c r="F38" s="140" t="s">
        <v>272</v>
      </c>
      <c r="G38" s="408"/>
      <c r="H38" s="408"/>
      <c r="J38" s="141"/>
    </row>
    <row r="39" spans="1:12">
      <c r="B39" s="140"/>
      <c r="C39" s="140"/>
      <c r="D39" s="271"/>
      <c r="E39" s="408"/>
      <c r="F39" s="408"/>
      <c r="G39" s="408"/>
      <c r="H39" s="408"/>
    </row>
    <row r="43" spans="1:12">
      <c r="J43" s="220"/>
      <c r="K43" s="220"/>
      <c r="L43" s="220"/>
    </row>
    <row r="44" spans="1:12">
      <c r="A44" s="445"/>
      <c r="B44" s="408"/>
      <c r="C44" s="408"/>
      <c r="D44" s="408"/>
      <c r="E44" s="408"/>
      <c r="F44" s="408"/>
      <c r="G44" s="408"/>
      <c r="H44" s="408"/>
      <c r="J44" s="220"/>
      <c r="K44" s="220"/>
      <c r="L44" s="220"/>
    </row>
    <row r="45" spans="1:12">
      <c r="A45" s="445"/>
      <c r="J45" s="220"/>
      <c r="K45" s="220"/>
      <c r="L45" s="220"/>
    </row>
    <row r="46" spans="1:12">
      <c r="A46" s="445"/>
      <c r="J46" s="220"/>
      <c r="K46" s="220"/>
      <c r="L46" s="220"/>
    </row>
    <row r="47" spans="1:12" s="220" customFormat="1">
      <c r="A47" s="445"/>
      <c r="B47" s="219"/>
      <c r="C47" s="219"/>
      <c r="D47" s="219"/>
      <c r="E47" s="219"/>
      <c r="F47" s="219"/>
      <c r="G47" s="219"/>
      <c r="H47" s="219"/>
      <c r="I47" s="219"/>
    </row>
    <row r="48" spans="1:12" s="220" customFormat="1">
      <c r="A48" s="445"/>
      <c r="B48" s="219"/>
      <c r="C48" s="219"/>
      <c r="D48" s="219"/>
      <c r="E48" s="219"/>
      <c r="F48" s="219"/>
      <c r="G48" s="219"/>
      <c r="H48" s="219"/>
      <c r="I48" s="219"/>
    </row>
    <row r="49" spans="1:9" s="220" customFormat="1">
      <c r="A49" s="445"/>
      <c r="B49" s="219"/>
      <c r="C49" s="219"/>
      <c r="D49" s="219"/>
      <c r="E49" s="219"/>
      <c r="F49" s="219"/>
      <c r="G49" s="219"/>
      <c r="H49" s="219"/>
      <c r="I49" s="219"/>
    </row>
    <row r="50" spans="1:9" s="220" customFormat="1">
      <c r="A50" s="445"/>
      <c r="B50" s="219"/>
      <c r="C50" s="219"/>
      <c r="D50" s="219"/>
      <c r="E50" s="219"/>
      <c r="F50" s="219"/>
      <c r="G50" s="219"/>
      <c r="H50" s="219"/>
      <c r="I50" s="219"/>
    </row>
    <row r="51" spans="1:9" s="220" customFormat="1" ht="12.75"/>
    <row r="64" spans="1:9">
      <c r="A64" s="445"/>
    </row>
    <row r="65" spans="1:9">
      <c r="A65" s="445"/>
      <c r="B65" s="226"/>
      <c r="C65" s="226"/>
      <c r="D65" s="226"/>
      <c r="E65" s="226"/>
      <c r="F65" s="226"/>
      <c r="G65" s="226"/>
      <c r="H65" s="226"/>
      <c r="I65" s="226"/>
    </row>
    <row r="66" spans="1:9">
      <c r="A66" s="445"/>
      <c r="B66" s="226"/>
      <c r="C66" s="226"/>
      <c r="D66" s="226"/>
      <c r="E66" s="226"/>
      <c r="F66" s="226"/>
      <c r="G66" s="226"/>
      <c r="H66" s="226"/>
      <c r="I66" s="226"/>
    </row>
    <row r="67" spans="1:9">
      <c r="A67" s="445"/>
      <c r="B67" s="226"/>
      <c r="C67" s="226"/>
      <c r="D67" s="226"/>
      <c r="E67" s="226"/>
      <c r="F67" s="226"/>
      <c r="G67" s="226"/>
      <c r="H67" s="226"/>
      <c r="I67" s="226"/>
    </row>
    <row r="68" spans="1:9">
      <c r="A68" s="445"/>
      <c r="B68" s="226"/>
      <c r="C68" s="226"/>
      <c r="D68" s="226"/>
      <c r="E68" s="226"/>
      <c r="F68" s="226"/>
      <c r="G68" s="226"/>
      <c r="H68" s="226"/>
      <c r="I68" s="226"/>
    </row>
    <row r="69" spans="1:9">
      <c r="A69" s="445"/>
      <c r="B69" s="226"/>
      <c r="C69" s="226"/>
      <c r="D69" s="226"/>
      <c r="E69" s="226"/>
      <c r="F69" s="226"/>
      <c r="G69" s="226"/>
      <c r="H69" s="226"/>
      <c r="I69" s="226"/>
    </row>
    <row r="70" spans="1:9">
      <c r="A70" s="445"/>
      <c r="B70" s="226"/>
      <c r="C70" s="226"/>
      <c r="D70" s="226"/>
      <c r="E70" s="226"/>
      <c r="F70" s="226"/>
      <c r="G70" s="226"/>
      <c r="H70" s="226"/>
      <c r="I70" s="226"/>
    </row>
    <row r="71" spans="1:9">
      <c r="A71" s="445"/>
      <c r="B71" s="446"/>
      <c r="C71" s="447"/>
      <c r="D71" s="448"/>
      <c r="E71" s="226"/>
      <c r="F71" s="449"/>
      <c r="G71" s="449"/>
      <c r="H71" s="449"/>
      <c r="I71" s="449"/>
    </row>
    <row r="72" spans="1:9">
      <c r="A72" s="445"/>
      <c r="B72" s="446"/>
      <c r="C72" s="447"/>
      <c r="D72" s="445"/>
      <c r="E72" s="226"/>
      <c r="F72" s="449"/>
      <c r="G72" s="449"/>
      <c r="H72" s="449"/>
      <c r="I72" s="449"/>
    </row>
    <row r="73" spans="1:9">
      <c r="A73" s="445"/>
      <c r="B73" s="446"/>
      <c r="C73" s="447"/>
      <c r="D73" s="448"/>
      <c r="E73" s="226"/>
      <c r="F73" s="449"/>
      <c r="G73" s="449"/>
      <c r="H73" s="449"/>
      <c r="I73" s="449"/>
    </row>
    <row r="74" spans="1:9">
      <c r="A74" s="445"/>
      <c r="B74" s="446"/>
      <c r="C74" s="447"/>
      <c r="D74" s="445"/>
      <c r="E74" s="226"/>
      <c r="F74" s="449"/>
      <c r="G74" s="449"/>
      <c r="H74" s="449"/>
      <c r="I74" s="449"/>
    </row>
    <row r="75" spans="1:9">
      <c r="A75" s="445"/>
      <c r="B75" s="446"/>
      <c r="C75" s="447"/>
      <c r="D75" s="445"/>
      <c r="E75" s="226"/>
      <c r="F75" s="449"/>
      <c r="G75" s="449"/>
      <c r="H75" s="449"/>
      <c r="I75" s="449"/>
    </row>
    <row r="76" spans="1:9">
      <c r="A76" s="445"/>
      <c r="B76" s="446"/>
      <c r="C76" s="447"/>
      <c r="D76" s="445"/>
      <c r="E76" s="226"/>
      <c r="F76" s="445"/>
      <c r="G76" s="449"/>
      <c r="H76" s="449"/>
      <c r="I76" s="449"/>
    </row>
    <row r="77" spans="1:9">
      <c r="A77" s="445"/>
      <c r="B77" s="446"/>
      <c r="C77" s="447"/>
      <c r="D77" s="445"/>
      <c r="E77" s="226"/>
      <c r="F77" s="445"/>
      <c r="G77" s="449"/>
      <c r="H77" s="449"/>
      <c r="I77" s="449"/>
    </row>
    <row r="78" spans="1:9">
      <c r="A78" s="445"/>
      <c r="B78" s="446"/>
      <c r="C78" s="447"/>
      <c r="D78" s="448"/>
      <c r="E78" s="226"/>
      <c r="F78" s="445"/>
      <c r="G78" s="449"/>
      <c r="H78" s="449"/>
      <c r="I78" s="449"/>
    </row>
    <row r="79" spans="1:9">
      <c r="A79" s="445"/>
      <c r="B79" s="446"/>
      <c r="C79" s="447"/>
      <c r="D79" s="448"/>
      <c r="E79" s="226"/>
      <c r="F79" s="445"/>
      <c r="G79" s="449"/>
      <c r="H79" s="449"/>
      <c r="I79" s="449"/>
    </row>
    <row r="80" spans="1:9">
      <c r="A80" s="445"/>
      <c r="B80" s="446"/>
      <c r="C80" s="447"/>
      <c r="D80" s="448"/>
      <c r="E80" s="226"/>
      <c r="F80" s="445"/>
      <c r="G80" s="449"/>
      <c r="H80" s="449"/>
      <c r="I80" s="449"/>
    </row>
    <row r="81" spans="1:9">
      <c r="A81" s="445"/>
      <c r="B81" s="446"/>
      <c r="C81" s="447"/>
      <c r="D81" s="450"/>
      <c r="E81" s="226"/>
      <c r="F81" s="445"/>
      <c r="G81" s="449"/>
      <c r="H81" s="449"/>
      <c r="I81" s="449"/>
    </row>
    <row r="82" spans="1:9">
      <c r="A82" s="445"/>
      <c r="B82" s="446"/>
      <c r="C82" s="447"/>
      <c r="D82" s="448"/>
      <c r="E82" s="226"/>
      <c r="F82" s="445"/>
      <c r="G82" s="449"/>
      <c r="H82" s="449"/>
      <c r="I82" s="449"/>
    </row>
    <row r="83" spans="1:9">
      <c r="A83" s="445"/>
      <c r="B83" s="446"/>
      <c r="C83" s="447"/>
      <c r="D83" s="448"/>
      <c r="E83" s="226"/>
      <c r="F83" s="445"/>
      <c r="G83" s="449"/>
      <c r="H83" s="449"/>
      <c r="I83" s="449"/>
    </row>
    <row r="84" spans="1:9">
      <c r="A84" s="445"/>
      <c r="B84" s="446"/>
      <c r="C84" s="447"/>
      <c r="D84" s="448"/>
      <c r="E84" s="226"/>
      <c r="F84" s="445"/>
      <c r="G84" s="449"/>
      <c r="H84" s="449"/>
      <c r="I84" s="449"/>
    </row>
    <row r="85" spans="1:9">
      <c r="A85" s="445"/>
      <c r="B85" s="446"/>
      <c r="C85" s="447"/>
      <c r="D85" s="448"/>
      <c r="E85" s="226"/>
      <c r="F85" s="445"/>
      <c r="G85" s="449"/>
      <c r="H85" s="449"/>
      <c r="I85" s="449"/>
    </row>
    <row r="86" spans="1:9">
      <c r="A86" s="445"/>
      <c r="B86" s="446"/>
      <c r="C86" s="447"/>
      <c r="D86" s="448"/>
      <c r="E86" s="226"/>
      <c r="F86" s="445"/>
      <c r="G86" s="449"/>
      <c r="H86" s="449"/>
      <c r="I86" s="449"/>
    </row>
    <row r="87" spans="1:9">
      <c r="A87" s="445"/>
      <c r="B87" s="446"/>
      <c r="C87" s="447"/>
      <c r="D87" s="448"/>
      <c r="E87" s="226"/>
      <c r="F87" s="445"/>
      <c r="G87" s="449"/>
      <c r="H87" s="449"/>
      <c r="I87" s="449"/>
    </row>
    <row r="88" spans="1:9">
      <c r="A88" s="445"/>
      <c r="B88" s="446"/>
      <c r="C88" s="447"/>
      <c r="D88" s="445"/>
      <c r="E88" s="226"/>
      <c r="F88" s="445"/>
      <c r="G88" s="449"/>
      <c r="H88" s="449"/>
      <c r="I88" s="449"/>
    </row>
    <row r="89" spans="1:9">
      <c r="A89" s="445"/>
      <c r="B89" s="446"/>
      <c r="C89" s="447"/>
      <c r="D89" s="445"/>
      <c r="E89" s="226"/>
      <c r="F89" s="445"/>
      <c r="G89" s="449"/>
      <c r="H89" s="449"/>
      <c r="I89" s="449"/>
    </row>
    <row r="90" spans="1:9">
      <c r="A90" s="445"/>
      <c r="B90" s="446"/>
      <c r="C90" s="447"/>
      <c r="D90" s="445"/>
      <c r="E90" s="226"/>
      <c r="F90" s="445"/>
      <c r="G90" s="449"/>
      <c r="H90" s="449"/>
      <c r="I90" s="449"/>
    </row>
    <row r="91" spans="1:9">
      <c r="A91" s="445"/>
      <c r="B91" s="446"/>
      <c r="C91" s="447"/>
      <c r="D91" s="445"/>
      <c r="E91" s="226"/>
      <c r="F91" s="445"/>
      <c r="G91" s="449"/>
      <c r="H91" s="449"/>
      <c r="I91" s="449"/>
    </row>
    <row r="92" spans="1:9">
      <c r="A92" s="445"/>
      <c r="B92" s="446"/>
      <c r="C92" s="447"/>
      <c r="D92" s="448"/>
      <c r="E92" s="226"/>
      <c r="F92" s="445"/>
      <c r="G92" s="449"/>
      <c r="H92" s="449"/>
      <c r="I92" s="449"/>
    </row>
    <row r="93" spans="1:9">
      <c r="A93" s="445"/>
      <c r="B93" s="446"/>
      <c r="C93" s="447"/>
      <c r="D93" s="451"/>
      <c r="E93" s="226"/>
      <c r="F93" s="449"/>
      <c r="G93" s="449"/>
      <c r="H93" s="449"/>
      <c r="I93" s="449"/>
    </row>
    <row r="94" spans="1:9">
      <c r="A94" s="445"/>
      <c r="B94" s="226"/>
      <c r="C94" s="226"/>
      <c r="D94" s="226"/>
      <c r="E94" s="226"/>
      <c r="F94" s="226"/>
      <c r="G94" s="226"/>
      <c r="H94" s="226"/>
      <c r="I94" s="226"/>
    </row>
    <row r="95" spans="1:9">
      <c r="A95" s="445"/>
      <c r="B95" s="226"/>
      <c r="C95" s="226"/>
      <c r="D95" s="226"/>
      <c r="E95" s="226"/>
      <c r="F95" s="226"/>
      <c r="G95" s="226"/>
      <c r="H95" s="226"/>
      <c r="I95" s="226"/>
    </row>
    <row r="96" spans="1:9">
      <c r="A96" s="445"/>
      <c r="B96" s="226"/>
      <c r="C96" s="226"/>
      <c r="D96" s="226"/>
      <c r="E96" s="226"/>
      <c r="F96" s="226"/>
      <c r="G96" s="226"/>
      <c r="H96" s="226"/>
      <c r="I96" s="226"/>
    </row>
    <row r="97" spans="1:9">
      <c r="A97" s="447"/>
      <c r="B97" s="226"/>
      <c r="C97" s="226"/>
      <c r="D97" s="226"/>
      <c r="E97" s="226"/>
      <c r="F97" s="226"/>
      <c r="G97" s="226"/>
      <c r="H97" s="226"/>
      <c r="I97" s="226"/>
    </row>
    <row r="98" spans="1:9">
      <c r="A98" s="447"/>
      <c r="B98" s="452"/>
      <c r="C98" s="447"/>
      <c r="D98" s="451"/>
      <c r="E98" s="226"/>
      <c r="F98" s="449"/>
      <c r="G98" s="449"/>
      <c r="H98" s="449"/>
      <c r="I98" s="449"/>
    </row>
    <row r="99" spans="1:9">
      <c r="A99" s="447"/>
      <c r="B99" s="452"/>
      <c r="C99" s="447"/>
      <c r="D99" s="445"/>
      <c r="E99" s="226"/>
      <c r="F99" s="449"/>
      <c r="G99" s="449"/>
      <c r="H99" s="449"/>
      <c r="I99" s="449"/>
    </row>
    <row r="100" spans="1:9">
      <c r="A100" s="447"/>
      <c r="B100" s="452"/>
      <c r="C100" s="447"/>
      <c r="D100" s="445"/>
      <c r="E100" s="226"/>
      <c r="F100" s="449"/>
      <c r="G100" s="449"/>
      <c r="H100" s="449"/>
      <c r="I100" s="449"/>
    </row>
    <row r="101" spans="1:9">
      <c r="A101" s="447"/>
      <c r="B101" s="452"/>
      <c r="C101" s="447"/>
      <c r="D101" s="445"/>
      <c r="E101" s="226"/>
      <c r="F101" s="449"/>
      <c r="G101" s="449"/>
      <c r="H101" s="449"/>
      <c r="I101" s="226"/>
    </row>
    <row r="102" spans="1:9">
      <c r="A102" s="226"/>
      <c r="B102" s="226"/>
      <c r="C102" s="226"/>
      <c r="D102" s="226"/>
      <c r="E102" s="226"/>
      <c r="F102" s="226"/>
      <c r="G102" s="226"/>
      <c r="H102" s="226"/>
      <c r="I102" s="226"/>
    </row>
    <row r="103" spans="1:9">
      <c r="A103" s="226"/>
      <c r="B103" s="226"/>
      <c r="C103" s="226"/>
      <c r="D103" s="226"/>
      <c r="E103" s="226"/>
      <c r="F103" s="226"/>
      <c r="G103" s="226"/>
      <c r="H103" s="226"/>
      <c r="I103" s="226"/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tabSelected="1" view="pageBreakPreview" zoomScale="70" zoomScaleSheetLayoutView="70" workbookViewId="0">
      <selection activeCell="M2" sqref="M2:N2"/>
    </sheetView>
  </sheetViews>
  <sheetFormatPr defaultRowHeight="12.75"/>
  <cols>
    <col min="1" max="1" width="2.7109375" style="231" customWidth="1"/>
    <col min="2" max="2" width="10.5703125" style="231" customWidth="1"/>
    <col min="3" max="3" width="23.42578125" style="231" customWidth="1"/>
    <col min="4" max="4" width="13.28515625" style="231" customWidth="1"/>
    <col min="5" max="5" width="9.5703125" style="231" customWidth="1"/>
    <col min="6" max="6" width="11.5703125" style="231" customWidth="1"/>
    <col min="7" max="7" width="12.28515625" style="231" customWidth="1"/>
    <col min="8" max="8" width="15.28515625" style="231" customWidth="1"/>
    <col min="9" max="9" width="17.5703125" style="231" customWidth="1"/>
    <col min="10" max="11" width="12.42578125" style="231" customWidth="1"/>
    <col min="12" max="12" width="23.5703125" style="231" customWidth="1"/>
    <col min="13" max="13" width="18.5703125" style="231" customWidth="1"/>
    <col min="14" max="14" width="0.85546875" style="231" customWidth="1"/>
    <col min="15" max="16384" width="9.140625" style="231"/>
  </cols>
  <sheetData>
    <row r="1" spans="1:14" ht="13.5">
      <c r="A1" s="228" t="s">
        <v>471</v>
      </c>
      <c r="B1" s="229"/>
      <c r="C1" s="229"/>
      <c r="D1" s="229"/>
      <c r="E1" s="229"/>
      <c r="F1" s="229"/>
      <c r="G1" s="229"/>
      <c r="H1" s="229"/>
      <c r="I1" s="232"/>
      <c r="J1" s="293"/>
      <c r="K1" s="293"/>
      <c r="L1" s="293"/>
      <c r="M1" s="293" t="s">
        <v>425</v>
      </c>
      <c r="N1" s="232"/>
    </row>
    <row r="2" spans="1:14" ht="15">
      <c r="A2" s="232" t="s">
        <v>322</v>
      </c>
      <c r="B2" s="229"/>
      <c r="C2" s="229"/>
      <c r="D2" s="230"/>
      <c r="E2" s="230"/>
      <c r="F2" s="230"/>
      <c r="G2" s="230"/>
      <c r="H2" s="230"/>
      <c r="I2" s="229"/>
      <c r="J2" s="229"/>
      <c r="K2" s="229"/>
      <c r="L2" s="229"/>
      <c r="M2" s="669" t="s">
        <v>597</v>
      </c>
      <c r="N2" s="670"/>
    </row>
    <row r="3" spans="1:14">
      <c r="A3" s="232"/>
      <c r="B3" s="229"/>
      <c r="C3" s="229"/>
      <c r="D3" s="230"/>
      <c r="E3" s="230"/>
      <c r="F3" s="230"/>
      <c r="G3" s="230"/>
      <c r="H3" s="230"/>
      <c r="I3" s="229"/>
      <c r="J3" s="229"/>
      <c r="K3" s="229"/>
      <c r="L3" s="229"/>
      <c r="M3" s="229"/>
      <c r="N3" s="232"/>
    </row>
    <row r="4" spans="1:14" ht="15">
      <c r="A4" s="152" t="s">
        <v>277</v>
      </c>
      <c r="B4" s="229"/>
      <c r="C4" s="229"/>
      <c r="D4" s="233"/>
      <c r="E4" s="294"/>
      <c r="F4" s="233"/>
      <c r="G4" s="230"/>
      <c r="H4" s="230"/>
      <c r="I4" s="230"/>
      <c r="J4" s="230"/>
      <c r="K4" s="230"/>
      <c r="L4" s="229"/>
      <c r="M4" s="230"/>
      <c r="N4" s="232"/>
    </row>
    <row r="5" spans="1:14" ht="15">
      <c r="A5" s="234"/>
      <c r="B5" s="257" t="s">
        <v>472</v>
      </c>
      <c r="C5" s="101"/>
      <c r="D5" s="101"/>
      <c r="E5" s="101"/>
      <c r="F5" s="101"/>
      <c r="G5" s="101"/>
      <c r="H5" s="235"/>
      <c r="I5" s="235"/>
      <c r="J5" s="235"/>
      <c r="K5" s="235"/>
      <c r="L5" s="235"/>
      <c r="M5" s="235"/>
      <c r="N5" s="232"/>
    </row>
    <row r="6" spans="1:14" ht="13.5" thickBot="1">
      <c r="A6" s="295"/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32"/>
    </row>
    <row r="7" spans="1:14" ht="51">
      <c r="A7" s="296" t="s">
        <v>64</v>
      </c>
      <c r="B7" s="297" t="s">
        <v>426</v>
      </c>
      <c r="C7" s="297" t="s">
        <v>427</v>
      </c>
      <c r="D7" s="298" t="s">
        <v>428</v>
      </c>
      <c r="E7" s="298" t="s">
        <v>278</v>
      </c>
      <c r="F7" s="298" t="s">
        <v>429</v>
      </c>
      <c r="G7" s="298" t="s">
        <v>430</v>
      </c>
      <c r="H7" s="297" t="s">
        <v>431</v>
      </c>
      <c r="I7" s="299" t="s">
        <v>432</v>
      </c>
      <c r="J7" s="299" t="s">
        <v>433</v>
      </c>
      <c r="K7" s="300" t="s">
        <v>434</v>
      </c>
      <c r="L7" s="300" t="s">
        <v>435</v>
      </c>
      <c r="M7" s="298" t="s">
        <v>425</v>
      </c>
      <c r="N7" s="232"/>
    </row>
    <row r="8" spans="1:14">
      <c r="A8" s="237">
        <v>1</v>
      </c>
      <c r="B8" s="238">
        <v>2</v>
      </c>
      <c r="C8" s="238">
        <v>3</v>
      </c>
      <c r="D8" s="239">
        <v>4</v>
      </c>
      <c r="E8" s="239">
        <v>5</v>
      </c>
      <c r="F8" s="239">
        <v>6</v>
      </c>
      <c r="G8" s="239">
        <v>7</v>
      </c>
      <c r="H8" s="239">
        <v>8</v>
      </c>
      <c r="I8" s="239">
        <v>9</v>
      </c>
      <c r="J8" s="239">
        <v>10</v>
      </c>
      <c r="K8" s="239">
        <v>11</v>
      </c>
      <c r="L8" s="239">
        <v>12</v>
      </c>
      <c r="M8" s="239">
        <v>13</v>
      </c>
      <c r="N8" s="232"/>
    </row>
    <row r="9" spans="1:14" ht="15">
      <c r="A9" s="240">
        <v>1</v>
      </c>
      <c r="B9" s="241"/>
      <c r="C9" s="301"/>
      <c r="D9" s="240"/>
      <c r="E9" s="240"/>
      <c r="F9" s="240"/>
      <c r="G9" s="240"/>
      <c r="H9" s="240"/>
      <c r="I9" s="240"/>
      <c r="J9" s="240"/>
      <c r="K9" s="240"/>
      <c r="L9" s="240"/>
      <c r="M9" s="302"/>
      <c r="N9" s="232"/>
    </row>
    <row r="10" spans="1:14" ht="15">
      <c r="A10" s="240">
        <v>2</v>
      </c>
      <c r="B10" s="241"/>
      <c r="C10" s="301"/>
      <c r="D10" s="240"/>
      <c r="E10" s="240"/>
      <c r="F10" s="240"/>
      <c r="G10" s="240"/>
      <c r="H10" s="240"/>
      <c r="I10" s="240"/>
      <c r="J10" s="240"/>
      <c r="K10" s="240"/>
      <c r="L10" s="240"/>
      <c r="M10" s="302"/>
      <c r="N10" s="232"/>
    </row>
    <row r="11" spans="1:14" ht="15">
      <c r="A11" s="240">
        <v>3</v>
      </c>
      <c r="B11" s="241"/>
      <c r="C11" s="301"/>
      <c r="D11" s="240"/>
      <c r="E11" s="240"/>
      <c r="F11" s="240"/>
      <c r="G11" s="240"/>
      <c r="H11" s="240"/>
      <c r="I11" s="240"/>
      <c r="J11" s="240"/>
      <c r="K11" s="240"/>
      <c r="L11" s="240"/>
      <c r="M11" s="302"/>
      <c r="N11" s="232"/>
    </row>
    <row r="12" spans="1:14" ht="15">
      <c r="A12" s="240">
        <v>4</v>
      </c>
      <c r="B12" s="241"/>
      <c r="C12" s="301"/>
      <c r="D12" s="240"/>
      <c r="E12" s="240"/>
      <c r="F12" s="240"/>
      <c r="G12" s="240"/>
      <c r="H12" s="240"/>
      <c r="I12" s="240"/>
      <c r="J12" s="240"/>
      <c r="K12" s="240"/>
      <c r="L12" s="240"/>
      <c r="M12" s="302" t="str">
        <f t="shared" ref="M12:M33" si="0">IF(ISBLANK(B12),"",$M$2)</f>
        <v/>
      </c>
      <c r="N12" s="232"/>
    </row>
    <row r="13" spans="1:14" ht="15">
      <c r="A13" s="240">
        <v>5</v>
      </c>
      <c r="B13" s="241"/>
      <c r="C13" s="301"/>
      <c r="D13" s="240"/>
      <c r="E13" s="240"/>
      <c r="F13" s="240"/>
      <c r="G13" s="240"/>
      <c r="H13" s="240"/>
      <c r="I13" s="240"/>
      <c r="J13" s="240"/>
      <c r="K13" s="240"/>
      <c r="L13" s="240"/>
      <c r="M13" s="302" t="str">
        <f t="shared" si="0"/>
        <v/>
      </c>
      <c r="N13" s="232"/>
    </row>
    <row r="14" spans="1:14" ht="15">
      <c r="A14" s="240">
        <v>6</v>
      </c>
      <c r="B14" s="241"/>
      <c r="C14" s="301"/>
      <c r="D14" s="240"/>
      <c r="E14" s="240"/>
      <c r="F14" s="240"/>
      <c r="G14" s="240"/>
      <c r="H14" s="240"/>
      <c r="I14" s="240"/>
      <c r="J14" s="240"/>
      <c r="K14" s="240"/>
      <c r="L14" s="240"/>
      <c r="M14" s="302" t="str">
        <f t="shared" si="0"/>
        <v/>
      </c>
      <c r="N14" s="232"/>
    </row>
    <row r="15" spans="1:14" ht="15">
      <c r="A15" s="240">
        <v>7</v>
      </c>
      <c r="B15" s="241"/>
      <c r="C15" s="301"/>
      <c r="D15" s="240"/>
      <c r="E15" s="240"/>
      <c r="F15" s="240"/>
      <c r="G15" s="240"/>
      <c r="H15" s="240"/>
      <c r="I15" s="240"/>
      <c r="J15" s="240"/>
      <c r="K15" s="240"/>
      <c r="L15" s="240"/>
      <c r="M15" s="302" t="str">
        <f t="shared" si="0"/>
        <v/>
      </c>
      <c r="N15" s="232"/>
    </row>
    <row r="16" spans="1:14" ht="15">
      <c r="A16" s="240">
        <v>8</v>
      </c>
      <c r="B16" s="241"/>
      <c r="C16" s="301"/>
      <c r="D16" s="240"/>
      <c r="E16" s="240"/>
      <c r="F16" s="240"/>
      <c r="G16" s="240"/>
      <c r="H16" s="240"/>
      <c r="I16" s="240"/>
      <c r="J16" s="240"/>
      <c r="K16" s="240"/>
      <c r="L16" s="240"/>
      <c r="M16" s="302" t="str">
        <f t="shared" si="0"/>
        <v/>
      </c>
      <c r="N16" s="232"/>
    </row>
    <row r="17" spans="1:14" ht="15">
      <c r="A17" s="240">
        <v>9</v>
      </c>
      <c r="B17" s="241"/>
      <c r="C17" s="301"/>
      <c r="D17" s="240"/>
      <c r="E17" s="240"/>
      <c r="F17" s="240"/>
      <c r="G17" s="240"/>
      <c r="H17" s="240"/>
      <c r="I17" s="240"/>
      <c r="J17" s="240"/>
      <c r="K17" s="240"/>
      <c r="L17" s="240"/>
      <c r="M17" s="302" t="str">
        <f t="shared" si="0"/>
        <v/>
      </c>
      <c r="N17" s="232"/>
    </row>
    <row r="18" spans="1:14" ht="15">
      <c r="A18" s="240">
        <v>10</v>
      </c>
      <c r="B18" s="241"/>
      <c r="C18" s="301"/>
      <c r="D18" s="240"/>
      <c r="E18" s="240"/>
      <c r="F18" s="240"/>
      <c r="G18" s="240"/>
      <c r="H18" s="240"/>
      <c r="I18" s="240"/>
      <c r="J18" s="240"/>
      <c r="K18" s="240"/>
      <c r="L18" s="240"/>
      <c r="M18" s="302" t="str">
        <f t="shared" si="0"/>
        <v/>
      </c>
      <c r="N18" s="232"/>
    </row>
    <row r="19" spans="1:14" ht="15">
      <c r="A19" s="240">
        <v>11</v>
      </c>
      <c r="B19" s="241"/>
      <c r="C19" s="301"/>
      <c r="D19" s="240"/>
      <c r="E19" s="240"/>
      <c r="F19" s="240"/>
      <c r="G19" s="240"/>
      <c r="H19" s="240"/>
      <c r="I19" s="240"/>
      <c r="J19" s="240"/>
      <c r="K19" s="240"/>
      <c r="L19" s="240"/>
      <c r="M19" s="302" t="str">
        <f t="shared" si="0"/>
        <v/>
      </c>
      <c r="N19" s="232"/>
    </row>
    <row r="20" spans="1:14" ht="15">
      <c r="A20" s="240">
        <v>12</v>
      </c>
      <c r="B20" s="241"/>
      <c r="C20" s="301"/>
      <c r="D20" s="240"/>
      <c r="E20" s="240"/>
      <c r="F20" s="240"/>
      <c r="G20" s="240"/>
      <c r="H20" s="240"/>
      <c r="I20" s="240"/>
      <c r="J20" s="240"/>
      <c r="K20" s="240"/>
      <c r="L20" s="240"/>
      <c r="M20" s="302" t="str">
        <f t="shared" si="0"/>
        <v/>
      </c>
      <c r="N20" s="232"/>
    </row>
    <row r="21" spans="1:14" ht="15">
      <c r="A21" s="240">
        <v>13</v>
      </c>
      <c r="B21" s="241"/>
      <c r="C21" s="301"/>
      <c r="D21" s="240"/>
      <c r="E21" s="240"/>
      <c r="F21" s="240"/>
      <c r="G21" s="240"/>
      <c r="H21" s="240"/>
      <c r="I21" s="240"/>
      <c r="J21" s="240"/>
      <c r="K21" s="240"/>
      <c r="L21" s="240"/>
      <c r="M21" s="302" t="str">
        <f t="shared" si="0"/>
        <v/>
      </c>
      <c r="N21" s="232"/>
    </row>
    <row r="22" spans="1:14" ht="15">
      <c r="A22" s="240">
        <v>14</v>
      </c>
      <c r="B22" s="241"/>
      <c r="C22" s="301"/>
      <c r="D22" s="240"/>
      <c r="E22" s="240"/>
      <c r="F22" s="240"/>
      <c r="G22" s="240"/>
      <c r="H22" s="240"/>
      <c r="I22" s="240"/>
      <c r="J22" s="240"/>
      <c r="K22" s="240"/>
      <c r="L22" s="240"/>
      <c r="M22" s="302" t="str">
        <f t="shared" si="0"/>
        <v/>
      </c>
      <c r="N22" s="232"/>
    </row>
    <row r="23" spans="1:14" ht="15">
      <c r="A23" s="240">
        <v>15</v>
      </c>
      <c r="B23" s="241"/>
      <c r="C23" s="301"/>
      <c r="D23" s="240"/>
      <c r="E23" s="240"/>
      <c r="F23" s="240"/>
      <c r="G23" s="240"/>
      <c r="H23" s="240"/>
      <c r="I23" s="240"/>
      <c r="J23" s="240"/>
      <c r="K23" s="240"/>
      <c r="L23" s="240"/>
      <c r="M23" s="302" t="str">
        <f t="shared" si="0"/>
        <v/>
      </c>
      <c r="N23" s="232"/>
    </row>
    <row r="24" spans="1:14" ht="15">
      <c r="A24" s="240">
        <v>16</v>
      </c>
      <c r="B24" s="241"/>
      <c r="C24" s="301"/>
      <c r="D24" s="240"/>
      <c r="E24" s="240"/>
      <c r="F24" s="240"/>
      <c r="G24" s="240"/>
      <c r="H24" s="240"/>
      <c r="I24" s="240"/>
      <c r="J24" s="240"/>
      <c r="K24" s="240"/>
      <c r="L24" s="240"/>
      <c r="M24" s="302" t="str">
        <f t="shared" si="0"/>
        <v/>
      </c>
      <c r="N24" s="232"/>
    </row>
    <row r="25" spans="1:14" ht="15">
      <c r="A25" s="240">
        <v>17</v>
      </c>
      <c r="B25" s="241"/>
      <c r="C25" s="301"/>
      <c r="D25" s="240"/>
      <c r="E25" s="240"/>
      <c r="F25" s="240"/>
      <c r="G25" s="240"/>
      <c r="H25" s="240"/>
      <c r="I25" s="240"/>
      <c r="J25" s="240"/>
      <c r="K25" s="240"/>
      <c r="L25" s="240"/>
      <c r="M25" s="302" t="str">
        <f t="shared" si="0"/>
        <v/>
      </c>
      <c r="N25" s="232"/>
    </row>
    <row r="26" spans="1:14" ht="15">
      <c r="A26" s="240">
        <v>18</v>
      </c>
      <c r="B26" s="241"/>
      <c r="C26" s="301"/>
      <c r="D26" s="240"/>
      <c r="E26" s="240"/>
      <c r="F26" s="240"/>
      <c r="G26" s="240"/>
      <c r="H26" s="240"/>
      <c r="I26" s="240"/>
      <c r="J26" s="240"/>
      <c r="K26" s="240"/>
      <c r="L26" s="240"/>
      <c r="M26" s="302" t="str">
        <f t="shared" si="0"/>
        <v/>
      </c>
      <c r="N26" s="232"/>
    </row>
    <row r="27" spans="1:14" ht="15">
      <c r="A27" s="240">
        <v>19</v>
      </c>
      <c r="B27" s="241"/>
      <c r="C27" s="301"/>
      <c r="D27" s="240"/>
      <c r="E27" s="240"/>
      <c r="F27" s="240"/>
      <c r="G27" s="240"/>
      <c r="H27" s="240"/>
      <c r="I27" s="240"/>
      <c r="J27" s="240"/>
      <c r="K27" s="240"/>
      <c r="L27" s="240"/>
      <c r="M27" s="302" t="str">
        <f t="shared" si="0"/>
        <v/>
      </c>
      <c r="N27" s="232"/>
    </row>
    <row r="28" spans="1:14" ht="15">
      <c r="A28" s="240">
        <v>20</v>
      </c>
      <c r="B28" s="241"/>
      <c r="C28" s="301"/>
      <c r="D28" s="240"/>
      <c r="E28" s="240"/>
      <c r="F28" s="240"/>
      <c r="G28" s="240"/>
      <c r="H28" s="240"/>
      <c r="I28" s="240"/>
      <c r="J28" s="240"/>
      <c r="K28" s="240"/>
      <c r="L28" s="240"/>
      <c r="M28" s="302" t="str">
        <f t="shared" si="0"/>
        <v/>
      </c>
      <c r="N28" s="232"/>
    </row>
    <row r="29" spans="1:14" ht="9.75" customHeight="1">
      <c r="A29" s="240">
        <v>21</v>
      </c>
      <c r="B29" s="241"/>
      <c r="C29" s="301"/>
      <c r="D29" s="240"/>
      <c r="E29" s="240"/>
      <c r="F29" s="240"/>
      <c r="G29" s="240"/>
      <c r="H29" s="240"/>
      <c r="I29" s="240"/>
      <c r="J29" s="240"/>
      <c r="K29" s="240"/>
      <c r="L29" s="240"/>
      <c r="M29" s="302" t="str">
        <f t="shared" si="0"/>
        <v/>
      </c>
      <c r="N29" s="232"/>
    </row>
    <row r="30" spans="1:14" ht="15">
      <c r="A30" s="240">
        <v>22</v>
      </c>
      <c r="B30" s="241"/>
      <c r="C30" s="301"/>
      <c r="D30" s="240"/>
      <c r="E30" s="240"/>
      <c r="F30" s="240"/>
      <c r="G30" s="240"/>
      <c r="H30" s="240"/>
      <c r="I30" s="240"/>
      <c r="J30" s="240"/>
      <c r="K30" s="240"/>
      <c r="L30" s="240"/>
      <c r="M30" s="302" t="str">
        <f t="shared" si="0"/>
        <v/>
      </c>
      <c r="N30" s="232"/>
    </row>
    <row r="31" spans="1:14" ht="15">
      <c r="A31" s="240">
        <v>23</v>
      </c>
      <c r="B31" s="241"/>
      <c r="C31" s="301"/>
      <c r="D31" s="240"/>
      <c r="E31" s="240"/>
      <c r="F31" s="240"/>
      <c r="G31" s="240"/>
      <c r="H31" s="240"/>
      <c r="I31" s="240"/>
      <c r="J31" s="240"/>
      <c r="K31" s="240"/>
      <c r="L31" s="240"/>
      <c r="M31" s="302" t="str">
        <f t="shared" si="0"/>
        <v/>
      </c>
      <c r="N31" s="232"/>
    </row>
    <row r="32" spans="1:14" ht="15">
      <c r="A32" s="240">
        <v>24</v>
      </c>
      <c r="B32" s="241"/>
      <c r="C32" s="301"/>
      <c r="D32" s="240"/>
      <c r="E32" s="240"/>
      <c r="F32" s="240"/>
      <c r="G32" s="240"/>
      <c r="H32" s="240"/>
      <c r="I32" s="240"/>
      <c r="J32" s="240"/>
      <c r="K32" s="240"/>
      <c r="L32" s="240"/>
      <c r="M32" s="302" t="str">
        <f t="shared" si="0"/>
        <v/>
      </c>
      <c r="N32" s="232"/>
    </row>
    <row r="33" spans="1:14" ht="15">
      <c r="A33" s="303" t="s">
        <v>284</v>
      </c>
      <c r="B33" s="241"/>
      <c r="C33" s="301"/>
      <c r="D33" s="240"/>
      <c r="E33" s="240"/>
      <c r="F33" s="240"/>
      <c r="G33" s="240"/>
      <c r="H33" s="240"/>
      <c r="I33" s="240"/>
      <c r="J33" s="240"/>
      <c r="K33" s="240"/>
      <c r="L33" s="240"/>
      <c r="M33" s="302" t="str">
        <f t="shared" si="0"/>
        <v/>
      </c>
      <c r="N33" s="232"/>
    </row>
    <row r="34" spans="1:14" s="247" customFormat="1"/>
    <row r="37" spans="1:14" s="21" customFormat="1" ht="15">
      <c r="B37" s="242" t="s">
        <v>107</v>
      </c>
    </row>
    <row r="38" spans="1:14" s="21" customFormat="1" ht="15">
      <c r="B38" s="242"/>
    </row>
    <row r="39" spans="1:14" s="21" customFormat="1" ht="15">
      <c r="C39" s="244"/>
      <c r="D39" s="243"/>
      <c r="E39" s="243"/>
      <c r="H39" s="244"/>
      <c r="I39" s="244"/>
      <c r="J39" s="243"/>
      <c r="K39" s="243"/>
      <c r="L39" s="243"/>
    </row>
    <row r="40" spans="1:14" s="21" customFormat="1" ht="15">
      <c r="C40" s="245" t="s">
        <v>271</v>
      </c>
      <c r="D40" s="243"/>
      <c r="E40" s="243"/>
      <c r="H40" s="242" t="s">
        <v>324</v>
      </c>
      <c r="M40" s="243"/>
    </row>
    <row r="41" spans="1:14" s="21" customFormat="1" ht="15">
      <c r="C41" s="245" t="s">
        <v>140</v>
      </c>
      <c r="D41" s="243"/>
      <c r="E41" s="243"/>
      <c r="H41" s="246" t="s">
        <v>272</v>
      </c>
      <c r="M41" s="243"/>
    </row>
    <row r="42" spans="1:14" ht="15">
      <c r="C42" s="245"/>
      <c r="F42" s="246"/>
      <c r="J42" s="248"/>
      <c r="K42" s="248"/>
      <c r="L42" s="248"/>
      <c r="M42" s="248"/>
    </row>
    <row r="43" spans="1:14" ht="15">
      <c r="C43" s="24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8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5" t="s">
        <v>275</v>
      </c>
      <c r="B1" s="283"/>
      <c r="C1" s="671" t="s">
        <v>110</v>
      </c>
      <c r="D1" s="671"/>
      <c r="E1" s="151"/>
    </row>
    <row r="2" spans="1:12" s="6" customFormat="1">
      <c r="A2" s="97" t="s">
        <v>141</v>
      </c>
      <c r="B2" s="283"/>
      <c r="C2" s="669" t="s">
        <v>597</v>
      </c>
      <c r="D2" s="670"/>
      <c r="E2" s="151"/>
    </row>
    <row r="3" spans="1:12" s="6" customFormat="1">
      <c r="A3" s="97"/>
      <c r="B3" s="283"/>
      <c r="C3" s="96"/>
      <c r="D3" s="96"/>
      <c r="E3" s="151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284"/>
      <c r="C4" s="97"/>
      <c r="D4" s="97"/>
      <c r="E4" s="146"/>
      <c r="L4" s="6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284"/>
      <c r="C6" s="97"/>
      <c r="D6" s="97"/>
      <c r="E6" s="146"/>
    </row>
    <row r="7" spans="1:12" s="6" customFormat="1" ht="18">
      <c r="A7" s="121"/>
      <c r="B7" s="150"/>
      <c r="C7" s="99"/>
      <c r="D7" s="99"/>
      <c r="E7" s="151"/>
    </row>
    <row r="8" spans="1:12" s="6" customFormat="1" ht="30">
      <c r="A8" s="142" t="s">
        <v>64</v>
      </c>
      <c r="B8" s="100" t="s">
        <v>252</v>
      </c>
      <c r="C8" s="100" t="s">
        <v>66</v>
      </c>
      <c r="D8" s="100" t="s">
        <v>67</v>
      </c>
      <c r="E8" s="151"/>
      <c r="F8" s="20"/>
    </row>
    <row r="9" spans="1:12" s="7" customFormat="1">
      <c r="A9" s="277">
        <v>1</v>
      </c>
      <c r="B9" s="277" t="s">
        <v>65</v>
      </c>
      <c r="C9" s="106">
        <f>SUM(C10,C25)</f>
        <v>0</v>
      </c>
      <c r="D9" s="106">
        <f>SUM(D10,D25)</f>
        <v>0</v>
      </c>
      <c r="E9" s="151"/>
    </row>
    <row r="10" spans="1:12" s="7" customFormat="1">
      <c r="A10" s="108">
        <v>1.1000000000000001</v>
      </c>
      <c r="B10" s="108" t="s">
        <v>80</v>
      </c>
      <c r="C10" s="106">
        <f>SUM(C11,C12,C15,C18,C24)</f>
        <v>0</v>
      </c>
      <c r="D10" s="106">
        <f>SUM(D11,D12,D15,D18,D23,D24)</f>
        <v>0</v>
      </c>
      <c r="E10" s="151"/>
    </row>
    <row r="11" spans="1:12" s="9" customFormat="1" ht="18">
      <c r="A11" s="109" t="s">
        <v>30</v>
      </c>
      <c r="B11" s="109" t="s">
        <v>79</v>
      </c>
      <c r="C11" s="8"/>
      <c r="D11" s="8"/>
      <c r="E11" s="151"/>
    </row>
    <row r="12" spans="1:12" s="10" customForma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51"/>
    </row>
    <row r="13" spans="1:12" s="3" customFormat="1">
      <c r="A13" s="118" t="s">
        <v>81</v>
      </c>
      <c r="B13" s="118" t="s">
        <v>317</v>
      </c>
      <c r="C13" s="8"/>
      <c r="D13" s="8"/>
      <c r="E13" s="151"/>
    </row>
    <row r="14" spans="1:12" s="3" customFormat="1">
      <c r="A14" s="118" t="s">
        <v>109</v>
      </c>
      <c r="B14" s="118" t="s">
        <v>97</v>
      </c>
      <c r="C14" s="8"/>
      <c r="D14" s="8"/>
      <c r="E14" s="151"/>
    </row>
    <row r="15" spans="1:12" s="3" customFormat="1">
      <c r="A15" s="109" t="s">
        <v>82</v>
      </c>
      <c r="B15" s="109" t="s">
        <v>83</v>
      </c>
      <c r="C15" s="143">
        <f>SUM(C16:C17)</f>
        <v>0</v>
      </c>
      <c r="D15" s="143">
        <f>SUM(D16:D17)</f>
        <v>0</v>
      </c>
      <c r="E15" s="151"/>
    </row>
    <row r="16" spans="1:12" s="3" customFormat="1">
      <c r="A16" s="118" t="s">
        <v>84</v>
      </c>
      <c r="B16" s="118" t="s">
        <v>86</v>
      </c>
      <c r="C16" s="8"/>
      <c r="D16" s="8"/>
      <c r="E16" s="151"/>
    </row>
    <row r="17" spans="1:5" s="3" customFormat="1" ht="30">
      <c r="A17" s="118" t="s">
        <v>85</v>
      </c>
      <c r="B17" s="118" t="s">
        <v>111</v>
      </c>
      <c r="C17" s="8"/>
      <c r="D17" s="8"/>
      <c r="E17" s="151"/>
    </row>
    <row r="18" spans="1:5" s="3" customFormat="1">
      <c r="A18" s="109" t="s">
        <v>87</v>
      </c>
      <c r="B18" s="109" t="s">
        <v>422</v>
      </c>
      <c r="C18" s="143">
        <f>SUM(C19:C22)</f>
        <v>0</v>
      </c>
      <c r="D18" s="143">
        <f>SUM(D19:D22)</f>
        <v>0</v>
      </c>
      <c r="E18" s="151"/>
    </row>
    <row r="19" spans="1:5" s="3" customFormat="1">
      <c r="A19" s="118" t="s">
        <v>88</v>
      </c>
      <c r="B19" s="118" t="s">
        <v>89</v>
      </c>
      <c r="C19" s="8"/>
      <c r="D19" s="8"/>
      <c r="E19" s="151"/>
    </row>
    <row r="20" spans="1:5" s="3" customFormat="1" ht="30">
      <c r="A20" s="118" t="s">
        <v>92</v>
      </c>
      <c r="B20" s="118" t="s">
        <v>90</v>
      </c>
      <c r="C20" s="8"/>
      <c r="D20" s="8"/>
      <c r="E20" s="151"/>
    </row>
    <row r="21" spans="1:5" s="3" customFormat="1">
      <c r="A21" s="118" t="s">
        <v>93</v>
      </c>
      <c r="B21" s="118" t="s">
        <v>91</v>
      </c>
      <c r="C21" s="8"/>
      <c r="D21" s="8"/>
      <c r="E21" s="151"/>
    </row>
    <row r="22" spans="1:5" s="3" customFormat="1">
      <c r="A22" s="118" t="s">
        <v>94</v>
      </c>
      <c r="B22" s="118" t="s">
        <v>448</v>
      </c>
      <c r="C22" s="8"/>
      <c r="D22" s="8"/>
      <c r="E22" s="151"/>
    </row>
    <row r="23" spans="1:5" s="3" customFormat="1">
      <c r="A23" s="109" t="s">
        <v>95</v>
      </c>
      <c r="B23" s="109" t="s">
        <v>449</v>
      </c>
      <c r="C23" s="305"/>
      <c r="D23" s="8"/>
      <c r="E23" s="151"/>
    </row>
    <row r="24" spans="1:5" s="3" customFormat="1">
      <c r="A24" s="109" t="s">
        <v>254</v>
      </c>
      <c r="B24" s="109" t="s">
        <v>455</v>
      </c>
      <c r="C24" s="8"/>
      <c r="D24" s="8"/>
      <c r="E24" s="151"/>
    </row>
    <row r="25" spans="1:5" s="3" customFormat="1">
      <c r="A25" s="108">
        <v>1.2</v>
      </c>
      <c r="B25" s="277" t="s">
        <v>96</v>
      </c>
      <c r="C25" s="106">
        <f>SUM(C26,C30)</f>
        <v>0</v>
      </c>
      <c r="D25" s="106">
        <f>SUM(D26,D30)</f>
        <v>0</v>
      </c>
      <c r="E25" s="151"/>
    </row>
    <row r="26" spans="1:5">
      <c r="A26" s="109" t="s">
        <v>32</v>
      </c>
      <c r="B26" s="109" t="s">
        <v>317</v>
      </c>
      <c r="C26" s="143">
        <f>SUM(C27:C29)</f>
        <v>0</v>
      </c>
      <c r="D26" s="143">
        <f>SUM(D27:D29)</f>
        <v>0</v>
      </c>
      <c r="E26" s="151"/>
    </row>
    <row r="27" spans="1:5">
      <c r="A27" s="280" t="s">
        <v>98</v>
      </c>
      <c r="B27" s="118" t="s">
        <v>315</v>
      </c>
      <c r="C27" s="8"/>
      <c r="D27" s="8"/>
      <c r="E27" s="151"/>
    </row>
    <row r="28" spans="1:5">
      <c r="A28" s="280" t="s">
        <v>99</v>
      </c>
      <c r="B28" s="118" t="s">
        <v>318</v>
      </c>
      <c r="C28" s="8"/>
      <c r="D28" s="8"/>
      <c r="E28" s="151"/>
    </row>
    <row r="29" spans="1:5">
      <c r="A29" s="280" t="s">
        <v>458</v>
      </c>
      <c r="B29" s="118" t="s">
        <v>316</v>
      </c>
      <c r="C29" s="8"/>
      <c r="D29" s="8"/>
      <c r="E29" s="151"/>
    </row>
    <row r="30" spans="1:5">
      <c r="A30" s="109" t="s">
        <v>33</v>
      </c>
      <c r="B30" s="304" t="s">
        <v>456</v>
      </c>
      <c r="C30" s="8"/>
      <c r="D30" s="8"/>
      <c r="E30" s="151"/>
    </row>
    <row r="31" spans="1:5" s="22" customFormat="1" ht="12.75">
      <c r="B31" s="285"/>
    </row>
    <row r="32" spans="1:5" s="2" customFormat="1">
      <c r="A32" s="1"/>
      <c r="B32" s="286"/>
      <c r="E32" s="5"/>
    </row>
    <row r="33" spans="1:9" s="2" customFormat="1">
      <c r="B33" s="286"/>
      <c r="E33" s="5"/>
    </row>
    <row r="34" spans="1:9">
      <c r="A34" s="1"/>
    </row>
    <row r="35" spans="1:9">
      <c r="A35" s="2"/>
    </row>
    <row r="36" spans="1:9" s="2" customFormat="1">
      <c r="A36" s="87" t="s">
        <v>107</v>
      </c>
      <c r="B36" s="286"/>
      <c r="E36" s="5"/>
    </row>
    <row r="37" spans="1:9" s="2" customFormat="1">
      <c r="B37" s="286"/>
      <c r="E37"/>
      <c r="F37"/>
      <c r="G37"/>
      <c r="H37"/>
      <c r="I37"/>
    </row>
    <row r="38" spans="1:9" s="2" customFormat="1">
      <c r="B38" s="286"/>
      <c r="D38" s="12"/>
      <c r="E38"/>
      <c r="F38"/>
      <c r="G38"/>
      <c r="H38"/>
      <c r="I38"/>
    </row>
    <row r="39" spans="1:9" s="2" customFormat="1">
      <c r="A39"/>
      <c r="B39" s="288" t="s">
        <v>452</v>
      </c>
      <c r="D39" s="12"/>
      <c r="E39"/>
      <c r="F39"/>
      <c r="G39"/>
      <c r="H39"/>
      <c r="I39"/>
    </row>
    <row r="40" spans="1:9" s="2" customFormat="1">
      <c r="A40"/>
      <c r="B40" s="286" t="s">
        <v>273</v>
      </c>
      <c r="D40" s="12"/>
      <c r="E40"/>
      <c r="F40"/>
      <c r="G40"/>
      <c r="H40"/>
      <c r="I40"/>
    </row>
    <row r="41" spans="1:9" customFormat="1" ht="12.75">
      <c r="B41" s="289" t="s">
        <v>140</v>
      </c>
    </row>
    <row r="42" spans="1:9" customFormat="1" ht="12.75">
      <c r="B42" s="29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61">
        <v>40907</v>
      </c>
      <c r="C2" t="s">
        <v>201</v>
      </c>
      <c r="E2" t="s">
        <v>234</v>
      </c>
      <c r="G2" s="79" t="s">
        <v>240</v>
      </c>
    </row>
    <row r="3" spans="1:7" ht="15">
      <c r="A3" s="61">
        <v>40908</v>
      </c>
      <c r="C3" t="s">
        <v>202</v>
      </c>
      <c r="E3" t="s">
        <v>235</v>
      </c>
      <c r="G3" s="79" t="s">
        <v>241</v>
      </c>
    </row>
    <row r="4" spans="1:7" ht="15">
      <c r="A4" s="61">
        <v>40909</v>
      </c>
      <c r="C4" t="s">
        <v>203</v>
      </c>
      <c r="E4" t="s">
        <v>236</v>
      </c>
      <c r="G4" s="79" t="s">
        <v>242</v>
      </c>
    </row>
    <row r="5" spans="1:7">
      <c r="A5" s="61">
        <v>40910</v>
      </c>
      <c r="C5" t="s">
        <v>204</v>
      </c>
      <c r="E5" t="s">
        <v>237</v>
      </c>
    </row>
    <row r="6" spans="1:7">
      <c r="A6" s="61">
        <v>40911</v>
      </c>
      <c r="C6" t="s">
        <v>205</v>
      </c>
    </row>
    <row r="7" spans="1:7">
      <c r="A7" s="61">
        <v>40912</v>
      </c>
      <c r="C7" t="s">
        <v>206</v>
      </c>
    </row>
    <row r="8" spans="1:7">
      <c r="A8" s="61">
        <v>40913</v>
      </c>
      <c r="C8" t="s">
        <v>207</v>
      </c>
    </row>
    <row r="9" spans="1:7">
      <c r="A9" s="61">
        <v>40914</v>
      </c>
      <c r="C9" t="s">
        <v>208</v>
      </c>
    </row>
    <row r="10" spans="1:7">
      <c r="A10" s="61">
        <v>40915</v>
      </c>
      <c r="C10" t="s">
        <v>209</v>
      </c>
    </row>
    <row r="11" spans="1:7">
      <c r="A11" s="61">
        <v>40916</v>
      </c>
      <c r="C11" t="s">
        <v>210</v>
      </c>
    </row>
    <row r="12" spans="1:7">
      <c r="A12" s="61">
        <v>40917</v>
      </c>
      <c r="C12" t="s">
        <v>211</v>
      </c>
    </row>
    <row r="13" spans="1:7">
      <c r="A13" s="61">
        <v>40918</v>
      </c>
      <c r="C13" t="s">
        <v>212</v>
      </c>
    </row>
    <row r="14" spans="1:7">
      <c r="A14" s="61">
        <v>40919</v>
      </c>
      <c r="C14" t="s">
        <v>213</v>
      </c>
    </row>
    <row r="15" spans="1:7">
      <c r="A15" s="61">
        <v>40920</v>
      </c>
      <c r="C15" t="s">
        <v>214</v>
      </c>
    </row>
    <row r="16" spans="1:7">
      <c r="A16" s="61">
        <v>40921</v>
      </c>
      <c r="C16" t="s">
        <v>215</v>
      </c>
    </row>
    <row r="17" spans="1:3">
      <c r="A17" s="61">
        <v>40922</v>
      </c>
      <c r="C17" t="s">
        <v>216</v>
      </c>
    </row>
    <row r="18" spans="1:3">
      <c r="A18" s="61">
        <v>40923</v>
      </c>
      <c r="C18" t="s">
        <v>217</v>
      </c>
    </row>
    <row r="19" spans="1:3">
      <c r="A19" s="61">
        <v>40924</v>
      </c>
      <c r="C19" t="s">
        <v>218</v>
      </c>
    </row>
    <row r="20" spans="1:3">
      <c r="A20" s="61">
        <v>40925</v>
      </c>
      <c r="C20" t="s">
        <v>219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86" zoomScaleSheetLayoutView="86" workbookViewId="0">
      <selection activeCell="E23" sqref="E23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5" s="6" customFormat="1">
      <c r="A1" s="95" t="s">
        <v>410</v>
      </c>
      <c r="B1" s="275"/>
      <c r="C1" s="671" t="s">
        <v>110</v>
      </c>
      <c r="D1" s="671"/>
      <c r="E1" s="112"/>
    </row>
    <row r="2" spans="1:5" s="6" customFormat="1">
      <c r="A2" s="95" t="s">
        <v>411</v>
      </c>
      <c r="B2" s="275"/>
      <c r="C2" s="669"/>
      <c r="D2" s="670"/>
      <c r="E2" s="112"/>
    </row>
    <row r="3" spans="1:5" s="6" customFormat="1">
      <c r="A3" s="95" t="s">
        <v>412</v>
      </c>
      <c r="B3" s="313" t="s">
        <v>597</v>
      </c>
      <c r="C3" s="313" t="s">
        <v>598</v>
      </c>
      <c r="D3" s="313" t="s">
        <v>597</v>
      </c>
      <c r="E3" s="313"/>
    </row>
    <row r="4" spans="1:5" s="6" customFormat="1">
      <c r="A4" s="97" t="s">
        <v>141</v>
      </c>
      <c r="B4" s="275"/>
      <c r="C4" s="276"/>
      <c r="D4" s="276"/>
      <c r="E4" s="112"/>
    </row>
    <row r="5" spans="1:5" s="6" customFormat="1">
      <c r="A5" s="97"/>
      <c r="B5" s="275"/>
      <c r="C5" s="276"/>
      <c r="D5" s="276"/>
      <c r="E5" s="112"/>
    </row>
    <row r="6" spans="1:5">
      <c r="A6" s="98" t="s">
        <v>277</v>
      </c>
      <c r="B6" s="98"/>
      <c r="C6" s="97"/>
      <c r="D6" s="97"/>
      <c r="E6" s="113"/>
    </row>
    <row r="7" spans="1:5">
      <c r="A7" s="257" t="s">
        <v>472</v>
      </c>
      <c r="B7" s="101"/>
      <c r="C7" s="101"/>
      <c r="D7" s="102"/>
      <c r="E7" s="113"/>
    </row>
    <row r="8" spans="1:5">
      <c r="A8" s="98"/>
      <c r="B8" s="98"/>
      <c r="C8" s="97"/>
      <c r="D8" s="97"/>
      <c r="E8" s="113"/>
    </row>
    <row r="9" spans="1:5" s="6" customFormat="1">
      <c r="A9" s="275"/>
      <c r="B9" s="275"/>
      <c r="C9" s="99"/>
      <c r="D9" s="99"/>
      <c r="E9" s="112"/>
    </row>
    <row r="10" spans="1:5" s="6" customFormat="1" ht="45">
      <c r="A10" s="110" t="s">
        <v>64</v>
      </c>
      <c r="B10" s="111" t="s">
        <v>11</v>
      </c>
      <c r="C10" s="100" t="s">
        <v>10</v>
      </c>
      <c r="E10" s="100" t="s">
        <v>9</v>
      </c>
    </row>
    <row r="11" spans="1:5" s="7" customFormat="1">
      <c r="A11" s="277">
        <v>1</v>
      </c>
      <c r="B11" s="277" t="s">
        <v>57</v>
      </c>
      <c r="C11" s="557">
        <f>SUM(C12,C15,C54,C57,C58,C59,C77)</f>
        <v>51707.25</v>
      </c>
      <c r="E11" s="557">
        <f>SUM(E12,E15,E54,E57,E58,E59,E77)</f>
        <v>51456.85</v>
      </c>
    </row>
    <row r="12" spans="1:5" s="9" customFormat="1" ht="18">
      <c r="A12" s="108">
        <v>1.1000000000000001</v>
      </c>
      <c r="B12" s="108" t="s">
        <v>58</v>
      </c>
      <c r="C12" s="558">
        <f>SUM(C13:C14)</f>
        <v>28611</v>
      </c>
      <c r="E12" s="558">
        <f>SUM(E13:E14)</f>
        <v>24572</v>
      </c>
    </row>
    <row r="13" spans="1:5" s="10" customFormat="1">
      <c r="A13" s="109" t="s">
        <v>30</v>
      </c>
      <c r="B13" s="109" t="s">
        <v>59</v>
      </c>
      <c r="C13" s="559">
        <v>28611</v>
      </c>
      <c r="E13" s="559">
        <v>24572</v>
      </c>
    </row>
    <row r="14" spans="1:5" s="3" customFormat="1">
      <c r="A14" s="109" t="s">
        <v>31</v>
      </c>
      <c r="B14" s="109" t="s">
        <v>0</v>
      </c>
      <c r="C14" s="559"/>
      <c r="E14" s="559"/>
    </row>
    <row r="15" spans="1:5" s="7" customFormat="1">
      <c r="A15" s="108">
        <v>1.2</v>
      </c>
      <c r="B15" s="108" t="s">
        <v>60</v>
      </c>
      <c r="C15" s="105">
        <f>C16+C19+C31+C32+C33+C34+C37+C45+C48+C53</f>
        <v>20496.25</v>
      </c>
      <c r="E15" s="105">
        <f>E16+E19+E31+E32+E33+E34+E37+E45+E48+E53</f>
        <v>24284.85</v>
      </c>
    </row>
    <row r="16" spans="1:5" s="3" customFormat="1">
      <c r="A16" s="109" t="s">
        <v>32</v>
      </c>
      <c r="B16" s="109" t="s">
        <v>1</v>
      </c>
      <c r="C16" s="558">
        <f>SUM(C17:C18)</f>
        <v>6637</v>
      </c>
      <c r="E16" s="558">
        <f>SUM(E17:E18)</f>
        <v>6637</v>
      </c>
    </row>
    <row r="17" spans="1:5" s="3" customFormat="1">
      <c r="A17" s="118" t="s">
        <v>98</v>
      </c>
      <c r="B17" s="118" t="s">
        <v>61</v>
      </c>
      <c r="C17" s="559">
        <v>5000</v>
      </c>
      <c r="E17" s="561">
        <v>5000</v>
      </c>
    </row>
    <row r="18" spans="1:5" s="3" customFormat="1">
      <c r="A18" s="118" t="s">
        <v>99</v>
      </c>
      <c r="B18" s="118" t="s">
        <v>62</v>
      </c>
      <c r="C18" s="559">
        <v>1637</v>
      </c>
      <c r="E18" s="561">
        <v>1637</v>
      </c>
    </row>
    <row r="19" spans="1:5" s="3" customFormat="1">
      <c r="A19" s="109" t="s">
        <v>33</v>
      </c>
      <c r="B19" s="109" t="s">
        <v>2</v>
      </c>
      <c r="C19" s="558">
        <f>SUM(C20:C25,C30)</f>
        <v>1189</v>
      </c>
      <c r="E19" s="558">
        <f>SUM(E20:E25,E30)</f>
        <v>1877.6</v>
      </c>
    </row>
    <row r="20" spans="1:5" s="279" customFormat="1" ht="30">
      <c r="A20" s="118" t="s">
        <v>12</v>
      </c>
      <c r="B20" s="118" t="s">
        <v>253</v>
      </c>
      <c r="C20" s="595">
        <v>1189</v>
      </c>
      <c r="E20" s="596">
        <v>1257</v>
      </c>
    </row>
    <row r="21" spans="1:5" s="279" customFormat="1">
      <c r="A21" s="118" t="s">
        <v>13</v>
      </c>
      <c r="B21" s="118" t="s">
        <v>14</v>
      </c>
      <c r="C21" s="562"/>
      <c r="E21" s="563"/>
    </row>
    <row r="22" spans="1:5" s="279" customFormat="1" ht="30">
      <c r="A22" s="118" t="s">
        <v>287</v>
      </c>
      <c r="B22" s="118" t="s">
        <v>22</v>
      </c>
      <c r="C22" s="562"/>
      <c r="E22" s="564"/>
    </row>
    <row r="23" spans="1:5" s="279" customFormat="1" ht="16.5" customHeight="1">
      <c r="A23" s="118" t="s">
        <v>288</v>
      </c>
      <c r="B23" s="118" t="s">
        <v>15</v>
      </c>
      <c r="C23" s="564"/>
      <c r="E23" s="564">
        <v>616</v>
      </c>
    </row>
    <row r="24" spans="1:5" s="279" customFormat="1" ht="16.5" customHeight="1">
      <c r="A24" s="118" t="s">
        <v>289</v>
      </c>
      <c r="B24" s="118" t="s">
        <v>16</v>
      </c>
      <c r="C24" s="562" t="s">
        <v>280</v>
      </c>
      <c r="E24" s="564"/>
    </row>
    <row r="25" spans="1:5" s="279" customFormat="1" ht="16.5" customHeight="1">
      <c r="A25" s="118" t="s">
        <v>290</v>
      </c>
      <c r="B25" s="118" t="s">
        <v>17</v>
      </c>
      <c r="C25" s="558">
        <f>SUM(C26:C29)</f>
        <v>0</v>
      </c>
      <c r="E25" s="558">
        <f>SUM(E26:E29)</f>
        <v>4.5999999999999996</v>
      </c>
    </row>
    <row r="26" spans="1:5" s="279" customFormat="1" ht="16.5" customHeight="1">
      <c r="A26" s="280" t="s">
        <v>291</v>
      </c>
      <c r="B26" s="280" t="s">
        <v>18</v>
      </c>
      <c r="C26" s="562"/>
      <c r="E26" s="564"/>
    </row>
    <row r="27" spans="1:5" s="279" customFormat="1" ht="16.5" customHeight="1">
      <c r="A27" s="280" t="s">
        <v>292</v>
      </c>
      <c r="B27" s="280" t="s">
        <v>19</v>
      </c>
      <c r="C27" s="562"/>
      <c r="E27" s="564">
        <v>3</v>
      </c>
    </row>
    <row r="28" spans="1:5" s="279" customFormat="1" ht="16.5" customHeight="1">
      <c r="A28" s="280" t="s">
        <v>293</v>
      </c>
      <c r="B28" s="280" t="s">
        <v>20</v>
      </c>
      <c r="C28" s="562"/>
      <c r="E28" s="564">
        <v>1.6</v>
      </c>
    </row>
    <row r="29" spans="1:5" s="279" customFormat="1" ht="16.5" customHeight="1">
      <c r="A29" s="280" t="s">
        <v>294</v>
      </c>
      <c r="B29" s="280" t="s">
        <v>23</v>
      </c>
      <c r="C29" s="562"/>
      <c r="E29" s="565"/>
    </row>
    <row r="30" spans="1:5" s="279" customFormat="1" ht="16.5" customHeight="1">
      <c r="A30" s="118" t="s">
        <v>295</v>
      </c>
      <c r="B30" s="118" t="s">
        <v>21</v>
      </c>
      <c r="C30" s="562"/>
      <c r="E30" s="565"/>
    </row>
    <row r="31" spans="1:5" s="3" customFormat="1" ht="16.5" customHeight="1">
      <c r="A31" s="109" t="s">
        <v>34</v>
      </c>
      <c r="B31" s="109" t="s">
        <v>3</v>
      </c>
      <c r="C31" s="559">
        <v>3500</v>
      </c>
      <c r="E31" s="561">
        <v>3500</v>
      </c>
    </row>
    <row r="32" spans="1:5" s="3" customFormat="1" ht="16.5" customHeight="1">
      <c r="A32" s="109" t="s">
        <v>35</v>
      </c>
      <c r="B32" s="109" t="s">
        <v>4</v>
      </c>
      <c r="C32" s="559">
        <v>778</v>
      </c>
      <c r="E32" s="561">
        <v>778</v>
      </c>
    </row>
    <row r="33" spans="1:5" s="3" customFormat="1" ht="16.5" customHeight="1">
      <c r="A33" s="109" t="s">
        <v>36</v>
      </c>
      <c r="B33" s="109" t="s">
        <v>5</v>
      </c>
      <c r="C33" s="559">
        <v>96</v>
      </c>
      <c r="E33" s="561">
        <v>96</v>
      </c>
    </row>
    <row r="34" spans="1:5" s="3" customFormat="1" ht="30">
      <c r="A34" s="109" t="s">
        <v>37</v>
      </c>
      <c r="B34" s="109" t="s">
        <v>63</v>
      </c>
      <c r="C34" s="558">
        <f>SUM(C35:C36)</f>
        <v>367.25</v>
      </c>
      <c r="E34" s="558">
        <f>SUM(E35:E36)</f>
        <v>367.25</v>
      </c>
    </row>
    <row r="35" spans="1:5" s="3" customFormat="1" ht="16.5" customHeight="1">
      <c r="A35" s="118" t="s">
        <v>296</v>
      </c>
      <c r="B35" s="118" t="s">
        <v>56</v>
      </c>
      <c r="C35" s="559">
        <v>367.25</v>
      </c>
      <c r="E35" s="561">
        <v>367.25</v>
      </c>
    </row>
    <row r="36" spans="1:5" s="3" customFormat="1" ht="16.5" customHeight="1">
      <c r="A36" s="118" t="s">
        <v>297</v>
      </c>
      <c r="B36" s="118" t="s">
        <v>55</v>
      </c>
      <c r="C36" s="559"/>
      <c r="E36" s="561"/>
    </row>
    <row r="37" spans="1:5" s="3" customFormat="1" ht="16.5" customHeight="1">
      <c r="A37" s="109" t="s">
        <v>38</v>
      </c>
      <c r="B37" s="109" t="s">
        <v>49</v>
      </c>
      <c r="C37" s="559">
        <v>413</v>
      </c>
      <c r="E37" s="561">
        <v>413</v>
      </c>
    </row>
    <row r="38" spans="1:5" s="3" customFormat="1" ht="16.5" customHeight="1">
      <c r="A38" s="109" t="s">
        <v>39</v>
      </c>
      <c r="B38" s="109" t="s">
        <v>413</v>
      </c>
      <c r="C38" s="558">
        <f>SUM(C39:C43)</f>
        <v>0</v>
      </c>
      <c r="E38" s="558">
        <v>0</v>
      </c>
    </row>
    <row r="39" spans="1:5" s="3" customFormat="1" ht="16.5" customHeight="1">
      <c r="A39" s="17" t="s">
        <v>359</v>
      </c>
      <c r="B39" s="17" t="s">
        <v>363</v>
      </c>
      <c r="C39" s="559"/>
      <c r="E39" s="561"/>
    </row>
    <row r="40" spans="1:5" s="3" customFormat="1" ht="16.5" customHeight="1">
      <c r="A40" s="17" t="s">
        <v>360</v>
      </c>
      <c r="B40" s="17" t="s">
        <v>364</v>
      </c>
      <c r="C40" s="559"/>
      <c r="E40" s="561"/>
    </row>
    <row r="41" spans="1:5" s="3" customFormat="1" ht="16.5" customHeight="1">
      <c r="A41" s="17" t="s">
        <v>361</v>
      </c>
      <c r="B41" s="17" t="s">
        <v>367</v>
      </c>
      <c r="C41" s="559"/>
      <c r="E41" s="561"/>
    </row>
    <row r="42" spans="1:5" s="3" customFormat="1" ht="16.5" customHeight="1">
      <c r="A42" s="17" t="s">
        <v>366</v>
      </c>
      <c r="B42" s="17" t="s">
        <v>368</v>
      </c>
      <c r="C42" s="559"/>
      <c r="E42" s="561"/>
    </row>
    <row r="43" spans="1:5" s="3" customFormat="1" ht="16.5" customHeight="1">
      <c r="A43" s="17" t="s">
        <v>369</v>
      </c>
      <c r="B43" s="17" t="s">
        <v>365</v>
      </c>
      <c r="C43" s="559"/>
      <c r="E43" s="561"/>
    </row>
    <row r="44" spans="1:5" s="3" customFormat="1" ht="30">
      <c r="A44" s="109" t="s">
        <v>40</v>
      </c>
      <c r="B44" s="109" t="s">
        <v>28</v>
      </c>
      <c r="C44" s="559"/>
      <c r="E44" s="561"/>
    </row>
    <row r="45" spans="1:5" s="3" customFormat="1" ht="16.5" customHeight="1">
      <c r="A45" s="109" t="s">
        <v>41</v>
      </c>
      <c r="B45" s="109" t="s">
        <v>24</v>
      </c>
      <c r="C45" s="559"/>
      <c r="E45" s="561"/>
    </row>
    <row r="46" spans="1:5" s="3" customFormat="1" ht="16.5" customHeight="1">
      <c r="A46" s="109" t="s">
        <v>42</v>
      </c>
      <c r="B46" s="109" t="s">
        <v>25</v>
      </c>
      <c r="C46" s="559"/>
      <c r="E46" s="561"/>
    </row>
    <row r="47" spans="1:5" s="3" customFormat="1" ht="16.5" customHeight="1">
      <c r="A47" s="109" t="s">
        <v>43</v>
      </c>
      <c r="B47" s="109" t="s">
        <v>26</v>
      </c>
      <c r="C47" s="559"/>
      <c r="E47" s="561"/>
    </row>
    <row r="48" spans="1:5" s="3" customFormat="1" ht="16.5" customHeight="1">
      <c r="A48" s="109" t="s">
        <v>44</v>
      </c>
      <c r="B48" s="109" t="s">
        <v>414</v>
      </c>
      <c r="C48" s="558">
        <f>SUM(C49:C51)</f>
        <v>2750</v>
      </c>
      <c r="E48" s="558">
        <f>SUM(E49:E51)</f>
        <v>5850</v>
      </c>
    </row>
    <row r="49" spans="1:6" s="3" customFormat="1" ht="16.5" customHeight="1">
      <c r="A49" s="118" t="s">
        <v>375</v>
      </c>
      <c r="B49" s="118" t="s">
        <v>378</v>
      </c>
      <c r="C49" s="559">
        <v>2750</v>
      </c>
      <c r="D49" s="561">
        <v>11050</v>
      </c>
      <c r="E49" s="559">
        <v>5850</v>
      </c>
    </row>
    <row r="50" spans="1:6" s="3" customFormat="1" ht="16.5" customHeight="1">
      <c r="A50" s="118" t="s">
        <v>376</v>
      </c>
      <c r="B50" s="118" t="s">
        <v>377</v>
      </c>
      <c r="C50" s="559"/>
      <c r="D50" s="561"/>
      <c r="E50" s="559"/>
    </row>
    <row r="51" spans="1:6" s="3" customFormat="1" ht="16.5" customHeight="1">
      <c r="A51" s="118" t="s">
        <v>379</v>
      </c>
      <c r="B51" s="118" t="s">
        <v>380</v>
      </c>
      <c r="C51" s="559"/>
      <c r="D51" s="561"/>
      <c r="E51" s="559"/>
    </row>
    <row r="52" spans="1:6" s="3" customFormat="1" ht="30">
      <c r="A52" s="109" t="s">
        <v>45</v>
      </c>
      <c r="B52" s="109" t="s">
        <v>29</v>
      </c>
      <c r="C52" s="559"/>
      <c r="D52" s="561"/>
      <c r="E52" s="559"/>
    </row>
    <row r="53" spans="1:6" s="3" customFormat="1" ht="16.5" customHeight="1">
      <c r="A53" s="109" t="s">
        <v>46</v>
      </c>
      <c r="B53" s="109" t="s">
        <v>6</v>
      </c>
      <c r="C53" s="559">
        <v>4766</v>
      </c>
      <c r="D53" s="561">
        <v>8985</v>
      </c>
      <c r="E53" s="559">
        <v>4766</v>
      </c>
      <c r="F53" s="278"/>
    </row>
    <row r="54" spans="1:6" s="3" customFormat="1" ht="30">
      <c r="A54" s="108">
        <v>1.3</v>
      </c>
      <c r="B54" s="108" t="s">
        <v>419</v>
      </c>
      <c r="C54" s="560">
        <f>SUM(C55:C56)</f>
        <v>0</v>
      </c>
      <c r="D54" s="560">
        <f>SUM(D55:D56)</f>
        <v>0</v>
      </c>
      <c r="E54" s="560">
        <f>SUM(E55:E56)</f>
        <v>0</v>
      </c>
      <c r="F54" s="278"/>
    </row>
    <row r="55" spans="1:6" s="3" customFormat="1" ht="30">
      <c r="A55" s="109" t="s">
        <v>50</v>
      </c>
      <c r="B55" s="109" t="s">
        <v>48</v>
      </c>
      <c r="C55" s="559"/>
      <c r="D55" s="561"/>
      <c r="E55" s="559"/>
      <c r="F55" s="278"/>
    </row>
    <row r="56" spans="1:6" s="3" customFormat="1" ht="16.5" customHeight="1">
      <c r="A56" s="109" t="s">
        <v>51</v>
      </c>
      <c r="B56" s="109" t="s">
        <v>47</v>
      </c>
      <c r="C56" s="559"/>
      <c r="D56" s="561"/>
      <c r="E56" s="559"/>
      <c r="F56" s="278"/>
    </row>
    <row r="57" spans="1:6" s="3" customFormat="1">
      <c r="A57" s="108">
        <v>1.4</v>
      </c>
      <c r="B57" s="108" t="s">
        <v>421</v>
      </c>
      <c r="C57" s="559"/>
      <c r="D57" s="561"/>
      <c r="E57" s="559"/>
      <c r="F57" s="278"/>
    </row>
    <row r="58" spans="1:6" s="279" customFormat="1">
      <c r="A58" s="108">
        <v>1.5</v>
      </c>
      <c r="B58" s="108" t="s">
        <v>7</v>
      </c>
      <c r="C58" s="562"/>
      <c r="D58" s="564"/>
      <c r="E58" s="562"/>
    </row>
    <row r="59" spans="1:6" s="279" customFormat="1">
      <c r="A59" s="108">
        <v>1.6</v>
      </c>
      <c r="B59" s="44" t="s">
        <v>8</v>
      </c>
      <c r="C59" s="566">
        <f>SUM(C60:C64)</f>
        <v>2600</v>
      </c>
      <c r="D59" s="567">
        <f>SUM(D60:D64)</f>
        <v>5000</v>
      </c>
      <c r="E59" s="566">
        <f>SUM(E60:E64)</f>
        <v>2600</v>
      </c>
    </row>
    <row r="60" spans="1:6" s="279" customFormat="1">
      <c r="A60" s="109" t="s">
        <v>303</v>
      </c>
      <c r="B60" s="45" t="s">
        <v>52</v>
      </c>
      <c r="C60" s="562">
        <v>2600</v>
      </c>
      <c r="D60" s="564">
        <v>5000</v>
      </c>
      <c r="E60" s="562">
        <v>2600</v>
      </c>
    </row>
    <row r="61" spans="1:6" s="279" customFormat="1" ht="30">
      <c r="A61" s="109" t="s">
        <v>304</v>
      </c>
      <c r="B61" s="45" t="s">
        <v>54</v>
      </c>
      <c r="C61" s="562"/>
      <c r="D61" s="564"/>
      <c r="E61" s="562"/>
    </row>
    <row r="62" spans="1:6" s="279" customFormat="1">
      <c r="A62" s="109" t="s">
        <v>305</v>
      </c>
      <c r="B62" s="45" t="s">
        <v>53</v>
      </c>
      <c r="C62" s="564"/>
      <c r="D62" s="564"/>
      <c r="E62" s="564"/>
    </row>
    <row r="63" spans="1:6" s="279" customFormat="1">
      <c r="A63" s="109" t="s">
        <v>306</v>
      </c>
      <c r="B63" s="45" t="s">
        <v>540</v>
      </c>
      <c r="C63" s="562"/>
      <c r="D63" s="564"/>
      <c r="E63" s="562"/>
    </row>
    <row r="64" spans="1:6" s="279" customFormat="1">
      <c r="A64" s="109" t="s">
        <v>342</v>
      </c>
      <c r="B64" s="45" t="s">
        <v>343</v>
      </c>
      <c r="C64" s="562"/>
      <c r="D64" s="564"/>
      <c r="E64" s="562"/>
    </row>
    <row r="65" spans="1:5">
      <c r="A65" s="277">
        <v>2</v>
      </c>
      <c r="B65" s="277" t="s">
        <v>415</v>
      </c>
      <c r="C65" s="568"/>
      <c r="D65" s="566">
        <f>SUM(D66:D72)</f>
        <v>0</v>
      </c>
      <c r="E65" s="568"/>
    </row>
    <row r="66" spans="1:5">
      <c r="A66" s="119">
        <v>2.1</v>
      </c>
      <c r="B66" s="281" t="s">
        <v>100</v>
      </c>
      <c r="C66" s="569"/>
      <c r="D66" s="570"/>
      <c r="E66" s="569"/>
    </row>
    <row r="67" spans="1:5">
      <c r="A67" s="119">
        <v>2.2000000000000002</v>
      </c>
      <c r="B67" s="281" t="s">
        <v>416</v>
      </c>
      <c r="C67" s="569"/>
      <c r="D67" s="570"/>
      <c r="E67" s="569"/>
    </row>
    <row r="68" spans="1:5">
      <c r="A68" s="119">
        <v>2.2999999999999998</v>
      </c>
      <c r="B68" s="281" t="s">
        <v>104</v>
      </c>
      <c r="C68" s="569"/>
      <c r="D68" s="570"/>
      <c r="E68" s="569"/>
    </row>
    <row r="69" spans="1:5">
      <c r="A69" s="119">
        <v>2.4</v>
      </c>
      <c r="B69" s="281" t="s">
        <v>103</v>
      </c>
      <c r="C69" s="569"/>
      <c r="D69" s="570"/>
      <c r="E69" s="569"/>
    </row>
    <row r="70" spans="1:5">
      <c r="A70" s="119">
        <v>2.5</v>
      </c>
      <c r="B70" s="281" t="s">
        <v>417</v>
      </c>
      <c r="C70" s="569"/>
      <c r="D70" s="570"/>
      <c r="E70" s="569"/>
    </row>
    <row r="71" spans="1:5">
      <c r="A71" s="119">
        <v>2.6</v>
      </c>
      <c r="B71" s="281" t="s">
        <v>101</v>
      </c>
      <c r="C71" s="569"/>
      <c r="D71" s="570"/>
      <c r="E71" s="569"/>
    </row>
    <row r="72" spans="1:5">
      <c r="A72" s="119">
        <v>2.7</v>
      </c>
      <c r="B72" s="281" t="s">
        <v>102</v>
      </c>
      <c r="C72" s="571"/>
      <c r="D72" s="570"/>
      <c r="E72" s="571"/>
    </row>
    <row r="73" spans="1:5">
      <c r="A73" s="277">
        <v>3</v>
      </c>
      <c r="B73" s="277" t="s">
        <v>453</v>
      </c>
      <c r="C73" s="566"/>
      <c r="D73" s="570"/>
      <c r="E73" s="566"/>
    </row>
    <row r="74" spans="1:5">
      <c r="A74" s="277">
        <v>4</v>
      </c>
      <c r="B74" s="277" t="s">
        <v>255</v>
      </c>
      <c r="C74" s="566"/>
      <c r="D74" s="566">
        <f>SUM(D75:D76)</f>
        <v>0</v>
      </c>
      <c r="E74" s="566"/>
    </row>
    <row r="75" spans="1:5">
      <c r="A75" s="119">
        <v>4.0999999999999996</v>
      </c>
      <c r="B75" s="119" t="s">
        <v>256</v>
      </c>
      <c r="C75" s="569"/>
      <c r="D75" s="572"/>
      <c r="E75" s="569"/>
    </row>
    <row r="76" spans="1:5">
      <c r="A76" s="119">
        <v>4.2</v>
      </c>
      <c r="B76" s="119" t="s">
        <v>257</v>
      </c>
      <c r="C76" s="571"/>
      <c r="D76" s="572"/>
      <c r="E76" s="571"/>
    </row>
    <row r="77" spans="1:5">
      <c r="A77" s="277">
        <v>5</v>
      </c>
      <c r="B77" s="277" t="s">
        <v>285</v>
      </c>
      <c r="C77" s="307"/>
      <c r="D77" s="282"/>
      <c r="E77" s="307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7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7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82" t="s">
        <v>140</v>
      </c>
    </row>
    <row r="88" spans="1:9" s="22" customFormat="1" ht="12.75"/>
  </sheetData>
  <mergeCells count="2">
    <mergeCell ref="C1:D1"/>
    <mergeCell ref="C2:D2"/>
  </mergeCell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5"/>
  <sheetViews>
    <sheetView showGridLines="0" view="pageBreakPreview" zoomScale="71" zoomScaleSheetLayoutView="71" workbookViewId="0">
      <selection activeCell="C22" sqref="C22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95" t="s">
        <v>332</v>
      </c>
      <c r="B1" s="98"/>
      <c r="C1" s="671" t="s">
        <v>110</v>
      </c>
      <c r="D1" s="671"/>
      <c r="E1" s="112"/>
    </row>
    <row r="2" spans="1:5" s="6" customFormat="1">
      <c r="A2" s="95" t="s">
        <v>333</v>
      </c>
      <c r="B2" s="98"/>
      <c r="C2" s="669" t="s">
        <v>597</v>
      </c>
      <c r="D2" s="670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30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 ht="30">
      <c r="A19" s="419">
        <v>1</v>
      </c>
      <c r="B19" s="108" t="s">
        <v>572</v>
      </c>
      <c r="C19" s="4">
        <v>4766</v>
      </c>
      <c r="D19" s="4">
        <v>4766</v>
      </c>
      <c r="E19" s="115"/>
    </row>
    <row r="20" spans="1:5" s="10" customFormat="1">
      <c r="A20" s="419">
        <v>2</v>
      </c>
      <c r="B20" s="108"/>
      <c r="C20" s="4"/>
      <c r="D20" s="4"/>
      <c r="E20" s="115"/>
    </row>
    <row r="21" spans="1:5" s="10" customFormat="1">
      <c r="A21" s="419">
        <v>3</v>
      </c>
      <c r="B21" s="108"/>
      <c r="C21" s="4"/>
      <c r="D21" s="4"/>
      <c r="E21" s="115"/>
    </row>
    <row r="22" spans="1:5" s="10" customFormat="1">
      <c r="A22" s="419">
        <v>4</v>
      </c>
      <c r="B22" s="108"/>
      <c r="C22" s="4"/>
      <c r="D22" s="4"/>
      <c r="E22" s="115"/>
    </row>
    <row r="23" spans="1:5" s="10" customFormat="1">
      <c r="A23" s="412"/>
      <c r="B23" s="108"/>
      <c r="C23" s="412"/>
      <c r="D23" s="396"/>
      <c r="E23" s="115"/>
    </row>
    <row r="24" spans="1:5">
      <c r="A24" s="416">
        <v>5</v>
      </c>
      <c r="B24" s="417"/>
      <c r="C24" s="416"/>
      <c r="D24" s="416"/>
      <c r="E24" s="117"/>
    </row>
    <row r="25" spans="1:5">
      <c r="A25" s="416">
        <v>6</v>
      </c>
      <c r="B25" s="417"/>
      <c r="C25" s="416"/>
      <c r="D25" s="416"/>
    </row>
    <row r="26" spans="1:5">
      <c r="A26" s="416">
        <v>7</v>
      </c>
      <c r="B26" s="415"/>
      <c r="C26" s="416"/>
      <c r="D26" s="416"/>
      <c r="E26" s="5"/>
    </row>
    <row r="27" spans="1:5">
      <c r="A27" s="416">
        <v>8</v>
      </c>
      <c r="B27" s="415"/>
      <c r="C27" s="416"/>
      <c r="D27" s="416"/>
    </row>
    <row r="28" spans="1:5">
      <c r="A28" s="8"/>
      <c r="B28" s="414"/>
      <c r="C28" s="8"/>
      <c r="D28" s="8"/>
    </row>
    <row r="29" spans="1:5">
      <c r="A29" s="8"/>
      <c r="B29" s="414"/>
      <c r="C29" s="8"/>
      <c r="D29" s="8"/>
    </row>
    <row r="30" spans="1:5">
      <c r="A30" s="8"/>
      <c r="B30" s="413"/>
      <c r="C30" s="8"/>
      <c r="D30" s="8"/>
    </row>
    <row r="31" spans="1:5" s="22" customFormat="1">
      <c r="A31" s="120"/>
      <c r="B31" s="120" t="s">
        <v>341</v>
      </c>
      <c r="C31" s="418">
        <f>SUM(C19:C30)</f>
        <v>4766</v>
      </c>
      <c r="D31" s="418">
        <f>SUM(D19:D30)</f>
        <v>4766</v>
      </c>
    </row>
    <row r="32" spans="1:5">
      <c r="E32" s="5"/>
    </row>
    <row r="33" spans="1:9">
      <c r="A33" s="291" t="s">
        <v>444</v>
      </c>
      <c r="E33"/>
      <c r="F33"/>
      <c r="G33"/>
      <c r="H33"/>
      <c r="I33"/>
    </row>
    <row r="34" spans="1:9">
      <c r="A34" s="2" t="s">
        <v>445</v>
      </c>
      <c r="E34"/>
      <c r="F34"/>
      <c r="G34"/>
      <c r="H34"/>
      <c r="I34"/>
    </row>
    <row r="35" spans="1:9">
      <c r="A35" s="410" t="s">
        <v>284</v>
      </c>
      <c r="B35" s="410"/>
      <c r="C35" s="411"/>
      <c r="D35" s="411"/>
      <c r="E35"/>
      <c r="F35"/>
      <c r="G35"/>
      <c r="H35"/>
      <c r="I35"/>
    </row>
    <row r="36" spans="1:9">
      <c r="A36" s="250"/>
      <c r="E36"/>
      <c r="F36"/>
      <c r="G36"/>
      <c r="H36"/>
      <c r="I36"/>
    </row>
    <row r="37" spans="1:9" customFormat="1">
      <c r="A37" s="250" t="s">
        <v>355</v>
      </c>
      <c r="B37" s="2"/>
      <c r="C37" s="2"/>
      <c r="D37" s="2"/>
    </row>
    <row r="38" spans="1:9" s="22" customFormat="1" ht="12.75"/>
    <row r="39" spans="1:9">
      <c r="A39" s="87" t="s">
        <v>107</v>
      </c>
    </row>
    <row r="41" spans="1:9">
      <c r="D41" s="12"/>
    </row>
    <row r="42" spans="1:9">
      <c r="A42" s="87"/>
      <c r="B42" s="87" t="s">
        <v>274</v>
      </c>
      <c r="D42" s="12"/>
    </row>
    <row r="43" spans="1:9">
      <c r="B43" s="2" t="s">
        <v>273</v>
      </c>
      <c r="D43" s="12"/>
    </row>
    <row r="44" spans="1:9">
      <c r="A44" s="82"/>
      <c r="B44" s="82" t="s">
        <v>140</v>
      </c>
      <c r="C44"/>
      <c r="D44"/>
    </row>
    <row r="45" spans="1:9">
      <c r="A45" s="22"/>
      <c r="B45" s="22"/>
      <c r="C45" s="22"/>
      <c r="D45" s="22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220" customWidth="1"/>
    <col min="2" max="2" width="20.85546875" style="220" customWidth="1"/>
    <col min="3" max="3" width="26" style="220" customWidth="1"/>
    <col min="4" max="4" width="17" style="220" customWidth="1"/>
    <col min="5" max="5" width="18.140625" style="220" customWidth="1"/>
    <col min="6" max="6" width="14.7109375" style="220" customWidth="1"/>
    <col min="7" max="7" width="15.5703125" style="220" customWidth="1"/>
    <col min="8" max="8" width="14.7109375" style="220" customWidth="1"/>
    <col min="9" max="9" width="29.7109375" style="220" customWidth="1"/>
    <col min="10" max="10" width="0" style="220" hidden="1" customWidth="1"/>
    <col min="11" max="16384" width="9.140625" style="220"/>
  </cols>
  <sheetData>
    <row r="1" spans="1:10" ht="15">
      <c r="A1" s="95" t="s">
        <v>418</v>
      </c>
      <c r="B1" s="95"/>
      <c r="C1" s="98"/>
      <c r="D1" s="98"/>
      <c r="E1" s="98"/>
      <c r="F1" s="98"/>
      <c r="G1" s="262"/>
      <c r="H1" s="262"/>
      <c r="I1" s="671" t="s">
        <v>110</v>
      </c>
      <c r="J1" s="671"/>
    </row>
    <row r="2" spans="1:10" ht="15">
      <c r="A2" s="97" t="s">
        <v>141</v>
      </c>
      <c r="B2" s="95"/>
      <c r="C2" s="98"/>
      <c r="D2" s="98"/>
      <c r="E2" s="98"/>
      <c r="F2" s="98"/>
      <c r="G2" s="262"/>
      <c r="H2" s="262"/>
      <c r="I2" s="669" t="s">
        <v>597</v>
      </c>
      <c r="J2" s="670"/>
    </row>
    <row r="3" spans="1:10" ht="15">
      <c r="A3" s="97"/>
      <c r="B3" s="97"/>
      <c r="C3" s="95"/>
      <c r="D3" s="95"/>
      <c r="E3" s="95"/>
      <c r="F3" s="95"/>
      <c r="G3" s="206"/>
      <c r="H3" s="206"/>
      <c r="I3" s="262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</row>
    <row r="5" spans="1:10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10" ht="15">
      <c r="A6" s="98"/>
      <c r="B6" s="98"/>
      <c r="C6" s="98"/>
      <c r="D6" s="98"/>
      <c r="E6" s="98"/>
      <c r="F6" s="98"/>
      <c r="G6" s="97"/>
      <c r="H6" s="97"/>
      <c r="I6" s="97"/>
    </row>
    <row r="7" spans="1:10" ht="15">
      <c r="A7" s="205"/>
      <c r="B7" s="205"/>
      <c r="C7" s="205"/>
      <c r="D7" s="256"/>
      <c r="E7" s="205"/>
      <c r="F7" s="205"/>
      <c r="G7" s="99"/>
      <c r="H7" s="99"/>
      <c r="I7" s="99"/>
    </row>
    <row r="8" spans="1:10" ht="72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349</v>
      </c>
      <c r="F8" s="111" t="s">
        <v>353</v>
      </c>
      <c r="G8" s="580" t="s">
        <v>10</v>
      </c>
      <c r="H8" s="580" t="s">
        <v>9</v>
      </c>
      <c r="I8" s="580" t="s">
        <v>400</v>
      </c>
      <c r="J8" s="265" t="s">
        <v>352</v>
      </c>
    </row>
    <row r="9" spans="1:10" ht="18">
      <c r="A9" s="119">
        <v>1</v>
      </c>
      <c r="B9" s="392" t="s">
        <v>481</v>
      </c>
      <c r="C9" s="392" t="s">
        <v>482</v>
      </c>
      <c r="D9" s="421" t="s">
        <v>483</v>
      </c>
      <c r="E9" s="392" t="s">
        <v>491</v>
      </c>
      <c r="F9" s="119" t="s">
        <v>352</v>
      </c>
      <c r="G9" s="581">
        <v>5500</v>
      </c>
      <c r="H9" s="581">
        <v>5500</v>
      </c>
      <c r="I9" s="581">
        <f>H9*20%</f>
        <v>1100</v>
      </c>
      <c r="J9" s="265" t="s">
        <v>0</v>
      </c>
    </row>
    <row r="10" spans="1:10" ht="18">
      <c r="A10" s="119">
        <v>2</v>
      </c>
      <c r="B10" s="108" t="s">
        <v>484</v>
      </c>
      <c r="C10" s="108" t="s">
        <v>485</v>
      </c>
      <c r="D10" s="421" t="s">
        <v>487</v>
      </c>
      <c r="E10" s="108" t="s">
        <v>492</v>
      </c>
      <c r="F10" s="119" t="s">
        <v>352</v>
      </c>
      <c r="G10" s="581">
        <v>5397.5</v>
      </c>
      <c r="H10" s="581">
        <v>5398</v>
      </c>
      <c r="I10" s="581">
        <f t="shared" ref="I10" si="0">H10*20%</f>
        <v>1079.6000000000001</v>
      </c>
    </row>
    <row r="11" spans="1:10" ht="18">
      <c r="A11" s="119">
        <v>3</v>
      </c>
      <c r="B11" s="108" t="s">
        <v>486</v>
      </c>
      <c r="C11" s="108" t="s">
        <v>474</v>
      </c>
      <c r="D11" s="421" t="s">
        <v>475</v>
      </c>
      <c r="E11" s="108" t="s">
        <v>493</v>
      </c>
      <c r="F11" s="119" t="s">
        <v>352</v>
      </c>
      <c r="G11" s="581">
        <v>3462.5</v>
      </c>
      <c r="H11" s="581">
        <v>3462.5</v>
      </c>
      <c r="I11" s="581">
        <f t="shared" ref="I11:I16" si="1">H11*20%</f>
        <v>692.5</v>
      </c>
    </row>
    <row r="12" spans="1:10" ht="18">
      <c r="A12" s="119">
        <v>4</v>
      </c>
      <c r="B12" s="108" t="s">
        <v>544</v>
      </c>
      <c r="C12" s="108" t="s">
        <v>559</v>
      </c>
      <c r="D12" s="421" t="s">
        <v>545</v>
      </c>
      <c r="E12" s="108" t="s">
        <v>494</v>
      </c>
      <c r="F12" s="119" t="s">
        <v>352</v>
      </c>
      <c r="G12" s="581">
        <v>4375</v>
      </c>
      <c r="H12" s="581">
        <v>4375</v>
      </c>
      <c r="I12" s="581">
        <f t="shared" si="1"/>
        <v>875</v>
      </c>
    </row>
    <row r="13" spans="1:10" ht="18">
      <c r="A13" s="119">
        <v>5</v>
      </c>
      <c r="B13" s="108" t="s">
        <v>488</v>
      </c>
      <c r="C13" s="108" t="s">
        <v>489</v>
      </c>
      <c r="D13" s="421" t="s">
        <v>490</v>
      </c>
      <c r="E13" s="108" t="s">
        <v>494</v>
      </c>
      <c r="F13" s="119" t="s">
        <v>352</v>
      </c>
      <c r="G13" s="581">
        <v>3375</v>
      </c>
      <c r="H13" s="581">
        <v>3375</v>
      </c>
      <c r="I13" s="581">
        <f t="shared" si="1"/>
        <v>675</v>
      </c>
    </row>
    <row r="14" spans="1:10" ht="18">
      <c r="A14" s="119">
        <v>6</v>
      </c>
      <c r="B14" s="108" t="s">
        <v>535</v>
      </c>
      <c r="C14" s="108" t="s">
        <v>536</v>
      </c>
      <c r="D14" s="421" t="s">
        <v>537</v>
      </c>
      <c r="E14" s="108" t="s">
        <v>546</v>
      </c>
      <c r="F14" s="119" t="s">
        <v>352</v>
      </c>
      <c r="G14" s="581">
        <v>250</v>
      </c>
      <c r="H14" s="581">
        <v>250</v>
      </c>
      <c r="I14" s="581">
        <f t="shared" si="1"/>
        <v>50</v>
      </c>
    </row>
    <row r="15" spans="1:10" ht="18">
      <c r="A15" s="119">
        <v>7</v>
      </c>
      <c r="B15" s="108" t="s">
        <v>562</v>
      </c>
      <c r="C15" s="108" t="s">
        <v>482</v>
      </c>
      <c r="D15" s="421" t="s">
        <v>561</v>
      </c>
      <c r="E15" s="108" t="s">
        <v>494</v>
      </c>
      <c r="F15" s="119" t="s">
        <v>352</v>
      </c>
      <c r="G15" s="581">
        <v>5250</v>
      </c>
      <c r="H15" s="581">
        <v>5250</v>
      </c>
      <c r="I15" s="581">
        <f t="shared" si="1"/>
        <v>1050</v>
      </c>
    </row>
    <row r="16" spans="1:10" ht="18">
      <c r="A16" s="119">
        <v>8</v>
      </c>
      <c r="B16" s="108" t="s">
        <v>592</v>
      </c>
      <c r="C16" s="108" t="s">
        <v>593</v>
      </c>
      <c r="D16" s="421" t="s">
        <v>594</v>
      </c>
      <c r="E16" s="108" t="s">
        <v>493</v>
      </c>
      <c r="F16" s="119" t="s">
        <v>352</v>
      </c>
      <c r="G16" s="581">
        <v>1000</v>
      </c>
      <c r="H16" s="581">
        <v>1000</v>
      </c>
      <c r="I16" s="581">
        <f t="shared" si="1"/>
        <v>200</v>
      </c>
    </row>
    <row r="17" spans="1:9" ht="15">
      <c r="A17" s="119">
        <v>9</v>
      </c>
      <c r="B17" s="593"/>
      <c r="C17" s="593"/>
      <c r="D17" s="593"/>
      <c r="E17" s="593"/>
      <c r="F17" s="593"/>
      <c r="G17" s="593"/>
      <c r="H17" s="593"/>
      <c r="I17" s="593"/>
    </row>
    <row r="18" spans="1:9" ht="15">
      <c r="A18" s="119">
        <v>10</v>
      </c>
      <c r="B18" s="593"/>
      <c r="C18" s="593"/>
      <c r="D18" s="593"/>
      <c r="E18" s="593"/>
      <c r="F18" s="593"/>
      <c r="G18" s="593"/>
      <c r="H18" s="593"/>
      <c r="I18" s="593"/>
    </row>
    <row r="19" spans="1:9" ht="18">
      <c r="A19" s="119">
        <v>11</v>
      </c>
      <c r="B19" s="108"/>
      <c r="C19" s="108"/>
      <c r="D19" s="421"/>
      <c r="E19" s="108"/>
      <c r="F19" s="119"/>
      <c r="G19" s="581"/>
      <c r="H19" s="581"/>
      <c r="I19" s="581"/>
    </row>
    <row r="20" spans="1:9" ht="18">
      <c r="A20" s="119">
        <v>12</v>
      </c>
      <c r="B20" s="108"/>
      <c r="C20" s="108"/>
      <c r="D20" s="421"/>
      <c r="E20" s="108"/>
      <c r="F20" s="119"/>
      <c r="G20" s="581"/>
      <c r="H20" s="581"/>
      <c r="I20" s="581"/>
    </row>
    <row r="21" spans="1:9" ht="18">
      <c r="A21" s="119">
        <v>13</v>
      </c>
      <c r="B21" s="108"/>
      <c r="C21" s="108"/>
      <c r="D21" s="421"/>
      <c r="E21" s="108"/>
      <c r="F21" s="119"/>
      <c r="G21" s="581"/>
      <c r="H21" s="581"/>
      <c r="I21" s="581"/>
    </row>
    <row r="22" spans="1:9" ht="15">
      <c r="A22" s="119">
        <v>18</v>
      </c>
    </row>
    <row r="23" spans="1:9" ht="18">
      <c r="A23" s="119">
        <v>19</v>
      </c>
      <c r="B23" s="108"/>
      <c r="C23" s="108"/>
      <c r="D23" s="421"/>
      <c r="E23" s="108"/>
      <c r="F23" s="119"/>
      <c r="G23" s="581"/>
      <c r="H23" s="581"/>
      <c r="I23" s="581"/>
    </row>
    <row r="24" spans="1:9" ht="18">
      <c r="A24" s="119">
        <v>20</v>
      </c>
      <c r="B24" s="593"/>
      <c r="C24" s="593"/>
      <c r="D24" s="593"/>
      <c r="E24" s="593"/>
      <c r="F24" s="593"/>
      <c r="G24" s="593"/>
      <c r="H24" s="593"/>
      <c r="I24" s="581"/>
    </row>
    <row r="25" spans="1:9" ht="18">
      <c r="A25" s="119">
        <v>21</v>
      </c>
      <c r="B25" s="108"/>
      <c r="C25" s="108"/>
      <c r="D25" s="421"/>
      <c r="E25" s="108"/>
      <c r="F25" s="119"/>
      <c r="G25" s="581"/>
      <c r="H25" s="581"/>
      <c r="I25" s="581"/>
    </row>
    <row r="26" spans="1:9" ht="18">
      <c r="A26" s="119">
        <v>22</v>
      </c>
      <c r="B26" s="108"/>
      <c r="C26" s="108"/>
      <c r="D26" s="421"/>
      <c r="E26" s="108"/>
      <c r="F26" s="119"/>
      <c r="G26" s="581"/>
      <c r="H26" s="581"/>
      <c r="I26" s="581"/>
    </row>
    <row r="27" spans="1:9" ht="18">
      <c r="A27" s="108"/>
      <c r="B27" s="108"/>
      <c r="C27" s="108"/>
      <c r="D27" s="421"/>
      <c r="E27" s="108"/>
      <c r="F27" s="119"/>
      <c r="G27" s="581"/>
      <c r="H27" s="581"/>
      <c r="I27" s="581"/>
    </row>
    <row r="28" spans="1:9" ht="18">
      <c r="A28" s="108"/>
      <c r="B28" s="108"/>
      <c r="C28" s="108"/>
      <c r="D28" s="421"/>
      <c r="E28" s="108"/>
      <c r="F28" s="119"/>
      <c r="G28" s="581"/>
      <c r="H28" s="581"/>
      <c r="I28" s="581"/>
    </row>
    <row r="29" spans="1:9" ht="18">
      <c r="A29" s="108"/>
      <c r="B29" s="108"/>
      <c r="C29" s="108"/>
      <c r="D29" s="421"/>
      <c r="E29" s="108"/>
      <c r="F29" s="119"/>
      <c r="G29" s="581"/>
      <c r="H29" s="581"/>
      <c r="I29" s="581"/>
    </row>
    <row r="30" spans="1:9" ht="18">
      <c r="A30" s="108" t="s">
        <v>281</v>
      </c>
      <c r="B30" s="108"/>
      <c r="C30" s="108"/>
      <c r="D30" s="108"/>
      <c r="E30" s="108"/>
      <c r="F30" s="119"/>
      <c r="G30" s="581"/>
      <c r="H30" s="581"/>
      <c r="I30" s="581"/>
    </row>
    <row r="31" spans="1:9" ht="18">
      <c r="A31" s="108" t="s">
        <v>281</v>
      </c>
      <c r="B31" s="108"/>
      <c r="C31" s="108"/>
      <c r="D31" s="108"/>
      <c r="E31" s="108"/>
      <c r="F31" s="119"/>
      <c r="G31" s="581"/>
      <c r="H31" s="581"/>
      <c r="I31" s="581"/>
    </row>
    <row r="32" spans="1:9" ht="18">
      <c r="A32" s="108"/>
      <c r="B32" s="120"/>
      <c r="C32" s="120"/>
      <c r="D32" s="120"/>
      <c r="E32" s="120"/>
      <c r="F32" s="108" t="s">
        <v>459</v>
      </c>
      <c r="G32" s="583">
        <v>28611</v>
      </c>
      <c r="H32" s="582">
        <f>SUM(H9:H31)</f>
        <v>28610.5</v>
      </c>
      <c r="I32" s="583">
        <f>SUM(I9:I31)</f>
        <v>5722.1</v>
      </c>
    </row>
    <row r="37" spans="1:9" ht="15">
      <c r="A37" s="264" t="s">
        <v>447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63"/>
      <c r="D38" s="263"/>
      <c r="E38" s="263"/>
      <c r="F38" s="263"/>
      <c r="G38" s="263"/>
      <c r="H38" s="219"/>
      <c r="I38" s="219"/>
    </row>
    <row r="39" spans="1:9" ht="15">
      <c r="A39" s="264"/>
      <c r="B39" s="264" t="s">
        <v>528</v>
      </c>
      <c r="C39" s="219"/>
      <c r="D39" s="219"/>
      <c r="E39" s="219"/>
      <c r="F39" s="219"/>
      <c r="G39" s="219"/>
      <c r="H39" s="219"/>
      <c r="I39" s="219"/>
    </row>
    <row r="40" spans="1:9" ht="15">
      <c r="A40" s="264"/>
      <c r="B40" s="264"/>
      <c r="C40" s="219"/>
      <c r="D40" s="219"/>
      <c r="E40" s="219"/>
      <c r="F40" s="219"/>
      <c r="G40" s="219"/>
      <c r="H40" s="219"/>
      <c r="I40" s="219"/>
    </row>
    <row r="41" spans="1:9">
      <c r="A41" s="260"/>
      <c r="B41" s="260"/>
      <c r="C41" s="260"/>
      <c r="D41" s="260"/>
      <c r="E41" s="260"/>
      <c r="F41" s="260"/>
      <c r="G41" s="260"/>
      <c r="H41" s="260"/>
      <c r="I41" s="260"/>
    </row>
    <row r="42" spans="1:9" ht="15">
      <c r="A42" s="225" t="s">
        <v>107</v>
      </c>
      <c r="B42" s="225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19"/>
    </row>
    <row r="44" spans="1:9" ht="15">
      <c r="A44" s="219"/>
      <c r="B44" s="219"/>
      <c r="C44" s="219"/>
      <c r="D44" s="219"/>
      <c r="E44" s="223"/>
      <c r="F44" s="223"/>
      <c r="G44" s="223"/>
      <c r="H44" s="219"/>
      <c r="I44" s="219"/>
    </row>
    <row r="45" spans="1:9" ht="15">
      <c r="A45" s="225"/>
      <c r="B45" s="225"/>
      <c r="C45" s="225" t="s">
        <v>399</v>
      </c>
      <c r="D45" s="225"/>
      <c r="E45" s="225"/>
      <c r="F45" s="225"/>
      <c r="G45" s="225"/>
      <c r="H45" s="219"/>
      <c r="I45" s="219"/>
    </row>
    <row r="46" spans="1:9" ht="15">
      <c r="A46" s="219"/>
      <c r="B46" s="219"/>
      <c r="C46" s="219" t="s">
        <v>398</v>
      </c>
      <c r="D46" s="219"/>
      <c r="E46" s="219"/>
      <c r="F46" s="219"/>
      <c r="G46" s="219"/>
      <c r="H46" s="219"/>
      <c r="I46" s="219"/>
    </row>
    <row r="51" spans="1:7">
      <c r="A51" s="227"/>
      <c r="B51" s="227"/>
      <c r="C51" s="227" t="s">
        <v>140</v>
      </c>
      <c r="D51" s="227"/>
      <c r="E51" s="227"/>
      <c r="F51" s="227"/>
      <c r="G51" s="227"/>
    </row>
  </sheetData>
  <mergeCells count="2">
    <mergeCell ref="I1:J1"/>
    <mergeCell ref="I2:J2"/>
  </mergeCell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3"/>
  <sheetViews>
    <sheetView view="pageBreakPreview" zoomScale="71" zoomScaleSheetLayoutView="71" workbookViewId="0">
      <selection activeCell="L5" sqref="L5:M5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5" t="s">
        <v>370</v>
      </c>
      <c r="B1" s="95" t="s">
        <v>370</v>
      </c>
      <c r="C1" s="98"/>
      <c r="D1" s="98"/>
      <c r="E1" s="98"/>
      <c r="F1" s="98" t="s">
        <v>529</v>
      </c>
      <c r="H1" s="671"/>
      <c r="I1" s="671"/>
    </row>
    <row r="2" spans="1:9" ht="15">
      <c r="A2" s="97" t="s">
        <v>141</v>
      </c>
      <c r="B2" s="97" t="s">
        <v>141</v>
      </c>
      <c r="C2" s="98"/>
      <c r="D2" s="98"/>
      <c r="E2" s="98"/>
      <c r="F2" s="669" t="s">
        <v>597</v>
      </c>
      <c r="G2" s="670"/>
      <c r="H2" s="669"/>
      <c r="I2" s="669"/>
    </row>
    <row r="3" spans="1:9" ht="15">
      <c r="A3" s="97"/>
      <c r="B3" s="97"/>
      <c r="C3" s="97"/>
      <c r="D3" s="97"/>
      <c r="E3" s="97"/>
      <c r="F3" s="97"/>
      <c r="G3" s="97"/>
      <c r="H3" s="390"/>
      <c r="I3" s="390"/>
    </row>
    <row r="4" spans="1:9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8"/>
      <c r="H4" s="97"/>
      <c r="I4" s="97"/>
    </row>
    <row r="5" spans="1:9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9" ht="15">
      <c r="A6" s="98"/>
      <c r="B6" s="98"/>
      <c r="C6" s="98"/>
      <c r="D6" s="98"/>
      <c r="E6" s="98"/>
      <c r="F6" s="98"/>
      <c r="G6" s="98"/>
      <c r="H6" s="97"/>
      <c r="I6" s="97"/>
    </row>
    <row r="7" spans="1:9" ht="15">
      <c r="A7" s="205"/>
      <c r="B7" s="389"/>
      <c r="C7" s="389"/>
      <c r="D7" s="389"/>
      <c r="E7" s="389"/>
      <c r="F7" s="389"/>
      <c r="G7" s="389"/>
      <c r="H7" s="99"/>
      <c r="I7" s="99"/>
    </row>
    <row r="8" spans="1:9" ht="30">
      <c r="A8" s="111" t="s">
        <v>344</v>
      </c>
      <c r="B8" s="111" t="s">
        <v>345</v>
      </c>
      <c r="C8" s="111" t="s">
        <v>230</v>
      </c>
      <c r="D8" s="111" t="s">
        <v>348</v>
      </c>
      <c r="E8" s="111" t="s">
        <v>347</v>
      </c>
      <c r="F8" s="111" t="s">
        <v>394</v>
      </c>
      <c r="G8" s="100" t="s">
        <v>10</v>
      </c>
      <c r="H8" s="100" t="s">
        <v>9</v>
      </c>
    </row>
    <row r="9" spans="1:9" ht="21" customHeight="1">
      <c r="A9" s="108" t="s">
        <v>562</v>
      </c>
      <c r="B9" s="108" t="s">
        <v>482</v>
      </c>
      <c r="C9" s="422" t="s">
        <v>601</v>
      </c>
      <c r="D9" s="392" t="s">
        <v>541</v>
      </c>
      <c r="E9" s="392" t="s">
        <v>602</v>
      </c>
      <c r="F9" s="483" t="s">
        <v>613</v>
      </c>
      <c r="G9" s="482">
        <v>1637</v>
      </c>
      <c r="H9" s="482">
        <v>1637</v>
      </c>
    </row>
    <row r="10" spans="1:9" ht="27" customHeight="1">
      <c r="A10" s="108" t="s">
        <v>481</v>
      </c>
      <c r="B10" s="108" t="s">
        <v>482</v>
      </c>
      <c r="C10" s="422" t="s">
        <v>483</v>
      </c>
      <c r="D10" s="392" t="s">
        <v>495</v>
      </c>
      <c r="E10" s="392" t="s">
        <v>496</v>
      </c>
      <c r="F10" s="483" t="s">
        <v>614</v>
      </c>
      <c r="G10" s="482">
        <v>150</v>
      </c>
      <c r="H10" s="482">
        <v>150</v>
      </c>
    </row>
    <row r="11" spans="1:9" ht="33.75" customHeight="1">
      <c r="A11" s="108" t="s">
        <v>486</v>
      </c>
      <c r="B11" s="108" t="s">
        <v>474</v>
      </c>
      <c r="C11" s="421" t="s">
        <v>475</v>
      </c>
      <c r="D11" s="392" t="s">
        <v>495</v>
      </c>
      <c r="E11" s="392" t="s">
        <v>496</v>
      </c>
      <c r="F11" s="483" t="s">
        <v>614</v>
      </c>
      <c r="G11" s="482">
        <v>150</v>
      </c>
      <c r="H11" s="482">
        <v>150</v>
      </c>
    </row>
    <row r="12" spans="1:9" ht="40.5" customHeight="1">
      <c r="A12" s="393" t="s">
        <v>488</v>
      </c>
      <c r="B12" s="393" t="s">
        <v>489</v>
      </c>
      <c r="C12" s="421" t="s">
        <v>476</v>
      </c>
      <c r="D12" s="392" t="s">
        <v>495</v>
      </c>
      <c r="E12" s="108" t="s">
        <v>498</v>
      </c>
      <c r="F12" s="392" t="s">
        <v>603</v>
      </c>
      <c r="G12" s="4">
        <v>300</v>
      </c>
      <c r="H12" s="482">
        <v>300</v>
      </c>
    </row>
    <row r="13" spans="1:9" ht="33.75" customHeight="1">
      <c r="A13" s="108" t="s">
        <v>544</v>
      </c>
      <c r="B13" s="108" t="s">
        <v>559</v>
      </c>
      <c r="C13" s="421" t="s">
        <v>560</v>
      </c>
      <c r="D13" s="392" t="s">
        <v>495</v>
      </c>
      <c r="E13" s="108" t="s">
        <v>498</v>
      </c>
      <c r="F13" s="392" t="s">
        <v>603</v>
      </c>
      <c r="G13" s="4">
        <v>300</v>
      </c>
      <c r="H13" s="4">
        <v>300</v>
      </c>
    </row>
    <row r="14" spans="1:9" ht="35.25" customHeight="1">
      <c r="A14" s="108" t="s">
        <v>592</v>
      </c>
      <c r="B14" s="108" t="s">
        <v>593</v>
      </c>
      <c r="C14" s="421" t="s">
        <v>594</v>
      </c>
      <c r="D14" s="392" t="s">
        <v>495</v>
      </c>
      <c r="E14" s="108" t="s">
        <v>498</v>
      </c>
      <c r="F14" s="392" t="s">
        <v>603</v>
      </c>
      <c r="G14" s="4">
        <v>300</v>
      </c>
      <c r="H14" s="4">
        <v>300</v>
      </c>
    </row>
    <row r="15" spans="1:9" ht="32.25" customHeight="1">
      <c r="A15" s="108" t="s">
        <v>544</v>
      </c>
      <c r="B15" s="108" t="s">
        <v>559</v>
      </c>
      <c r="C15" s="421" t="s">
        <v>560</v>
      </c>
      <c r="D15" s="392" t="s">
        <v>495</v>
      </c>
      <c r="E15" s="108" t="s">
        <v>499</v>
      </c>
      <c r="F15" s="108" t="s">
        <v>604</v>
      </c>
      <c r="G15" s="482">
        <v>200</v>
      </c>
      <c r="H15" s="482">
        <v>200</v>
      </c>
    </row>
    <row r="16" spans="1:9" ht="33" customHeight="1">
      <c r="A16" s="393" t="s">
        <v>488</v>
      </c>
      <c r="B16" s="393" t="s">
        <v>489</v>
      </c>
      <c r="C16" s="421" t="s">
        <v>476</v>
      </c>
      <c r="D16" s="392" t="s">
        <v>495</v>
      </c>
      <c r="E16" s="108" t="s">
        <v>499</v>
      </c>
      <c r="F16" s="108" t="s">
        <v>604</v>
      </c>
      <c r="G16" s="482">
        <v>200</v>
      </c>
      <c r="H16" s="482">
        <v>200</v>
      </c>
    </row>
    <row r="17" spans="1:8" ht="35.25" customHeight="1">
      <c r="A17" s="108" t="s">
        <v>486</v>
      </c>
      <c r="B17" s="108" t="s">
        <v>474</v>
      </c>
      <c r="C17" s="422" t="s">
        <v>542</v>
      </c>
      <c r="D17" s="108" t="s">
        <v>541</v>
      </c>
      <c r="E17" s="108" t="s">
        <v>499</v>
      </c>
      <c r="F17" s="108" t="s">
        <v>604</v>
      </c>
      <c r="G17" s="482">
        <v>200</v>
      </c>
      <c r="H17" s="482">
        <v>200</v>
      </c>
    </row>
    <row r="18" spans="1:8" ht="35.25" customHeight="1">
      <c r="A18" s="108" t="s">
        <v>486</v>
      </c>
      <c r="B18" s="108" t="s">
        <v>474</v>
      </c>
      <c r="C18" s="422" t="s">
        <v>605</v>
      </c>
      <c r="D18" s="108" t="s">
        <v>541</v>
      </c>
      <c r="E18" s="108" t="s">
        <v>606</v>
      </c>
      <c r="F18" s="392" t="s">
        <v>607</v>
      </c>
      <c r="G18" s="482">
        <v>150</v>
      </c>
      <c r="H18" s="482">
        <v>150</v>
      </c>
    </row>
    <row r="19" spans="1:8" ht="33" customHeight="1">
      <c r="A19" s="108" t="s">
        <v>481</v>
      </c>
      <c r="B19" s="108" t="s">
        <v>482</v>
      </c>
      <c r="C19" s="422" t="s">
        <v>547</v>
      </c>
      <c r="D19" s="108" t="s">
        <v>541</v>
      </c>
      <c r="E19" s="392" t="s">
        <v>606</v>
      </c>
      <c r="F19" s="392" t="s">
        <v>607</v>
      </c>
      <c r="G19" s="4">
        <v>150</v>
      </c>
      <c r="H19" s="4">
        <v>150</v>
      </c>
    </row>
    <row r="20" spans="1:8" ht="33.75" customHeight="1">
      <c r="A20" s="120" t="s">
        <v>488</v>
      </c>
      <c r="B20" s="120" t="s">
        <v>489</v>
      </c>
      <c r="C20" s="421" t="s">
        <v>563</v>
      </c>
      <c r="D20" s="392" t="s">
        <v>495</v>
      </c>
      <c r="E20" s="108" t="s">
        <v>500</v>
      </c>
      <c r="F20" s="108" t="s">
        <v>608</v>
      </c>
      <c r="G20" s="4">
        <v>400</v>
      </c>
      <c r="H20" s="4">
        <v>400</v>
      </c>
    </row>
    <row r="21" spans="1:8" ht="38.25" customHeight="1">
      <c r="A21" s="108" t="s">
        <v>544</v>
      </c>
      <c r="B21" s="108" t="s">
        <v>559</v>
      </c>
      <c r="C21" s="421" t="s">
        <v>560</v>
      </c>
      <c r="D21" s="392" t="s">
        <v>495</v>
      </c>
      <c r="E21" s="108" t="s">
        <v>500</v>
      </c>
      <c r="F21" s="108" t="s">
        <v>608</v>
      </c>
      <c r="G21" s="4">
        <v>400</v>
      </c>
      <c r="H21" s="4">
        <v>400</v>
      </c>
    </row>
    <row r="22" spans="1:8" ht="22.5" customHeight="1">
      <c r="A22" s="108" t="s">
        <v>592</v>
      </c>
      <c r="B22" s="108" t="s">
        <v>593</v>
      </c>
      <c r="C22" s="421" t="s">
        <v>594</v>
      </c>
      <c r="D22" s="392" t="s">
        <v>495</v>
      </c>
      <c r="E22" s="108" t="s">
        <v>501</v>
      </c>
      <c r="F22" s="108" t="s">
        <v>608</v>
      </c>
      <c r="G22" s="4">
        <v>400</v>
      </c>
      <c r="H22" s="4">
        <v>400</v>
      </c>
    </row>
    <row r="23" spans="1:8" ht="28.5" customHeight="1">
      <c r="A23" s="108" t="s">
        <v>544</v>
      </c>
      <c r="B23" s="108" t="s">
        <v>559</v>
      </c>
      <c r="C23" s="421" t="s">
        <v>560</v>
      </c>
      <c r="D23" s="392" t="s">
        <v>495</v>
      </c>
      <c r="E23" s="108" t="s">
        <v>500</v>
      </c>
      <c r="F23" s="108" t="s">
        <v>609</v>
      </c>
      <c r="G23" s="4">
        <v>400</v>
      </c>
      <c r="H23" s="4">
        <v>400</v>
      </c>
    </row>
    <row r="24" spans="1:8" ht="39" customHeight="1">
      <c r="A24" s="108" t="s">
        <v>592</v>
      </c>
      <c r="B24" s="108" t="s">
        <v>593</v>
      </c>
      <c r="C24" s="421" t="s">
        <v>594</v>
      </c>
      <c r="D24" s="392" t="s">
        <v>495</v>
      </c>
      <c r="E24" s="108" t="s">
        <v>501</v>
      </c>
      <c r="F24" s="108" t="s">
        <v>609</v>
      </c>
      <c r="G24" s="4">
        <v>400</v>
      </c>
      <c r="H24" s="4">
        <v>400</v>
      </c>
    </row>
    <row r="25" spans="1:8" ht="31.5" customHeight="1">
      <c r="A25" s="393" t="s">
        <v>488</v>
      </c>
      <c r="B25" s="393" t="s">
        <v>489</v>
      </c>
      <c r="C25" s="421" t="s">
        <v>563</v>
      </c>
      <c r="D25" s="392" t="s">
        <v>495</v>
      </c>
      <c r="E25" s="108" t="s">
        <v>501</v>
      </c>
      <c r="F25" s="108" t="s">
        <v>609</v>
      </c>
      <c r="G25" s="4">
        <v>400</v>
      </c>
      <c r="H25" s="4">
        <v>400</v>
      </c>
    </row>
    <row r="26" spans="1:8" ht="32.25" customHeight="1">
      <c r="A26" s="108" t="s">
        <v>481</v>
      </c>
      <c r="B26" s="108" t="s">
        <v>482</v>
      </c>
      <c r="C26" s="422" t="s">
        <v>483</v>
      </c>
      <c r="D26" s="392" t="s">
        <v>495</v>
      </c>
      <c r="E26" s="392" t="s">
        <v>611</v>
      </c>
      <c r="F26" s="483" t="s">
        <v>610</v>
      </c>
      <c r="G26" s="482">
        <v>250</v>
      </c>
      <c r="H26" s="482">
        <v>250</v>
      </c>
    </row>
    <row r="27" spans="1:8" ht="18" customHeight="1">
      <c r="A27" s="108" t="s">
        <v>486</v>
      </c>
      <c r="B27" s="108" t="s">
        <v>474</v>
      </c>
      <c r="C27" s="421" t="s">
        <v>475</v>
      </c>
      <c r="D27" s="392" t="s">
        <v>495</v>
      </c>
      <c r="E27" s="392" t="s">
        <v>611</v>
      </c>
      <c r="F27" s="483" t="s">
        <v>612</v>
      </c>
      <c r="G27" s="482">
        <v>250</v>
      </c>
      <c r="H27" s="482">
        <v>250</v>
      </c>
    </row>
    <row r="28" spans="1:8" ht="23.25" customHeight="1">
      <c r="A28" s="420"/>
      <c r="B28" s="420"/>
      <c r="C28" s="420"/>
      <c r="D28" s="420"/>
      <c r="E28" s="420"/>
      <c r="F28" s="420"/>
      <c r="G28" s="653"/>
      <c r="H28" s="653"/>
    </row>
    <row r="29" spans="1:8" ht="27.75" customHeight="1">
      <c r="A29" s="392"/>
      <c r="B29" s="392"/>
      <c r="C29" s="422"/>
      <c r="D29" s="108"/>
      <c r="E29" s="392"/>
      <c r="F29" s="392"/>
      <c r="G29" s="481">
        <f>SUM(G9:G28)</f>
        <v>6637</v>
      </c>
      <c r="H29" s="481">
        <f>SUM(H9:H28)</f>
        <v>6637</v>
      </c>
    </row>
    <row r="30" spans="1:8" ht="24.75" customHeight="1">
      <c r="A30" s="108"/>
      <c r="B30" s="108"/>
      <c r="C30" s="421"/>
      <c r="D30" s="392"/>
      <c r="E30" s="392"/>
      <c r="F30" s="392"/>
      <c r="G30" s="481"/>
      <c r="H30" s="481"/>
    </row>
    <row r="31" spans="1:8" ht="23.25" customHeight="1">
      <c r="A31" s="420"/>
      <c r="B31" s="420"/>
      <c r="C31" s="420"/>
      <c r="D31" s="420"/>
      <c r="E31" s="420"/>
      <c r="F31" s="420"/>
      <c r="G31" s="420"/>
      <c r="H31" s="420"/>
    </row>
    <row r="32" spans="1:8" ht="15">
      <c r="A32" s="220"/>
      <c r="B32" s="220"/>
      <c r="C32" s="220"/>
      <c r="D32" s="220"/>
      <c r="E32" s="220"/>
      <c r="G32" s="411"/>
      <c r="H32" s="411"/>
    </row>
    <row r="33" spans="1:8" ht="15">
      <c r="A33" s="220"/>
      <c r="B33" s="220"/>
      <c r="C33" s="220"/>
      <c r="D33" s="220"/>
      <c r="E33" s="220"/>
      <c r="F33" s="220"/>
      <c r="G33" s="411"/>
      <c r="H33" s="411"/>
    </row>
    <row r="34" spans="1:8" ht="28.5" customHeight="1">
      <c r="A34" s="510" t="s">
        <v>354</v>
      </c>
      <c r="B34" s="511"/>
      <c r="C34" s="511"/>
      <c r="D34" s="511"/>
      <c r="E34" s="511"/>
      <c r="F34" s="224"/>
      <c r="G34" s="687"/>
      <c r="H34" s="687"/>
    </row>
    <row r="35" spans="1:8" ht="22.5" customHeight="1">
      <c r="A35" s="510" t="s">
        <v>357</v>
      </c>
      <c r="B35" s="511"/>
      <c r="C35" s="511"/>
      <c r="D35" s="511"/>
      <c r="E35" s="511"/>
      <c r="F35" s="688"/>
      <c r="G35" s="411"/>
      <c r="H35" s="411"/>
    </row>
    <row r="36" spans="1:8" ht="39.75" customHeight="1">
      <c r="A36" s="226"/>
      <c r="B36" s="226"/>
      <c r="C36" s="226"/>
      <c r="D36" s="226"/>
      <c r="E36" s="226"/>
      <c r="F36" s="411"/>
      <c r="G36" s="411"/>
      <c r="H36" s="411"/>
    </row>
    <row r="37" spans="1:8" ht="42" customHeight="1">
      <c r="A37" s="226"/>
      <c r="B37" s="226"/>
      <c r="C37" s="226"/>
      <c r="D37" s="226"/>
      <c r="E37" s="226"/>
      <c r="F37" s="411"/>
      <c r="G37" s="528"/>
      <c r="H37" s="528"/>
    </row>
    <row r="38" spans="1:8" ht="35.25" customHeight="1">
      <c r="A38" s="513"/>
      <c r="B38" s="513" t="s">
        <v>274</v>
      </c>
      <c r="C38" s="513"/>
      <c r="D38" s="513"/>
      <c r="E38" s="513"/>
      <c r="F38" s="411"/>
      <c r="G38" s="224"/>
      <c r="H38" s="224"/>
    </row>
    <row r="39" spans="1:8" ht="39.75" customHeight="1">
      <c r="A39" s="411"/>
      <c r="B39" s="411"/>
      <c r="C39" s="515" t="s">
        <v>140</v>
      </c>
      <c r="D39" s="90"/>
      <c r="E39" s="528"/>
      <c r="F39" s="411"/>
      <c r="G39" s="485"/>
      <c r="H39" s="411"/>
    </row>
    <row r="40" spans="1:8" ht="43.5" customHeight="1">
      <c r="A40" s="410"/>
      <c r="B40" s="410"/>
      <c r="C40" s="524"/>
      <c r="D40" s="503"/>
      <c r="E40" s="410"/>
      <c r="F40" s="503"/>
      <c r="G40" s="485"/>
      <c r="H40" s="411"/>
    </row>
    <row r="41" spans="1:8" ht="19.5" customHeight="1">
      <c r="A41" s="410"/>
      <c r="B41" s="410"/>
      <c r="C41" s="524"/>
      <c r="D41" s="503"/>
      <c r="E41" s="410"/>
      <c r="F41" s="503"/>
      <c r="G41" s="485"/>
      <c r="H41" s="411"/>
    </row>
    <row r="42" spans="1:8" ht="21.75" customHeight="1">
      <c r="A42" s="410"/>
      <c r="B42" s="410"/>
      <c r="C42" s="524"/>
      <c r="D42" s="503"/>
      <c r="E42" s="410"/>
      <c r="F42" s="503"/>
      <c r="G42" s="485"/>
      <c r="H42" s="411"/>
    </row>
    <row r="43" spans="1:8" ht="42" customHeight="1">
      <c r="A43" s="90"/>
      <c r="B43" s="90"/>
      <c r="C43" s="90"/>
      <c r="D43" s="90"/>
      <c r="E43" s="90"/>
      <c r="F43" s="90"/>
      <c r="G43" s="90"/>
      <c r="H43" s="90"/>
    </row>
    <row r="44" spans="1:8" ht="32.25" customHeight="1">
      <c r="A44" s="90"/>
      <c r="B44" s="90"/>
      <c r="C44" s="90"/>
      <c r="D44" s="90"/>
      <c r="E44" s="90"/>
      <c r="F44" s="90"/>
      <c r="G44" s="90"/>
      <c r="H44" s="90"/>
    </row>
    <row r="45" spans="1:8" ht="28.5" customHeight="1">
      <c r="A45" s="90"/>
      <c r="B45" s="90"/>
      <c r="C45" s="90"/>
      <c r="D45" s="90"/>
      <c r="E45" s="90"/>
      <c r="F45" s="90"/>
      <c r="G45" s="90"/>
      <c r="H45" s="90"/>
    </row>
    <row r="46" spans="1:8" ht="27.75" customHeight="1">
      <c r="A46" s="90"/>
      <c r="B46" s="90"/>
      <c r="C46" s="90"/>
      <c r="D46" s="90"/>
      <c r="E46" s="90"/>
      <c r="F46" s="90"/>
      <c r="G46" s="90"/>
      <c r="H46" s="90"/>
    </row>
    <row r="47" spans="1:8" ht="27" customHeight="1">
      <c r="A47" s="90"/>
      <c r="B47" s="90"/>
      <c r="C47" s="90"/>
      <c r="D47" s="90"/>
      <c r="E47" s="90"/>
      <c r="F47" s="90"/>
      <c r="G47" s="90"/>
      <c r="H47" s="90"/>
    </row>
    <row r="48" spans="1:8" ht="30" customHeight="1">
      <c r="A48" s="410"/>
      <c r="B48" s="410"/>
      <c r="C48" s="524"/>
      <c r="D48" s="503"/>
      <c r="E48" s="410"/>
      <c r="F48" s="410"/>
      <c r="G48" s="620"/>
      <c r="H48" s="411"/>
    </row>
    <row r="49" spans="1:8" ht="33.75" customHeight="1">
      <c r="A49" s="410"/>
      <c r="B49" s="410"/>
      <c r="C49" s="524"/>
      <c r="D49" s="503"/>
      <c r="E49" s="410"/>
      <c r="F49" s="410"/>
      <c r="G49" s="620"/>
      <c r="H49" s="411"/>
    </row>
    <row r="50" spans="1:8" ht="15">
      <c r="A50" s="410"/>
      <c r="B50" s="410"/>
      <c r="C50" s="524"/>
      <c r="D50" s="503"/>
      <c r="E50" s="410"/>
      <c r="F50" s="685"/>
      <c r="G50" s="620"/>
      <c r="H50" s="620"/>
    </row>
    <row r="51" spans="1:8" ht="15">
      <c r="A51" s="410"/>
      <c r="B51" s="410"/>
      <c r="C51" s="524"/>
      <c r="D51" s="503"/>
      <c r="E51" s="503"/>
      <c r="F51" s="410"/>
      <c r="G51" s="411"/>
      <c r="H51" s="411"/>
    </row>
    <row r="52" spans="1:8" ht="15">
      <c r="A52" s="619"/>
      <c r="B52" s="619"/>
      <c r="C52" s="524"/>
      <c r="D52" s="503"/>
      <c r="E52" s="503"/>
      <c r="F52" s="410"/>
      <c r="G52" s="411"/>
      <c r="H52" s="411"/>
    </row>
    <row r="53" spans="1:8" ht="15">
      <c r="A53" s="410"/>
      <c r="B53" s="410"/>
      <c r="C53" s="524"/>
      <c r="D53" s="503"/>
      <c r="E53" s="503"/>
      <c r="F53" s="410"/>
      <c r="G53" s="411"/>
      <c r="H53" s="411"/>
    </row>
    <row r="54" spans="1:8" ht="15">
      <c r="A54" s="410"/>
      <c r="B54" s="410"/>
      <c r="C54" s="524"/>
      <c r="D54" s="503"/>
      <c r="E54" s="503"/>
      <c r="F54" s="410"/>
      <c r="G54" s="411"/>
      <c r="H54" s="411"/>
    </row>
    <row r="55" spans="1:8" ht="15">
      <c r="A55" s="410"/>
      <c r="B55" s="410"/>
      <c r="C55" s="502"/>
      <c r="D55" s="503"/>
      <c r="E55" s="410"/>
      <c r="F55" s="503"/>
      <c r="G55" s="411"/>
      <c r="H55" s="411"/>
    </row>
    <row r="56" spans="1:8" ht="15">
      <c r="A56" s="410"/>
      <c r="B56" s="410"/>
      <c r="C56" s="524"/>
      <c r="D56" s="503"/>
      <c r="E56" s="410"/>
      <c r="F56" s="503"/>
      <c r="G56" s="411"/>
      <c r="H56" s="621"/>
    </row>
    <row r="57" spans="1:8" ht="15">
      <c r="A57" s="410"/>
      <c r="B57" s="410"/>
      <c r="C57" s="524"/>
      <c r="D57" s="503"/>
      <c r="E57" s="410"/>
      <c r="F57" s="503"/>
      <c r="G57" s="411"/>
      <c r="H57" s="621"/>
    </row>
    <row r="58" spans="1:8" ht="15">
      <c r="A58" s="410"/>
      <c r="B58" s="410"/>
      <c r="C58" s="524"/>
      <c r="D58" s="503"/>
      <c r="E58" s="410"/>
      <c r="F58" s="503"/>
      <c r="G58" s="411"/>
      <c r="H58" s="621"/>
    </row>
    <row r="59" spans="1:8" ht="15">
      <c r="A59" s="619"/>
      <c r="B59" s="619"/>
      <c r="C59" s="524"/>
      <c r="D59" s="503"/>
      <c r="E59" s="410"/>
      <c r="F59" s="410"/>
      <c r="G59" s="528"/>
      <c r="H59" s="528"/>
    </row>
    <row r="60" spans="1:8" ht="15">
      <c r="A60" s="410"/>
      <c r="B60" s="410"/>
      <c r="C60" s="524"/>
      <c r="D60" s="503"/>
      <c r="E60" s="410"/>
      <c r="F60" s="410"/>
      <c r="G60" s="528"/>
      <c r="H60" s="528"/>
    </row>
    <row r="61" spans="1:8">
      <c r="A61" s="90"/>
      <c r="B61" s="90"/>
      <c r="C61" s="90"/>
      <c r="D61" s="90"/>
      <c r="E61" s="90"/>
      <c r="F61" s="90"/>
      <c r="G61" s="90"/>
      <c r="H61" s="90"/>
    </row>
    <row r="62" spans="1:8">
      <c r="A62" s="90"/>
      <c r="B62" s="90"/>
      <c r="C62" s="90"/>
      <c r="D62" s="90"/>
      <c r="E62" s="90"/>
      <c r="F62" s="90"/>
      <c r="G62" s="90"/>
      <c r="H62" s="90"/>
    </row>
    <row r="63" spans="1:8" ht="15">
      <c r="A63" s="410"/>
      <c r="B63" s="410"/>
      <c r="C63" s="524"/>
      <c r="D63" s="503"/>
      <c r="E63" s="410"/>
      <c r="F63" s="410"/>
      <c r="G63" s="528"/>
      <c r="H63" s="528"/>
    </row>
    <row r="64" spans="1:8" ht="15">
      <c r="A64" s="410"/>
      <c r="B64" s="410"/>
      <c r="C64" s="524"/>
      <c r="D64" s="503"/>
      <c r="E64" s="410"/>
      <c r="F64" s="410"/>
      <c r="G64" s="528"/>
      <c r="H64" s="528"/>
    </row>
    <row r="65" spans="1:8">
      <c r="A65" s="90"/>
      <c r="B65" s="90"/>
      <c r="C65" s="90"/>
      <c r="D65" s="90"/>
      <c r="E65" s="90"/>
      <c r="F65" s="90"/>
      <c r="G65" s="90"/>
      <c r="H65" s="90"/>
    </row>
    <row r="66" spans="1:8" ht="15">
      <c r="A66" s="510"/>
      <c r="B66" s="511"/>
      <c r="C66" s="511"/>
      <c r="D66" s="511"/>
      <c r="E66" s="511"/>
      <c r="F66" s="90"/>
      <c r="G66" s="90"/>
      <c r="H66" s="90"/>
    </row>
    <row r="67" spans="1:8" ht="15">
      <c r="A67" s="510"/>
      <c r="B67" s="511"/>
      <c r="C67" s="511"/>
      <c r="D67" s="511"/>
      <c r="E67" s="511"/>
      <c r="F67" s="410"/>
      <c r="G67" s="411"/>
      <c r="H67" s="411"/>
    </row>
    <row r="68" spans="1:8" ht="15">
      <c r="A68" s="226"/>
      <c r="B68" s="226"/>
      <c r="C68" s="226"/>
      <c r="D68" s="226"/>
      <c r="E68" s="226"/>
      <c r="F68" s="411"/>
      <c r="G68" s="411"/>
      <c r="H68" s="411"/>
    </row>
    <row r="69" spans="1:8" ht="15">
      <c r="A69" s="226"/>
      <c r="B69" s="226"/>
      <c r="C69" s="226"/>
      <c r="D69" s="226"/>
      <c r="E69" s="226"/>
      <c r="F69" s="411"/>
      <c r="G69" s="686"/>
      <c r="H69" s="686"/>
    </row>
    <row r="70" spans="1:8" ht="15">
      <c r="A70" s="513"/>
      <c r="B70" s="513"/>
      <c r="C70" s="513"/>
      <c r="D70" s="513"/>
      <c r="E70" s="513"/>
      <c r="F70" s="411"/>
      <c r="G70" s="411"/>
      <c r="H70" s="411"/>
    </row>
    <row r="71" spans="1:8" ht="35.25" customHeight="1">
      <c r="A71" s="411"/>
      <c r="B71" s="411"/>
      <c r="C71" s="515"/>
      <c r="D71" s="90"/>
      <c r="E71" s="528"/>
      <c r="F71" s="411"/>
      <c r="G71" s="411"/>
      <c r="H71" s="411"/>
    </row>
    <row r="72" spans="1:8" ht="15">
      <c r="A72" s="528"/>
      <c r="B72" s="528"/>
      <c r="C72" s="411"/>
      <c r="D72" s="411"/>
      <c r="E72" s="411"/>
      <c r="F72" s="528"/>
      <c r="G72" s="528"/>
      <c r="H72" s="528"/>
    </row>
    <row r="73" spans="1:8" ht="15">
      <c r="A73" s="90"/>
      <c r="B73" s="411"/>
      <c r="C73" s="411"/>
      <c r="D73" s="411"/>
      <c r="E73" s="411"/>
      <c r="F73" s="90"/>
      <c r="G73" s="90"/>
      <c r="H73" s="90"/>
    </row>
    <row r="74" spans="1:8" ht="15">
      <c r="A74" s="90"/>
      <c r="B74" s="411"/>
      <c r="C74" s="411"/>
      <c r="D74" s="411"/>
      <c r="E74" s="411"/>
      <c r="F74" s="90"/>
      <c r="G74" s="90"/>
      <c r="H74" s="90"/>
    </row>
    <row r="75" spans="1:8" ht="47.25" customHeight="1">
      <c r="A75" s="90"/>
      <c r="B75" s="411"/>
      <c r="C75" s="411"/>
      <c r="D75" s="411"/>
      <c r="E75" s="411"/>
      <c r="F75" s="90"/>
      <c r="G75" s="90"/>
      <c r="H75" s="90"/>
    </row>
    <row r="76" spans="1:8" ht="40.5" customHeight="1">
      <c r="A76" s="90"/>
      <c r="B76" s="528"/>
      <c r="C76" s="528"/>
      <c r="D76" s="528"/>
      <c r="E76" s="528"/>
      <c r="F76" s="90"/>
      <c r="G76" s="90"/>
      <c r="H76" s="90"/>
    </row>
    <row r="77" spans="1:8" ht="25.5" customHeight="1">
      <c r="A77" s="410"/>
      <c r="B77" s="90"/>
      <c r="C77" s="90"/>
      <c r="D77" s="90"/>
      <c r="E77" s="90"/>
      <c r="F77" s="410"/>
      <c r="G77" s="411"/>
      <c r="H77" s="485"/>
    </row>
    <row r="78" spans="1:8" ht="32.25" customHeight="1">
      <c r="A78" s="510"/>
      <c r="B78" s="511"/>
      <c r="C78" s="511"/>
      <c r="D78" s="511"/>
      <c r="E78" s="511"/>
      <c r="F78" s="503"/>
      <c r="G78" s="411"/>
      <c r="H78" s="411"/>
    </row>
    <row r="79" spans="1:8" ht="30.75" customHeight="1">
      <c r="A79" s="510"/>
      <c r="B79" s="511"/>
      <c r="C79" s="511"/>
      <c r="D79" s="511"/>
      <c r="E79" s="511"/>
      <c r="F79" s="503"/>
      <c r="G79" s="411"/>
      <c r="H79" s="411"/>
    </row>
    <row r="80" spans="1:8" ht="15">
      <c r="A80" s="226"/>
      <c r="B80" s="226"/>
      <c r="C80" s="226"/>
      <c r="D80" s="226"/>
      <c r="E80" s="226"/>
      <c r="F80" s="410"/>
      <c r="G80" s="411"/>
      <c r="H80" s="411"/>
    </row>
    <row r="81" spans="1:8" ht="15">
      <c r="A81" s="226"/>
      <c r="B81" s="226"/>
      <c r="C81" s="226"/>
      <c r="D81" s="226"/>
      <c r="E81" s="226"/>
      <c r="F81" s="410"/>
      <c r="G81" s="620"/>
      <c r="H81" s="411"/>
    </row>
    <row r="82" spans="1:8" ht="15">
      <c r="A82" s="513"/>
      <c r="B82" s="513"/>
      <c r="C82" s="513"/>
      <c r="D82" s="513"/>
      <c r="E82" s="513"/>
      <c r="F82" s="410"/>
      <c r="G82" s="411"/>
      <c r="H82" s="411"/>
    </row>
    <row r="83" spans="1:8" ht="34.5" customHeight="1">
      <c r="A83" s="90"/>
      <c r="B83" s="515"/>
      <c r="C83" s="528"/>
      <c r="D83" s="90"/>
      <c r="E83" s="528"/>
      <c r="F83" s="410"/>
      <c r="G83" s="411"/>
      <c r="H83" s="411"/>
    </row>
    <row r="84" spans="1:8" ht="15">
      <c r="A84" s="90"/>
      <c r="B84" s="90"/>
      <c r="C84" s="90"/>
      <c r="D84" s="90"/>
      <c r="E84" s="90"/>
      <c r="F84" s="410"/>
      <c r="G84" s="411"/>
      <c r="H84" s="411"/>
    </row>
    <row r="85" spans="1:8" ht="42" customHeight="1">
      <c r="A85" s="410"/>
      <c r="B85" s="410"/>
      <c r="C85" s="524"/>
      <c r="D85" s="503"/>
      <c r="E85" s="410"/>
      <c r="F85" s="503"/>
      <c r="G85" s="411"/>
      <c r="H85" s="621"/>
    </row>
    <row r="86" spans="1:8" ht="38.25" customHeight="1">
      <c r="A86" s="410"/>
      <c r="B86" s="410"/>
      <c r="C86" s="502"/>
      <c r="D86" s="503"/>
      <c r="E86" s="410"/>
      <c r="F86" s="503"/>
      <c r="G86" s="411"/>
      <c r="H86" s="621"/>
    </row>
    <row r="87" spans="1:8" ht="40.5" customHeight="1">
      <c r="A87" s="410"/>
      <c r="B87" s="410"/>
      <c r="C87" s="524"/>
      <c r="D87" s="503"/>
      <c r="E87" s="410"/>
      <c r="F87" s="503"/>
      <c r="G87" s="411"/>
      <c r="H87" s="621"/>
    </row>
    <row r="88" spans="1:8" ht="35.25" customHeight="1">
      <c r="A88" s="410"/>
      <c r="B88" s="410"/>
      <c r="C88" s="524"/>
      <c r="D88" s="503"/>
      <c r="E88" s="410"/>
      <c r="F88" s="503"/>
      <c r="G88" s="411"/>
      <c r="H88" s="621"/>
    </row>
    <row r="89" spans="1:8" ht="34.5" customHeight="1">
      <c r="A89" s="503"/>
      <c r="B89" s="503"/>
      <c r="C89" s="502"/>
      <c r="D89" s="410"/>
      <c r="E89" s="503"/>
      <c r="F89" s="503"/>
      <c r="G89" s="485"/>
      <c r="H89" s="411"/>
    </row>
    <row r="90" spans="1:8" ht="15">
      <c r="A90" s="410"/>
      <c r="B90" s="410"/>
      <c r="C90" s="520"/>
      <c r="D90" s="410"/>
      <c r="E90" s="503"/>
      <c r="F90" s="503"/>
      <c r="G90" s="485"/>
      <c r="H90" s="411"/>
    </row>
    <row r="92" spans="1:8" ht="29.25" customHeight="1"/>
    <row r="93" spans="1:8" ht="30" customHeight="1"/>
    <row r="94" spans="1:8" ht="23.25" customHeight="1"/>
    <row r="96" spans="1:8" ht="38.25" customHeight="1"/>
    <row r="97" ht="42.75" customHeight="1"/>
    <row r="98" ht="42" customHeight="1"/>
    <row r="108" ht="60.75" customHeight="1"/>
    <row r="109" ht="40.5" customHeight="1"/>
    <row r="110" ht="42.75" customHeight="1"/>
    <row r="111" ht="47.25" customHeight="1"/>
    <row r="112" ht="52.5" customHeight="1"/>
    <row r="115" spans="1:8" ht="59.25" customHeight="1"/>
    <row r="116" spans="1:8" ht="40.5" customHeight="1"/>
    <row r="117" spans="1:8" ht="51.75" customHeight="1">
      <c r="A117" s="90"/>
      <c r="B117" s="90"/>
      <c r="C117" s="90"/>
      <c r="D117" s="90"/>
      <c r="E117" s="90"/>
      <c r="F117" s="410"/>
      <c r="G117" s="411"/>
      <c r="H117" s="411"/>
    </row>
    <row r="118" spans="1:8" ht="15">
      <c r="A118" s="90"/>
      <c r="B118" s="90"/>
      <c r="C118" s="90"/>
      <c r="D118" s="90"/>
      <c r="E118" s="90"/>
      <c r="F118" s="410"/>
      <c r="G118" s="411"/>
      <c r="H118" s="411"/>
    </row>
    <row r="119" spans="1:8" ht="15">
      <c r="A119" s="90"/>
      <c r="B119" s="90"/>
      <c r="C119" s="90"/>
      <c r="D119" s="90"/>
      <c r="E119" s="90"/>
      <c r="F119" s="410"/>
      <c r="G119" s="411"/>
      <c r="H119" s="485"/>
    </row>
    <row r="120" spans="1:8" ht="15">
      <c r="A120" s="90"/>
      <c r="B120" s="90"/>
      <c r="C120" s="90"/>
      <c r="D120" s="90"/>
      <c r="E120" s="90"/>
      <c r="F120" s="410"/>
      <c r="G120" s="411"/>
      <c r="H120" s="411"/>
    </row>
    <row r="121" spans="1:8" ht="15">
      <c r="A121" s="90"/>
      <c r="B121" s="90"/>
      <c r="C121" s="90"/>
      <c r="D121" s="90"/>
      <c r="E121" s="90"/>
      <c r="F121" s="410"/>
      <c r="G121" s="411"/>
      <c r="H121" s="411"/>
    </row>
    <row r="122" spans="1:8">
      <c r="A122" s="90"/>
      <c r="B122" s="90"/>
      <c r="C122" s="90"/>
      <c r="D122" s="90"/>
      <c r="E122" s="90"/>
      <c r="F122" s="90"/>
      <c r="G122" s="90"/>
      <c r="H122" s="90"/>
    </row>
    <row r="123" spans="1:8">
      <c r="A123" s="90"/>
      <c r="B123" s="90"/>
      <c r="C123" s="90"/>
      <c r="D123" s="90"/>
      <c r="E123" s="90"/>
      <c r="F123" s="90"/>
      <c r="G123" s="90"/>
      <c r="H123" s="90"/>
    </row>
    <row r="124" spans="1:8">
      <c r="A124" s="90"/>
      <c r="B124" s="90"/>
      <c r="C124" s="90"/>
      <c r="D124" s="90"/>
      <c r="E124" s="90"/>
      <c r="F124" s="90"/>
      <c r="G124" s="90"/>
      <c r="H124" s="90"/>
    </row>
    <row r="125" spans="1:8">
      <c r="A125" s="90"/>
      <c r="B125" s="90"/>
      <c r="C125" s="90"/>
      <c r="D125" s="90"/>
      <c r="E125" s="90"/>
      <c r="F125" s="90"/>
      <c r="G125" s="90"/>
      <c r="H125" s="90"/>
    </row>
    <row r="126" spans="1:8" ht="15">
      <c r="A126" s="507"/>
      <c r="B126" s="507"/>
      <c r="C126" s="508"/>
      <c r="D126" s="507"/>
      <c r="E126" s="507"/>
      <c r="F126" s="527"/>
      <c r="G126" s="528"/>
      <c r="H126" s="528"/>
    </row>
    <row r="127" spans="1:8" ht="15">
      <c r="A127" s="507"/>
      <c r="B127" s="507"/>
      <c r="C127" s="508"/>
      <c r="D127" s="507"/>
      <c r="E127" s="507"/>
      <c r="F127" s="527"/>
      <c r="G127" s="528"/>
      <c r="H127" s="528"/>
    </row>
    <row r="128" spans="1:8" ht="15">
      <c r="A128" s="507"/>
      <c r="B128" s="507"/>
      <c r="C128" s="508"/>
      <c r="D128" s="507"/>
      <c r="E128" s="507"/>
      <c r="F128" s="527"/>
      <c r="G128" s="528"/>
      <c r="H128" s="528"/>
    </row>
    <row r="129" spans="1:8" ht="15">
      <c r="A129" s="507"/>
      <c r="B129" s="507"/>
      <c r="C129" s="508"/>
      <c r="D129" s="507"/>
      <c r="E129" s="507"/>
      <c r="F129" s="527"/>
      <c r="G129" s="528"/>
      <c r="H129" s="528"/>
    </row>
    <row r="130" spans="1:8" ht="15">
      <c r="A130" s="507"/>
      <c r="B130" s="507"/>
      <c r="C130" s="508"/>
      <c r="D130" s="507"/>
      <c r="E130" s="507"/>
      <c r="F130" s="619"/>
      <c r="G130" s="528"/>
      <c r="H130" s="528"/>
    </row>
    <row r="134" spans="1:8" ht="15">
      <c r="A134" s="90"/>
      <c r="B134" s="90"/>
      <c r="C134" s="90"/>
      <c r="D134" s="90"/>
      <c r="E134" s="90"/>
      <c r="F134" s="528"/>
      <c r="G134" s="528"/>
      <c r="H134" s="90"/>
    </row>
    <row r="135" spans="1:8" ht="15">
      <c r="A135" s="510" t="s">
        <v>354</v>
      </c>
      <c r="B135" s="511"/>
      <c r="C135" s="511"/>
      <c r="D135" s="511"/>
      <c r="E135" s="511"/>
      <c r="F135" s="528"/>
      <c r="G135" s="528"/>
      <c r="H135" s="528"/>
    </row>
    <row r="136" spans="1:8" ht="15">
      <c r="A136" s="510" t="s">
        <v>357</v>
      </c>
      <c r="B136" s="511"/>
      <c r="C136" s="511"/>
      <c r="D136" s="511"/>
      <c r="E136" s="511"/>
      <c r="F136" s="528"/>
      <c r="G136" s="528"/>
      <c r="H136" s="528"/>
    </row>
    <row r="137" spans="1:8" ht="15">
      <c r="A137" s="528"/>
      <c r="B137" s="528"/>
      <c r="C137" s="528"/>
      <c r="D137" s="226"/>
      <c r="E137" s="226"/>
      <c r="F137" s="485"/>
      <c r="G137" s="485"/>
      <c r="H137" s="528"/>
    </row>
    <row r="138" spans="1:8" ht="15">
      <c r="A138" s="528"/>
      <c r="B138" s="528"/>
      <c r="C138" s="528"/>
      <c r="D138" s="226"/>
      <c r="E138" s="226"/>
      <c r="F138" s="485"/>
      <c r="G138" s="485"/>
      <c r="H138" s="485"/>
    </row>
    <row r="139" spans="1:8" ht="15">
      <c r="A139" s="528"/>
      <c r="B139" s="528"/>
      <c r="C139" s="528"/>
      <c r="D139" s="512"/>
      <c r="E139" s="512"/>
      <c r="F139" s="528"/>
      <c r="G139" s="528"/>
      <c r="H139" s="485"/>
    </row>
    <row r="140" spans="1:8" ht="15">
      <c r="A140" s="513" t="s">
        <v>107</v>
      </c>
      <c r="B140" s="226"/>
      <c r="C140" s="226"/>
      <c r="D140" s="226"/>
      <c r="E140" s="226"/>
      <c r="F140" s="528"/>
      <c r="G140" s="528"/>
      <c r="H140" s="528"/>
    </row>
    <row r="141" spans="1:8" ht="15">
      <c r="A141" s="226"/>
      <c r="B141" s="226"/>
      <c r="C141" s="226"/>
      <c r="D141" s="226"/>
      <c r="E141" s="226"/>
      <c r="F141" s="528"/>
      <c r="G141" s="528"/>
      <c r="H141" s="528"/>
    </row>
    <row r="142" spans="1:8" ht="15">
      <c r="A142" s="226"/>
      <c r="B142" s="226"/>
      <c r="C142" s="226"/>
      <c r="D142" s="226"/>
      <c r="E142" s="226"/>
      <c r="F142" s="528"/>
      <c r="G142" s="528"/>
      <c r="H142" s="528"/>
    </row>
    <row r="143" spans="1:8" ht="15">
      <c r="A143" s="513"/>
      <c r="B143" s="513" t="s">
        <v>274</v>
      </c>
      <c r="C143" s="513"/>
      <c r="D143" s="513"/>
      <c r="E143" s="513"/>
      <c r="F143" s="528"/>
      <c r="G143" s="528"/>
      <c r="H143" s="528"/>
    </row>
    <row r="144" spans="1:8" ht="15">
      <c r="A144" s="90"/>
      <c r="B144" s="90"/>
      <c r="C144" s="528"/>
      <c r="D144" s="528"/>
      <c r="E144" s="528"/>
      <c r="F144" s="528"/>
      <c r="G144" s="528"/>
      <c r="H144" s="528"/>
    </row>
    <row r="145" spans="1:8" ht="15">
      <c r="A145" s="90"/>
      <c r="B145" s="515" t="s">
        <v>140</v>
      </c>
      <c r="C145" s="528"/>
      <c r="D145" s="90"/>
      <c r="E145" s="528"/>
      <c r="F145" s="528"/>
      <c r="G145" s="528"/>
      <c r="H145" s="528"/>
    </row>
    <row r="146" spans="1:8" ht="15">
      <c r="G146" s="528"/>
      <c r="H146" s="528"/>
    </row>
    <row r="147" spans="1:8" ht="15">
      <c r="G147" s="528"/>
      <c r="H147" s="528"/>
    </row>
    <row r="148" spans="1:8" ht="15">
      <c r="G148" s="528"/>
      <c r="H148" s="528"/>
    </row>
    <row r="149" spans="1:8" ht="15">
      <c r="G149" s="528"/>
      <c r="H149" s="528"/>
    </row>
    <row r="150" spans="1:8" ht="15">
      <c r="G150" s="528"/>
      <c r="H150" s="528"/>
    </row>
    <row r="151" spans="1:8" ht="15">
      <c r="G151" s="528"/>
      <c r="H151" s="528"/>
    </row>
    <row r="152" spans="1:8" ht="15">
      <c r="G152" s="528"/>
      <c r="H152" s="528"/>
    </row>
    <row r="153" spans="1:8" ht="15">
      <c r="G153" s="528"/>
      <c r="H153" s="528"/>
    </row>
    <row r="154" spans="1:8" ht="15">
      <c r="G154" s="528"/>
      <c r="H154" s="528"/>
    </row>
    <row r="155" spans="1:8" ht="15">
      <c r="G155" s="528"/>
      <c r="H155" s="528"/>
    </row>
    <row r="156" spans="1:8" ht="15">
      <c r="G156" s="528"/>
      <c r="H156" s="528"/>
    </row>
    <row r="157" spans="1:8" ht="15">
      <c r="G157" s="528"/>
      <c r="H157" s="528"/>
    </row>
    <row r="158" spans="1:8" ht="15">
      <c r="G158" s="528"/>
      <c r="H158" s="528"/>
    </row>
    <row r="159" spans="1:8" ht="15">
      <c r="G159" s="528"/>
      <c r="H159" s="528"/>
    </row>
    <row r="160" spans="1:8" ht="15">
      <c r="G160" s="528"/>
      <c r="H160" s="528"/>
    </row>
    <row r="161" spans="1:11" ht="15">
      <c r="G161" s="528"/>
      <c r="H161" s="528"/>
    </row>
    <row r="162" spans="1:11" ht="15">
      <c r="G162" s="530"/>
      <c r="H162" s="530"/>
    </row>
    <row r="163" spans="1:11">
      <c r="G163" s="90"/>
      <c r="H163" s="514"/>
    </row>
    <row r="164" spans="1:11" ht="15">
      <c r="G164" s="528"/>
      <c r="H164" s="528"/>
    </row>
    <row r="165" spans="1:11" ht="15">
      <c r="G165" s="528"/>
      <c r="H165" s="528"/>
    </row>
    <row r="166" spans="1:11" ht="15">
      <c r="G166" s="528"/>
      <c r="H166" s="528"/>
    </row>
    <row r="167" spans="1:11" ht="15">
      <c r="A167" s="507"/>
      <c r="B167" s="507"/>
      <c r="C167" s="508"/>
      <c r="D167" s="507"/>
      <c r="E167" s="507"/>
      <c r="F167" s="507"/>
      <c r="G167" s="528"/>
      <c r="H167" s="528"/>
    </row>
    <row r="168" spans="1:11" ht="15">
      <c r="A168" s="507"/>
      <c r="B168" s="507"/>
      <c r="C168" s="508"/>
      <c r="D168" s="507"/>
      <c r="E168" s="507"/>
      <c r="F168" s="507"/>
      <c r="G168" s="528"/>
      <c r="H168" s="528"/>
    </row>
    <row r="169" spans="1:11" ht="15">
      <c r="A169" s="410"/>
      <c r="B169" s="410"/>
      <c r="C169" s="529"/>
      <c r="D169" s="507"/>
      <c r="E169" s="507"/>
      <c r="F169" s="507"/>
      <c r="G169" s="528"/>
      <c r="H169" s="528"/>
    </row>
    <row r="170" spans="1:11" ht="15">
      <c r="A170" s="507"/>
      <c r="B170" s="507"/>
      <c r="C170" s="508"/>
      <c r="D170" s="507"/>
      <c r="E170" s="507"/>
      <c r="F170" s="507"/>
      <c r="G170" s="530"/>
      <c r="H170" s="530"/>
    </row>
    <row r="171" spans="1:11" ht="15">
      <c r="A171" s="507"/>
      <c r="B171" s="507"/>
      <c r="C171" s="508"/>
      <c r="D171" s="507"/>
      <c r="E171" s="507"/>
      <c r="F171" s="507"/>
      <c r="G171" s="530"/>
      <c r="H171" s="530"/>
    </row>
    <row r="172" spans="1:11" ht="15">
      <c r="A172" s="507"/>
      <c r="B172" s="507"/>
      <c r="C172" s="508"/>
      <c r="D172" s="507"/>
      <c r="E172" s="507"/>
      <c r="F172" s="507"/>
      <c r="G172" s="530"/>
      <c r="H172" s="530"/>
      <c r="I172" s="90"/>
      <c r="J172" s="90"/>
      <c r="K172" s="90"/>
    </row>
    <row r="173" spans="1:11" ht="15">
      <c r="A173" s="507"/>
      <c r="B173" s="507"/>
      <c r="C173" s="508"/>
      <c r="D173" s="507"/>
      <c r="E173" s="507"/>
      <c r="F173" s="527"/>
      <c r="G173" s="530"/>
      <c r="H173" s="530"/>
      <c r="I173" s="90"/>
      <c r="J173" s="90"/>
      <c r="K173" s="90"/>
    </row>
    <row r="174" spans="1:11" ht="15">
      <c r="A174" s="503"/>
      <c r="B174" s="503"/>
      <c r="C174" s="502"/>
      <c r="D174" s="410"/>
      <c r="E174" s="503"/>
      <c r="F174" s="506"/>
      <c r="G174" s="485"/>
      <c r="H174" s="485"/>
      <c r="I174" s="90"/>
      <c r="J174" s="90"/>
      <c r="K174" s="90"/>
    </row>
    <row r="175" spans="1:11">
      <c r="G175" s="90"/>
      <c r="H175" s="90"/>
    </row>
    <row r="176" spans="1:11" ht="15">
      <c r="G176" s="485"/>
      <c r="H176" s="485"/>
    </row>
    <row r="177" spans="7:8" ht="15">
      <c r="G177" s="485"/>
      <c r="H177" s="90"/>
    </row>
    <row r="178" spans="7:8" ht="15">
      <c r="G178" s="485"/>
      <c r="H178" s="485"/>
    </row>
    <row r="179" spans="7:8" ht="15">
      <c r="G179" s="90"/>
      <c r="H179" s="485"/>
    </row>
    <row r="180" spans="7:8" ht="15">
      <c r="G180" s="90"/>
      <c r="H180" s="485"/>
    </row>
    <row r="181" spans="7:8" ht="15">
      <c r="G181" s="90"/>
      <c r="H181" s="411"/>
    </row>
    <row r="182" spans="7:8" ht="15">
      <c r="G182" s="90"/>
      <c r="H182" s="411"/>
    </row>
    <row r="183" spans="7:8" ht="15">
      <c r="G183" s="90"/>
      <c r="H183" s="411"/>
    </row>
    <row r="184" spans="7:8" ht="15">
      <c r="G184" s="90"/>
      <c r="H184" s="411"/>
    </row>
    <row r="185" spans="7:8">
      <c r="G185" s="90"/>
      <c r="H185" s="90"/>
    </row>
    <row r="186" spans="7:8">
      <c r="G186" s="90"/>
      <c r="H186" s="514"/>
    </row>
    <row r="187" spans="7:8">
      <c r="G187" s="90"/>
      <c r="H187" s="90"/>
    </row>
    <row r="188" spans="7:8">
      <c r="G188" s="90"/>
      <c r="H188" s="90"/>
    </row>
    <row r="189" spans="7:8">
      <c r="G189" s="90"/>
      <c r="H189" s="90"/>
    </row>
    <row r="190" spans="7:8">
      <c r="G190" s="90"/>
      <c r="H190" s="514"/>
    </row>
    <row r="191" spans="7:8">
      <c r="G191" s="90"/>
      <c r="H191" s="90"/>
    </row>
    <row r="192" spans="7:8">
      <c r="G192" s="90"/>
      <c r="H192" s="90"/>
    </row>
    <row r="193" spans="1:8">
      <c r="G193" s="90"/>
      <c r="H193" s="90"/>
    </row>
    <row r="194" spans="1:8" ht="15">
      <c r="G194" s="485"/>
      <c r="H194" s="485"/>
    </row>
    <row r="195" spans="1:8" ht="15">
      <c r="G195" s="485"/>
      <c r="H195" s="485"/>
    </row>
    <row r="196" spans="1:8" ht="15">
      <c r="A196" s="503"/>
      <c r="B196" s="503"/>
      <c r="C196" s="502"/>
      <c r="D196" s="410"/>
      <c r="E196" s="503"/>
      <c r="F196" s="506"/>
      <c r="G196" s="485"/>
      <c r="H196" s="485"/>
    </row>
    <row r="197" spans="1:8" ht="15">
      <c r="A197" s="410"/>
      <c r="B197" s="410"/>
      <c r="C197" s="502"/>
      <c r="D197" s="410"/>
      <c r="E197" s="503"/>
      <c r="F197" s="506"/>
      <c r="G197" s="485"/>
      <c r="H197" s="485"/>
    </row>
    <row r="198" spans="1:8" ht="15">
      <c r="A198" s="410"/>
      <c r="B198" s="410"/>
      <c r="C198" s="502"/>
      <c r="D198" s="410"/>
      <c r="E198" s="503"/>
      <c r="F198" s="504"/>
      <c r="G198" s="485"/>
      <c r="H198" s="485"/>
    </row>
    <row r="199" spans="1:8" ht="15">
      <c r="A199" s="503"/>
      <c r="B199" s="503"/>
      <c r="C199" s="502"/>
      <c r="D199" s="410"/>
      <c r="E199" s="503"/>
      <c r="F199" s="504"/>
      <c r="G199" s="485"/>
      <c r="H199" s="485"/>
    </row>
    <row r="200" spans="1:8" ht="15">
      <c r="A200" s="507"/>
      <c r="B200" s="507"/>
      <c r="C200" s="508"/>
      <c r="D200" s="507"/>
      <c r="E200" s="503"/>
      <c r="F200" s="504"/>
      <c r="G200" s="485"/>
      <c r="H200" s="485"/>
    </row>
    <row r="201" spans="1:8" ht="15">
      <c r="A201" s="507"/>
      <c r="B201" s="507"/>
      <c r="C201" s="508"/>
      <c r="D201" s="507"/>
      <c r="E201" s="503"/>
      <c r="F201" s="504"/>
      <c r="G201" s="485"/>
      <c r="H201" s="485"/>
    </row>
    <row r="202" spans="1:8">
      <c r="A202" s="90"/>
      <c r="B202" s="90"/>
      <c r="C202" s="90"/>
      <c r="D202" s="90"/>
      <c r="E202" s="90"/>
      <c r="F202" s="90"/>
      <c r="G202" s="90"/>
      <c r="H202" s="90"/>
    </row>
    <row r="203" spans="1:8" ht="15">
      <c r="A203" s="410"/>
      <c r="B203" s="410"/>
      <c r="C203" s="502"/>
      <c r="D203" s="410"/>
      <c r="E203" s="503"/>
      <c r="F203" s="503"/>
      <c r="G203" s="485"/>
      <c r="H203" s="485"/>
    </row>
    <row r="204" spans="1:8" ht="15">
      <c r="A204" s="503"/>
      <c r="B204" s="503"/>
      <c r="C204" s="502"/>
      <c r="D204" s="410"/>
      <c r="E204" s="503"/>
      <c r="F204" s="503"/>
      <c r="G204" s="485"/>
      <c r="H204" s="485"/>
    </row>
    <row r="205" spans="1:8" ht="15">
      <c r="A205" s="410"/>
      <c r="B205" s="410"/>
      <c r="C205" s="502"/>
      <c r="D205" s="410"/>
      <c r="E205" s="503"/>
      <c r="F205" s="525"/>
      <c r="G205" s="485"/>
      <c r="H205" s="485"/>
    </row>
    <row r="206" spans="1:8" ht="15">
      <c r="A206" s="503"/>
      <c r="B206" s="503"/>
      <c r="C206" s="502"/>
      <c r="D206" s="410"/>
      <c r="E206" s="503"/>
      <c r="F206" s="525"/>
      <c r="G206" s="485"/>
      <c r="H206" s="485"/>
    </row>
    <row r="207" spans="1:8" ht="15">
      <c r="A207" s="410"/>
      <c r="B207" s="410"/>
      <c r="C207" s="502"/>
      <c r="D207" s="410"/>
      <c r="E207" s="503"/>
      <c r="F207" s="503"/>
      <c r="G207" s="485"/>
      <c r="H207" s="485"/>
    </row>
    <row r="208" spans="1:8" ht="15">
      <c r="A208" s="503"/>
      <c r="B208" s="503"/>
      <c r="C208" s="502"/>
      <c r="D208" s="410"/>
      <c r="E208" s="503"/>
      <c r="F208" s="525"/>
      <c r="G208" s="485"/>
      <c r="H208" s="485"/>
    </row>
    <row r="209" spans="1:8">
      <c r="A209" s="505"/>
      <c r="B209" s="505"/>
      <c r="C209" s="505"/>
      <c r="D209" s="505"/>
      <c r="E209" s="505"/>
      <c r="F209" s="505"/>
      <c r="G209" s="526"/>
      <c r="H209" s="526"/>
    </row>
    <row r="210" spans="1:8" ht="15">
      <c r="A210" s="410"/>
      <c r="B210" s="410"/>
      <c r="C210" s="502"/>
      <c r="D210" s="410"/>
      <c r="E210" s="503"/>
      <c r="F210" s="410"/>
      <c r="G210" s="485"/>
      <c r="H210" s="485"/>
    </row>
    <row r="211" spans="1:8" ht="15">
      <c r="A211" s="410"/>
      <c r="B211" s="410"/>
      <c r="C211" s="502"/>
      <c r="D211" s="410"/>
      <c r="E211" s="503"/>
      <c r="F211" s="410"/>
      <c r="G211" s="485"/>
      <c r="H211" s="485"/>
    </row>
    <row r="212" spans="1:8" ht="15">
      <c r="A212" s="410"/>
      <c r="B212" s="410"/>
      <c r="C212" s="502"/>
      <c r="D212" s="410"/>
      <c r="E212" s="503"/>
      <c r="F212" s="410"/>
      <c r="G212" s="485"/>
      <c r="H212" s="485"/>
    </row>
    <row r="213" spans="1:8" ht="15">
      <c r="A213" s="410"/>
      <c r="B213" s="410"/>
      <c r="C213" s="502"/>
      <c r="D213" s="410"/>
      <c r="E213" s="503"/>
      <c r="F213" s="506"/>
      <c r="G213" s="485"/>
      <c r="H213" s="485"/>
    </row>
    <row r="214" spans="1:8" ht="15">
      <c r="A214" s="410"/>
      <c r="B214" s="410"/>
      <c r="C214" s="502"/>
      <c r="D214" s="410"/>
      <c r="E214" s="503"/>
      <c r="F214" s="506"/>
      <c r="G214" s="485"/>
      <c r="H214" s="485"/>
    </row>
    <row r="215" spans="1:8" ht="15">
      <c r="A215" s="410"/>
      <c r="B215" s="410"/>
      <c r="C215" s="502"/>
      <c r="D215" s="410"/>
      <c r="E215" s="503"/>
      <c r="F215" s="506"/>
      <c r="G215" s="485"/>
      <c r="H215" s="485"/>
    </row>
    <row r="216" spans="1:8" ht="15">
      <c r="A216" s="410"/>
      <c r="B216" s="410"/>
      <c r="C216" s="502"/>
      <c r="D216" s="410"/>
      <c r="E216" s="503"/>
      <c r="F216" s="506"/>
      <c r="G216" s="485"/>
      <c r="H216" s="485"/>
    </row>
    <row r="217" spans="1:8" ht="15">
      <c r="A217" s="410"/>
      <c r="B217" s="410"/>
      <c r="C217" s="502"/>
      <c r="D217" s="410"/>
      <c r="E217" s="503"/>
      <c r="F217" s="506"/>
      <c r="G217" s="485"/>
      <c r="H217" s="485"/>
    </row>
    <row r="218" spans="1:8" ht="15">
      <c r="A218" s="410"/>
      <c r="B218" s="410"/>
      <c r="C218" s="502"/>
      <c r="D218" s="410"/>
      <c r="E218" s="503"/>
      <c r="F218" s="506"/>
      <c r="G218" s="485"/>
      <c r="H218" s="485"/>
    </row>
    <row r="219" spans="1:8" ht="15">
      <c r="A219" s="410"/>
      <c r="B219" s="410"/>
      <c r="C219" s="502"/>
      <c r="D219" s="410"/>
      <c r="E219" s="503"/>
      <c r="F219" s="504"/>
      <c r="G219" s="485"/>
      <c r="H219" s="485"/>
    </row>
    <row r="220" spans="1:8" ht="15">
      <c r="A220" s="410"/>
      <c r="B220" s="410"/>
      <c r="C220" s="502"/>
      <c r="D220" s="410"/>
      <c r="E220" s="503"/>
      <c r="F220" s="504"/>
      <c r="G220" s="485"/>
      <c r="H220" s="485"/>
    </row>
    <row r="221" spans="1:8" ht="15">
      <c r="A221" s="410"/>
      <c r="B221" s="410"/>
      <c r="C221" s="502"/>
      <c r="D221" s="410"/>
      <c r="E221" s="503"/>
      <c r="F221" s="504"/>
      <c r="G221" s="485"/>
      <c r="H221" s="485"/>
    </row>
    <row r="222" spans="1:8" ht="15">
      <c r="A222" s="410"/>
      <c r="B222" s="410"/>
      <c r="C222" s="502"/>
      <c r="D222" s="410"/>
      <c r="E222" s="503"/>
      <c r="F222" s="505"/>
      <c r="G222" s="485"/>
      <c r="H222" s="485"/>
    </row>
    <row r="223" spans="1:8" ht="15">
      <c r="A223" s="410"/>
      <c r="B223" s="410"/>
      <c r="C223" s="502"/>
      <c r="D223" s="410"/>
      <c r="E223" s="503"/>
      <c r="F223" s="505"/>
      <c r="G223" s="485"/>
      <c r="H223" s="485"/>
    </row>
    <row r="224" spans="1:8" ht="15">
      <c r="A224" s="410"/>
      <c r="B224" s="410"/>
      <c r="C224" s="502"/>
      <c r="D224" s="410"/>
      <c r="E224" s="503"/>
      <c r="F224" s="505"/>
      <c r="G224" s="485"/>
      <c r="H224" s="485"/>
    </row>
    <row r="225" spans="1:8" ht="15">
      <c r="A225" s="410"/>
      <c r="B225" s="410"/>
      <c r="C225" s="502"/>
      <c r="D225" s="410"/>
      <c r="E225" s="505"/>
      <c r="F225" s="410"/>
      <c r="G225" s="485"/>
      <c r="H225" s="485"/>
    </row>
    <row r="226" spans="1:8" ht="15">
      <c r="A226" s="503"/>
      <c r="B226" s="503"/>
      <c r="C226" s="502"/>
      <c r="D226" s="410"/>
      <c r="E226" s="505"/>
      <c r="F226" s="410"/>
      <c r="G226" s="485"/>
      <c r="H226" s="485"/>
    </row>
    <row r="227" spans="1:8" ht="15">
      <c r="A227" s="503"/>
      <c r="B227" s="503"/>
      <c r="C227" s="502"/>
      <c r="D227" s="410"/>
      <c r="E227" s="503"/>
      <c r="F227" s="506"/>
      <c r="G227" s="485"/>
      <c r="H227" s="485"/>
    </row>
    <row r="228" spans="1:8" ht="15">
      <c r="A228" s="410"/>
      <c r="B228" s="410"/>
      <c r="C228" s="502"/>
      <c r="D228" s="410"/>
      <c r="E228" s="503"/>
      <c r="F228" s="506"/>
      <c r="G228" s="485"/>
      <c r="H228" s="485"/>
    </row>
    <row r="249" spans="1:8" ht="15">
      <c r="A249" s="410"/>
      <c r="B249" s="410"/>
      <c r="C249" s="502"/>
      <c r="D249" s="410"/>
      <c r="E249" s="503"/>
      <c r="F249" s="516"/>
      <c r="G249" s="485"/>
      <c r="H249" s="485"/>
    </row>
    <row r="250" spans="1:8" ht="15">
      <c r="A250" s="410"/>
      <c r="B250" s="410"/>
      <c r="C250" s="502"/>
      <c r="D250" s="410"/>
      <c r="E250" s="503"/>
      <c r="F250" s="516"/>
      <c r="G250" s="485"/>
      <c r="H250" s="485"/>
    </row>
    <row r="251" spans="1:8" ht="15">
      <c r="A251" s="410"/>
      <c r="B251" s="410"/>
      <c r="C251" s="502"/>
      <c r="D251" s="410"/>
      <c r="E251" s="503"/>
      <c r="F251" s="517"/>
      <c r="G251" s="485"/>
      <c r="H251" s="485"/>
    </row>
    <row r="252" spans="1:8" ht="15">
      <c r="A252" s="410"/>
      <c r="B252" s="410"/>
      <c r="C252" s="502"/>
      <c r="D252" s="410"/>
      <c r="E252" s="503"/>
      <c r="F252" s="517"/>
      <c r="G252" s="485"/>
      <c r="H252" s="485"/>
    </row>
    <row r="253" spans="1:8" ht="15">
      <c r="A253" s="410"/>
      <c r="B253" s="410"/>
      <c r="C253" s="502"/>
      <c r="D253" s="410"/>
      <c r="E253" s="503"/>
      <c r="F253" s="517"/>
      <c r="G253" s="485"/>
      <c r="H253" s="485"/>
    </row>
    <row r="254" spans="1:8" ht="15">
      <c r="A254" s="410"/>
      <c r="B254" s="410"/>
      <c r="C254" s="502"/>
      <c r="D254" s="410"/>
      <c r="E254" s="503"/>
      <c r="F254" s="518"/>
      <c r="G254" s="485"/>
      <c r="H254" s="485"/>
    </row>
    <row r="255" spans="1:8" ht="15">
      <c r="A255" s="410"/>
      <c r="B255" s="410"/>
      <c r="C255" s="502"/>
      <c r="D255" s="410"/>
      <c r="E255" s="503"/>
      <c r="F255" s="518"/>
      <c r="G255" s="485"/>
      <c r="H255" s="485"/>
    </row>
    <row r="256" spans="1:8" ht="15">
      <c r="A256" s="410"/>
      <c r="B256" s="410"/>
      <c r="C256" s="502"/>
      <c r="D256" s="410"/>
      <c r="E256" s="503"/>
      <c r="F256" s="518"/>
      <c r="G256" s="485"/>
      <c r="H256" s="485"/>
    </row>
    <row r="257" spans="1:8" ht="15">
      <c r="A257" s="503"/>
      <c r="B257" s="503"/>
      <c r="C257" s="502"/>
      <c r="D257" s="410"/>
      <c r="E257" s="503"/>
      <c r="F257" s="519"/>
      <c r="G257" s="411"/>
      <c r="H257" s="411"/>
    </row>
    <row r="258" spans="1:8" ht="15">
      <c r="A258" s="503"/>
      <c r="B258" s="503"/>
      <c r="C258" s="502"/>
      <c r="D258" s="410"/>
      <c r="E258" s="503"/>
      <c r="F258" s="519"/>
      <c r="G258" s="411"/>
      <c r="H258" s="411"/>
    </row>
    <row r="259" spans="1:8" ht="15">
      <c r="A259" s="410"/>
      <c r="B259" s="410"/>
      <c r="C259" s="502"/>
      <c r="D259" s="410"/>
      <c r="E259" s="503"/>
      <c r="F259" s="519"/>
      <c r="G259" s="411"/>
      <c r="H259" s="411"/>
    </row>
    <row r="260" spans="1:8" ht="15">
      <c r="A260" s="503"/>
      <c r="B260" s="503"/>
      <c r="C260" s="502"/>
      <c r="D260" s="410"/>
      <c r="E260" s="503"/>
      <c r="F260" s="519"/>
      <c r="G260" s="411"/>
      <c r="H260" s="411"/>
    </row>
    <row r="261" spans="1:8" ht="15">
      <c r="A261" s="503"/>
      <c r="B261" s="503"/>
      <c r="C261" s="502"/>
      <c r="D261" s="410"/>
      <c r="E261" s="503"/>
      <c r="F261" s="519"/>
      <c r="G261" s="411"/>
      <c r="H261" s="411"/>
    </row>
    <row r="262" spans="1:8" ht="15">
      <c r="A262" s="410"/>
      <c r="B262" s="410"/>
      <c r="C262" s="502"/>
      <c r="D262" s="410"/>
      <c r="E262" s="503"/>
      <c r="F262" s="519"/>
      <c r="G262" s="411"/>
      <c r="H262" s="411"/>
    </row>
    <row r="263" spans="1:8" ht="15">
      <c r="A263" s="503"/>
      <c r="B263" s="503"/>
      <c r="C263" s="502"/>
      <c r="D263" s="410"/>
      <c r="E263" s="503"/>
      <c r="F263" s="519"/>
      <c r="G263" s="411"/>
      <c r="H263" s="411"/>
    </row>
    <row r="264" spans="1:8" ht="15">
      <c r="A264" s="503"/>
      <c r="B264" s="503"/>
      <c r="C264" s="502"/>
      <c r="D264" s="410"/>
      <c r="E264" s="503"/>
      <c r="F264" s="519"/>
      <c r="G264" s="411"/>
      <c r="H264" s="411"/>
    </row>
    <row r="265" spans="1:8" ht="15">
      <c r="A265" s="410"/>
      <c r="B265" s="410"/>
      <c r="C265" s="502"/>
      <c r="D265" s="410"/>
      <c r="E265" s="503"/>
      <c r="F265" s="519"/>
      <c r="G265" s="411"/>
      <c r="H265" s="411"/>
    </row>
    <row r="266" spans="1:8" ht="15">
      <c r="A266" s="503"/>
      <c r="B266" s="503"/>
      <c r="C266" s="520"/>
      <c r="D266" s="410"/>
      <c r="E266" s="521"/>
      <c r="F266" s="522"/>
      <c r="G266" s="523"/>
      <c r="H266" s="523"/>
    </row>
    <row r="267" spans="1:8" ht="15">
      <c r="A267" s="507"/>
      <c r="B267" s="507"/>
      <c r="C267" s="508"/>
      <c r="D267" s="507"/>
      <c r="E267" s="503"/>
      <c r="F267" s="519"/>
      <c r="G267" s="485"/>
      <c r="H267" s="485"/>
    </row>
    <row r="268" spans="1:8" ht="15">
      <c r="A268" s="507"/>
      <c r="B268" s="507"/>
      <c r="C268" s="508"/>
      <c r="D268" s="507"/>
      <c r="E268" s="503"/>
      <c r="F268" s="519"/>
      <c r="G268" s="485"/>
      <c r="H268" s="485"/>
    </row>
    <row r="269" spans="1:8" ht="15">
      <c r="A269" s="503"/>
      <c r="B269" s="503"/>
      <c r="C269" s="524"/>
      <c r="D269" s="503"/>
      <c r="E269" s="503"/>
      <c r="F269" s="503"/>
      <c r="G269" s="485"/>
      <c r="H269" s="485"/>
    </row>
    <row r="270" spans="1:8">
      <c r="A270" s="90"/>
      <c r="B270" s="90"/>
      <c r="C270" s="90"/>
      <c r="D270" s="90"/>
      <c r="E270" s="90"/>
      <c r="F270" s="90"/>
      <c r="G270" s="90"/>
      <c r="H270" s="90"/>
    </row>
    <row r="271" spans="1:8" ht="15">
      <c r="A271" s="410"/>
      <c r="B271" s="410"/>
      <c r="C271" s="502"/>
      <c r="D271" s="410"/>
      <c r="E271" s="503"/>
      <c r="F271" s="410"/>
      <c r="G271" s="485"/>
      <c r="H271" s="485"/>
    </row>
    <row r="272" spans="1:8" ht="15">
      <c r="A272" s="410"/>
      <c r="B272" s="410"/>
      <c r="C272" s="502"/>
      <c r="D272" s="410"/>
      <c r="E272" s="503"/>
      <c r="F272" s="410"/>
      <c r="G272" s="485"/>
      <c r="H272" s="485"/>
    </row>
    <row r="273" spans="1:8" ht="15">
      <c r="A273" s="410"/>
      <c r="B273" s="410"/>
      <c r="C273" s="502"/>
      <c r="D273" s="410"/>
      <c r="E273" s="503"/>
      <c r="F273" s="410"/>
      <c r="G273" s="485"/>
      <c r="H273" s="485"/>
    </row>
    <row r="274" spans="1:8" ht="15">
      <c r="A274" s="410"/>
      <c r="B274" s="410"/>
      <c r="C274" s="502"/>
      <c r="D274" s="410"/>
      <c r="E274" s="503"/>
      <c r="F274" s="506"/>
      <c r="G274" s="485"/>
      <c r="H274" s="485"/>
    </row>
    <row r="275" spans="1:8" ht="15">
      <c r="A275" s="410"/>
      <c r="B275" s="410"/>
      <c r="C275" s="502"/>
      <c r="D275" s="410"/>
      <c r="E275" s="503"/>
      <c r="F275" s="506"/>
      <c r="G275" s="485"/>
      <c r="H275" s="485"/>
    </row>
    <row r="276" spans="1:8" ht="15">
      <c r="A276" s="410"/>
      <c r="B276" s="410"/>
      <c r="C276" s="502"/>
      <c r="D276" s="410"/>
      <c r="E276" s="503"/>
      <c r="F276" s="506"/>
      <c r="G276" s="485"/>
      <c r="H276" s="485"/>
    </row>
    <row r="277" spans="1:8" ht="15">
      <c r="A277" s="410"/>
      <c r="B277" s="410"/>
      <c r="C277" s="502"/>
      <c r="D277" s="410"/>
      <c r="E277" s="503"/>
      <c r="F277" s="506"/>
      <c r="G277" s="485"/>
      <c r="H277" s="485"/>
    </row>
    <row r="278" spans="1:8" ht="15">
      <c r="A278" s="410"/>
      <c r="B278" s="410"/>
      <c r="C278" s="502"/>
      <c r="D278" s="410"/>
      <c r="E278" s="503"/>
      <c r="F278" s="506"/>
      <c r="G278" s="485"/>
      <c r="H278" s="485"/>
    </row>
    <row r="279" spans="1:8" ht="15">
      <c r="A279" s="410"/>
      <c r="B279" s="410"/>
      <c r="C279" s="502"/>
      <c r="D279" s="410"/>
      <c r="E279" s="503"/>
      <c r="F279" s="506"/>
      <c r="G279" s="485"/>
      <c r="H279" s="485"/>
    </row>
    <row r="280" spans="1:8" ht="15">
      <c r="A280" s="410"/>
      <c r="B280" s="410"/>
      <c r="C280" s="502"/>
      <c r="D280" s="410"/>
      <c r="E280" s="503"/>
      <c r="F280" s="504"/>
      <c r="G280" s="485"/>
      <c r="H280" s="485"/>
    </row>
    <row r="281" spans="1:8" ht="15">
      <c r="A281" s="410"/>
      <c r="B281" s="410"/>
      <c r="C281" s="502"/>
      <c r="D281" s="410"/>
      <c r="E281" s="503"/>
      <c r="F281" s="504"/>
      <c r="G281" s="485"/>
      <c r="H281" s="485"/>
    </row>
    <row r="282" spans="1:8" ht="15">
      <c r="A282" s="410"/>
      <c r="B282" s="410"/>
      <c r="C282" s="502"/>
      <c r="D282" s="410"/>
      <c r="E282" s="503"/>
      <c r="F282" s="504"/>
      <c r="G282" s="485"/>
      <c r="H282" s="485"/>
    </row>
    <row r="283" spans="1:8" ht="15">
      <c r="A283" s="410"/>
      <c r="B283" s="410"/>
      <c r="C283" s="502"/>
      <c r="D283" s="410"/>
      <c r="E283" s="503"/>
      <c r="F283" s="505"/>
      <c r="G283" s="485"/>
      <c r="H283" s="485"/>
    </row>
    <row r="284" spans="1:8" ht="15">
      <c r="A284" s="410"/>
      <c r="B284" s="410"/>
      <c r="C284" s="502"/>
      <c r="D284" s="410"/>
      <c r="E284" s="503"/>
      <c r="F284" s="505"/>
      <c r="G284" s="485"/>
      <c r="H284" s="485"/>
    </row>
    <row r="285" spans="1:8" ht="15">
      <c r="A285" s="410"/>
      <c r="B285" s="410"/>
      <c r="C285" s="502"/>
      <c r="D285" s="410"/>
      <c r="E285" s="503"/>
      <c r="F285" s="505"/>
      <c r="G285" s="485"/>
      <c r="H285" s="485"/>
    </row>
    <row r="286" spans="1:8" ht="15">
      <c r="A286" s="410"/>
      <c r="B286" s="410"/>
      <c r="C286" s="502"/>
      <c r="D286" s="410"/>
      <c r="E286" s="505"/>
      <c r="F286" s="410"/>
      <c r="G286" s="485"/>
      <c r="H286" s="485"/>
    </row>
    <row r="287" spans="1:8" ht="15">
      <c r="A287" s="503"/>
      <c r="B287" s="503"/>
      <c r="C287" s="502"/>
      <c r="D287" s="410"/>
      <c r="E287" s="505"/>
      <c r="F287" s="410"/>
      <c r="G287" s="485"/>
      <c r="H287" s="485"/>
    </row>
    <row r="288" spans="1:8" ht="15">
      <c r="A288" s="503"/>
      <c r="B288" s="503"/>
      <c r="C288" s="502"/>
      <c r="D288" s="410"/>
      <c r="E288" s="503"/>
      <c r="F288" s="506"/>
      <c r="G288" s="485"/>
      <c r="H288" s="485"/>
    </row>
    <row r="289" spans="1:8" ht="15">
      <c r="A289" s="410"/>
      <c r="B289" s="410"/>
      <c r="C289" s="502"/>
      <c r="D289" s="410"/>
      <c r="E289" s="503"/>
      <c r="F289" s="506"/>
      <c r="G289" s="485"/>
      <c r="H289" s="485"/>
    </row>
    <row r="290" spans="1:8" ht="15">
      <c r="A290" s="503"/>
      <c r="B290" s="503"/>
      <c r="C290" s="502"/>
      <c r="D290" s="410"/>
      <c r="E290" s="503"/>
      <c r="F290" s="506"/>
      <c r="G290" s="485"/>
      <c r="H290" s="485"/>
    </row>
    <row r="291" spans="1:8" ht="15">
      <c r="A291" s="410"/>
      <c r="B291" s="410"/>
      <c r="C291" s="502"/>
      <c r="D291" s="410"/>
      <c r="E291" s="503"/>
      <c r="F291" s="506"/>
      <c r="G291" s="485"/>
      <c r="H291" s="485"/>
    </row>
    <row r="292" spans="1:8" ht="15">
      <c r="A292" s="410"/>
      <c r="B292" s="410"/>
      <c r="C292" s="502"/>
      <c r="D292" s="410"/>
      <c r="E292" s="503"/>
      <c r="F292" s="504"/>
      <c r="G292" s="485"/>
      <c r="H292" s="485"/>
    </row>
    <row r="293" spans="1:8" ht="15">
      <c r="A293" s="503"/>
      <c r="B293" s="503"/>
      <c r="C293" s="502"/>
      <c r="D293" s="410"/>
      <c r="E293" s="503"/>
      <c r="F293" s="504"/>
      <c r="G293" s="485"/>
      <c r="H293" s="485"/>
    </row>
    <row r="294" spans="1:8" ht="15">
      <c r="A294" s="507"/>
      <c r="B294" s="507"/>
      <c r="C294" s="508"/>
      <c r="D294" s="507"/>
      <c r="E294" s="503"/>
      <c r="F294" s="504"/>
      <c r="G294" s="485"/>
      <c r="H294" s="485"/>
    </row>
    <row r="295" spans="1:8" ht="15">
      <c r="A295" s="507"/>
      <c r="B295" s="507"/>
      <c r="C295" s="509"/>
      <c r="D295" s="507"/>
      <c r="E295" s="503"/>
      <c r="F295" s="504"/>
      <c r="G295" s="485"/>
      <c r="H295" s="485"/>
    </row>
    <row r="296" spans="1:8" ht="15">
      <c r="A296" s="90"/>
      <c r="B296" s="505"/>
      <c r="C296" s="505"/>
      <c r="D296" s="507"/>
      <c r="E296" s="505"/>
      <c r="F296" s="505"/>
      <c r="G296" s="505"/>
      <c r="H296" s="505"/>
    </row>
    <row r="297" spans="1:8" ht="15">
      <c r="A297" s="410"/>
      <c r="B297" s="410"/>
      <c r="C297" s="502"/>
      <c r="D297" s="410"/>
      <c r="E297" s="503"/>
      <c r="F297" s="503"/>
      <c r="G297" s="485"/>
      <c r="H297" s="485"/>
    </row>
    <row r="298" spans="1:8" ht="15">
      <c r="A298" s="503"/>
      <c r="B298" s="503"/>
      <c r="C298" s="502"/>
      <c r="D298" s="410"/>
      <c r="E298" s="503"/>
      <c r="F298" s="503"/>
      <c r="G298" s="90"/>
      <c r="H298" s="90"/>
    </row>
    <row r="332" spans="7:8">
      <c r="G332" s="484"/>
      <c r="H332" s="423"/>
    </row>
    <row r="333" spans="7:8">
      <c r="H333" s="394"/>
    </row>
  </sheetData>
  <mergeCells count="3">
    <mergeCell ref="H1:I1"/>
    <mergeCell ref="H2:I2"/>
    <mergeCell ref="F2:G2"/>
  </mergeCell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470</v>
      </c>
      <c r="B1" s="95"/>
      <c r="C1" s="98"/>
      <c r="D1" s="98"/>
      <c r="E1" s="98"/>
      <c r="F1" s="98"/>
      <c r="G1" s="671" t="s">
        <v>110</v>
      </c>
      <c r="H1" s="671"/>
    </row>
    <row r="2" spans="1:10" ht="15">
      <c r="A2" s="97" t="s">
        <v>141</v>
      </c>
      <c r="B2" s="95"/>
      <c r="C2" s="98"/>
      <c r="D2" s="98"/>
      <c r="E2" s="98"/>
      <c r="F2" s="98"/>
      <c r="G2" s="669" t="s">
        <v>597</v>
      </c>
      <c r="H2" s="670"/>
    </row>
    <row r="3" spans="1:10" ht="15">
      <c r="A3" s="97"/>
      <c r="B3" s="97"/>
      <c r="C3" s="97"/>
      <c r="D3" s="97"/>
      <c r="E3" s="97"/>
      <c r="F3" s="97"/>
      <c r="G3" s="254"/>
      <c r="H3" s="254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257" t="s">
        <v>472</v>
      </c>
      <c r="B5" s="101"/>
      <c r="C5" s="101"/>
      <c r="D5" s="101"/>
      <c r="E5" s="101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253"/>
      <c r="B7" s="253"/>
      <c r="C7" s="253"/>
      <c r="D7" s="256"/>
      <c r="E7" s="253"/>
      <c r="F7" s="253"/>
      <c r="G7" s="99"/>
      <c r="H7" s="99"/>
    </row>
    <row r="8" spans="1:10" ht="30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353</v>
      </c>
      <c r="F8" s="111" t="s">
        <v>346</v>
      </c>
      <c r="G8" s="100" t="s">
        <v>10</v>
      </c>
      <c r="H8" s="100" t="s">
        <v>9</v>
      </c>
      <c r="J8" s="265" t="s">
        <v>352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351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405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350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436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273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4"/>
  <sheetViews>
    <sheetView zoomScale="85" zoomScaleNormal="85" workbookViewId="0">
      <selection activeCell="K3" sqref="K3:L3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622"/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</row>
    <row r="2" spans="1:12">
      <c r="A2" s="673" t="s">
        <v>596</v>
      </c>
      <c r="B2" s="673"/>
      <c r="C2" s="673"/>
      <c r="D2" s="673"/>
      <c r="E2" s="652"/>
      <c r="F2" s="624"/>
      <c r="G2" s="624"/>
      <c r="H2" s="624"/>
      <c r="I2" s="624"/>
      <c r="J2" s="625"/>
      <c r="K2" s="626"/>
      <c r="L2" s="626" t="s">
        <v>110</v>
      </c>
    </row>
    <row r="3" spans="1:12" ht="15">
      <c r="A3" s="627" t="s">
        <v>141</v>
      </c>
      <c r="B3" s="628"/>
      <c r="C3" s="624"/>
      <c r="D3" s="624"/>
      <c r="E3" s="624"/>
      <c r="F3" s="624"/>
      <c r="G3" s="624"/>
      <c r="H3" s="624"/>
      <c r="I3" s="624"/>
      <c r="J3" s="625"/>
      <c r="K3" s="669" t="s">
        <v>597</v>
      </c>
      <c r="L3" s="670"/>
    </row>
    <row r="4" spans="1:12">
      <c r="A4" s="627"/>
      <c r="B4" s="627"/>
      <c r="C4" s="628"/>
      <c r="D4" s="628"/>
      <c r="E4" s="628"/>
      <c r="F4" s="628"/>
      <c r="G4" s="628"/>
      <c r="H4" s="628"/>
      <c r="I4" s="628"/>
      <c r="J4" s="625"/>
      <c r="K4" s="625"/>
      <c r="L4" s="625"/>
    </row>
    <row r="5" spans="1:12">
      <c r="A5" s="624" t="s">
        <v>277</v>
      </c>
      <c r="B5" s="624"/>
      <c r="C5" s="624"/>
      <c r="D5" s="624"/>
      <c r="E5" s="624"/>
      <c r="F5" s="624"/>
      <c r="G5" s="624"/>
      <c r="H5" s="624"/>
      <c r="I5" s="624"/>
      <c r="J5" s="627"/>
      <c r="K5" s="627"/>
      <c r="L5" s="627"/>
    </row>
    <row r="6" spans="1:12">
      <c r="A6" s="629" t="str">
        <f>'[1]ფორმა N1'!D4</f>
        <v>მოქალაქეთა პოლიტიკური გაერთიანება-მოძრაობა მრეწველობა გადაარჩენს საქართველოს</v>
      </c>
      <c r="B6" s="629"/>
      <c r="C6" s="629"/>
      <c r="D6" s="629"/>
      <c r="E6" s="629"/>
      <c r="F6" s="629"/>
      <c r="G6" s="629"/>
      <c r="H6" s="629"/>
      <c r="I6" s="629"/>
      <c r="J6" s="630"/>
      <c r="K6" s="630"/>
      <c r="L6" s="622"/>
    </row>
    <row r="7" spans="1:12">
      <c r="A7" s="624"/>
      <c r="B7" s="624"/>
      <c r="C7" s="624"/>
      <c r="D7" s="624"/>
      <c r="E7" s="624"/>
      <c r="F7" s="624"/>
      <c r="G7" s="624"/>
      <c r="H7" s="624"/>
      <c r="I7" s="624"/>
      <c r="J7" s="627"/>
      <c r="K7" s="627"/>
      <c r="L7" s="627"/>
    </row>
    <row r="8" spans="1:12">
      <c r="A8" s="631"/>
      <c r="B8" s="631"/>
      <c r="C8" s="631"/>
      <c r="D8" s="631"/>
      <c r="E8" s="631"/>
      <c r="F8" s="631"/>
      <c r="G8" s="631"/>
      <c r="H8" s="631"/>
      <c r="I8" s="631"/>
      <c r="J8" s="632"/>
      <c r="K8" s="632"/>
      <c r="L8" s="632"/>
    </row>
    <row r="9" spans="1:12" ht="56.25">
      <c r="A9" s="633" t="s">
        <v>64</v>
      </c>
      <c r="B9" s="633" t="s">
        <v>575</v>
      </c>
      <c r="C9" s="633" t="s">
        <v>576</v>
      </c>
      <c r="D9" s="633" t="s">
        <v>577</v>
      </c>
      <c r="E9" s="633" t="s">
        <v>578</v>
      </c>
      <c r="F9" s="633" t="s">
        <v>579</v>
      </c>
      <c r="G9" s="633" t="s">
        <v>580</v>
      </c>
      <c r="H9" s="633" t="s">
        <v>581</v>
      </c>
      <c r="I9" s="633" t="s">
        <v>582</v>
      </c>
      <c r="J9" s="633" t="s">
        <v>583</v>
      </c>
      <c r="K9" s="633" t="s">
        <v>584</v>
      </c>
      <c r="L9" s="633" t="s">
        <v>323</v>
      </c>
    </row>
    <row r="10" spans="1:12">
      <c r="A10" s="634">
        <v>1</v>
      </c>
      <c r="B10" s="635"/>
      <c r="C10" s="634"/>
      <c r="D10" s="634"/>
      <c r="E10" s="634"/>
      <c r="F10" s="634"/>
      <c r="G10" s="634"/>
      <c r="H10" s="634"/>
      <c r="I10" s="634"/>
      <c r="J10" s="559"/>
      <c r="K10" s="559"/>
      <c r="L10" s="634"/>
    </row>
    <row r="11" spans="1:12">
      <c r="A11" s="634">
        <v>2</v>
      </c>
      <c r="B11" s="635"/>
      <c r="C11" s="634"/>
      <c r="D11" s="634"/>
      <c r="E11" s="634"/>
      <c r="F11" s="634"/>
      <c r="G11" s="634"/>
      <c r="H11" s="634"/>
      <c r="I11" s="634"/>
      <c r="J11" s="559"/>
      <c r="K11" s="559"/>
      <c r="L11" s="634"/>
    </row>
    <row r="12" spans="1:12">
      <c r="A12" s="634">
        <v>3</v>
      </c>
      <c r="B12" s="635"/>
      <c r="C12" s="636"/>
      <c r="D12" s="636"/>
      <c r="E12" s="636"/>
      <c r="F12" s="636"/>
      <c r="G12" s="636"/>
      <c r="H12" s="636"/>
      <c r="I12" s="636"/>
      <c r="J12" s="559"/>
      <c r="K12" s="559"/>
      <c r="L12" s="636"/>
    </row>
    <row r="13" spans="1:12">
      <c r="A13" s="634">
        <v>4</v>
      </c>
      <c r="B13" s="635"/>
      <c r="C13" s="636"/>
      <c r="D13" s="636"/>
      <c r="E13" s="636"/>
      <c r="F13" s="636"/>
      <c r="G13" s="636"/>
      <c r="H13" s="636"/>
      <c r="I13" s="636"/>
      <c r="J13" s="559"/>
      <c r="K13" s="559"/>
      <c r="L13" s="636"/>
    </row>
    <row r="14" spans="1:12">
      <c r="A14" s="634">
        <v>5</v>
      </c>
      <c r="B14" s="635"/>
      <c r="C14" s="636"/>
      <c r="D14" s="636"/>
      <c r="E14" s="636"/>
      <c r="F14" s="636"/>
      <c r="G14" s="636"/>
      <c r="H14" s="636"/>
      <c r="I14" s="636"/>
      <c r="J14" s="559"/>
      <c r="K14" s="559"/>
      <c r="L14" s="636"/>
    </row>
    <row r="15" spans="1:12">
      <c r="A15" s="634">
        <v>6</v>
      </c>
      <c r="B15" s="635"/>
      <c r="C15" s="636"/>
      <c r="D15" s="636"/>
      <c r="E15" s="636"/>
      <c r="F15" s="636"/>
      <c r="G15" s="636"/>
      <c r="H15" s="636"/>
      <c r="I15" s="636"/>
      <c r="J15" s="559"/>
      <c r="K15" s="559"/>
      <c r="L15" s="636"/>
    </row>
    <row r="16" spans="1:12">
      <c r="A16" s="634">
        <v>7</v>
      </c>
      <c r="B16" s="635"/>
      <c r="C16" s="636"/>
      <c r="D16" s="636"/>
      <c r="E16" s="636"/>
      <c r="F16" s="636"/>
      <c r="G16" s="636"/>
      <c r="H16" s="636"/>
      <c r="I16" s="636"/>
      <c r="J16" s="559"/>
      <c r="K16" s="559"/>
      <c r="L16" s="636"/>
    </row>
    <row r="17" spans="1:12">
      <c r="A17" s="634">
        <v>8</v>
      </c>
      <c r="B17" s="635"/>
      <c r="C17" s="636"/>
      <c r="D17" s="636"/>
      <c r="E17" s="636"/>
      <c r="F17" s="636"/>
      <c r="G17" s="636"/>
      <c r="H17" s="636"/>
      <c r="I17" s="636"/>
      <c r="J17" s="559"/>
      <c r="K17" s="559"/>
      <c r="L17" s="636"/>
    </row>
    <row r="18" spans="1:12">
      <c r="A18" s="634">
        <v>9</v>
      </c>
      <c r="B18" s="635"/>
      <c r="C18" s="636"/>
      <c r="D18" s="636"/>
      <c r="E18" s="636"/>
      <c r="F18" s="636"/>
      <c r="G18" s="636"/>
      <c r="H18" s="636"/>
      <c r="I18" s="636"/>
      <c r="J18" s="559"/>
      <c r="K18" s="559"/>
      <c r="L18" s="636"/>
    </row>
    <row r="19" spans="1:12">
      <c r="A19" s="634">
        <v>10</v>
      </c>
      <c r="B19" s="635"/>
      <c r="C19" s="636"/>
      <c r="D19" s="636"/>
      <c r="E19" s="636"/>
      <c r="F19" s="636"/>
      <c r="G19" s="636"/>
      <c r="H19" s="636"/>
      <c r="I19" s="636"/>
      <c r="J19" s="559"/>
      <c r="K19" s="559"/>
      <c r="L19" s="636"/>
    </row>
    <row r="20" spans="1:12">
      <c r="A20" s="634">
        <v>11</v>
      </c>
      <c r="B20" s="635"/>
      <c r="C20" s="636"/>
      <c r="D20" s="636"/>
      <c r="E20" s="636"/>
      <c r="F20" s="636"/>
      <c r="G20" s="636"/>
      <c r="H20" s="636"/>
      <c r="I20" s="636"/>
      <c r="J20" s="559"/>
      <c r="K20" s="559"/>
      <c r="L20" s="636"/>
    </row>
    <row r="21" spans="1:12">
      <c r="A21" s="634">
        <v>12</v>
      </c>
      <c r="B21" s="635"/>
      <c r="C21" s="636"/>
      <c r="D21" s="636"/>
      <c r="E21" s="636"/>
      <c r="F21" s="636"/>
      <c r="G21" s="636"/>
      <c r="H21" s="636"/>
      <c r="I21" s="636"/>
      <c r="J21" s="559"/>
      <c r="K21" s="559"/>
      <c r="L21" s="636"/>
    </row>
    <row r="22" spans="1:12">
      <c r="A22" s="634">
        <v>13</v>
      </c>
      <c r="B22" s="635"/>
      <c r="C22" s="636"/>
      <c r="D22" s="636"/>
      <c r="E22" s="636"/>
      <c r="F22" s="636"/>
      <c r="G22" s="636"/>
      <c r="H22" s="636"/>
      <c r="I22" s="636"/>
      <c r="J22" s="559"/>
      <c r="K22" s="559"/>
      <c r="L22" s="636"/>
    </row>
    <row r="23" spans="1:12">
      <c r="A23" s="634">
        <v>14</v>
      </c>
      <c r="B23" s="635"/>
      <c r="C23" s="636"/>
      <c r="D23" s="636"/>
      <c r="E23" s="636"/>
      <c r="F23" s="636"/>
      <c r="G23" s="636"/>
      <c r="H23" s="636"/>
      <c r="I23" s="636"/>
      <c r="J23" s="559"/>
      <c r="K23" s="559"/>
      <c r="L23" s="636"/>
    </row>
    <row r="24" spans="1:12">
      <c r="A24" s="634">
        <v>15</v>
      </c>
      <c r="B24" s="635"/>
      <c r="C24" s="636"/>
      <c r="D24" s="636"/>
      <c r="E24" s="636"/>
      <c r="F24" s="636"/>
      <c r="G24" s="636"/>
      <c r="H24" s="636"/>
      <c r="I24" s="636"/>
      <c r="J24" s="559"/>
      <c r="K24" s="559"/>
      <c r="L24" s="636"/>
    </row>
    <row r="25" spans="1:12">
      <c r="A25" s="634">
        <v>16</v>
      </c>
      <c r="B25" s="635"/>
      <c r="C25" s="636"/>
      <c r="D25" s="636"/>
      <c r="E25" s="636"/>
      <c r="F25" s="636"/>
      <c r="G25" s="636"/>
      <c r="H25" s="636"/>
      <c r="I25" s="636"/>
      <c r="J25" s="559"/>
      <c r="K25" s="559"/>
      <c r="L25" s="636"/>
    </row>
    <row r="26" spans="1:12">
      <c r="A26" s="634">
        <v>17</v>
      </c>
      <c r="B26" s="635"/>
      <c r="C26" s="636"/>
      <c r="D26" s="636"/>
      <c r="E26" s="636"/>
      <c r="F26" s="636"/>
      <c r="G26" s="636"/>
      <c r="H26" s="636"/>
      <c r="I26" s="636"/>
      <c r="J26" s="559"/>
      <c r="K26" s="559"/>
      <c r="L26" s="636"/>
    </row>
    <row r="27" spans="1:12">
      <c r="A27" s="634">
        <v>18</v>
      </c>
      <c r="B27" s="635"/>
      <c r="C27" s="636"/>
      <c r="D27" s="636"/>
      <c r="E27" s="636"/>
      <c r="F27" s="636"/>
      <c r="G27" s="636"/>
      <c r="H27" s="636"/>
      <c r="I27" s="636"/>
      <c r="J27" s="559"/>
      <c r="K27" s="559"/>
      <c r="L27" s="636"/>
    </row>
    <row r="28" spans="1:12">
      <c r="A28" s="634">
        <v>19</v>
      </c>
      <c r="B28" s="635"/>
      <c r="C28" s="636"/>
      <c r="D28" s="636"/>
      <c r="E28" s="636"/>
      <c r="F28" s="636"/>
      <c r="G28" s="636"/>
      <c r="H28" s="636"/>
      <c r="I28" s="636"/>
      <c r="J28" s="559"/>
      <c r="K28" s="559"/>
      <c r="L28" s="636"/>
    </row>
    <row r="29" spans="1:12">
      <c r="A29" s="634">
        <v>20</v>
      </c>
      <c r="B29" s="635"/>
      <c r="C29" s="636"/>
      <c r="D29" s="636"/>
      <c r="E29" s="636"/>
      <c r="F29" s="636"/>
      <c r="G29" s="636"/>
      <c r="H29" s="636"/>
      <c r="I29" s="636"/>
      <c r="J29" s="559"/>
      <c r="K29" s="559"/>
      <c r="L29" s="636"/>
    </row>
    <row r="30" spans="1:12">
      <c r="A30" s="634">
        <v>21</v>
      </c>
      <c r="B30" s="635"/>
      <c r="C30" s="636"/>
      <c r="D30" s="636"/>
      <c r="E30" s="636"/>
      <c r="F30" s="636"/>
      <c r="G30" s="636"/>
      <c r="H30" s="636"/>
      <c r="I30" s="636"/>
      <c r="J30" s="559"/>
      <c r="K30" s="559"/>
      <c r="L30" s="636"/>
    </row>
    <row r="31" spans="1:12">
      <c r="A31" s="634">
        <v>22</v>
      </c>
      <c r="B31" s="635"/>
      <c r="C31" s="636"/>
      <c r="D31" s="636"/>
      <c r="E31" s="636"/>
      <c r="F31" s="636"/>
      <c r="G31" s="636"/>
      <c r="H31" s="636"/>
      <c r="I31" s="636"/>
      <c r="J31" s="559"/>
      <c r="K31" s="559"/>
      <c r="L31" s="636"/>
    </row>
    <row r="32" spans="1:12">
      <c r="A32" s="634">
        <v>23</v>
      </c>
      <c r="B32" s="635"/>
      <c r="C32" s="636"/>
      <c r="D32" s="636"/>
      <c r="E32" s="636"/>
      <c r="F32" s="636"/>
      <c r="G32" s="636"/>
      <c r="H32" s="636"/>
      <c r="I32" s="636"/>
      <c r="J32" s="559"/>
      <c r="K32" s="559"/>
      <c r="L32" s="636"/>
    </row>
    <row r="33" spans="1:12">
      <c r="A33" s="634">
        <v>24</v>
      </c>
      <c r="B33" s="635"/>
      <c r="C33" s="636"/>
      <c r="D33" s="636"/>
      <c r="E33" s="636"/>
      <c r="F33" s="636"/>
      <c r="G33" s="636"/>
      <c r="H33" s="636"/>
      <c r="I33" s="636"/>
      <c r="J33" s="559"/>
      <c r="K33" s="559"/>
      <c r="L33" s="636"/>
    </row>
    <row r="34" spans="1:12">
      <c r="A34" s="636" t="s">
        <v>281</v>
      </c>
      <c r="B34" s="635"/>
      <c r="C34" s="636"/>
      <c r="D34" s="636"/>
      <c r="E34" s="636"/>
      <c r="F34" s="636"/>
      <c r="G34" s="636"/>
      <c r="H34" s="636"/>
      <c r="I34" s="636"/>
      <c r="J34" s="559"/>
      <c r="K34" s="559"/>
      <c r="L34" s="636"/>
    </row>
    <row r="35" spans="1:12">
      <c r="A35" s="636"/>
      <c r="B35" s="635"/>
      <c r="C35" s="637"/>
      <c r="D35" s="637"/>
      <c r="E35" s="637"/>
      <c r="F35" s="637"/>
      <c r="G35" s="636"/>
      <c r="H35" s="636"/>
      <c r="I35" s="636"/>
      <c r="J35" s="636" t="s">
        <v>585</v>
      </c>
      <c r="K35" s="567">
        <f>SUM(K10:K34)</f>
        <v>0</v>
      </c>
      <c r="L35" s="636"/>
    </row>
    <row r="36" spans="1:1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9"/>
      <c r="L36" s="622"/>
    </row>
    <row r="37" spans="1:12">
      <c r="A37" s="640" t="s">
        <v>586</v>
      </c>
      <c r="B37" s="640"/>
      <c r="C37" s="638"/>
      <c r="D37" s="638"/>
      <c r="E37" s="638"/>
      <c r="F37" s="638"/>
      <c r="G37" s="638"/>
      <c r="H37" s="638"/>
      <c r="I37" s="638"/>
      <c r="J37" s="638"/>
      <c r="K37" s="639"/>
      <c r="L37" s="622"/>
    </row>
    <row r="38" spans="1:12">
      <c r="A38" s="640" t="s">
        <v>587</v>
      </c>
      <c r="B38" s="640"/>
      <c r="C38" s="638"/>
      <c r="D38" s="638"/>
      <c r="E38" s="638"/>
      <c r="F38" s="638"/>
      <c r="G38" s="638"/>
      <c r="H38" s="638"/>
      <c r="I38" s="638"/>
      <c r="J38" s="638"/>
      <c r="K38" s="639"/>
      <c r="L38" s="622"/>
    </row>
    <row r="39" spans="1:12">
      <c r="A39" s="641" t="s">
        <v>588</v>
      </c>
      <c r="B39" s="640"/>
      <c r="C39" s="639"/>
      <c r="D39" s="639"/>
      <c r="E39" s="639"/>
      <c r="F39" s="639"/>
      <c r="G39" s="639"/>
      <c r="H39" s="639"/>
      <c r="I39" s="639"/>
      <c r="J39" s="639"/>
      <c r="K39" s="639"/>
      <c r="L39" s="622"/>
    </row>
    <row r="40" spans="1:12">
      <c r="A40" s="641" t="s">
        <v>589</v>
      </c>
      <c r="B40" s="640"/>
      <c r="C40" s="639"/>
      <c r="D40" s="639"/>
      <c r="E40" s="639"/>
      <c r="F40" s="639"/>
      <c r="G40" s="639"/>
      <c r="H40" s="639"/>
      <c r="I40" s="639"/>
      <c r="J40" s="639"/>
      <c r="K40" s="639"/>
      <c r="L40" s="622"/>
    </row>
    <row r="41" spans="1:12">
      <c r="A41" s="674" t="s">
        <v>590</v>
      </c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22"/>
    </row>
    <row r="42" spans="1:12">
      <c r="A42" s="674"/>
      <c r="B42" s="674"/>
      <c r="C42" s="674"/>
      <c r="D42" s="674"/>
      <c r="E42" s="674"/>
      <c r="F42" s="674"/>
      <c r="G42" s="674"/>
      <c r="H42" s="674"/>
      <c r="I42" s="674"/>
      <c r="J42" s="674"/>
      <c r="K42" s="674"/>
      <c r="L42" s="622"/>
    </row>
    <row r="43" spans="1:12">
      <c r="A43" s="642"/>
      <c r="B43" s="642"/>
      <c r="C43" s="642"/>
      <c r="D43" s="642"/>
      <c r="E43" s="642"/>
      <c r="F43" s="642"/>
      <c r="G43" s="642"/>
      <c r="H43" s="642"/>
      <c r="I43" s="642"/>
      <c r="J43" s="642"/>
      <c r="K43" s="642"/>
      <c r="L43" s="622"/>
    </row>
    <row r="44" spans="1:12">
      <c r="A44" s="675" t="s">
        <v>107</v>
      </c>
      <c r="B44" s="675"/>
      <c r="C44" s="643"/>
      <c r="D44" s="644"/>
      <c r="E44" s="644"/>
      <c r="F44" s="643"/>
      <c r="G44" s="643"/>
      <c r="H44" s="643"/>
      <c r="I44" s="643"/>
      <c r="J44" s="643"/>
      <c r="K44" s="639"/>
      <c r="L44" s="622"/>
    </row>
    <row r="45" spans="1:12">
      <c r="A45" s="643"/>
      <c r="B45" s="644"/>
      <c r="C45" s="643"/>
      <c r="D45" s="644"/>
      <c r="E45" s="644"/>
      <c r="F45" s="643"/>
      <c r="G45" s="643"/>
      <c r="H45" s="643"/>
      <c r="I45" s="643"/>
      <c r="J45" s="645"/>
      <c r="K45" s="639"/>
      <c r="L45" s="622"/>
    </row>
    <row r="46" spans="1:12">
      <c r="A46" s="643"/>
      <c r="B46" s="644"/>
      <c r="C46" s="676" t="s">
        <v>271</v>
      </c>
      <c r="D46" s="676"/>
      <c r="E46" s="651"/>
      <c r="F46" s="647"/>
      <c r="G46" s="677" t="s">
        <v>591</v>
      </c>
      <c r="H46" s="677"/>
      <c r="I46" s="677"/>
      <c r="J46" s="648"/>
      <c r="K46" s="639"/>
      <c r="L46" s="622"/>
    </row>
    <row r="47" spans="1:12">
      <c r="A47" s="643"/>
      <c r="B47" s="644"/>
      <c r="C47" s="643"/>
      <c r="D47" s="644"/>
      <c r="E47" s="644"/>
      <c r="F47" s="643"/>
      <c r="G47" s="678"/>
      <c r="H47" s="678"/>
      <c r="I47" s="678"/>
      <c r="J47" s="648"/>
      <c r="K47" s="639"/>
      <c r="L47" s="622"/>
    </row>
    <row r="48" spans="1:12">
      <c r="A48" s="643"/>
      <c r="B48" s="644"/>
      <c r="C48" s="672" t="s">
        <v>140</v>
      </c>
      <c r="D48" s="672"/>
      <c r="E48" s="651"/>
      <c r="F48" s="647"/>
      <c r="G48" s="643"/>
      <c r="H48" s="643"/>
      <c r="I48" s="643"/>
      <c r="J48" s="643"/>
      <c r="K48" s="639"/>
      <c r="L48" s="622"/>
    </row>
    <row r="49" spans="1:12">
      <c r="A49" s="622"/>
      <c r="B49" s="622"/>
      <c r="C49" s="622"/>
      <c r="D49" s="622"/>
      <c r="E49" s="622"/>
      <c r="F49" s="622"/>
      <c r="G49" s="622"/>
      <c r="H49" s="622"/>
      <c r="I49" s="622"/>
      <c r="J49" s="622"/>
      <c r="K49" s="622"/>
      <c r="L49" s="622"/>
    </row>
    <row r="50" spans="1:12">
      <c r="A50" s="649"/>
      <c r="B50" s="649"/>
      <c r="C50" s="649"/>
      <c r="D50" s="649"/>
      <c r="E50" s="649"/>
      <c r="F50" s="649"/>
      <c r="G50" s="649"/>
      <c r="H50" s="649"/>
      <c r="I50" s="649"/>
      <c r="J50" s="649"/>
      <c r="K50" s="649"/>
      <c r="L50" s="649"/>
    </row>
    <row r="51" spans="1:12">
      <c r="A51" s="649"/>
      <c r="B51" s="649"/>
      <c r="C51" s="649"/>
      <c r="D51" s="649"/>
      <c r="E51" s="649"/>
      <c r="F51" s="649"/>
      <c r="G51" s="649"/>
      <c r="H51" s="649"/>
      <c r="I51" s="649"/>
      <c r="J51" s="649"/>
      <c r="K51" s="649"/>
      <c r="L51" s="649"/>
    </row>
    <row r="52" spans="1:12">
      <c r="A52" s="649"/>
      <c r="B52" s="649"/>
      <c r="C52" s="649"/>
      <c r="D52" s="649"/>
      <c r="E52" s="649"/>
      <c r="F52" s="649"/>
      <c r="G52" s="649"/>
      <c r="H52" s="649"/>
      <c r="I52" s="649"/>
      <c r="J52" s="649"/>
      <c r="K52" s="649"/>
      <c r="L52" s="649"/>
    </row>
    <row r="53" spans="1:12">
      <c r="A53" s="649"/>
      <c r="B53" s="649"/>
      <c r="C53" s="649"/>
      <c r="D53" s="649"/>
      <c r="E53" s="649"/>
      <c r="F53" s="649"/>
      <c r="G53" s="649"/>
      <c r="H53" s="649"/>
      <c r="I53" s="649"/>
      <c r="J53" s="649"/>
      <c r="K53" s="649"/>
      <c r="L53" s="649"/>
    </row>
    <row r="54" spans="1:12">
      <c r="A54" s="649"/>
      <c r="B54" s="649"/>
      <c r="C54" s="649"/>
      <c r="D54" s="649"/>
      <c r="E54" s="649"/>
      <c r="F54" s="649"/>
      <c r="G54" s="649"/>
      <c r="H54" s="649"/>
      <c r="I54" s="649"/>
      <c r="J54" s="649"/>
      <c r="K54" s="649"/>
      <c r="L54" s="649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20</vt:i4>
      </vt:variant>
    </vt:vector>
  </HeadingPairs>
  <TitlesOfParts>
    <vt:vector size="4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2016-07-01T09:06:02Z</cp:lastPrinted>
  <dcterms:created xsi:type="dcterms:W3CDTF">2011-12-27T13:20:18Z</dcterms:created>
  <dcterms:modified xsi:type="dcterms:W3CDTF">2016-07-01T09:06:24Z</dcterms:modified>
</cp:coreProperties>
</file>